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PL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S103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Q73" i="51" s="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M73" i="51" s="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C83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N73" i="51" s="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Y73" i="51" s="1"/>
  <c r="X75" i="51"/>
  <c r="X73" i="51" s="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K73" i="51" s="1"/>
  <c r="J75" i="51"/>
  <c r="J73" i="51" s="1"/>
  <c r="I75" i="51"/>
  <c r="I73" i="51" s="1"/>
  <c r="H75" i="51"/>
  <c r="H73" i="51" s="1"/>
  <c r="G75" i="51"/>
  <c r="F75" i="51"/>
  <c r="E75" i="51"/>
  <c r="D75" i="51"/>
  <c r="C75" i="51"/>
  <c r="B75" i="51"/>
  <c r="Y74" i="51"/>
  <c r="X74" i="51"/>
  <c r="W74" i="51"/>
  <c r="W73" i="51" s="1"/>
  <c r="V74" i="51"/>
  <c r="U74" i="51"/>
  <c r="U73" i="51" s="1"/>
  <c r="T74" i="51"/>
  <c r="T73" i="51" s="1"/>
  <c r="S74" i="51"/>
  <c r="S73" i="51" s="1"/>
  <c r="R74" i="51"/>
  <c r="R73" i="51" s="1"/>
  <c r="Q74" i="51"/>
  <c r="P74" i="51"/>
  <c r="O74" i="51"/>
  <c r="N74" i="51"/>
  <c r="M74" i="51"/>
  <c r="L74" i="51"/>
  <c r="K74" i="51"/>
  <c r="J74" i="51"/>
  <c r="I74" i="51"/>
  <c r="H74" i="5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V73" i="51"/>
  <c r="P73" i="51"/>
  <c r="O73" i="51"/>
  <c r="L73" i="51"/>
  <c r="Y54" i="51"/>
  <c r="X54" i="51"/>
  <c r="W54" i="51"/>
  <c r="V54" i="51"/>
  <c r="U54" i="51"/>
  <c r="T54" i="51"/>
  <c r="S54" i="51"/>
  <c r="R54" i="51"/>
  <c r="Q54" i="51"/>
  <c r="Q105" i="51" s="1"/>
  <c r="P54" i="51"/>
  <c r="O54" i="51"/>
  <c r="O105" i="51" s="1"/>
  <c r="N54" i="51"/>
  <c r="N105" i="51" s="1"/>
  <c r="M54" i="51"/>
  <c r="M105" i="51" s="1"/>
  <c r="L54" i="51"/>
  <c r="L105" i="51" s="1"/>
  <c r="K54" i="51"/>
  <c r="J54" i="51"/>
  <c r="J105" i="51" s="1"/>
  <c r="I54" i="51"/>
  <c r="I105" i="51" s="1"/>
  <c r="H54" i="51"/>
  <c r="H105" i="51" s="1"/>
  <c r="G54" i="51"/>
  <c r="F54" i="51"/>
  <c r="E54" i="51"/>
  <c r="D54" i="51"/>
  <c r="C54" i="51"/>
  <c r="C105" i="51" s="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M104" i="51" s="1"/>
  <c r="L35" i="51"/>
  <c r="K35" i="51"/>
  <c r="K104" i="51" s="1"/>
  <c r="J35" i="51"/>
  <c r="J104" i="51" s="1"/>
  <c r="I35" i="51"/>
  <c r="I104" i="51" s="1"/>
  <c r="H35" i="51"/>
  <c r="H104" i="51" s="1"/>
  <c r="G35" i="51"/>
  <c r="F35" i="51"/>
  <c r="F104" i="51" s="1"/>
  <c r="E35" i="51"/>
  <c r="E104" i="51" s="1"/>
  <c r="D35" i="51"/>
  <c r="D104" i="51" s="1"/>
  <c r="C35" i="51"/>
  <c r="B35" i="51"/>
  <c r="Y27" i="51"/>
  <c r="X27" i="51"/>
  <c r="W27" i="51"/>
  <c r="W103" i="51" s="1"/>
  <c r="V27" i="51"/>
  <c r="U27" i="51"/>
  <c r="T27" i="51"/>
  <c r="S27" i="51"/>
  <c r="S80" i="51" s="1"/>
  <c r="R27" i="51"/>
  <c r="Q27" i="51"/>
  <c r="P27" i="51"/>
  <c r="O27" i="51"/>
  <c r="N27" i="51"/>
  <c r="M27" i="51"/>
  <c r="L27" i="51"/>
  <c r="K27" i="51"/>
  <c r="K80" i="51" s="1"/>
  <c r="J27" i="51"/>
  <c r="I27" i="51"/>
  <c r="I103" i="51" s="1"/>
  <c r="H27" i="51"/>
  <c r="G27" i="51"/>
  <c r="G103" i="51" s="1"/>
  <c r="F27" i="51"/>
  <c r="F103" i="51" s="1"/>
  <c r="E27" i="51"/>
  <c r="E103" i="51" s="1"/>
  <c r="D27" i="51"/>
  <c r="D103" i="51" s="1"/>
  <c r="C27" i="51"/>
  <c r="B27" i="51"/>
  <c r="B103" i="51" s="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D105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N73" i="50" s="1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E73" i="50" s="1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T83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P73" i="50" s="1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Q73" i="50" s="1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S73" i="50" s="1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S75" i="50"/>
  <c r="R75" i="50"/>
  <c r="Q75" i="50"/>
  <c r="P75" i="50"/>
  <c r="O75" i="50"/>
  <c r="O73" i="50" s="1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Y74" i="50"/>
  <c r="Y73" i="50" s="1"/>
  <c r="X74" i="50"/>
  <c r="W74" i="50"/>
  <c r="W73" i="50" s="1"/>
  <c r="V74" i="50"/>
  <c r="V73" i="50" s="1"/>
  <c r="U74" i="50"/>
  <c r="U73" i="50" s="1"/>
  <c r="T74" i="50"/>
  <c r="S74" i="50"/>
  <c r="R74" i="50"/>
  <c r="Q74" i="50"/>
  <c r="P74" i="50"/>
  <c r="O74" i="50"/>
  <c r="N74" i="50"/>
  <c r="M74" i="50"/>
  <c r="M73" i="50" s="1"/>
  <c r="L74" i="50"/>
  <c r="K74" i="50"/>
  <c r="K73" i="50" s="1"/>
  <c r="J74" i="50"/>
  <c r="J73" i="50" s="1"/>
  <c r="I74" i="50"/>
  <c r="I73" i="50" s="1"/>
  <c r="H74" i="50"/>
  <c r="H73" i="50" s="1"/>
  <c r="G74" i="50"/>
  <c r="G73" i="50" s="1"/>
  <c r="F74" i="50"/>
  <c r="F73" i="50" s="1"/>
  <c r="E74" i="50"/>
  <c r="D74" i="50"/>
  <c r="C74" i="50"/>
  <c r="C73" i="50" s="1"/>
  <c r="B74" i="50"/>
  <c r="B73" i="50" s="1"/>
  <c r="X73" i="50"/>
  <c r="R73" i="50"/>
  <c r="Y54" i="50"/>
  <c r="X54" i="50"/>
  <c r="W54" i="50"/>
  <c r="V54" i="50"/>
  <c r="U54" i="50"/>
  <c r="T54" i="50"/>
  <c r="S54" i="50"/>
  <c r="R54" i="50"/>
  <c r="R105" i="50" s="1"/>
  <c r="Q54" i="50"/>
  <c r="P54" i="50"/>
  <c r="P105" i="50" s="1"/>
  <c r="O54" i="50"/>
  <c r="O105" i="50" s="1"/>
  <c r="N54" i="50"/>
  <c r="N105" i="50" s="1"/>
  <c r="M54" i="50"/>
  <c r="M105" i="50" s="1"/>
  <c r="L54" i="50"/>
  <c r="L105" i="50" s="1"/>
  <c r="K54" i="50"/>
  <c r="J54" i="50"/>
  <c r="J105" i="50" s="1"/>
  <c r="I54" i="50"/>
  <c r="I105" i="50" s="1"/>
  <c r="H54" i="50"/>
  <c r="G54" i="50"/>
  <c r="F54" i="50"/>
  <c r="E54" i="50"/>
  <c r="D54" i="50"/>
  <c r="D87" i="50" s="1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N104" i="50" s="1"/>
  <c r="M35" i="50"/>
  <c r="L35" i="50"/>
  <c r="L83" i="50" s="1"/>
  <c r="K35" i="50"/>
  <c r="K104" i="50" s="1"/>
  <c r="J35" i="50"/>
  <c r="J104" i="50" s="1"/>
  <c r="I35" i="50"/>
  <c r="I104" i="50" s="1"/>
  <c r="H35" i="50"/>
  <c r="H104" i="50" s="1"/>
  <c r="G35" i="50"/>
  <c r="F35" i="50"/>
  <c r="F104" i="50" s="1"/>
  <c r="E35" i="50"/>
  <c r="E104" i="50" s="1"/>
  <c r="D35" i="50"/>
  <c r="D104" i="50" s="1"/>
  <c r="C35" i="50"/>
  <c r="B35" i="50"/>
  <c r="Y27" i="50"/>
  <c r="X27" i="50"/>
  <c r="X103" i="50" s="1"/>
  <c r="W27" i="50"/>
  <c r="V27" i="50"/>
  <c r="U27" i="50"/>
  <c r="T27" i="50"/>
  <c r="T80" i="50" s="1"/>
  <c r="S27" i="50"/>
  <c r="R27" i="50"/>
  <c r="Q27" i="50"/>
  <c r="P27" i="50"/>
  <c r="O27" i="50"/>
  <c r="N27" i="50"/>
  <c r="M27" i="50"/>
  <c r="L27" i="50"/>
  <c r="K27" i="50"/>
  <c r="J27" i="50"/>
  <c r="J103" i="50" s="1"/>
  <c r="I27" i="50"/>
  <c r="H27" i="50"/>
  <c r="H103" i="50" s="1"/>
  <c r="G27" i="50"/>
  <c r="G103" i="50" s="1"/>
  <c r="F27" i="50"/>
  <c r="F103" i="50" s="1"/>
  <c r="E27" i="50"/>
  <c r="E103" i="50" s="1"/>
  <c r="D27" i="50"/>
  <c r="D103" i="50" s="1"/>
  <c r="C27" i="50"/>
  <c r="B27" i="50"/>
  <c r="B103" i="50" s="1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E105" i="49"/>
  <c r="E103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W73" i="49" s="1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Q73" i="49" s="1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U80" i="49"/>
  <c r="E80" i="49"/>
  <c r="Y79" i="49"/>
  <c r="Y73" i="49" s="1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X73" i="49" s="1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B73" i="49" s="1"/>
  <c r="Y75" i="49"/>
  <c r="X75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D73" i="49" s="1"/>
  <c r="C75" i="49"/>
  <c r="C73" i="49" s="1"/>
  <c r="B75" i="49"/>
  <c r="Y74" i="49"/>
  <c r="X74" i="49"/>
  <c r="W74" i="49"/>
  <c r="V74" i="49"/>
  <c r="V73" i="49" s="1"/>
  <c r="U74" i="49"/>
  <c r="T74" i="49"/>
  <c r="T73" i="49" s="1"/>
  <c r="S74" i="49"/>
  <c r="S73" i="49" s="1"/>
  <c r="R74" i="49"/>
  <c r="R73" i="49" s="1"/>
  <c r="Q74" i="49"/>
  <c r="P74" i="49"/>
  <c r="P73" i="49" s="1"/>
  <c r="O74" i="49"/>
  <c r="O73" i="49" s="1"/>
  <c r="N74" i="49"/>
  <c r="N73" i="49" s="1"/>
  <c r="M74" i="49"/>
  <c r="L74" i="49"/>
  <c r="L73" i="49" s="1"/>
  <c r="K74" i="49"/>
  <c r="K73" i="49" s="1"/>
  <c r="J74" i="49"/>
  <c r="J73" i="49" s="1"/>
  <c r="I74" i="49"/>
  <c r="I73" i="49" s="1"/>
  <c r="H74" i="49"/>
  <c r="H73" i="49" s="1"/>
  <c r="G74" i="49"/>
  <c r="G73" i="49" s="1"/>
  <c r="F74" i="49"/>
  <c r="F73" i="49" s="1"/>
  <c r="E74" i="49"/>
  <c r="D74" i="49"/>
  <c r="C74" i="49"/>
  <c r="B74" i="49"/>
  <c r="Y54" i="49"/>
  <c r="Y105" i="49" s="1"/>
  <c r="X54" i="49"/>
  <c r="X105" i="49" s="1"/>
  <c r="W54" i="49"/>
  <c r="W105" i="49" s="1"/>
  <c r="V54" i="49"/>
  <c r="V105" i="49" s="1"/>
  <c r="U54" i="49"/>
  <c r="U87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87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87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83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X27" i="49"/>
  <c r="X103" i="49" s="1"/>
  <c r="W27" i="49"/>
  <c r="W103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F180" i="4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N60" i="47"/>
  <c r="F60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B52" i="47" s="1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N52" i="47" s="1"/>
  <c r="M54" i="47"/>
  <c r="L54" i="47"/>
  <c r="K54" i="47"/>
  <c r="J54" i="47"/>
  <c r="I54" i="47"/>
  <c r="H54" i="47"/>
  <c r="G54" i="47"/>
  <c r="F54" i="47"/>
  <c r="E54" i="47"/>
  <c r="D54" i="47"/>
  <c r="C54" i="47"/>
  <c r="B54" i="47"/>
  <c r="Y53" i="47"/>
  <c r="Y52" i="47" s="1"/>
  <c r="X53" i="47"/>
  <c r="X52" i="47" s="1"/>
  <c r="W53" i="47"/>
  <c r="W52" i="47" s="1"/>
  <c r="V53" i="47"/>
  <c r="V52" i="47" s="1"/>
  <c r="U53" i="47"/>
  <c r="T53" i="47"/>
  <c r="T52" i="47" s="1"/>
  <c r="S53" i="47"/>
  <c r="S52" i="47" s="1"/>
  <c r="R53" i="47"/>
  <c r="R52" i="47" s="1"/>
  <c r="Q53" i="47"/>
  <c r="Q52" i="47" s="1"/>
  <c r="P53" i="47"/>
  <c r="P52" i="47" s="1"/>
  <c r="O53" i="47"/>
  <c r="O52" i="47" s="1"/>
  <c r="N53" i="47"/>
  <c r="M53" i="47"/>
  <c r="M52" i="47" s="1"/>
  <c r="L53" i="47"/>
  <c r="L52" i="47" s="1"/>
  <c r="K53" i="47"/>
  <c r="K52" i="47" s="1"/>
  <c r="J53" i="47"/>
  <c r="J52" i="47" s="1"/>
  <c r="I53" i="47"/>
  <c r="I52" i="47" s="1"/>
  <c r="H53" i="47"/>
  <c r="H52" i="47" s="1"/>
  <c r="G53" i="47"/>
  <c r="G52" i="47" s="1"/>
  <c r="F53" i="47"/>
  <c r="E53" i="47"/>
  <c r="E52" i="47" s="1"/>
  <c r="D53" i="47"/>
  <c r="D52" i="47" s="1"/>
  <c r="C53" i="47"/>
  <c r="C52" i="47" s="1"/>
  <c r="B53" i="47"/>
  <c r="U52" i="47"/>
  <c r="F52" i="47"/>
  <c r="Y28" i="47"/>
  <c r="X28" i="47"/>
  <c r="W28" i="47"/>
  <c r="V28" i="47"/>
  <c r="V60" i="47" s="1"/>
  <c r="U28" i="47"/>
  <c r="T28" i="47"/>
  <c r="S28" i="47"/>
  <c r="R28" i="47"/>
  <c r="Q28" i="47"/>
  <c r="P28" i="47"/>
  <c r="O28" i="47"/>
  <c r="N28" i="47"/>
  <c r="M28" i="47"/>
  <c r="L28" i="47"/>
  <c r="K28" i="47"/>
  <c r="J28" i="47"/>
  <c r="I28" i="47"/>
  <c r="H28" i="47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Y52" i="46" s="1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M60" i="46"/>
  <c r="E60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W52" i="46" s="1"/>
  <c r="V58" i="46"/>
  <c r="U58" i="46"/>
  <c r="T58" i="46"/>
  <c r="T52" i="46" s="1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Y53" i="46"/>
  <c r="X53" i="46"/>
  <c r="W53" i="46"/>
  <c r="V53" i="46"/>
  <c r="U53" i="46"/>
  <c r="T53" i="46"/>
  <c r="S53" i="46"/>
  <c r="S52" i="46" s="1"/>
  <c r="R53" i="46"/>
  <c r="R52" i="46" s="1"/>
  <c r="Q53" i="46"/>
  <c r="Q52" i="46" s="1"/>
  <c r="P53" i="46"/>
  <c r="P52" i="46" s="1"/>
  <c r="O53" i="46"/>
  <c r="O52" i="46" s="1"/>
  <c r="N53" i="46"/>
  <c r="N52" i="46" s="1"/>
  <c r="M53" i="46"/>
  <c r="L53" i="46"/>
  <c r="L52" i="46" s="1"/>
  <c r="K53" i="46"/>
  <c r="K52" i="46" s="1"/>
  <c r="J53" i="46"/>
  <c r="J52" i="46" s="1"/>
  <c r="I53" i="46"/>
  <c r="I52" i="46" s="1"/>
  <c r="H53" i="46"/>
  <c r="H52" i="46" s="1"/>
  <c r="G53" i="46"/>
  <c r="G52" i="46" s="1"/>
  <c r="F53" i="46"/>
  <c r="F52" i="46" s="1"/>
  <c r="E53" i="46"/>
  <c r="D53" i="46"/>
  <c r="D52" i="46" s="1"/>
  <c r="C53" i="46"/>
  <c r="C52" i="46" s="1"/>
  <c r="B53" i="46"/>
  <c r="B52" i="46" s="1"/>
  <c r="X52" i="46"/>
  <c r="V52" i="46"/>
  <c r="Y28" i="46"/>
  <c r="X28" i="46"/>
  <c r="W28" i="46"/>
  <c r="V28" i="46"/>
  <c r="U28" i="46"/>
  <c r="U60" i="46" s="1"/>
  <c r="T28" i="46"/>
  <c r="S28" i="46"/>
  <c r="R28" i="46"/>
  <c r="Q28" i="46"/>
  <c r="P28" i="46"/>
  <c r="O28" i="46"/>
  <c r="N28" i="46"/>
  <c r="M28" i="46"/>
  <c r="L28" i="46"/>
  <c r="K28" i="46"/>
  <c r="J28" i="46"/>
  <c r="I28" i="46"/>
  <c r="H28" i="46"/>
  <c r="G28" i="46"/>
  <c r="F28" i="46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L77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L52" i="45" s="1"/>
  <c r="K61" i="45"/>
  <c r="J61" i="45"/>
  <c r="I61" i="45"/>
  <c r="H61" i="45"/>
  <c r="G61" i="45"/>
  <c r="F61" i="45"/>
  <c r="E61" i="45"/>
  <c r="D61" i="45"/>
  <c r="C61" i="45"/>
  <c r="B61" i="45"/>
  <c r="L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F52" i="45" s="1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Y52" i="45" s="1"/>
  <c r="X55" i="45"/>
  <c r="X52" i="45" s="1"/>
  <c r="W55" i="45"/>
  <c r="W52" i="45" s="1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V52" i="45" s="1"/>
  <c r="U54" i="45"/>
  <c r="U52" i="45" s="1"/>
  <c r="T54" i="45"/>
  <c r="S54" i="45"/>
  <c r="S52" i="45" s="1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X53" i="45"/>
  <c r="W53" i="45"/>
  <c r="V53" i="45"/>
  <c r="U53" i="45"/>
  <c r="T53" i="45"/>
  <c r="S53" i="45"/>
  <c r="R53" i="45"/>
  <c r="R52" i="45" s="1"/>
  <c r="Q53" i="45"/>
  <c r="Q52" i="45" s="1"/>
  <c r="P53" i="45"/>
  <c r="P52" i="45" s="1"/>
  <c r="O53" i="45"/>
  <c r="O52" i="45" s="1"/>
  <c r="N53" i="45"/>
  <c r="N52" i="45" s="1"/>
  <c r="M53" i="45"/>
  <c r="M52" i="45" s="1"/>
  <c r="L53" i="45"/>
  <c r="K53" i="45"/>
  <c r="J53" i="45"/>
  <c r="I53" i="45"/>
  <c r="H53" i="45"/>
  <c r="G53" i="45"/>
  <c r="G52" i="45" s="1"/>
  <c r="F53" i="45"/>
  <c r="E53" i="45"/>
  <c r="E52" i="45" s="1"/>
  <c r="D53" i="45"/>
  <c r="C53" i="45"/>
  <c r="C52" i="45" s="1"/>
  <c r="B53" i="45"/>
  <c r="B52" i="45" s="1"/>
  <c r="K52" i="45"/>
  <c r="J52" i="45"/>
  <c r="I52" i="45"/>
  <c r="H52" i="45"/>
  <c r="Y28" i="45"/>
  <c r="X28" i="45"/>
  <c r="W28" i="45"/>
  <c r="V28" i="45"/>
  <c r="U28" i="45"/>
  <c r="U77" i="46" s="1"/>
  <c r="T28" i="45"/>
  <c r="T77" i="45" s="1"/>
  <c r="S28" i="45"/>
  <c r="S77" i="45" s="1"/>
  <c r="S69" i="45" s="1"/>
  <c r="R28" i="45"/>
  <c r="Q28" i="45"/>
  <c r="P28" i="45"/>
  <c r="O28" i="45"/>
  <c r="N28" i="45"/>
  <c r="N77" i="47" s="1"/>
  <c r="M28" i="45"/>
  <c r="M77" i="46" s="1"/>
  <c r="L28" i="45"/>
  <c r="K28" i="45"/>
  <c r="K77" i="45" s="1"/>
  <c r="J28" i="45"/>
  <c r="I28" i="45"/>
  <c r="H28" i="45"/>
  <c r="G28" i="45"/>
  <c r="F28" i="45"/>
  <c r="F77" i="47" s="1"/>
  <c r="E28" i="45"/>
  <c r="E77" i="46" s="1"/>
  <c r="D28" i="45"/>
  <c r="D77" i="45" s="1"/>
  <c r="C28" i="45"/>
  <c r="C77" i="45" s="1"/>
  <c r="B28" i="45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W33" i="44"/>
  <c r="W38" i="44" s="1"/>
  <c r="V33" i="44"/>
  <c r="V38" i="44" s="1"/>
  <c r="V179" i="4" s="1"/>
  <c r="U33" i="44"/>
  <c r="U38" i="44" s="1"/>
  <c r="T33" i="44"/>
  <c r="T38" i="44" s="1"/>
  <c r="T179" i="4" s="1"/>
  <c r="S33" i="44"/>
  <c r="S38" i="44" s="1"/>
  <c r="S179" i="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G179" i="4" s="1"/>
  <c r="F33" i="44"/>
  <c r="F38" i="44" s="1"/>
  <c r="E33" i="44"/>
  <c r="E38" i="44" s="1"/>
  <c r="E179" i="4" s="1"/>
  <c r="D33" i="44"/>
  <c r="D38" i="44" s="1"/>
  <c r="C33" i="44"/>
  <c r="C38" i="44" s="1"/>
  <c r="C179" i="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F90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T72" i="43"/>
  <c r="S72" i="43"/>
  <c r="N72" i="43"/>
  <c r="L72" i="43"/>
  <c r="K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Y63" i="43" s="1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V65" i="43"/>
  <c r="U65" i="43"/>
  <c r="U63" i="43" s="1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Y64" i="43"/>
  <c r="X64" i="43"/>
  <c r="X63" i="43" s="1"/>
  <c r="W64" i="43"/>
  <c r="W63" i="43" s="1"/>
  <c r="V64" i="43"/>
  <c r="V63" i="43" s="1"/>
  <c r="U64" i="43"/>
  <c r="T64" i="43"/>
  <c r="T63" i="43" s="1"/>
  <c r="S64" i="43"/>
  <c r="S63" i="43" s="1"/>
  <c r="R64" i="43"/>
  <c r="R63" i="43" s="1"/>
  <c r="Q64" i="43"/>
  <c r="Q63" i="43" s="1"/>
  <c r="P64" i="43"/>
  <c r="P63" i="43" s="1"/>
  <c r="O64" i="43"/>
  <c r="O63" i="43" s="1"/>
  <c r="N64" i="43"/>
  <c r="N63" i="43" s="1"/>
  <c r="M64" i="43"/>
  <c r="M63" i="43" s="1"/>
  <c r="L64" i="43"/>
  <c r="L63" i="43" s="1"/>
  <c r="K64" i="43"/>
  <c r="K63" i="43" s="1"/>
  <c r="J64" i="43"/>
  <c r="J63" i="43" s="1"/>
  <c r="I64" i="43"/>
  <c r="I63" i="43" s="1"/>
  <c r="H64" i="43"/>
  <c r="H63" i="43" s="1"/>
  <c r="G64" i="43"/>
  <c r="G63" i="43" s="1"/>
  <c r="F64" i="43"/>
  <c r="F63" i="43" s="1"/>
  <c r="E64" i="43"/>
  <c r="D64" i="43"/>
  <c r="C64" i="43"/>
  <c r="B64" i="43"/>
  <c r="B63" i="43" s="1"/>
  <c r="E63" i="43"/>
  <c r="D63" i="43"/>
  <c r="C63" i="43"/>
  <c r="Y39" i="43"/>
  <c r="X39" i="43"/>
  <c r="W39" i="43"/>
  <c r="V39" i="43"/>
  <c r="V72" i="43" s="1"/>
  <c r="U39" i="43"/>
  <c r="T39" i="43"/>
  <c r="S39" i="43"/>
  <c r="R39" i="43"/>
  <c r="Q39" i="43"/>
  <c r="P39" i="43"/>
  <c r="O39" i="43"/>
  <c r="N39" i="43"/>
  <c r="M39" i="43"/>
  <c r="L39" i="43"/>
  <c r="K39" i="43"/>
  <c r="J39" i="43"/>
  <c r="I39" i="43"/>
  <c r="I90" i="43" s="1"/>
  <c r="H39" i="43"/>
  <c r="G39" i="43"/>
  <c r="G90" i="43" s="1"/>
  <c r="F39" i="43"/>
  <c r="F72" i="43" s="1"/>
  <c r="E39" i="43"/>
  <c r="E90" i="43" s="1"/>
  <c r="D39" i="43"/>
  <c r="D72" i="43" s="1"/>
  <c r="C39" i="43"/>
  <c r="C72" i="43" s="1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G90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O72" i="42"/>
  <c r="G72" i="42"/>
  <c r="E72" i="42"/>
  <c r="D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T63" i="42" s="1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V63" i="42" s="1"/>
  <c r="U68" i="42"/>
  <c r="T68" i="42"/>
  <c r="S68" i="42"/>
  <c r="S63" i="42" s="1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R63" i="42" s="1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V65" i="42"/>
  <c r="U65" i="42"/>
  <c r="T65" i="42"/>
  <c r="S65" i="42"/>
  <c r="R65" i="42"/>
  <c r="Q65" i="42"/>
  <c r="Q63" i="42" s="1"/>
  <c r="P65" i="42"/>
  <c r="P63" i="42" s="1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Y64" i="42"/>
  <c r="Y63" i="42" s="1"/>
  <c r="X64" i="42"/>
  <c r="X63" i="42" s="1"/>
  <c r="W64" i="42"/>
  <c r="V64" i="42"/>
  <c r="U64" i="42"/>
  <c r="T64" i="42"/>
  <c r="S64" i="42"/>
  <c r="R64" i="42"/>
  <c r="Q64" i="42"/>
  <c r="P64" i="42"/>
  <c r="O64" i="42"/>
  <c r="N64" i="42"/>
  <c r="N63" i="42" s="1"/>
  <c r="M64" i="42"/>
  <c r="M63" i="42" s="1"/>
  <c r="L64" i="42"/>
  <c r="L63" i="42" s="1"/>
  <c r="K64" i="42"/>
  <c r="K63" i="42" s="1"/>
  <c r="J64" i="42"/>
  <c r="J63" i="42" s="1"/>
  <c r="I64" i="42"/>
  <c r="I63" i="42" s="1"/>
  <c r="H64" i="42"/>
  <c r="H63" i="42" s="1"/>
  <c r="G64" i="42"/>
  <c r="F64" i="42"/>
  <c r="F63" i="42" s="1"/>
  <c r="E64" i="42"/>
  <c r="E63" i="42" s="1"/>
  <c r="D64" i="42"/>
  <c r="D63" i="42" s="1"/>
  <c r="C64" i="42"/>
  <c r="C63" i="42" s="1"/>
  <c r="B64" i="42"/>
  <c r="U63" i="42"/>
  <c r="B63" i="42"/>
  <c r="Y39" i="42"/>
  <c r="X39" i="42"/>
  <c r="W39" i="42"/>
  <c r="W72" i="42" s="1"/>
  <c r="V39" i="42"/>
  <c r="U39" i="42"/>
  <c r="U72" i="42" s="1"/>
  <c r="T39" i="42"/>
  <c r="T72" i="42" s="1"/>
  <c r="S39" i="42"/>
  <c r="R39" i="42"/>
  <c r="Q39" i="42"/>
  <c r="P39" i="42"/>
  <c r="O39" i="42"/>
  <c r="N39" i="42"/>
  <c r="M39" i="42"/>
  <c r="M72" i="42" s="1"/>
  <c r="L39" i="42"/>
  <c r="L72" i="42" s="1"/>
  <c r="K39" i="42"/>
  <c r="J39" i="42"/>
  <c r="I39" i="42"/>
  <c r="H39" i="42"/>
  <c r="G39" i="42"/>
  <c r="F39" i="42"/>
  <c r="F90" i="42" s="1"/>
  <c r="E39" i="42"/>
  <c r="E90" i="42" s="1"/>
  <c r="D39" i="42"/>
  <c r="C39" i="42"/>
  <c r="B39" i="42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H90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P72" i="41"/>
  <c r="H72" i="41"/>
  <c r="F72" i="41"/>
  <c r="E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W63" i="41" s="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V63" i="41" s="1"/>
  <c r="U67" i="41"/>
  <c r="U63" i="41" s="1"/>
  <c r="T67" i="41"/>
  <c r="T63" i="41" s="1"/>
  <c r="S67" i="41"/>
  <c r="S63" i="41" s="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U65" i="41"/>
  <c r="T65" i="41"/>
  <c r="S65" i="41"/>
  <c r="R65" i="41"/>
  <c r="R63" i="41" s="1"/>
  <c r="Q65" i="41"/>
  <c r="Q63" i="41" s="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Y64" i="41"/>
  <c r="Y63" i="41" s="1"/>
  <c r="X64" i="41"/>
  <c r="W64" i="41"/>
  <c r="V64" i="41"/>
  <c r="U64" i="41"/>
  <c r="T64" i="41"/>
  <c r="S64" i="41"/>
  <c r="R64" i="41"/>
  <c r="Q64" i="41"/>
  <c r="P64" i="41"/>
  <c r="O64" i="41"/>
  <c r="O63" i="41" s="1"/>
  <c r="N64" i="41"/>
  <c r="N63" i="41" s="1"/>
  <c r="M64" i="41"/>
  <c r="M63" i="41" s="1"/>
  <c r="L64" i="41"/>
  <c r="L63" i="41" s="1"/>
  <c r="K64" i="41"/>
  <c r="K63" i="41" s="1"/>
  <c r="J64" i="41"/>
  <c r="J63" i="41" s="1"/>
  <c r="I64" i="41"/>
  <c r="I63" i="41" s="1"/>
  <c r="H64" i="41"/>
  <c r="G64" i="41"/>
  <c r="G63" i="41" s="1"/>
  <c r="F64" i="41"/>
  <c r="F63" i="41" s="1"/>
  <c r="E64" i="41"/>
  <c r="E63" i="41" s="1"/>
  <c r="D64" i="41"/>
  <c r="D63" i="41" s="1"/>
  <c r="C64" i="41"/>
  <c r="B64" i="41"/>
  <c r="C63" i="41"/>
  <c r="B63" i="41"/>
  <c r="Y39" i="41"/>
  <c r="Y90" i="41" s="1"/>
  <c r="X39" i="41"/>
  <c r="X90" i="41" s="1"/>
  <c r="W39" i="41"/>
  <c r="W90" i="41" s="1"/>
  <c r="V39" i="41"/>
  <c r="V90" i="41" s="1"/>
  <c r="V81" i="41" s="1"/>
  <c r="U39" i="41"/>
  <c r="U90" i="41" s="1"/>
  <c r="T39" i="41"/>
  <c r="T90" i="41" s="1"/>
  <c r="S39" i="41"/>
  <c r="S90" i="41" s="1"/>
  <c r="R39" i="41"/>
  <c r="Q39" i="41"/>
  <c r="Q90" i="41" s="1"/>
  <c r="P39" i="41"/>
  <c r="P90" i="41" s="1"/>
  <c r="O39" i="41"/>
  <c r="O90" i="41" s="1"/>
  <c r="N39" i="41"/>
  <c r="N90" i="41" s="1"/>
  <c r="M39" i="41"/>
  <c r="M90" i="41" s="1"/>
  <c r="L39" i="41"/>
  <c r="L90" i="41" s="1"/>
  <c r="K39" i="41"/>
  <c r="K90" i="41" s="1"/>
  <c r="J39" i="41"/>
  <c r="I39" i="41"/>
  <c r="I90" i="41" s="1"/>
  <c r="H39" i="41"/>
  <c r="G39" i="41"/>
  <c r="G90" i="41" s="1"/>
  <c r="F39" i="41"/>
  <c r="F90" i="41" s="1"/>
  <c r="E39" i="41"/>
  <c r="E90" i="41" s="1"/>
  <c r="D39" i="41"/>
  <c r="D90" i="41" s="1"/>
  <c r="C39" i="41"/>
  <c r="C90" i="41" s="1"/>
  <c r="B39" i="41"/>
  <c r="Y38" i="40"/>
  <c r="Q38" i="40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X33" i="40"/>
  <c r="X38" i="40" s="1"/>
  <c r="W33" i="40"/>
  <c r="W38" i="40" s="1"/>
  <c r="V33" i="40"/>
  <c r="V38" i="40" s="1"/>
  <c r="U33" i="40"/>
  <c r="U38" i="40" s="1"/>
  <c r="U178" i="4" s="1"/>
  <c r="T33" i="40"/>
  <c r="T38" i="40" s="1"/>
  <c r="S33" i="40"/>
  <c r="S38" i="40" s="1"/>
  <c r="R33" i="40"/>
  <c r="R38" i="40" s="1"/>
  <c r="Q33" i="40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I178" i="4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C178" i="4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P51" i="39" s="1"/>
  <c r="O68" i="39"/>
  <c r="N68" i="39"/>
  <c r="M68" i="39"/>
  <c r="L68" i="39"/>
  <c r="K68" i="39"/>
  <c r="J68" i="39"/>
  <c r="J51" i="39" s="1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H51" i="39" s="1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T63" i="39"/>
  <c r="L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T60" i="39"/>
  <c r="S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T57" i="39"/>
  <c r="R57" i="39"/>
  <c r="Q57" i="39"/>
  <c r="L57" i="39"/>
  <c r="K57" i="39"/>
  <c r="J57" i="39"/>
  <c r="I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F51" i="39" s="1"/>
  <c r="E56" i="39"/>
  <c r="D56" i="39"/>
  <c r="C56" i="39"/>
  <c r="B56" i="39"/>
  <c r="Y55" i="39"/>
  <c r="X55" i="39"/>
  <c r="W55" i="39"/>
  <c r="V55" i="39"/>
  <c r="U55" i="39"/>
  <c r="T55" i="39"/>
  <c r="S55" i="39"/>
  <c r="S51" i="39" s="1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O51" i="39" s="1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Y51" i="39" s="1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K51" i="39" s="1"/>
  <c r="J53" i="39"/>
  <c r="I53" i="39"/>
  <c r="H53" i="39"/>
  <c r="G53" i="39"/>
  <c r="F53" i="39"/>
  <c r="E53" i="39"/>
  <c r="E51" i="39" s="1"/>
  <c r="D53" i="39"/>
  <c r="D51" i="39" s="1"/>
  <c r="C53" i="39"/>
  <c r="B53" i="39"/>
  <c r="Y52" i="39"/>
  <c r="X52" i="39"/>
  <c r="X51" i="39" s="1"/>
  <c r="W52" i="39"/>
  <c r="W51" i="39" s="1"/>
  <c r="V52" i="39"/>
  <c r="V51" i="39" s="1"/>
  <c r="U52" i="39"/>
  <c r="U51" i="39" s="1"/>
  <c r="T52" i="39"/>
  <c r="S52" i="39"/>
  <c r="R52" i="39"/>
  <c r="R51" i="39" s="1"/>
  <c r="Q52" i="39"/>
  <c r="Q51" i="39" s="1"/>
  <c r="P52" i="39"/>
  <c r="O52" i="39"/>
  <c r="N52" i="39"/>
  <c r="M52" i="39"/>
  <c r="M51" i="39" s="1"/>
  <c r="L52" i="39"/>
  <c r="L51" i="39" s="1"/>
  <c r="K52" i="39"/>
  <c r="J52" i="39"/>
  <c r="I52" i="39"/>
  <c r="H52" i="39"/>
  <c r="G52" i="39"/>
  <c r="G51" i="39" s="1"/>
  <c r="F52" i="39"/>
  <c r="E52" i="39"/>
  <c r="D52" i="39"/>
  <c r="C52" i="39"/>
  <c r="B52" i="39"/>
  <c r="B51" i="39" s="1"/>
  <c r="T51" i="39"/>
  <c r="N51" i="39"/>
  <c r="I51" i="39"/>
  <c r="C51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D63" i="39" s="1"/>
  <c r="C27" i="39"/>
  <c r="B27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L60" i="39" s="1"/>
  <c r="K24" i="39"/>
  <c r="K60" i="39" s="1"/>
  <c r="J24" i="39"/>
  <c r="I24" i="39"/>
  <c r="H24" i="39"/>
  <c r="G24" i="39"/>
  <c r="F24" i="39"/>
  <c r="E24" i="39"/>
  <c r="D24" i="39"/>
  <c r="D60" i="39" s="1"/>
  <c r="C24" i="39"/>
  <c r="C60" i="39" s="1"/>
  <c r="B24" i="39"/>
  <c r="Y16" i="39"/>
  <c r="Y57" i="39" s="1"/>
  <c r="X16" i="39"/>
  <c r="W16" i="39"/>
  <c r="V16" i="39"/>
  <c r="U16" i="39"/>
  <c r="T16" i="39"/>
  <c r="S16" i="39"/>
  <c r="S57" i="39" s="1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D57" i="39" s="1"/>
  <c r="C16" i="39"/>
  <c r="C57" i="39" s="1"/>
  <c r="B16" i="39"/>
  <c r="B57" i="39" s="1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H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W60" i="38"/>
  <c r="V60" i="38"/>
  <c r="E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W57" i="38"/>
  <c r="T57" i="38"/>
  <c r="G57" i="38"/>
  <c r="D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Y51" i="38" s="1"/>
  <c r="X55" i="38"/>
  <c r="X51" i="38" s="1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X52" i="38"/>
  <c r="W52" i="38"/>
  <c r="V52" i="38"/>
  <c r="V51" i="38" s="1"/>
  <c r="U52" i="38"/>
  <c r="T52" i="38"/>
  <c r="S52" i="38"/>
  <c r="S51" i="38" s="1"/>
  <c r="R52" i="38"/>
  <c r="Q52" i="38"/>
  <c r="Q51" i="38" s="1"/>
  <c r="P52" i="38"/>
  <c r="P51" i="38" s="1"/>
  <c r="O52" i="38"/>
  <c r="N52" i="38"/>
  <c r="N51" i="38" s="1"/>
  <c r="M52" i="38"/>
  <c r="L52" i="38"/>
  <c r="L51" i="38" s="1"/>
  <c r="K52" i="38"/>
  <c r="K51" i="38" s="1"/>
  <c r="J52" i="38"/>
  <c r="I52" i="38"/>
  <c r="I51" i="38" s="1"/>
  <c r="H52" i="38"/>
  <c r="H51" i="38" s="1"/>
  <c r="G52" i="38"/>
  <c r="F52" i="38"/>
  <c r="F51" i="38" s="1"/>
  <c r="E52" i="38"/>
  <c r="D52" i="38"/>
  <c r="C52" i="38"/>
  <c r="C51" i="38" s="1"/>
  <c r="B52" i="38"/>
  <c r="Y27" i="38"/>
  <c r="Y63" i="38" s="1"/>
  <c r="X27" i="38"/>
  <c r="X63" i="38" s="1"/>
  <c r="W27" i="38"/>
  <c r="W63" i="38" s="1"/>
  <c r="V27" i="38"/>
  <c r="U27" i="38"/>
  <c r="U63" i="38" s="1"/>
  <c r="T27" i="38"/>
  <c r="S27" i="38"/>
  <c r="S63" i="38" s="1"/>
  <c r="R27" i="38"/>
  <c r="R63" i="38" s="1"/>
  <c r="Q27" i="38"/>
  <c r="Q63" i="38" s="1"/>
  <c r="P27" i="38"/>
  <c r="P80" i="38" s="1"/>
  <c r="O27" i="38"/>
  <c r="O80" i="38" s="1"/>
  <c r="N27" i="38"/>
  <c r="M27" i="38"/>
  <c r="M80" i="38" s="1"/>
  <c r="L27" i="38"/>
  <c r="K27" i="38"/>
  <c r="K63" i="38" s="1"/>
  <c r="J27" i="38"/>
  <c r="J63" i="38" s="1"/>
  <c r="I27" i="38"/>
  <c r="I63" i="38" s="1"/>
  <c r="H27" i="38"/>
  <c r="G27" i="38"/>
  <c r="F27" i="38"/>
  <c r="E27" i="38"/>
  <c r="E63" i="38" s="1"/>
  <c r="D27" i="38"/>
  <c r="C27" i="38"/>
  <c r="C63" i="38" s="1"/>
  <c r="B27" i="38"/>
  <c r="B63" i="38" s="1"/>
  <c r="Y24" i="38"/>
  <c r="X24" i="38"/>
  <c r="W24" i="38"/>
  <c r="V24" i="38"/>
  <c r="U24" i="38"/>
  <c r="U60" i="38" s="1"/>
  <c r="T24" i="38"/>
  <c r="S24" i="38"/>
  <c r="R24" i="38"/>
  <c r="Q24" i="38"/>
  <c r="Q60" i="38" s="1"/>
  <c r="P24" i="38"/>
  <c r="O24" i="38"/>
  <c r="O79" i="38" s="1"/>
  <c r="N24" i="38"/>
  <c r="N60" i="38" s="1"/>
  <c r="M24" i="38"/>
  <c r="L24" i="38"/>
  <c r="K24" i="38"/>
  <c r="J24" i="38"/>
  <c r="I24" i="38"/>
  <c r="H24" i="38"/>
  <c r="G24" i="38"/>
  <c r="F24" i="38"/>
  <c r="F60" i="38" s="1"/>
  <c r="E24" i="38"/>
  <c r="D24" i="38"/>
  <c r="C24" i="38"/>
  <c r="C60" i="38" s="1"/>
  <c r="B24" i="38"/>
  <c r="Y16" i="38"/>
  <c r="X16" i="38"/>
  <c r="X57" i="38" s="1"/>
  <c r="W16" i="38"/>
  <c r="V16" i="38"/>
  <c r="U16" i="38"/>
  <c r="T16" i="38"/>
  <c r="S16" i="38"/>
  <c r="S57" i="38" s="1"/>
  <c r="R16" i="38"/>
  <c r="Q16" i="38"/>
  <c r="P16" i="38"/>
  <c r="O16" i="38"/>
  <c r="O57" i="38" s="1"/>
  <c r="N16" i="38"/>
  <c r="M16" i="38"/>
  <c r="M78" i="38" s="1"/>
  <c r="L16" i="38"/>
  <c r="L57" i="38" s="1"/>
  <c r="K16" i="38"/>
  <c r="K57" i="38" s="1"/>
  <c r="J16" i="38"/>
  <c r="I16" i="38"/>
  <c r="H16" i="38"/>
  <c r="H57" i="38" s="1"/>
  <c r="G16" i="38"/>
  <c r="G78" i="38" s="1"/>
  <c r="F16" i="38"/>
  <c r="E16" i="38"/>
  <c r="E57" i="38" s="1"/>
  <c r="D16" i="38"/>
  <c r="C16" i="38"/>
  <c r="C57" i="38" s="1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P80" i="37"/>
  <c r="H80" i="37"/>
  <c r="P79" i="37"/>
  <c r="H79" i="37"/>
  <c r="X78" i="37"/>
  <c r="H78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S63" i="37"/>
  <c r="P63" i="37"/>
  <c r="C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J60" i="37"/>
  <c r="H60" i="37"/>
  <c r="E60" i="37"/>
  <c r="B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K57" i="37"/>
  <c r="H57" i="37"/>
  <c r="C57" i="37"/>
  <c r="Y56" i="37"/>
  <c r="X56" i="37"/>
  <c r="X51" i="37" s="1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U51" i="37" s="1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W51" i="37" s="1"/>
  <c r="V53" i="37"/>
  <c r="U53" i="37"/>
  <c r="T53" i="37"/>
  <c r="S53" i="37"/>
  <c r="R53" i="37"/>
  <c r="Q53" i="37"/>
  <c r="P53" i="37"/>
  <c r="O53" i="37"/>
  <c r="N53" i="37"/>
  <c r="M53" i="37"/>
  <c r="M51" i="37" s="1"/>
  <c r="L53" i="37"/>
  <c r="L51" i="37" s="1"/>
  <c r="K53" i="37"/>
  <c r="K51" i="37" s="1"/>
  <c r="J53" i="37"/>
  <c r="J51" i="37" s="1"/>
  <c r="I53" i="37"/>
  <c r="H53" i="37"/>
  <c r="G53" i="37"/>
  <c r="F53" i="37"/>
  <c r="E53" i="37"/>
  <c r="D53" i="37"/>
  <c r="C53" i="37"/>
  <c r="B53" i="37"/>
  <c r="Y52" i="37"/>
  <c r="Y51" i="37" s="1"/>
  <c r="X52" i="37"/>
  <c r="W52" i="37"/>
  <c r="V52" i="37"/>
  <c r="V51" i="37" s="1"/>
  <c r="U52" i="37"/>
  <c r="T52" i="37"/>
  <c r="T51" i="37" s="1"/>
  <c r="S52" i="37"/>
  <c r="S51" i="37" s="1"/>
  <c r="R52" i="37"/>
  <c r="R51" i="37" s="1"/>
  <c r="Q52" i="37"/>
  <c r="Q51" i="37" s="1"/>
  <c r="P52" i="37"/>
  <c r="P51" i="37" s="1"/>
  <c r="O52" i="37"/>
  <c r="O51" i="37" s="1"/>
  <c r="N52" i="37"/>
  <c r="M52" i="37"/>
  <c r="L52" i="37"/>
  <c r="K52" i="37"/>
  <c r="J52" i="37"/>
  <c r="I52" i="37"/>
  <c r="I51" i="37" s="1"/>
  <c r="H52" i="37"/>
  <c r="H51" i="37" s="1"/>
  <c r="G52" i="37"/>
  <c r="G51" i="37" s="1"/>
  <c r="F52" i="37"/>
  <c r="F51" i="37" s="1"/>
  <c r="E52" i="37"/>
  <c r="D52" i="37"/>
  <c r="C52" i="37"/>
  <c r="B52" i="37"/>
  <c r="N51" i="37"/>
  <c r="E51" i="37"/>
  <c r="D51" i="37"/>
  <c r="C51" i="37"/>
  <c r="B51" i="37"/>
  <c r="Y27" i="37"/>
  <c r="Y80" i="37" s="1"/>
  <c r="X27" i="37"/>
  <c r="X63" i="37" s="1"/>
  <c r="W27" i="37"/>
  <c r="W80" i="37" s="1"/>
  <c r="V27" i="37"/>
  <c r="V80" i="37" s="1"/>
  <c r="U27" i="37"/>
  <c r="U80" i="37" s="1"/>
  <c r="T27" i="37"/>
  <c r="T80" i="37" s="1"/>
  <c r="S27" i="37"/>
  <c r="S80" i="37" s="1"/>
  <c r="R27" i="37"/>
  <c r="Q27" i="37"/>
  <c r="Q80" i="37" s="1"/>
  <c r="P27" i="37"/>
  <c r="O27" i="37"/>
  <c r="O80" i="37" s="1"/>
  <c r="N27" i="37"/>
  <c r="N80" i="37" s="1"/>
  <c r="M27" i="37"/>
  <c r="M80" i="37" s="1"/>
  <c r="L27" i="37"/>
  <c r="L80" i="37" s="1"/>
  <c r="K27" i="37"/>
  <c r="K80" i="37" s="1"/>
  <c r="J27" i="37"/>
  <c r="I27" i="37"/>
  <c r="I80" i="37" s="1"/>
  <c r="H27" i="37"/>
  <c r="H63" i="37" s="1"/>
  <c r="G27" i="37"/>
  <c r="G80" i="37" s="1"/>
  <c r="F27" i="37"/>
  <c r="F80" i="37" s="1"/>
  <c r="E27" i="37"/>
  <c r="E80" i="37" s="1"/>
  <c r="D27" i="37"/>
  <c r="D80" i="37" s="1"/>
  <c r="C27" i="37"/>
  <c r="C80" i="37" s="1"/>
  <c r="B27" i="37"/>
  <c r="Y24" i="37"/>
  <c r="Y79" i="37" s="1"/>
  <c r="X24" i="37"/>
  <c r="X60" i="37" s="1"/>
  <c r="W24" i="37"/>
  <c r="W79" i="37" s="1"/>
  <c r="V24" i="37"/>
  <c r="V79" i="37" s="1"/>
  <c r="U24" i="37"/>
  <c r="U79" i="37" s="1"/>
  <c r="T24" i="37"/>
  <c r="S24" i="37"/>
  <c r="S79" i="37" s="1"/>
  <c r="R24" i="37"/>
  <c r="R79" i="37" s="1"/>
  <c r="Q24" i="37"/>
  <c r="Q79" i="37" s="1"/>
  <c r="P24" i="37"/>
  <c r="P60" i="37" s="1"/>
  <c r="O24" i="37"/>
  <c r="O79" i="37" s="1"/>
  <c r="N24" i="37"/>
  <c r="N79" i="37" s="1"/>
  <c r="M24" i="37"/>
  <c r="M79" i="37" s="1"/>
  <c r="L24" i="37"/>
  <c r="K24" i="37"/>
  <c r="K79" i="37" s="1"/>
  <c r="J24" i="37"/>
  <c r="J79" i="37" s="1"/>
  <c r="I24" i="37"/>
  <c r="I79" i="37" s="1"/>
  <c r="H24" i="37"/>
  <c r="G24" i="37"/>
  <c r="G79" i="37" s="1"/>
  <c r="F24" i="37"/>
  <c r="F79" i="37" s="1"/>
  <c r="E24" i="37"/>
  <c r="E79" i="37" s="1"/>
  <c r="D24" i="37"/>
  <c r="C24" i="37"/>
  <c r="C79" i="37" s="1"/>
  <c r="B24" i="37"/>
  <c r="B79" i="37" s="1"/>
  <c r="Y16" i="37"/>
  <c r="Y78" i="37" s="1"/>
  <c r="X16" i="37"/>
  <c r="X78" i="38" s="1"/>
  <c r="W16" i="37"/>
  <c r="W78" i="37" s="1"/>
  <c r="V16" i="37"/>
  <c r="V78" i="37" s="1"/>
  <c r="U16" i="37"/>
  <c r="U78" i="37" s="1"/>
  <c r="T16" i="37"/>
  <c r="T78" i="39" s="1"/>
  <c r="S16" i="37"/>
  <c r="S78" i="37" s="1"/>
  <c r="S72" i="37" s="1"/>
  <c r="R16" i="37"/>
  <c r="Q16" i="37"/>
  <c r="Q78" i="37" s="1"/>
  <c r="P16" i="37"/>
  <c r="P57" i="37" s="1"/>
  <c r="O16" i="37"/>
  <c r="O78" i="37" s="1"/>
  <c r="N16" i="37"/>
  <c r="N78" i="37" s="1"/>
  <c r="M16" i="37"/>
  <c r="M78" i="37" s="1"/>
  <c r="L16" i="37"/>
  <c r="L78" i="39" s="1"/>
  <c r="K16" i="37"/>
  <c r="K78" i="37" s="1"/>
  <c r="J16" i="37"/>
  <c r="I16" i="37"/>
  <c r="I78" i="37" s="1"/>
  <c r="H16" i="37"/>
  <c r="G16" i="37"/>
  <c r="G78" i="37" s="1"/>
  <c r="F16" i="37"/>
  <c r="F78" i="37" s="1"/>
  <c r="E16" i="37"/>
  <c r="E78" i="37" s="1"/>
  <c r="D16" i="37"/>
  <c r="D78" i="37" s="1"/>
  <c r="C16" i="37"/>
  <c r="C78" i="37" s="1"/>
  <c r="B16" i="37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X177" i="4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L177" i="4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C177" i="4" s="1"/>
  <c r="B33" i="36"/>
  <c r="B38" i="36" s="1"/>
  <c r="B177" i="4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W63" i="35"/>
  <c r="R63" i="35"/>
  <c r="O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C51" i="35" s="1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O60" i="35"/>
  <c r="L60" i="35"/>
  <c r="G60" i="35"/>
  <c r="D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W51" i="35" s="1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W57" i="35"/>
  <c r="K57" i="35"/>
  <c r="J57" i="35"/>
  <c r="G57" i="35"/>
  <c r="B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F51" i="35" s="1"/>
  <c r="E56" i="35"/>
  <c r="E51" i="35" s="1"/>
  <c r="D56" i="35"/>
  <c r="D51" i="35" s="1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S51" i="35" s="1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Y52" i="35"/>
  <c r="Y51" i="35" s="1"/>
  <c r="X52" i="35"/>
  <c r="X51" i="35" s="1"/>
  <c r="W52" i="35"/>
  <c r="V52" i="35"/>
  <c r="V51" i="35" s="1"/>
  <c r="U52" i="35"/>
  <c r="U51" i="35" s="1"/>
  <c r="T52" i="35"/>
  <c r="T51" i="35" s="1"/>
  <c r="S52" i="35"/>
  <c r="R52" i="35"/>
  <c r="Q52" i="35"/>
  <c r="Q51" i="35" s="1"/>
  <c r="P52" i="35"/>
  <c r="P51" i="35" s="1"/>
  <c r="O52" i="35"/>
  <c r="N52" i="35"/>
  <c r="N51" i="35" s="1"/>
  <c r="M52" i="35"/>
  <c r="M51" i="35" s="1"/>
  <c r="L52" i="35"/>
  <c r="L51" i="35" s="1"/>
  <c r="K52" i="35"/>
  <c r="K51" i="35" s="1"/>
  <c r="J52" i="35"/>
  <c r="I52" i="35"/>
  <c r="H52" i="35"/>
  <c r="G52" i="35"/>
  <c r="F52" i="35"/>
  <c r="E52" i="35"/>
  <c r="D52" i="35"/>
  <c r="C52" i="35"/>
  <c r="B52" i="35"/>
  <c r="I51" i="35"/>
  <c r="H51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J63" i="35" s="1"/>
  <c r="I27" i="35"/>
  <c r="H27" i="35"/>
  <c r="G27" i="35"/>
  <c r="G63" i="35" s="1"/>
  <c r="F27" i="35"/>
  <c r="E27" i="35"/>
  <c r="D27" i="35"/>
  <c r="C27" i="35"/>
  <c r="B27" i="35"/>
  <c r="B63" i="35" s="1"/>
  <c r="Y24" i="35"/>
  <c r="X24" i="35"/>
  <c r="W24" i="35"/>
  <c r="W60" i="35" s="1"/>
  <c r="V24" i="35"/>
  <c r="U24" i="35"/>
  <c r="T24" i="35"/>
  <c r="T79" i="35" s="1"/>
  <c r="S24" i="35"/>
  <c r="R24" i="35"/>
  <c r="R60" i="35" s="1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B60" i="35" s="1"/>
  <c r="Y16" i="35"/>
  <c r="X16" i="35"/>
  <c r="W16" i="35"/>
  <c r="V16" i="35"/>
  <c r="U16" i="35"/>
  <c r="T16" i="35"/>
  <c r="S16" i="35"/>
  <c r="R16" i="35"/>
  <c r="R57" i="35" s="1"/>
  <c r="Q16" i="35"/>
  <c r="P16" i="35"/>
  <c r="O16" i="35"/>
  <c r="O57" i="35" s="1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D51" i="34" s="1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N63" i="34"/>
  <c r="J63" i="34"/>
  <c r="F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N51" i="34" s="1"/>
  <c r="M61" i="34"/>
  <c r="L61" i="34"/>
  <c r="K61" i="34"/>
  <c r="J61" i="34"/>
  <c r="I61" i="34"/>
  <c r="H61" i="34"/>
  <c r="G61" i="34"/>
  <c r="F61" i="34"/>
  <c r="E61" i="34"/>
  <c r="D61" i="34"/>
  <c r="C61" i="34"/>
  <c r="B61" i="34"/>
  <c r="L60" i="34"/>
  <c r="F60" i="34"/>
  <c r="D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F57" i="34"/>
  <c r="B57" i="34"/>
  <c r="Y56" i="34"/>
  <c r="X56" i="34"/>
  <c r="X51" i="34" s="1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Q51" i="34" s="1"/>
  <c r="P53" i="34"/>
  <c r="P51" i="34" s="1"/>
  <c r="O53" i="34"/>
  <c r="O51" i="34" s="1"/>
  <c r="N53" i="34"/>
  <c r="M53" i="34"/>
  <c r="L53" i="34"/>
  <c r="K53" i="34"/>
  <c r="J53" i="34"/>
  <c r="I53" i="34"/>
  <c r="H53" i="34"/>
  <c r="G53" i="34"/>
  <c r="F53" i="34"/>
  <c r="E53" i="34"/>
  <c r="E51" i="34" s="1"/>
  <c r="D53" i="34"/>
  <c r="C53" i="34"/>
  <c r="B53" i="34"/>
  <c r="Y52" i="34"/>
  <c r="X52" i="34"/>
  <c r="W52" i="34"/>
  <c r="W51" i="34" s="1"/>
  <c r="V52" i="34"/>
  <c r="U52" i="34"/>
  <c r="U51" i="34" s="1"/>
  <c r="T52" i="34"/>
  <c r="T51" i="34" s="1"/>
  <c r="S52" i="34"/>
  <c r="S51" i="34" s="1"/>
  <c r="R52" i="34"/>
  <c r="R51" i="34" s="1"/>
  <c r="Q52" i="34"/>
  <c r="P52" i="34"/>
  <c r="O52" i="34"/>
  <c r="N52" i="34"/>
  <c r="M52" i="34"/>
  <c r="M51" i="34" s="1"/>
  <c r="L52" i="34"/>
  <c r="L51" i="34" s="1"/>
  <c r="K52" i="34"/>
  <c r="K51" i="34" s="1"/>
  <c r="J52" i="34"/>
  <c r="J51" i="34" s="1"/>
  <c r="I52" i="34"/>
  <c r="I51" i="34" s="1"/>
  <c r="H52" i="34"/>
  <c r="H51" i="34" s="1"/>
  <c r="G52" i="34"/>
  <c r="G51" i="34" s="1"/>
  <c r="F52" i="34"/>
  <c r="E52" i="34"/>
  <c r="D52" i="34"/>
  <c r="C52" i="34"/>
  <c r="C51" i="34" s="1"/>
  <c r="B52" i="34"/>
  <c r="Y51" i="34"/>
  <c r="B51" i="34"/>
  <c r="Y27" i="34"/>
  <c r="X27" i="34"/>
  <c r="W27" i="34"/>
  <c r="V27" i="34"/>
  <c r="V63" i="34" s="1"/>
  <c r="U27" i="34"/>
  <c r="T27" i="34"/>
  <c r="S27" i="34"/>
  <c r="S63" i="34" s="1"/>
  <c r="R27" i="34"/>
  <c r="R63" i="34" s="1"/>
  <c r="Q27" i="34"/>
  <c r="P27" i="34"/>
  <c r="O27" i="34"/>
  <c r="N27" i="34"/>
  <c r="M27" i="34"/>
  <c r="L27" i="34"/>
  <c r="K27" i="34"/>
  <c r="K63" i="34" s="1"/>
  <c r="J27" i="34"/>
  <c r="I27" i="34"/>
  <c r="I63" i="34" s="1"/>
  <c r="H27" i="34"/>
  <c r="G27" i="34"/>
  <c r="G80" i="34" s="1"/>
  <c r="F27" i="34"/>
  <c r="F80" i="34" s="1"/>
  <c r="E27" i="34"/>
  <c r="E80" i="34" s="1"/>
  <c r="D27" i="34"/>
  <c r="C27" i="34"/>
  <c r="C63" i="34" s="1"/>
  <c r="B27" i="34"/>
  <c r="B63" i="34" s="1"/>
  <c r="Y24" i="34"/>
  <c r="Y60" i="34" s="1"/>
  <c r="X24" i="34"/>
  <c r="X60" i="34" s="1"/>
  <c r="W24" i="34"/>
  <c r="W79" i="34" s="1"/>
  <c r="V24" i="34"/>
  <c r="V60" i="34" s="1"/>
  <c r="U24" i="34"/>
  <c r="T24" i="34"/>
  <c r="T60" i="34" s="1"/>
  <c r="S24" i="34"/>
  <c r="S60" i="34" s="1"/>
  <c r="R24" i="34"/>
  <c r="Q24" i="34"/>
  <c r="Q60" i="34" s="1"/>
  <c r="P24" i="34"/>
  <c r="P60" i="34" s="1"/>
  <c r="O24" i="34"/>
  <c r="O60" i="34" s="1"/>
  <c r="N24" i="34"/>
  <c r="N60" i="34" s="1"/>
  <c r="M24" i="34"/>
  <c r="L24" i="34"/>
  <c r="K24" i="34"/>
  <c r="K60" i="34" s="1"/>
  <c r="J24" i="34"/>
  <c r="I24" i="34"/>
  <c r="I60" i="34" s="1"/>
  <c r="H24" i="34"/>
  <c r="H60" i="34" s="1"/>
  <c r="G24" i="34"/>
  <c r="G60" i="34" s="1"/>
  <c r="F24" i="34"/>
  <c r="E24" i="34"/>
  <c r="D24" i="34"/>
  <c r="C24" i="34"/>
  <c r="C79" i="34" s="1"/>
  <c r="B24" i="34"/>
  <c r="Y16" i="34"/>
  <c r="Y78" i="34" s="1"/>
  <c r="X16" i="34"/>
  <c r="W16" i="34"/>
  <c r="V16" i="34"/>
  <c r="V57" i="34" s="1"/>
  <c r="U16" i="34"/>
  <c r="U78" i="34" s="1"/>
  <c r="T16" i="34"/>
  <c r="S16" i="34"/>
  <c r="S78" i="34" s="1"/>
  <c r="R16" i="34"/>
  <c r="R78" i="34" s="1"/>
  <c r="Q16" i="34"/>
  <c r="Q57" i="34" s="1"/>
  <c r="P16" i="34"/>
  <c r="O16" i="34"/>
  <c r="N16" i="34"/>
  <c r="N57" i="34" s="1"/>
  <c r="M16" i="34"/>
  <c r="L16" i="34"/>
  <c r="K16" i="34"/>
  <c r="J16" i="34"/>
  <c r="J57" i="34" s="1"/>
  <c r="I16" i="34"/>
  <c r="I57" i="34" s="1"/>
  <c r="H16" i="34"/>
  <c r="G16" i="34"/>
  <c r="F16" i="34"/>
  <c r="E16" i="34"/>
  <c r="D16" i="34"/>
  <c r="C16" i="34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R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R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V57" i="33"/>
  <c r="U57" i="33"/>
  <c r="R57" i="33"/>
  <c r="N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I51" i="33" s="1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J51" i="33" s="1"/>
  <c r="I55" i="33"/>
  <c r="H55" i="33"/>
  <c r="H51" i="33" s="1"/>
  <c r="G55" i="33"/>
  <c r="G51" i="33" s="1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F51" i="33" s="1"/>
  <c r="E54" i="33"/>
  <c r="D54" i="33"/>
  <c r="C54" i="33"/>
  <c r="B54" i="33"/>
  <c r="Y53" i="33"/>
  <c r="Y51" i="33" s="1"/>
  <c r="X53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E51" i="33" s="1"/>
  <c r="D53" i="33"/>
  <c r="D51" i="33" s="1"/>
  <c r="C53" i="33"/>
  <c r="C51" i="33" s="1"/>
  <c r="B53" i="33"/>
  <c r="Y52" i="33"/>
  <c r="X52" i="33"/>
  <c r="X51" i="33" s="1"/>
  <c r="W52" i="33"/>
  <c r="W51" i="33" s="1"/>
  <c r="V52" i="33"/>
  <c r="V51" i="33" s="1"/>
  <c r="U52" i="33"/>
  <c r="U51" i="33" s="1"/>
  <c r="T52" i="33"/>
  <c r="S52" i="33"/>
  <c r="R52" i="33"/>
  <c r="Q52" i="33"/>
  <c r="P52" i="33"/>
  <c r="O52" i="33"/>
  <c r="N52" i="33"/>
  <c r="M52" i="33"/>
  <c r="L52" i="33"/>
  <c r="L51" i="33" s="1"/>
  <c r="K52" i="33"/>
  <c r="K51" i="33" s="1"/>
  <c r="J52" i="33"/>
  <c r="I52" i="33"/>
  <c r="H52" i="33"/>
  <c r="G52" i="33"/>
  <c r="F52" i="33"/>
  <c r="E52" i="33"/>
  <c r="D52" i="33"/>
  <c r="C52" i="33"/>
  <c r="B52" i="33"/>
  <c r="B51" i="33" s="1"/>
  <c r="T51" i="33"/>
  <c r="S51" i="33"/>
  <c r="R51" i="33"/>
  <c r="Q51" i="33"/>
  <c r="P51" i="33"/>
  <c r="O51" i="33"/>
  <c r="N51" i="33"/>
  <c r="M51" i="33"/>
  <c r="Y27" i="33"/>
  <c r="Y80" i="33" s="1"/>
  <c r="X27" i="33"/>
  <c r="X80" i="33" s="1"/>
  <c r="W27" i="33"/>
  <c r="W80" i="33" s="1"/>
  <c r="V27" i="33"/>
  <c r="V80" i="33" s="1"/>
  <c r="U27" i="33"/>
  <c r="U80" i="33" s="1"/>
  <c r="T27" i="33"/>
  <c r="S27" i="33"/>
  <c r="S80" i="33" s="1"/>
  <c r="R27" i="33"/>
  <c r="R80" i="35" s="1"/>
  <c r="Q27" i="33"/>
  <c r="Q80" i="33" s="1"/>
  <c r="P27" i="33"/>
  <c r="P80" i="33" s="1"/>
  <c r="O27" i="33"/>
  <c r="O80" i="33" s="1"/>
  <c r="N27" i="33"/>
  <c r="N80" i="33" s="1"/>
  <c r="M27" i="33"/>
  <c r="M80" i="33" s="1"/>
  <c r="L27" i="33"/>
  <c r="K27" i="33"/>
  <c r="K80" i="33" s="1"/>
  <c r="J27" i="33"/>
  <c r="I27" i="33"/>
  <c r="I80" i="33" s="1"/>
  <c r="H27" i="33"/>
  <c r="H80" i="33" s="1"/>
  <c r="G27" i="33"/>
  <c r="G80" i="33" s="1"/>
  <c r="F27" i="33"/>
  <c r="F80" i="33" s="1"/>
  <c r="E27" i="33"/>
  <c r="E80" i="33" s="1"/>
  <c r="D27" i="33"/>
  <c r="C27" i="33"/>
  <c r="C80" i="33" s="1"/>
  <c r="B27" i="33"/>
  <c r="Y24" i="33"/>
  <c r="Y79" i="33" s="1"/>
  <c r="X24" i="33"/>
  <c r="X79" i="33" s="1"/>
  <c r="W24" i="33"/>
  <c r="W79" i="33" s="1"/>
  <c r="V24" i="33"/>
  <c r="U24" i="33"/>
  <c r="U79" i="33" s="1"/>
  <c r="T24" i="33"/>
  <c r="T79" i="33" s="1"/>
  <c r="S24" i="33"/>
  <c r="S79" i="33" s="1"/>
  <c r="R24" i="33"/>
  <c r="R79" i="33" s="1"/>
  <c r="Q24" i="33"/>
  <c r="Q79" i="33" s="1"/>
  <c r="P24" i="33"/>
  <c r="P79" i="33" s="1"/>
  <c r="O24" i="33"/>
  <c r="O79" i="33" s="1"/>
  <c r="N24" i="33"/>
  <c r="M24" i="33"/>
  <c r="M79" i="33" s="1"/>
  <c r="L24" i="33"/>
  <c r="L79" i="33" s="1"/>
  <c r="K24" i="33"/>
  <c r="K79" i="33" s="1"/>
  <c r="J24" i="33"/>
  <c r="J79" i="33" s="1"/>
  <c r="I24" i="33"/>
  <c r="I79" i="33" s="1"/>
  <c r="H24" i="33"/>
  <c r="H79" i="33" s="1"/>
  <c r="G24" i="33"/>
  <c r="G79" i="35" s="1"/>
  <c r="F24" i="33"/>
  <c r="E24" i="33"/>
  <c r="E79" i="33" s="1"/>
  <c r="D24" i="33"/>
  <c r="D79" i="33" s="1"/>
  <c r="C24" i="33"/>
  <c r="C79" i="33" s="1"/>
  <c r="B24" i="33"/>
  <c r="B79" i="33" s="1"/>
  <c r="Y16" i="33"/>
  <c r="Y78" i="33" s="1"/>
  <c r="X16" i="33"/>
  <c r="X78" i="33" s="1"/>
  <c r="W16" i="33"/>
  <c r="W78" i="33" s="1"/>
  <c r="V16" i="33"/>
  <c r="V78" i="33" s="1"/>
  <c r="U16" i="33"/>
  <c r="U78" i="33" s="1"/>
  <c r="T16" i="33"/>
  <c r="S16" i="33"/>
  <c r="S78" i="33" s="1"/>
  <c r="R16" i="33"/>
  <c r="R78" i="35" s="1"/>
  <c r="Q16" i="33"/>
  <c r="Q78" i="33" s="1"/>
  <c r="P16" i="33"/>
  <c r="P78" i="33" s="1"/>
  <c r="O16" i="33"/>
  <c r="O78" i="33" s="1"/>
  <c r="N16" i="33"/>
  <c r="N78" i="33" s="1"/>
  <c r="M16" i="33"/>
  <c r="M78" i="33" s="1"/>
  <c r="L16" i="33"/>
  <c r="K16" i="33"/>
  <c r="K78" i="33" s="1"/>
  <c r="J16" i="33"/>
  <c r="J78" i="35" s="1"/>
  <c r="I16" i="33"/>
  <c r="I78" i="33" s="1"/>
  <c r="H16" i="33"/>
  <c r="H78" i="33" s="1"/>
  <c r="G16" i="33"/>
  <c r="G78" i="33" s="1"/>
  <c r="F16" i="33"/>
  <c r="F78" i="33" s="1"/>
  <c r="E16" i="33"/>
  <c r="E78" i="33" s="1"/>
  <c r="D16" i="33"/>
  <c r="C16" i="33"/>
  <c r="C78" i="33" s="1"/>
  <c r="B16" i="33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X176" i="4" s="1"/>
  <c r="W33" i="32"/>
  <c r="W38" i="32" s="1"/>
  <c r="V33" i="32"/>
  <c r="V38" i="32" s="1"/>
  <c r="V176" i="4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121" i="4" s="1"/>
  <c r="M33" i="32"/>
  <c r="M38" i="32" s="1"/>
  <c r="L33" i="32"/>
  <c r="L38" i="32" s="1"/>
  <c r="K33" i="32"/>
  <c r="K38" i="32" s="1"/>
  <c r="J33" i="32"/>
  <c r="J38" i="32" s="1"/>
  <c r="I33" i="32"/>
  <c r="I38" i="32" s="1"/>
  <c r="I176" i="4" s="1"/>
  <c r="H33" i="32"/>
  <c r="H38" i="32" s="1"/>
  <c r="G33" i="32"/>
  <c r="G38" i="32" s="1"/>
  <c r="F33" i="32"/>
  <c r="F38" i="32" s="1"/>
  <c r="F176" i="4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Q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Q84" i="31" s="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I84" i="31" s="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K84" i="31" s="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Y90" i="31"/>
  <c r="Q90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G84" i="31" s="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V84" i="31" s="1"/>
  <c r="U86" i="31"/>
  <c r="T86" i="31"/>
  <c r="S86" i="31"/>
  <c r="R86" i="31"/>
  <c r="Q86" i="31"/>
  <c r="P86" i="31"/>
  <c r="P84" i="31" s="1"/>
  <c r="O86" i="31"/>
  <c r="N86" i="31"/>
  <c r="M86" i="31"/>
  <c r="L86" i="31"/>
  <c r="K86" i="31"/>
  <c r="J86" i="31"/>
  <c r="I86" i="31"/>
  <c r="H86" i="31"/>
  <c r="G86" i="31"/>
  <c r="F86" i="31"/>
  <c r="F84" i="31" s="1"/>
  <c r="E86" i="31"/>
  <c r="D86" i="31"/>
  <c r="C86" i="31"/>
  <c r="B86" i="31"/>
  <c r="Y85" i="31"/>
  <c r="Y84" i="31" s="1"/>
  <c r="X85" i="31"/>
  <c r="X84" i="31" s="1"/>
  <c r="W85" i="31"/>
  <c r="W84" i="31" s="1"/>
  <c r="V85" i="31"/>
  <c r="U85" i="31"/>
  <c r="U84" i="31" s="1"/>
  <c r="T85" i="31"/>
  <c r="T84" i="31" s="1"/>
  <c r="S85" i="31"/>
  <c r="S84" i="31" s="1"/>
  <c r="R85" i="31"/>
  <c r="R84" i="31" s="1"/>
  <c r="Q85" i="31"/>
  <c r="P85" i="31"/>
  <c r="O85" i="31"/>
  <c r="N85" i="31"/>
  <c r="N84" i="31" s="1"/>
  <c r="M85" i="31"/>
  <c r="M84" i="31" s="1"/>
  <c r="L85" i="31"/>
  <c r="L84" i="31" s="1"/>
  <c r="K85" i="31"/>
  <c r="J85" i="31"/>
  <c r="I85" i="31"/>
  <c r="H85" i="31"/>
  <c r="G85" i="31"/>
  <c r="F85" i="31"/>
  <c r="E85" i="31"/>
  <c r="E84" i="31" s="1"/>
  <c r="D85" i="31"/>
  <c r="D84" i="31" s="1"/>
  <c r="C85" i="31"/>
  <c r="C84" i="31" s="1"/>
  <c r="B85" i="31"/>
  <c r="B84" i="31" s="1"/>
  <c r="O84" i="31"/>
  <c r="J84" i="31"/>
  <c r="H84" i="31"/>
  <c r="Y66" i="31"/>
  <c r="X66" i="31"/>
  <c r="W66" i="31"/>
  <c r="V66" i="31"/>
  <c r="U66" i="31"/>
  <c r="T66" i="31"/>
  <c r="S66" i="31"/>
  <c r="R66" i="31"/>
  <c r="Q66" i="31"/>
  <c r="Q105" i="31" s="1"/>
  <c r="P66" i="31"/>
  <c r="O66" i="31"/>
  <c r="N66" i="31"/>
  <c r="M66" i="31"/>
  <c r="L66" i="31"/>
  <c r="K66" i="31"/>
  <c r="J66" i="31"/>
  <c r="I66" i="31"/>
  <c r="I105" i="31" s="1"/>
  <c r="H66" i="31"/>
  <c r="G66" i="31"/>
  <c r="F66" i="31"/>
  <c r="E66" i="31"/>
  <c r="E123" i="31" s="1"/>
  <c r="D66" i="31"/>
  <c r="C66" i="31"/>
  <c r="B66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I99" i="31" s="1"/>
  <c r="H45" i="31"/>
  <c r="G45" i="31"/>
  <c r="F45" i="31"/>
  <c r="E45" i="31"/>
  <c r="D45" i="31"/>
  <c r="C45" i="31"/>
  <c r="B45" i="31"/>
  <c r="Y25" i="31"/>
  <c r="Y120" i="31" s="1"/>
  <c r="X25" i="31"/>
  <c r="W25" i="31"/>
  <c r="V25" i="31"/>
  <c r="U25" i="31"/>
  <c r="T25" i="31"/>
  <c r="S25" i="31"/>
  <c r="R25" i="31"/>
  <c r="Q25" i="31"/>
  <c r="Q94" i="31" s="1"/>
  <c r="P25" i="31"/>
  <c r="O25" i="31"/>
  <c r="N25" i="31"/>
  <c r="M25" i="31"/>
  <c r="L25" i="31"/>
  <c r="K25" i="31"/>
  <c r="J25" i="31"/>
  <c r="I25" i="31"/>
  <c r="I94" i="31" s="1"/>
  <c r="H25" i="31"/>
  <c r="G25" i="31"/>
  <c r="F25" i="31"/>
  <c r="E25" i="31"/>
  <c r="D25" i="31"/>
  <c r="C25" i="31"/>
  <c r="B25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I90" i="31" s="1"/>
  <c r="H16" i="31"/>
  <c r="G16" i="31"/>
  <c r="F16" i="31"/>
  <c r="E16" i="31"/>
  <c r="D16" i="3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84" i="30" s="1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M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F84" i="30" s="1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N84" i="30" s="1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V90" i="30"/>
  <c r="M90" i="30"/>
  <c r="F90" i="30"/>
  <c r="E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H84" i="30" s="1"/>
  <c r="G88" i="30"/>
  <c r="F88" i="30"/>
  <c r="E88" i="30"/>
  <c r="D88" i="30"/>
  <c r="C88" i="30"/>
  <c r="C84" i="30" s="1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D84" i="30" s="1"/>
  <c r="C87" i="30"/>
  <c r="B87" i="30"/>
  <c r="Y86" i="30"/>
  <c r="Y84" i="30" s="1"/>
  <c r="X86" i="30"/>
  <c r="W86" i="30"/>
  <c r="W84" i="30" s="1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G84" i="30" s="1"/>
  <c r="F86" i="30"/>
  <c r="E86" i="30"/>
  <c r="D86" i="30"/>
  <c r="C86" i="30"/>
  <c r="B86" i="30"/>
  <c r="Y85" i="30"/>
  <c r="X85" i="30"/>
  <c r="X84" i="30" s="1"/>
  <c r="W85" i="30"/>
  <c r="V85" i="30"/>
  <c r="V84" i="30" s="1"/>
  <c r="U85" i="30"/>
  <c r="T85" i="30"/>
  <c r="T84" i="30" s="1"/>
  <c r="S85" i="30"/>
  <c r="R85" i="30"/>
  <c r="R84" i="30" s="1"/>
  <c r="Q85" i="30"/>
  <c r="Q84" i="30" s="1"/>
  <c r="P85" i="30"/>
  <c r="P84" i="30" s="1"/>
  <c r="O85" i="30"/>
  <c r="O84" i="30" s="1"/>
  <c r="N85" i="30"/>
  <c r="M85" i="30"/>
  <c r="L85" i="30"/>
  <c r="L84" i="30" s="1"/>
  <c r="K85" i="30"/>
  <c r="K84" i="30" s="1"/>
  <c r="J85" i="30"/>
  <c r="J84" i="30" s="1"/>
  <c r="I85" i="30"/>
  <c r="I84" i="30" s="1"/>
  <c r="H85" i="30"/>
  <c r="G85" i="30"/>
  <c r="F85" i="30"/>
  <c r="E85" i="30"/>
  <c r="D85" i="30"/>
  <c r="C85" i="30"/>
  <c r="B85" i="30"/>
  <c r="S84" i="30"/>
  <c r="Y66" i="30"/>
  <c r="Y105" i="30" s="1"/>
  <c r="X66" i="30"/>
  <c r="X105" i="30" s="1"/>
  <c r="W66" i="30"/>
  <c r="W105" i="30" s="1"/>
  <c r="V66" i="30"/>
  <c r="V123" i="30" s="1"/>
  <c r="U66" i="30"/>
  <c r="U105" i="30" s="1"/>
  <c r="T66" i="30"/>
  <c r="T105" i="30" s="1"/>
  <c r="S66" i="30"/>
  <c r="R66" i="30"/>
  <c r="Q66" i="30"/>
  <c r="Q105" i="30" s="1"/>
  <c r="P66" i="30"/>
  <c r="P105" i="30" s="1"/>
  <c r="O66" i="30"/>
  <c r="O105" i="30" s="1"/>
  <c r="N66" i="30"/>
  <c r="N123" i="30" s="1"/>
  <c r="M66" i="30"/>
  <c r="M105" i="30" s="1"/>
  <c r="L66" i="30"/>
  <c r="L105" i="30" s="1"/>
  <c r="K66" i="30"/>
  <c r="J66" i="30"/>
  <c r="I66" i="30"/>
  <c r="H66" i="30"/>
  <c r="G66" i="30"/>
  <c r="G105" i="30" s="1"/>
  <c r="F66" i="30"/>
  <c r="E66" i="30"/>
  <c r="E105" i="30" s="1"/>
  <c r="D66" i="30"/>
  <c r="D105" i="30" s="1"/>
  <c r="C66" i="30"/>
  <c r="B66" i="30"/>
  <c r="Y45" i="30"/>
  <c r="Y99" i="30" s="1"/>
  <c r="X45" i="30"/>
  <c r="X99" i="30" s="1"/>
  <c r="W45" i="30"/>
  <c r="W99" i="30" s="1"/>
  <c r="V45" i="30"/>
  <c r="V99" i="30" s="1"/>
  <c r="U45" i="30"/>
  <c r="U99" i="30" s="1"/>
  <c r="T45" i="30"/>
  <c r="S45" i="30"/>
  <c r="R45" i="30"/>
  <c r="R99" i="30" s="1"/>
  <c r="Q45" i="30"/>
  <c r="Q99" i="30" s="1"/>
  <c r="P45" i="30"/>
  <c r="P99" i="30" s="1"/>
  <c r="O45" i="30"/>
  <c r="O99" i="30" s="1"/>
  <c r="N45" i="30"/>
  <c r="M45" i="30"/>
  <c r="L45" i="30"/>
  <c r="K45" i="30"/>
  <c r="J45" i="30"/>
  <c r="J122" i="30" s="1"/>
  <c r="I45" i="30"/>
  <c r="H45" i="30"/>
  <c r="G45" i="30"/>
  <c r="F45" i="30"/>
  <c r="E45" i="30"/>
  <c r="E99" i="30" s="1"/>
  <c r="D45" i="30"/>
  <c r="D99" i="30" s="1"/>
  <c r="C45" i="30"/>
  <c r="B45" i="30"/>
  <c r="B99" i="30" s="1"/>
  <c r="Y25" i="30"/>
  <c r="X25" i="30"/>
  <c r="W25" i="30"/>
  <c r="V25" i="30"/>
  <c r="U25" i="30"/>
  <c r="T25" i="30"/>
  <c r="T120" i="30" s="1"/>
  <c r="S25" i="30"/>
  <c r="R25" i="30"/>
  <c r="R94" i="30" s="1"/>
  <c r="Q25" i="30"/>
  <c r="Q94" i="30" s="1"/>
  <c r="P25" i="30"/>
  <c r="O25" i="30"/>
  <c r="N25" i="30"/>
  <c r="M25" i="30"/>
  <c r="M94" i="30" s="1"/>
  <c r="L25" i="30"/>
  <c r="K25" i="30"/>
  <c r="J25" i="30"/>
  <c r="J94" i="30" s="1"/>
  <c r="I25" i="30"/>
  <c r="I94" i="30" s="1"/>
  <c r="H25" i="30"/>
  <c r="H94" i="30" s="1"/>
  <c r="G25" i="30"/>
  <c r="F25" i="30"/>
  <c r="E25" i="30"/>
  <c r="E94" i="30" s="1"/>
  <c r="D25" i="30"/>
  <c r="C25" i="30"/>
  <c r="B25" i="30"/>
  <c r="B94" i="30" s="1"/>
  <c r="Y16" i="30"/>
  <c r="Y90" i="30" s="1"/>
  <c r="X16" i="30"/>
  <c r="X90" i="30" s="1"/>
  <c r="W16" i="30"/>
  <c r="W90" i="30" s="1"/>
  <c r="V16" i="30"/>
  <c r="U16" i="30"/>
  <c r="U90" i="30" s="1"/>
  <c r="T16" i="30"/>
  <c r="S16" i="30"/>
  <c r="R16" i="30"/>
  <c r="R90" i="30" s="1"/>
  <c r="Q16" i="30"/>
  <c r="Q90" i="30" s="1"/>
  <c r="P16" i="30"/>
  <c r="P90" i="30" s="1"/>
  <c r="O16" i="30"/>
  <c r="O90" i="30" s="1"/>
  <c r="N16" i="30"/>
  <c r="N90" i="30" s="1"/>
  <c r="M16" i="30"/>
  <c r="L16" i="30"/>
  <c r="K16" i="30"/>
  <c r="J16" i="30"/>
  <c r="J90" i="30" s="1"/>
  <c r="I16" i="30"/>
  <c r="I90" i="30" s="1"/>
  <c r="H16" i="30"/>
  <c r="H90" i="30" s="1"/>
  <c r="G16" i="30"/>
  <c r="G90" i="30" s="1"/>
  <c r="F16" i="30"/>
  <c r="E16" i="30"/>
  <c r="D16" i="30"/>
  <c r="C16" i="30"/>
  <c r="B16" i="30"/>
  <c r="B119" i="30" s="1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V123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V105" i="29"/>
  <c r="N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X84" i="29" s="1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N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M84" i="29" s="1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O84" i="29" s="1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K84" i="29" s="1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Q84" i="29" s="1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Y89" i="29"/>
  <c r="X89" i="29"/>
  <c r="W89" i="29"/>
  <c r="V89" i="29"/>
  <c r="U89" i="29"/>
  <c r="T89" i="29"/>
  <c r="S89" i="29"/>
  <c r="R89" i="29"/>
  <c r="Q89" i="29"/>
  <c r="P89" i="29"/>
  <c r="P84" i="29" s="1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L84" i="29" s="1"/>
  <c r="K88" i="29"/>
  <c r="J88" i="29"/>
  <c r="I88" i="29"/>
  <c r="H88" i="29"/>
  <c r="G88" i="29"/>
  <c r="G84" i="29" s="1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N84" i="29" s="1"/>
  <c r="M87" i="29"/>
  <c r="L87" i="29"/>
  <c r="K87" i="29"/>
  <c r="J87" i="29"/>
  <c r="I87" i="29"/>
  <c r="H87" i="29"/>
  <c r="G87" i="29"/>
  <c r="F87" i="29"/>
  <c r="E87" i="29"/>
  <c r="E84" i="29" s="1"/>
  <c r="D87" i="29"/>
  <c r="C87" i="29"/>
  <c r="C84" i="29" s="1"/>
  <c r="B87" i="29"/>
  <c r="Y86" i="29"/>
  <c r="X86" i="29"/>
  <c r="W86" i="29"/>
  <c r="V86" i="29"/>
  <c r="V84" i="29" s="1"/>
  <c r="U86" i="29"/>
  <c r="T86" i="29"/>
  <c r="S86" i="29"/>
  <c r="R86" i="29"/>
  <c r="Q86" i="29"/>
  <c r="P86" i="29"/>
  <c r="O86" i="29"/>
  <c r="N86" i="29"/>
  <c r="M86" i="29"/>
  <c r="L86" i="29"/>
  <c r="K86" i="29"/>
  <c r="J86" i="29"/>
  <c r="J84" i="29" s="1"/>
  <c r="I86" i="29"/>
  <c r="H86" i="29"/>
  <c r="G86" i="29"/>
  <c r="F86" i="29"/>
  <c r="E86" i="29"/>
  <c r="D86" i="29"/>
  <c r="D84" i="29" s="1"/>
  <c r="C86" i="29"/>
  <c r="B86" i="29"/>
  <c r="Y85" i="29"/>
  <c r="Y84" i="29" s="1"/>
  <c r="X85" i="29"/>
  <c r="W85" i="29"/>
  <c r="W84" i="29" s="1"/>
  <c r="V85" i="29"/>
  <c r="U85" i="29"/>
  <c r="U84" i="29" s="1"/>
  <c r="T85" i="29"/>
  <c r="T84" i="29" s="1"/>
  <c r="S85" i="29"/>
  <c r="S84" i="29" s="1"/>
  <c r="R85" i="29"/>
  <c r="R84" i="29" s="1"/>
  <c r="Q85" i="29"/>
  <c r="P85" i="29"/>
  <c r="O85" i="29"/>
  <c r="N85" i="29"/>
  <c r="M85" i="29"/>
  <c r="L85" i="29"/>
  <c r="K85" i="29"/>
  <c r="J85" i="29"/>
  <c r="I85" i="29"/>
  <c r="I84" i="29" s="1"/>
  <c r="H85" i="29"/>
  <c r="H84" i="29" s="1"/>
  <c r="G85" i="29"/>
  <c r="F85" i="29"/>
  <c r="F84" i="29" s="1"/>
  <c r="E85" i="29"/>
  <c r="D85" i="29"/>
  <c r="C85" i="29"/>
  <c r="B85" i="29"/>
  <c r="B84" i="29"/>
  <c r="Y66" i="29"/>
  <c r="Y123" i="29" s="1"/>
  <c r="X66" i="29"/>
  <c r="X123" i="29" s="1"/>
  <c r="W66" i="29"/>
  <c r="W123" i="29" s="1"/>
  <c r="V66" i="29"/>
  <c r="U66" i="29"/>
  <c r="U123" i="29" s="1"/>
  <c r="T66" i="29"/>
  <c r="T123" i="29" s="1"/>
  <c r="S66" i="29"/>
  <c r="R66" i="29"/>
  <c r="R123" i="29" s="1"/>
  <c r="Q66" i="29"/>
  <c r="Q123" i="29" s="1"/>
  <c r="P66" i="29"/>
  <c r="P123" i="29" s="1"/>
  <c r="O66" i="29"/>
  <c r="O123" i="29" s="1"/>
  <c r="N66" i="29"/>
  <c r="N123" i="29" s="1"/>
  <c r="M66" i="29"/>
  <c r="M123" i="29" s="1"/>
  <c r="L66" i="29"/>
  <c r="L123" i="29" s="1"/>
  <c r="K66" i="29"/>
  <c r="J66" i="29"/>
  <c r="J123" i="29" s="1"/>
  <c r="I66" i="29"/>
  <c r="I123" i="29" s="1"/>
  <c r="H66" i="29"/>
  <c r="H123" i="29" s="1"/>
  <c r="G66" i="29"/>
  <c r="G123" i="29" s="1"/>
  <c r="F66" i="29"/>
  <c r="F105" i="29" s="1"/>
  <c r="E66" i="29"/>
  <c r="E123" i="29" s="1"/>
  <c r="D66" i="29"/>
  <c r="D123" i="29" s="1"/>
  <c r="C66" i="29"/>
  <c r="B66" i="29"/>
  <c r="B123" i="29" s="1"/>
  <c r="Y45" i="29"/>
  <c r="Y122" i="31" s="1"/>
  <c r="X45" i="29"/>
  <c r="X122" i="29" s="1"/>
  <c r="W45" i="29"/>
  <c r="W122" i="29" s="1"/>
  <c r="V45" i="29"/>
  <c r="V122" i="29" s="1"/>
  <c r="U45" i="29"/>
  <c r="T45" i="29"/>
  <c r="T122" i="29" s="1"/>
  <c r="S45" i="29"/>
  <c r="S122" i="29" s="1"/>
  <c r="R45" i="29"/>
  <c r="R122" i="29" s="1"/>
  <c r="Q45" i="29"/>
  <c r="Q122" i="31" s="1"/>
  <c r="P45" i="29"/>
  <c r="P122" i="29" s="1"/>
  <c r="O45" i="29"/>
  <c r="O122" i="29" s="1"/>
  <c r="N45" i="29"/>
  <c r="N122" i="29" s="1"/>
  <c r="M45" i="29"/>
  <c r="L45" i="29"/>
  <c r="L122" i="29" s="1"/>
  <c r="K45" i="29"/>
  <c r="K122" i="29" s="1"/>
  <c r="J45" i="29"/>
  <c r="J122" i="29" s="1"/>
  <c r="I45" i="29"/>
  <c r="I122" i="31" s="1"/>
  <c r="H45" i="29"/>
  <c r="H122" i="29" s="1"/>
  <c r="G45" i="29"/>
  <c r="G122" i="29" s="1"/>
  <c r="F45" i="29"/>
  <c r="F122" i="29" s="1"/>
  <c r="E45" i="29"/>
  <c r="D45" i="29"/>
  <c r="D122" i="29" s="1"/>
  <c r="C45" i="29"/>
  <c r="C122" i="29" s="1"/>
  <c r="B45" i="29"/>
  <c r="B122" i="29" s="1"/>
  <c r="Y25" i="29"/>
  <c r="Y120" i="29" s="1"/>
  <c r="X25" i="29"/>
  <c r="X120" i="29" s="1"/>
  <c r="W25" i="29"/>
  <c r="W120" i="29" s="1"/>
  <c r="V25" i="29"/>
  <c r="V94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119" i="29" s="1"/>
  <c r="W16" i="29"/>
  <c r="W119" i="29" s="1"/>
  <c r="V16" i="29"/>
  <c r="V119" i="29" s="1"/>
  <c r="U16" i="29"/>
  <c r="T16" i="29"/>
  <c r="T119" i="29" s="1"/>
  <c r="S16" i="29"/>
  <c r="S119" i="29" s="1"/>
  <c r="R16" i="29"/>
  <c r="R119" i="29" s="1"/>
  <c r="Q16" i="29"/>
  <c r="Q119" i="29" s="1"/>
  <c r="P16" i="29"/>
  <c r="P119" i="29" s="1"/>
  <c r="O16" i="29"/>
  <c r="O119" i="29" s="1"/>
  <c r="N16" i="29"/>
  <c r="N119" i="29" s="1"/>
  <c r="M16" i="29"/>
  <c r="L16" i="29"/>
  <c r="L119" i="29" s="1"/>
  <c r="K16" i="29"/>
  <c r="K119" i="29" s="1"/>
  <c r="J16" i="29"/>
  <c r="J119" i="29" s="1"/>
  <c r="I16" i="29"/>
  <c r="I119" i="31" s="1"/>
  <c r="H16" i="29"/>
  <c r="H119" i="29" s="1"/>
  <c r="G16" i="29"/>
  <c r="G119" i="29" s="1"/>
  <c r="F16" i="29"/>
  <c r="F119" i="29" s="1"/>
  <c r="E16" i="29"/>
  <c r="D16" i="29"/>
  <c r="D119" i="29" s="1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H126" i="27" s="1"/>
  <c r="G132" i="27"/>
  <c r="G126" i="27" s="1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F126" i="27" s="1"/>
  <c r="E131" i="27"/>
  <c r="D131" i="27"/>
  <c r="D126" i="27" s="1"/>
  <c r="C131" i="27"/>
  <c r="C126" i="27" s="1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126" i="27" s="1"/>
  <c r="Y129" i="27"/>
  <c r="Y126" i="27" s="1"/>
  <c r="X129" i="27"/>
  <c r="X126" i="27" s="1"/>
  <c r="W129" i="27"/>
  <c r="W126" i="27" s="1"/>
  <c r="V129" i="27"/>
  <c r="U129" i="27"/>
  <c r="T129" i="27"/>
  <c r="S129" i="27"/>
  <c r="R129" i="27"/>
  <c r="Q129" i="27"/>
  <c r="P129" i="27"/>
  <c r="O129" i="27"/>
  <c r="N129" i="27"/>
  <c r="M129" i="27"/>
  <c r="M126" i="27" s="1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V126" i="27" s="1"/>
  <c r="U128" i="27"/>
  <c r="U126" i="27" s="1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I126" i="27" s="1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T126" i="27" s="1"/>
  <c r="S127" i="27"/>
  <c r="S126" i="27" s="1"/>
  <c r="R127" i="27"/>
  <c r="R126" i="27" s="1"/>
  <c r="Q127" i="27"/>
  <c r="Q126" i="27" s="1"/>
  <c r="P127" i="27"/>
  <c r="P126" i="27" s="1"/>
  <c r="O127" i="27"/>
  <c r="O126" i="27" s="1"/>
  <c r="N127" i="27"/>
  <c r="M127" i="27"/>
  <c r="L127" i="27"/>
  <c r="K127" i="27"/>
  <c r="J127" i="27"/>
  <c r="J126" i="27" s="1"/>
  <c r="I127" i="27"/>
  <c r="H127" i="27"/>
  <c r="G127" i="27"/>
  <c r="F127" i="27"/>
  <c r="E127" i="27"/>
  <c r="E126" i="27" s="1"/>
  <c r="D127" i="27"/>
  <c r="C127" i="27"/>
  <c r="B127" i="27"/>
  <c r="N126" i="27"/>
  <c r="L126" i="27"/>
  <c r="K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Q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V110" i="27" s="1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U110" i="27" s="1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5" i="27"/>
  <c r="X115" i="27"/>
  <c r="W115" i="27"/>
  <c r="V115" i="27"/>
  <c r="U115" i="27"/>
  <c r="T115" i="27"/>
  <c r="T110" i="27" s="1"/>
  <c r="S115" i="27"/>
  <c r="R115" i="27"/>
  <c r="R110" i="27" s="1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P110" i="27" s="1"/>
  <c r="O114" i="27"/>
  <c r="O110" i="27" s="1"/>
  <c r="N114" i="27"/>
  <c r="N110" i="27" s="1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L110" i="27" s="1"/>
  <c r="K113" i="27"/>
  <c r="K110" i="27" s="1"/>
  <c r="J113" i="27"/>
  <c r="J110" i="27" s="1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H110" i="27" s="1"/>
  <c r="G112" i="27"/>
  <c r="G110" i="27" s="1"/>
  <c r="F112" i="27"/>
  <c r="F110" i="27" s="1"/>
  <c r="E112" i="27"/>
  <c r="D112" i="27"/>
  <c r="C112" i="27"/>
  <c r="B112" i="27"/>
  <c r="Y111" i="27"/>
  <c r="X111" i="27"/>
  <c r="W111" i="27"/>
  <c r="W110" i="27" s="1"/>
  <c r="V111" i="27"/>
  <c r="U111" i="27"/>
  <c r="T111" i="27"/>
  <c r="S111" i="27"/>
  <c r="S110" i="27" s="1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E110" i="27" s="1"/>
  <c r="D111" i="27"/>
  <c r="D110" i="27" s="1"/>
  <c r="C111" i="27"/>
  <c r="C110" i="27" s="1"/>
  <c r="B111" i="27"/>
  <c r="B110" i="27" s="1"/>
  <c r="X110" i="27"/>
  <c r="M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G98" i="27" s="1"/>
  <c r="F104" i="27"/>
  <c r="F98" i="27" s="1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E98" i="27" s="1"/>
  <c r="D103" i="27"/>
  <c r="C103" i="27"/>
  <c r="C98" i="27" s="1"/>
  <c r="B103" i="27"/>
  <c r="B98" i="27" s="1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Y98" i="27" s="1"/>
  <c r="X101" i="27"/>
  <c r="X98" i="27" s="1"/>
  <c r="W101" i="27"/>
  <c r="W98" i="27" s="1"/>
  <c r="V101" i="27"/>
  <c r="V98" i="27" s="1"/>
  <c r="U101" i="27"/>
  <c r="T101" i="27"/>
  <c r="S101" i="27"/>
  <c r="R101" i="27"/>
  <c r="Q101" i="27"/>
  <c r="P101" i="27"/>
  <c r="O101" i="27"/>
  <c r="N101" i="27"/>
  <c r="M101" i="27"/>
  <c r="L101" i="27"/>
  <c r="L98" i="27" s="1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V100" i="27"/>
  <c r="U100" i="27"/>
  <c r="U98" i="27" s="1"/>
  <c r="T100" i="27"/>
  <c r="T98" i="27" s="1"/>
  <c r="S100" i="27"/>
  <c r="S98" i="27" s="1"/>
  <c r="R100" i="27"/>
  <c r="R98" i="27" s="1"/>
  <c r="Q100" i="27"/>
  <c r="P100" i="27"/>
  <c r="O100" i="27"/>
  <c r="N100" i="27"/>
  <c r="M100" i="27"/>
  <c r="L100" i="27"/>
  <c r="K100" i="27"/>
  <c r="J100" i="27"/>
  <c r="I100" i="27"/>
  <c r="H100" i="27"/>
  <c r="H98" i="27" s="1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Q98" i="27" s="1"/>
  <c r="P99" i="27"/>
  <c r="P98" i="27" s="1"/>
  <c r="O99" i="27"/>
  <c r="O98" i="27" s="1"/>
  <c r="N99" i="27"/>
  <c r="N98" i="27" s="1"/>
  <c r="M99" i="27"/>
  <c r="L99" i="27"/>
  <c r="K99" i="27"/>
  <c r="J99" i="27"/>
  <c r="I99" i="27"/>
  <c r="I98" i="27" s="1"/>
  <c r="H99" i="27"/>
  <c r="G99" i="27"/>
  <c r="F99" i="27"/>
  <c r="E99" i="27"/>
  <c r="D99" i="27"/>
  <c r="D98" i="27" s="1"/>
  <c r="C99" i="27"/>
  <c r="B99" i="27"/>
  <c r="M98" i="27"/>
  <c r="K98" i="27"/>
  <c r="J98" i="27"/>
  <c r="Y69" i="27"/>
  <c r="Y122" i="27" s="1"/>
  <c r="X69" i="27"/>
  <c r="W69" i="27"/>
  <c r="V69" i="27"/>
  <c r="U69" i="27"/>
  <c r="T69" i="27"/>
  <c r="T122" i="27" s="1"/>
  <c r="S69" i="27"/>
  <c r="R69" i="27"/>
  <c r="Q69" i="27"/>
  <c r="P69" i="27"/>
  <c r="O69" i="27"/>
  <c r="O122" i="27" s="1"/>
  <c r="N69" i="27"/>
  <c r="M69" i="27"/>
  <c r="L69" i="27"/>
  <c r="L122" i="27" s="1"/>
  <c r="K69" i="27"/>
  <c r="J69" i="27"/>
  <c r="I69" i="27"/>
  <c r="I122" i="27" s="1"/>
  <c r="H69" i="27"/>
  <c r="G69" i="27"/>
  <c r="G122" i="27" s="1"/>
  <c r="F69" i="27"/>
  <c r="E69" i="27"/>
  <c r="E122" i="27" s="1"/>
  <c r="D69" i="27"/>
  <c r="D122" i="27" s="1"/>
  <c r="C69" i="27"/>
  <c r="C122" i="27" s="1"/>
  <c r="B69" i="27"/>
  <c r="Y56" i="27"/>
  <c r="X56" i="27"/>
  <c r="W56" i="27"/>
  <c r="W119" i="27" s="1"/>
  <c r="V56" i="27"/>
  <c r="V119" i="27" s="1"/>
  <c r="U56" i="27"/>
  <c r="U119" i="27" s="1"/>
  <c r="T56" i="27"/>
  <c r="S56" i="27"/>
  <c r="S119" i="27" s="1"/>
  <c r="R56" i="27"/>
  <c r="R119" i="27" s="1"/>
  <c r="Q56" i="27"/>
  <c r="Q153" i="27" s="1"/>
  <c r="P56" i="27"/>
  <c r="O56" i="27"/>
  <c r="O119" i="27" s="1"/>
  <c r="N56" i="27"/>
  <c r="N119" i="27" s="1"/>
  <c r="M56" i="27"/>
  <c r="M119" i="27" s="1"/>
  <c r="L56" i="27"/>
  <c r="K56" i="27"/>
  <c r="J56" i="27"/>
  <c r="I56" i="27"/>
  <c r="H56" i="27"/>
  <c r="G56" i="27"/>
  <c r="F56" i="27"/>
  <c r="E56" i="27"/>
  <c r="D56" i="27"/>
  <c r="C56" i="27"/>
  <c r="B56" i="27"/>
  <c r="Y43" i="27"/>
  <c r="Y116" i="27" s="1"/>
  <c r="X43" i="27"/>
  <c r="W43" i="27"/>
  <c r="V43" i="27"/>
  <c r="U43" i="27"/>
  <c r="T43" i="27"/>
  <c r="S43" i="27"/>
  <c r="R43" i="27"/>
  <c r="Q43" i="27"/>
  <c r="Q116" i="27" s="1"/>
  <c r="P43" i="27"/>
  <c r="O43" i="27"/>
  <c r="N43" i="27"/>
  <c r="M43" i="27"/>
  <c r="L43" i="27"/>
  <c r="K43" i="27"/>
  <c r="J43" i="27"/>
  <c r="I43" i="27"/>
  <c r="I116" i="27" s="1"/>
  <c r="H43" i="27"/>
  <c r="G43" i="27"/>
  <c r="F43" i="27"/>
  <c r="E43" i="27"/>
  <c r="D43" i="27"/>
  <c r="C43" i="27"/>
  <c r="B43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F126" i="26" s="1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Y126" i="26" s="1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D126" i="26" s="1"/>
  <c r="C128" i="26"/>
  <c r="B128" i="26"/>
  <c r="B126" i="26" s="1"/>
  <c r="Y127" i="26"/>
  <c r="X127" i="26"/>
  <c r="X126" i="26" s="1"/>
  <c r="W127" i="26"/>
  <c r="W126" i="26" s="1"/>
  <c r="V127" i="26"/>
  <c r="V126" i="26" s="1"/>
  <c r="U127" i="26"/>
  <c r="U126" i="26" s="1"/>
  <c r="T127" i="26"/>
  <c r="S127" i="26"/>
  <c r="R127" i="26"/>
  <c r="R126" i="26" s="1"/>
  <c r="Q127" i="26"/>
  <c r="P127" i="26"/>
  <c r="O127" i="26"/>
  <c r="N127" i="26"/>
  <c r="M127" i="26"/>
  <c r="M126" i="26" s="1"/>
  <c r="L127" i="26"/>
  <c r="L126" i="26" s="1"/>
  <c r="K127" i="26"/>
  <c r="K126" i="26" s="1"/>
  <c r="J127" i="26"/>
  <c r="I127" i="26"/>
  <c r="H127" i="26"/>
  <c r="G127" i="26"/>
  <c r="F127" i="26"/>
  <c r="E127" i="26"/>
  <c r="E126" i="26" s="1"/>
  <c r="D127" i="26"/>
  <c r="C127" i="26"/>
  <c r="C126" i="26" s="1"/>
  <c r="B127" i="26"/>
  <c r="T126" i="26"/>
  <c r="S126" i="26"/>
  <c r="Q126" i="26"/>
  <c r="P126" i="26"/>
  <c r="O126" i="26"/>
  <c r="N126" i="26"/>
  <c r="J126" i="26"/>
  <c r="I126" i="26"/>
  <c r="H126" i="26"/>
  <c r="G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T122" i="26"/>
  <c r="D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T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L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U110" i="26" s="1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V112" i="26"/>
  <c r="U112" i="26"/>
  <c r="T112" i="26"/>
  <c r="S112" i="26"/>
  <c r="S110" i="26" s="1"/>
  <c r="R112" i="26"/>
  <c r="Q112" i="26"/>
  <c r="Q110" i="26" s="1"/>
  <c r="P112" i="26"/>
  <c r="O112" i="26"/>
  <c r="N112" i="26"/>
  <c r="M112" i="26"/>
  <c r="L112" i="26"/>
  <c r="L110" i="26" s="1"/>
  <c r="K112" i="26"/>
  <c r="J112" i="26"/>
  <c r="I112" i="26"/>
  <c r="H112" i="26"/>
  <c r="G112" i="26"/>
  <c r="F112" i="26"/>
  <c r="E112" i="26"/>
  <c r="D112" i="26"/>
  <c r="C112" i="26"/>
  <c r="B112" i="26"/>
  <c r="Y111" i="26"/>
  <c r="X111" i="26"/>
  <c r="W111" i="26"/>
  <c r="V111" i="26"/>
  <c r="U111" i="26"/>
  <c r="T111" i="26"/>
  <c r="T110" i="26" s="1"/>
  <c r="S111" i="26"/>
  <c r="R111" i="26"/>
  <c r="R110" i="26" s="1"/>
  <c r="Q111" i="26"/>
  <c r="P111" i="26"/>
  <c r="P110" i="26" s="1"/>
  <c r="O111" i="26"/>
  <c r="O110" i="26" s="1"/>
  <c r="N111" i="26"/>
  <c r="N110" i="26" s="1"/>
  <c r="M111" i="26"/>
  <c r="M110" i="26" s="1"/>
  <c r="L111" i="26"/>
  <c r="K111" i="26"/>
  <c r="K110" i="26" s="1"/>
  <c r="J111" i="26"/>
  <c r="J110" i="26" s="1"/>
  <c r="I111" i="26"/>
  <c r="I110" i="26" s="1"/>
  <c r="H111" i="26"/>
  <c r="H110" i="26" s="1"/>
  <c r="G111" i="26"/>
  <c r="F111" i="26"/>
  <c r="E111" i="26"/>
  <c r="D111" i="26"/>
  <c r="C111" i="26"/>
  <c r="B111" i="26"/>
  <c r="Y110" i="26"/>
  <c r="X110" i="26"/>
  <c r="W110" i="26"/>
  <c r="V110" i="26"/>
  <c r="G110" i="26"/>
  <c r="F110" i="26"/>
  <c r="E110" i="26"/>
  <c r="D110" i="26"/>
  <c r="C110" i="26"/>
  <c r="B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T98" i="26" s="1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O98" i="26" s="1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M98" i="26" s="1"/>
  <c r="L102" i="26"/>
  <c r="K102" i="26"/>
  <c r="K98" i="26" s="1"/>
  <c r="J102" i="26"/>
  <c r="J98" i="26" s="1"/>
  <c r="I102" i="26"/>
  <c r="H102" i="26"/>
  <c r="G102" i="26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I98" i="26" s="1"/>
  <c r="H101" i="26"/>
  <c r="G101" i="26"/>
  <c r="F101" i="26"/>
  <c r="E101" i="26"/>
  <c r="D101" i="26"/>
  <c r="C101" i="26"/>
  <c r="B101" i="26"/>
  <c r="Y100" i="26"/>
  <c r="X100" i="26"/>
  <c r="W100" i="26"/>
  <c r="W98" i="26" s="1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H98" i="26" s="1"/>
  <c r="G100" i="26"/>
  <c r="G98" i="26" s="1"/>
  <c r="F100" i="26"/>
  <c r="E100" i="26"/>
  <c r="D100" i="26"/>
  <c r="C100" i="26"/>
  <c r="B100" i="26"/>
  <c r="B98" i="26" s="1"/>
  <c r="Y99" i="26"/>
  <c r="X99" i="26"/>
  <c r="W99" i="26"/>
  <c r="V99" i="26"/>
  <c r="U99" i="26"/>
  <c r="T99" i="26"/>
  <c r="S99" i="26"/>
  <c r="S98" i="26" s="1"/>
  <c r="R99" i="26"/>
  <c r="Q99" i="26"/>
  <c r="P99" i="26"/>
  <c r="P98" i="26" s="1"/>
  <c r="O99" i="26"/>
  <c r="N99" i="26"/>
  <c r="M99" i="26"/>
  <c r="L99" i="26"/>
  <c r="K99" i="26"/>
  <c r="J99" i="26"/>
  <c r="I99" i="26"/>
  <c r="H99" i="26"/>
  <c r="G99" i="26"/>
  <c r="F99" i="26"/>
  <c r="F98" i="26" s="1"/>
  <c r="E99" i="26"/>
  <c r="E98" i="26" s="1"/>
  <c r="D99" i="26"/>
  <c r="C99" i="26"/>
  <c r="C98" i="26" s="1"/>
  <c r="B99" i="26"/>
  <c r="Y98" i="26"/>
  <c r="X98" i="26"/>
  <c r="V98" i="26"/>
  <c r="U98" i="26"/>
  <c r="R98" i="26"/>
  <c r="Q98" i="26"/>
  <c r="N98" i="26"/>
  <c r="Y69" i="26"/>
  <c r="X69" i="26"/>
  <c r="W69" i="26"/>
  <c r="V69" i="26"/>
  <c r="U69" i="26"/>
  <c r="T69" i="26"/>
  <c r="S69" i="26"/>
  <c r="R69" i="26"/>
  <c r="Q69" i="26"/>
  <c r="P69" i="26"/>
  <c r="P154" i="26" s="1"/>
  <c r="O69" i="26"/>
  <c r="N69" i="26"/>
  <c r="M69" i="26"/>
  <c r="L69" i="26"/>
  <c r="L122" i="26" s="1"/>
  <c r="K69" i="26"/>
  <c r="J69" i="26"/>
  <c r="I69" i="26"/>
  <c r="H69" i="26"/>
  <c r="H154" i="26" s="1"/>
  <c r="G69" i="26"/>
  <c r="F69" i="26"/>
  <c r="E69" i="26"/>
  <c r="D69" i="26"/>
  <c r="C69" i="26"/>
  <c r="B69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L119" i="26" s="1"/>
  <c r="K56" i="26"/>
  <c r="J56" i="26"/>
  <c r="I56" i="26"/>
  <c r="H56" i="26"/>
  <c r="G56" i="26"/>
  <c r="F56" i="26"/>
  <c r="E56" i="26"/>
  <c r="D56" i="26"/>
  <c r="D119" i="26" s="1"/>
  <c r="C56" i="26"/>
  <c r="B56" i="26"/>
  <c r="Y43" i="26"/>
  <c r="X43" i="26"/>
  <c r="W43" i="26"/>
  <c r="V43" i="26"/>
  <c r="U43" i="26"/>
  <c r="T43" i="26"/>
  <c r="T116" i="26" s="1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D116" i="26" s="1"/>
  <c r="C43" i="26"/>
  <c r="B43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L105" i="26" s="1"/>
  <c r="K17" i="26"/>
  <c r="J17" i="26"/>
  <c r="I17" i="26"/>
  <c r="H17" i="26"/>
  <c r="G17" i="26"/>
  <c r="F17" i="26"/>
  <c r="E17" i="26"/>
  <c r="D17" i="26"/>
  <c r="D143" i="26" s="1"/>
  <c r="C17" i="26"/>
  <c r="B17" i="26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U156" i="25" s="1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X156" i="25" s="1"/>
  <c r="W159" i="25"/>
  <c r="V159" i="25"/>
  <c r="U159" i="25"/>
  <c r="T159" i="25"/>
  <c r="S159" i="25"/>
  <c r="S156" i="25" s="1"/>
  <c r="R159" i="25"/>
  <c r="R156" i="25" s="1"/>
  <c r="Q159" i="25"/>
  <c r="Q156" i="25" s="1"/>
  <c r="P159" i="25"/>
  <c r="O159" i="25"/>
  <c r="N159" i="25"/>
  <c r="M159" i="25"/>
  <c r="L159" i="25"/>
  <c r="K159" i="25"/>
  <c r="J159" i="25"/>
  <c r="I159" i="25"/>
  <c r="H159" i="25"/>
  <c r="H156" i="25" s="1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R158" i="25"/>
  <c r="Q158" i="25"/>
  <c r="P158" i="25"/>
  <c r="O158" i="25"/>
  <c r="O156" i="25" s="1"/>
  <c r="N158" i="25"/>
  <c r="N156" i="25" s="1"/>
  <c r="M158" i="25"/>
  <c r="M156" i="25" s="1"/>
  <c r="L158" i="25"/>
  <c r="K158" i="25"/>
  <c r="J158" i="25"/>
  <c r="I158" i="25"/>
  <c r="H158" i="25"/>
  <c r="G158" i="25"/>
  <c r="F158" i="25"/>
  <c r="E158" i="25"/>
  <c r="D158" i="25"/>
  <c r="D156" i="25" s="1"/>
  <c r="C158" i="25"/>
  <c r="B158" i="25"/>
  <c r="Y157" i="25"/>
  <c r="X157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K156" i="25" s="1"/>
  <c r="J157" i="25"/>
  <c r="J156" i="25" s="1"/>
  <c r="I157" i="25"/>
  <c r="I156" i="25" s="1"/>
  <c r="H157" i="25"/>
  <c r="G157" i="25"/>
  <c r="G156" i="25" s="1"/>
  <c r="F157" i="25"/>
  <c r="E157" i="25"/>
  <c r="E156" i="25" s="1"/>
  <c r="D157" i="25"/>
  <c r="C157" i="25"/>
  <c r="C156" i="25" s="1"/>
  <c r="B157" i="25"/>
  <c r="V156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Q126" i="25" s="1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P126" i="25" s="1"/>
  <c r="O129" i="25"/>
  <c r="N129" i="25"/>
  <c r="N126" i="25" s="1"/>
  <c r="M129" i="25"/>
  <c r="M126" i="25" s="1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W126" i="25" s="1"/>
  <c r="V128" i="25"/>
  <c r="U128" i="25"/>
  <c r="T128" i="25"/>
  <c r="S128" i="25"/>
  <c r="R128" i="25"/>
  <c r="Q128" i="25"/>
  <c r="P128" i="25"/>
  <c r="O128" i="25"/>
  <c r="N128" i="25"/>
  <c r="M128" i="25"/>
  <c r="L128" i="25"/>
  <c r="L126" i="25" s="1"/>
  <c r="K128" i="25"/>
  <c r="K126" i="25" s="1"/>
  <c r="J128" i="25"/>
  <c r="J126" i="25" s="1"/>
  <c r="I128" i="25"/>
  <c r="I126" i="25" s="1"/>
  <c r="H128" i="25"/>
  <c r="G128" i="25"/>
  <c r="F128" i="25"/>
  <c r="E128" i="25"/>
  <c r="D128" i="25"/>
  <c r="D126" i="25" s="1"/>
  <c r="C128" i="25"/>
  <c r="B128" i="25"/>
  <c r="Y127" i="25"/>
  <c r="X127" i="25"/>
  <c r="W127" i="25"/>
  <c r="V127" i="25"/>
  <c r="U127" i="25"/>
  <c r="T127" i="25"/>
  <c r="S127" i="25"/>
  <c r="S126" i="25" s="1"/>
  <c r="R127" i="25"/>
  <c r="R126" i="25" s="1"/>
  <c r="Q127" i="25"/>
  <c r="P127" i="25"/>
  <c r="O127" i="25"/>
  <c r="N127" i="25"/>
  <c r="M127" i="25"/>
  <c r="L127" i="25"/>
  <c r="K127" i="25"/>
  <c r="J127" i="25"/>
  <c r="I127" i="25"/>
  <c r="H127" i="25"/>
  <c r="H126" i="25" s="1"/>
  <c r="G127" i="25"/>
  <c r="G126" i="25" s="1"/>
  <c r="F127" i="25"/>
  <c r="F126" i="25" s="1"/>
  <c r="E127" i="25"/>
  <c r="E126" i="25" s="1"/>
  <c r="D127" i="25"/>
  <c r="C127" i="25"/>
  <c r="C126" i="25" s="1"/>
  <c r="B127" i="25"/>
  <c r="B126" i="25" s="1"/>
  <c r="Y126" i="25"/>
  <c r="X126" i="25"/>
  <c r="V126" i="25"/>
  <c r="U126" i="25"/>
  <c r="T126" i="25"/>
  <c r="O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G110" i="25" s="1"/>
  <c r="F123" i="25"/>
  <c r="E123" i="25"/>
  <c r="D123" i="25"/>
  <c r="C123" i="25"/>
  <c r="B123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E110" i="25" s="1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R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110" i="25" s="1"/>
  <c r="J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F110" i="25" s="1"/>
  <c r="E115" i="25"/>
  <c r="D115" i="25"/>
  <c r="C115" i="25"/>
  <c r="B115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Y112" i="25"/>
  <c r="Y110" i="25" s="1"/>
  <c r="X112" i="25"/>
  <c r="X110" i="25" s="1"/>
  <c r="W112" i="25"/>
  <c r="V112" i="25"/>
  <c r="V110" i="25" s="1"/>
  <c r="U112" i="25"/>
  <c r="T112" i="25"/>
  <c r="S112" i="25"/>
  <c r="R112" i="25"/>
  <c r="Q112" i="25"/>
  <c r="Q110" i="25" s="1"/>
  <c r="P112" i="25"/>
  <c r="O112" i="25"/>
  <c r="N112" i="25"/>
  <c r="M112" i="25"/>
  <c r="L112" i="25"/>
  <c r="K112" i="25"/>
  <c r="J112" i="25"/>
  <c r="I112" i="25"/>
  <c r="H112" i="25"/>
  <c r="H110" i="25" s="1"/>
  <c r="G112" i="25"/>
  <c r="F112" i="25"/>
  <c r="E112" i="25"/>
  <c r="D112" i="25"/>
  <c r="C112" i="25"/>
  <c r="B112" i="25"/>
  <c r="Y111" i="25"/>
  <c r="X111" i="25"/>
  <c r="W111" i="25"/>
  <c r="V111" i="25"/>
  <c r="U111" i="25"/>
  <c r="U110" i="25" s="1"/>
  <c r="T111" i="25"/>
  <c r="S111" i="25"/>
  <c r="S110" i="25" s="1"/>
  <c r="R111" i="25"/>
  <c r="Q111" i="25"/>
  <c r="P111" i="25"/>
  <c r="P110" i="25" s="1"/>
  <c r="O111" i="25"/>
  <c r="N111" i="25"/>
  <c r="N110" i="25" s="1"/>
  <c r="M111" i="25"/>
  <c r="M110" i="25" s="1"/>
  <c r="L111" i="25"/>
  <c r="K111" i="25"/>
  <c r="K110" i="25" s="1"/>
  <c r="J111" i="25"/>
  <c r="I111" i="25"/>
  <c r="I110" i="25" s="1"/>
  <c r="H111" i="25"/>
  <c r="G111" i="25"/>
  <c r="F111" i="25"/>
  <c r="E111" i="25"/>
  <c r="D111" i="25"/>
  <c r="C111" i="25"/>
  <c r="B111" i="25"/>
  <c r="C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K98" i="25" s="1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W98" i="25" s="1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I98" i="25" s="1"/>
  <c r="H101" i="25"/>
  <c r="G101" i="25"/>
  <c r="F101" i="25"/>
  <c r="E101" i="25"/>
  <c r="D101" i="25"/>
  <c r="C101" i="25"/>
  <c r="B101" i="25"/>
  <c r="Y100" i="25"/>
  <c r="X100" i="25"/>
  <c r="W100" i="25"/>
  <c r="V100" i="25"/>
  <c r="U100" i="25"/>
  <c r="T100" i="25"/>
  <c r="S100" i="25"/>
  <c r="S98" i="25" s="1"/>
  <c r="R100" i="25"/>
  <c r="Q100" i="25"/>
  <c r="P100" i="25"/>
  <c r="O100" i="25"/>
  <c r="N100" i="25"/>
  <c r="M100" i="25"/>
  <c r="L100" i="25"/>
  <c r="K100" i="25"/>
  <c r="J100" i="25"/>
  <c r="I100" i="25"/>
  <c r="H100" i="25"/>
  <c r="H98" i="25" s="1"/>
  <c r="G100" i="25"/>
  <c r="G98" i="25" s="1"/>
  <c r="F100" i="25"/>
  <c r="E100" i="25"/>
  <c r="D100" i="25"/>
  <c r="C100" i="25"/>
  <c r="B100" i="25"/>
  <c r="Y99" i="25"/>
  <c r="Y98" i="25" s="1"/>
  <c r="X99" i="25"/>
  <c r="X98" i="25" s="1"/>
  <c r="W99" i="25"/>
  <c r="V99" i="25"/>
  <c r="U99" i="25"/>
  <c r="T99" i="25"/>
  <c r="S99" i="25"/>
  <c r="R99" i="25"/>
  <c r="Q99" i="25"/>
  <c r="P99" i="25"/>
  <c r="O99" i="25"/>
  <c r="O98" i="25" s="1"/>
  <c r="N99" i="25"/>
  <c r="M99" i="25"/>
  <c r="L99" i="25"/>
  <c r="K99" i="25"/>
  <c r="J99" i="25"/>
  <c r="I99" i="25"/>
  <c r="H99" i="25"/>
  <c r="G99" i="25"/>
  <c r="F99" i="25"/>
  <c r="E99" i="25"/>
  <c r="D99" i="25"/>
  <c r="D98" i="25" s="1"/>
  <c r="C99" i="25"/>
  <c r="B99" i="25"/>
  <c r="T98" i="25"/>
  <c r="Q98" i="25"/>
  <c r="P98" i="25"/>
  <c r="L98" i="25"/>
  <c r="C98" i="25"/>
  <c r="Y69" i="25"/>
  <c r="X69" i="25"/>
  <c r="W69" i="25"/>
  <c r="W122" i="25" s="1"/>
  <c r="V69" i="25"/>
  <c r="U69" i="25"/>
  <c r="T69" i="25"/>
  <c r="S69" i="25"/>
  <c r="R69" i="25"/>
  <c r="Q69" i="25"/>
  <c r="P69" i="25"/>
  <c r="O69" i="25"/>
  <c r="O154" i="27" s="1"/>
  <c r="N69" i="25"/>
  <c r="M69" i="25"/>
  <c r="L69" i="25"/>
  <c r="K69" i="25"/>
  <c r="J69" i="25"/>
  <c r="J154" i="25" s="1"/>
  <c r="I69" i="25"/>
  <c r="H69" i="25"/>
  <c r="G69" i="25"/>
  <c r="G154" i="25" s="1"/>
  <c r="F69" i="25"/>
  <c r="E69" i="25"/>
  <c r="D69" i="25"/>
  <c r="C69" i="25"/>
  <c r="B69" i="25"/>
  <c r="B154" i="25" s="1"/>
  <c r="Y56" i="25"/>
  <c r="X56" i="25"/>
  <c r="W56" i="25"/>
  <c r="W119" i="25" s="1"/>
  <c r="V56" i="25"/>
  <c r="U56" i="25"/>
  <c r="T56" i="25"/>
  <c r="S56" i="25"/>
  <c r="R56" i="25"/>
  <c r="R153" i="25" s="1"/>
  <c r="Q56" i="25"/>
  <c r="P56" i="25"/>
  <c r="O56" i="25"/>
  <c r="O119" i="25" s="1"/>
  <c r="N56" i="25"/>
  <c r="M56" i="25"/>
  <c r="L56" i="25"/>
  <c r="K56" i="25"/>
  <c r="J56" i="25"/>
  <c r="J153" i="25" s="1"/>
  <c r="I56" i="25"/>
  <c r="H56" i="25"/>
  <c r="G56" i="25"/>
  <c r="G119" i="25" s="1"/>
  <c r="F56" i="25"/>
  <c r="E56" i="25"/>
  <c r="D56" i="25"/>
  <c r="C56" i="25"/>
  <c r="B56" i="25"/>
  <c r="B153" i="25" s="1"/>
  <c r="Y43" i="25"/>
  <c r="Y152" i="27" s="1"/>
  <c r="X43" i="25"/>
  <c r="W43" i="25"/>
  <c r="W152" i="25" s="1"/>
  <c r="V43" i="25"/>
  <c r="U43" i="25"/>
  <c r="U152" i="25" s="1"/>
  <c r="T43" i="25"/>
  <c r="T152" i="25" s="1"/>
  <c r="S43" i="25"/>
  <c r="R43" i="25"/>
  <c r="R152" i="25" s="1"/>
  <c r="Q43" i="25"/>
  <c r="P43" i="25"/>
  <c r="O43" i="25"/>
  <c r="O152" i="25" s="1"/>
  <c r="N43" i="25"/>
  <c r="M43" i="25"/>
  <c r="M152" i="25" s="1"/>
  <c r="L43" i="25"/>
  <c r="L152" i="25" s="1"/>
  <c r="K43" i="25"/>
  <c r="J43" i="25"/>
  <c r="J152" i="25" s="1"/>
  <c r="I43" i="25"/>
  <c r="I152" i="27" s="1"/>
  <c r="H43" i="25"/>
  <c r="G43" i="25"/>
  <c r="G152" i="25" s="1"/>
  <c r="F43" i="25"/>
  <c r="E43" i="25"/>
  <c r="E152" i="25" s="1"/>
  <c r="D43" i="25"/>
  <c r="D152" i="25" s="1"/>
  <c r="C43" i="25"/>
  <c r="B43" i="25"/>
  <c r="B152" i="25" s="1"/>
  <c r="Y17" i="25"/>
  <c r="Y143" i="25" s="1"/>
  <c r="X17" i="25"/>
  <c r="W17" i="25"/>
  <c r="W105" i="25" s="1"/>
  <c r="V17" i="25"/>
  <c r="V143" i="25" s="1"/>
  <c r="U17" i="25"/>
  <c r="U143" i="25" s="1"/>
  <c r="T17" i="25"/>
  <c r="T143" i="25" s="1"/>
  <c r="S17" i="25"/>
  <c r="R17" i="25"/>
  <c r="R143" i="25" s="1"/>
  <c r="Q17" i="25"/>
  <c r="Q143" i="25" s="1"/>
  <c r="P17" i="25"/>
  <c r="O17" i="25"/>
  <c r="O105" i="25" s="1"/>
  <c r="N17" i="25"/>
  <c r="N143" i="25" s="1"/>
  <c r="M17" i="25"/>
  <c r="M143" i="25" s="1"/>
  <c r="L17" i="25"/>
  <c r="L143" i="25" s="1"/>
  <c r="K17" i="25"/>
  <c r="J17" i="25"/>
  <c r="J143" i="25" s="1"/>
  <c r="I17" i="25"/>
  <c r="I143" i="25" s="1"/>
  <c r="H17" i="25"/>
  <c r="G17" i="25"/>
  <c r="G143" i="25" s="1"/>
  <c r="F17" i="25"/>
  <c r="F143" i="25" s="1"/>
  <c r="E17" i="25"/>
  <c r="E143" i="25" s="1"/>
  <c r="D17" i="25"/>
  <c r="D143" i="25" s="1"/>
  <c r="C17" i="25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T119" i="4" s="1"/>
  <c r="S60" i="24"/>
  <c r="R60" i="24"/>
  <c r="Q60" i="24"/>
  <c r="P60" i="24"/>
  <c r="O60" i="24"/>
  <c r="N60" i="24"/>
  <c r="M60" i="24"/>
  <c r="L60" i="24"/>
  <c r="L57" i="24" s="1"/>
  <c r="L116" i="4" s="1"/>
  <c r="K60" i="24"/>
  <c r="K77" i="24" s="1"/>
  <c r="K174" i="4" s="1"/>
  <c r="J60" i="24"/>
  <c r="I60" i="24"/>
  <c r="I57" i="24" s="1"/>
  <c r="I116" i="4" s="1"/>
  <c r="H60" i="24"/>
  <c r="G60" i="24"/>
  <c r="F60" i="24"/>
  <c r="E60" i="24"/>
  <c r="D60" i="24"/>
  <c r="C60" i="24"/>
  <c r="B60" i="24"/>
  <c r="Y59" i="24"/>
  <c r="X59" i="24"/>
  <c r="W59" i="24"/>
  <c r="W118" i="4" s="1"/>
  <c r="V59" i="24"/>
  <c r="U59" i="24"/>
  <c r="T59" i="24"/>
  <c r="S59" i="24"/>
  <c r="R59" i="24"/>
  <c r="Q59" i="24"/>
  <c r="P59" i="24"/>
  <c r="P118" i="4" s="1"/>
  <c r="O59" i="24"/>
  <c r="N59" i="24"/>
  <c r="M59" i="24"/>
  <c r="L59" i="24"/>
  <c r="K59" i="24"/>
  <c r="J59" i="24"/>
  <c r="I59" i="24"/>
  <c r="H59" i="24"/>
  <c r="H57" i="24" s="1"/>
  <c r="H116" i="4" s="1"/>
  <c r="G59" i="24"/>
  <c r="G57" i="24" s="1"/>
  <c r="G116" i="4" s="1"/>
  <c r="F59" i="24"/>
  <c r="E59" i="24"/>
  <c r="D59" i="24"/>
  <c r="C59" i="24"/>
  <c r="B59" i="24"/>
  <c r="Y58" i="24"/>
  <c r="X58" i="24"/>
  <c r="W58" i="24"/>
  <c r="V58" i="24"/>
  <c r="U58" i="24"/>
  <c r="T58" i="24"/>
  <c r="S58" i="24"/>
  <c r="S75" i="24" s="1"/>
  <c r="S172" i="4" s="1"/>
  <c r="R58" i="24"/>
  <c r="Q58" i="24"/>
  <c r="Q57" i="24" s="1"/>
  <c r="Q116" i="4" s="1"/>
  <c r="P58" i="24"/>
  <c r="P57" i="24" s="1"/>
  <c r="P116" i="4" s="1"/>
  <c r="O58" i="24"/>
  <c r="O57" i="24" s="1"/>
  <c r="O116" i="4" s="1"/>
  <c r="N58" i="24"/>
  <c r="M58" i="24"/>
  <c r="M57" i="24" s="1"/>
  <c r="M116" i="4" s="1"/>
  <c r="L58" i="24"/>
  <c r="L117" i="4" s="1"/>
  <c r="K58" i="24"/>
  <c r="J58" i="24"/>
  <c r="I58" i="24"/>
  <c r="H58" i="24"/>
  <c r="G58" i="24"/>
  <c r="F58" i="24"/>
  <c r="F117" i="4" s="1"/>
  <c r="E58" i="24"/>
  <c r="D58" i="24"/>
  <c r="D117" i="4" s="1"/>
  <c r="C58" i="24"/>
  <c r="C75" i="24" s="1"/>
  <c r="C172" i="4" s="1"/>
  <c r="B58" i="24"/>
  <c r="B57" i="24" s="1"/>
  <c r="B116" i="4" s="1"/>
  <c r="K57" i="24"/>
  <c r="Y55" i="24"/>
  <c r="X55" i="24"/>
  <c r="X77" i="24" s="1"/>
  <c r="X174" i="4" s="1"/>
  <c r="W55" i="24"/>
  <c r="V55" i="24"/>
  <c r="U55" i="24"/>
  <c r="T55" i="24"/>
  <c r="S55" i="24"/>
  <c r="S69" i="24" s="1"/>
  <c r="R55" i="24"/>
  <c r="R77" i="24" s="1"/>
  <c r="Q55" i="24"/>
  <c r="Q77" i="24" s="1"/>
  <c r="P55" i="24"/>
  <c r="P77" i="24" s="1"/>
  <c r="O55" i="24"/>
  <c r="O77" i="24" s="1"/>
  <c r="N55" i="24"/>
  <c r="M55" i="24"/>
  <c r="M77" i="24" s="1"/>
  <c r="L55" i="24"/>
  <c r="K55" i="24"/>
  <c r="K69" i="24" s="1"/>
  <c r="J55" i="24"/>
  <c r="I55" i="24"/>
  <c r="H55" i="24"/>
  <c r="G55" i="24"/>
  <c r="F55" i="24"/>
  <c r="E55" i="24"/>
  <c r="D55" i="24"/>
  <c r="D77" i="24" s="1"/>
  <c r="C55" i="24"/>
  <c r="C77" i="24" s="1"/>
  <c r="B55" i="24"/>
  <c r="Y54" i="24"/>
  <c r="X54" i="24"/>
  <c r="W54" i="24"/>
  <c r="V54" i="24"/>
  <c r="V76" i="24" s="1"/>
  <c r="V173" i="4" s="1"/>
  <c r="U54" i="24"/>
  <c r="T54" i="24"/>
  <c r="T76" i="24" s="1"/>
  <c r="T173" i="4" s="1"/>
  <c r="S54" i="24"/>
  <c r="R54" i="24"/>
  <c r="Q54" i="24"/>
  <c r="P54" i="24"/>
  <c r="O54" i="24"/>
  <c r="N54" i="24"/>
  <c r="N76" i="24" s="1"/>
  <c r="M54" i="24"/>
  <c r="M76" i="24" s="1"/>
  <c r="L54" i="24"/>
  <c r="L76" i="24" s="1"/>
  <c r="K54" i="24"/>
  <c r="K76" i="24" s="1"/>
  <c r="J54" i="24"/>
  <c r="I54" i="24"/>
  <c r="I76" i="24" s="1"/>
  <c r="H54" i="24"/>
  <c r="G54" i="24"/>
  <c r="F54" i="24"/>
  <c r="E54" i="24"/>
  <c r="D54" i="24"/>
  <c r="C54" i="24"/>
  <c r="B54" i="24"/>
  <c r="Y53" i="24"/>
  <c r="X53" i="24"/>
  <c r="X75" i="24" s="1"/>
  <c r="W53" i="24"/>
  <c r="W75" i="24" s="1"/>
  <c r="V53" i="24"/>
  <c r="U53" i="24"/>
  <c r="T53" i="24"/>
  <c r="S53" i="24"/>
  <c r="S67" i="24" s="1"/>
  <c r="R53" i="24"/>
  <c r="R75" i="24" s="1"/>
  <c r="R172" i="4" s="1"/>
  <c r="Q53" i="24"/>
  <c r="P53" i="24"/>
  <c r="P75" i="24" s="1"/>
  <c r="P172" i="4" s="1"/>
  <c r="O53" i="24"/>
  <c r="N53" i="24"/>
  <c r="N52" i="24" s="1"/>
  <c r="M53" i="24"/>
  <c r="L53" i="24"/>
  <c r="L52" i="24" s="1"/>
  <c r="K53" i="24"/>
  <c r="K67" i="24" s="1"/>
  <c r="J53" i="24"/>
  <c r="J75" i="24" s="1"/>
  <c r="I53" i="24"/>
  <c r="I75" i="24" s="1"/>
  <c r="H53" i="24"/>
  <c r="H75" i="24" s="1"/>
  <c r="G53" i="24"/>
  <c r="G75" i="24" s="1"/>
  <c r="F53" i="24"/>
  <c r="E53" i="24"/>
  <c r="E75" i="24" s="1"/>
  <c r="D53" i="24"/>
  <c r="C53" i="24"/>
  <c r="C67" i="24" s="1"/>
  <c r="B53" i="24"/>
  <c r="U52" i="24"/>
  <c r="U69" i="4" s="1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Y17" i="4" s="1"/>
  <c r="X4" i="24"/>
  <c r="X3" i="24" s="1"/>
  <c r="X17" i="4" s="1"/>
  <c r="W4" i="24"/>
  <c r="V4" i="24"/>
  <c r="V3" i="24" s="1"/>
  <c r="U4" i="24"/>
  <c r="T4" i="24"/>
  <c r="S4" i="24"/>
  <c r="R4" i="24"/>
  <c r="Q4" i="24"/>
  <c r="P4" i="24"/>
  <c r="O4" i="24"/>
  <c r="N4" i="24"/>
  <c r="M4" i="24"/>
  <c r="L4" i="24"/>
  <c r="K4" i="24"/>
  <c r="K3" i="24" s="1"/>
  <c r="K17" i="4" s="1"/>
  <c r="J4" i="24"/>
  <c r="J3" i="24" s="1"/>
  <c r="J17" i="4" s="1"/>
  <c r="I4" i="24"/>
  <c r="I3" i="24" s="1"/>
  <c r="I17" i="4" s="1"/>
  <c r="H4" i="24"/>
  <c r="H3" i="24" s="1"/>
  <c r="H17" i="4" s="1"/>
  <c r="G4" i="24"/>
  <c r="F4" i="24"/>
  <c r="F3" i="24" s="1"/>
  <c r="F17" i="4" s="1"/>
  <c r="E4" i="24"/>
  <c r="D4" i="24"/>
  <c r="C4" i="24"/>
  <c r="B4" i="24"/>
  <c r="W3" i="24"/>
  <c r="U3" i="24"/>
  <c r="T3" i="24"/>
  <c r="S3" i="24"/>
  <c r="R3" i="24"/>
  <c r="Q3" i="24"/>
  <c r="P3" i="24"/>
  <c r="O3" i="24"/>
  <c r="N3" i="24"/>
  <c r="M3" i="24"/>
  <c r="L3" i="24"/>
  <c r="G3" i="24"/>
  <c r="E3" i="24"/>
  <c r="D3" i="24"/>
  <c r="C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O201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J179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L176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V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F141" i="23"/>
  <c r="F140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W119" i="23"/>
  <c r="W213" i="23" s="1"/>
  <c r="V119" i="23"/>
  <c r="V213" i="23" s="1"/>
  <c r="U119" i="23"/>
  <c r="U213" i="23" s="1"/>
  <c r="T119" i="23"/>
  <c r="T213" i="23" s="1"/>
  <c r="S119" i="23"/>
  <c r="S213" i="23" s="1"/>
  <c r="R119" i="23"/>
  <c r="R213" i="23" s="1"/>
  <c r="Q119" i="23"/>
  <c r="Q213" i="23" s="1"/>
  <c r="P119" i="23"/>
  <c r="O119" i="23"/>
  <c r="O213" i="23" s="1"/>
  <c r="N119" i="23"/>
  <c r="N213" i="23" s="1"/>
  <c r="M119" i="23"/>
  <c r="M213" i="23" s="1"/>
  <c r="L119" i="23"/>
  <c r="L213" i="23" s="1"/>
  <c r="K119" i="23"/>
  <c r="J119" i="23"/>
  <c r="J213" i="23" s="1"/>
  <c r="I119" i="23"/>
  <c r="I213" i="23" s="1"/>
  <c r="H119" i="23"/>
  <c r="G119" i="23"/>
  <c r="G213" i="23" s="1"/>
  <c r="F119" i="23"/>
  <c r="F213" i="23" s="1"/>
  <c r="E119" i="23"/>
  <c r="E213" i="23" s="1"/>
  <c r="D119" i="23"/>
  <c r="D213" i="23" s="1"/>
  <c r="C119" i="23"/>
  <c r="C213" i="23" s="1"/>
  <c r="B119" i="23"/>
  <c r="B213" i="23" s="1"/>
  <c r="Y110" i="23"/>
  <c r="Y211" i="23" s="1"/>
  <c r="X110" i="23"/>
  <c r="X211" i="23" s="1"/>
  <c r="W110" i="23"/>
  <c r="W211" i="23" s="1"/>
  <c r="V110" i="23"/>
  <c r="U110" i="23"/>
  <c r="U211" i="23" s="1"/>
  <c r="T110" i="23"/>
  <c r="T211" i="23" s="1"/>
  <c r="S110" i="23"/>
  <c r="S99" i="23" s="1"/>
  <c r="R110" i="23"/>
  <c r="R211" i="23" s="1"/>
  <c r="Q110" i="23"/>
  <c r="Q211" i="23" s="1"/>
  <c r="P110" i="23"/>
  <c r="P211" i="23" s="1"/>
  <c r="O110" i="23"/>
  <c r="O211" i="23" s="1"/>
  <c r="O205" i="23" s="1"/>
  <c r="N110" i="23"/>
  <c r="M110" i="23"/>
  <c r="M211" i="23" s="1"/>
  <c r="L110" i="23"/>
  <c r="L211" i="23" s="1"/>
  <c r="K110" i="23"/>
  <c r="K211" i="23" s="1"/>
  <c r="J110" i="23"/>
  <c r="J211" i="23" s="1"/>
  <c r="I110" i="23"/>
  <c r="I211" i="23" s="1"/>
  <c r="H110" i="23"/>
  <c r="H211" i="23" s="1"/>
  <c r="G110" i="23"/>
  <c r="G211" i="23" s="1"/>
  <c r="F110" i="23"/>
  <c r="E110" i="23"/>
  <c r="E211" i="23" s="1"/>
  <c r="D110" i="23"/>
  <c r="D211" i="23" s="1"/>
  <c r="C110" i="23"/>
  <c r="C211" i="23" s="1"/>
  <c r="B110" i="23"/>
  <c r="B211" i="23" s="1"/>
  <c r="U99" i="23"/>
  <c r="U172" i="23" s="1"/>
  <c r="T99" i="23"/>
  <c r="T176" i="23" s="1"/>
  <c r="R99" i="23"/>
  <c r="R179" i="23" s="1"/>
  <c r="O99" i="23"/>
  <c r="O62" i="20" s="1"/>
  <c r="O115" i="4" s="1"/>
  <c r="M99" i="23"/>
  <c r="M172" i="23" s="1"/>
  <c r="L99" i="23"/>
  <c r="L172" i="23" s="1"/>
  <c r="J99" i="23"/>
  <c r="J176" i="23" s="1"/>
  <c r="D99" i="23"/>
  <c r="D179" i="23" s="1"/>
  <c r="Y89" i="23"/>
  <c r="Y203" i="23" s="1"/>
  <c r="X89" i="23"/>
  <c r="X203" i="23" s="1"/>
  <c r="W89" i="23"/>
  <c r="W203" i="23" s="1"/>
  <c r="V89" i="23"/>
  <c r="V203" i="23" s="1"/>
  <c r="U89" i="23"/>
  <c r="T89" i="23"/>
  <c r="T203" i="23" s="1"/>
  <c r="S89" i="23"/>
  <c r="S203" i="23" s="1"/>
  <c r="R89" i="23"/>
  <c r="R203" i="23" s="1"/>
  <c r="Q89" i="23"/>
  <c r="Q203" i="23" s="1"/>
  <c r="P89" i="23"/>
  <c r="P203" i="23" s="1"/>
  <c r="O89" i="23"/>
  <c r="O203" i="23" s="1"/>
  <c r="N89" i="23"/>
  <c r="N203" i="23" s="1"/>
  <c r="M89" i="23"/>
  <c r="L89" i="23"/>
  <c r="L203" i="23" s="1"/>
  <c r="K89" i="23"/>
  <c r="J89" i="23"/>
  <c r="J203" i="23" s="1"/>
  <c r="I89" i="23"/>
  <c r="I203" i="23" s="1"/>
  <c r="H89" i="23"/>
  <c r="H203" i="23" s="1"/>
  <c r="G89" i="23"/>
  <c r="G203" i="23" s="1"/>
  <c r="F89" i="23"/>
  <c r="F203" i="23" s="1"/>
  <c r="E89" i="23"/>
  <c r="D89" i="23"/>
  <c r="D203" i="23" s="1"/>
  <c r="C89" i="23"/>
  <c r="C203" i="23" s="1"/>
  <c r="B89" i="23"/>
  <c r="B203" i="23" s="1"/>
  <c r="Y79" i="23"/>
  <c r="Y202" i="23" s="1"/>
  <c r="X79" i="23"/>
  <c r="X202" i="23" s="1"/>
  <c r="W79" i="23"/>
  <c r="W202" i="23" s="1"/>
  <c r="V79" i="23"/>
  <c r="V202" i="23" s="1"/>
  <c r="U79" i="23"/>
  <c r="T79" i="23"/>
  <c r="T202" i="23" s="1"/>
  <c r="S79" i="23"/>
  <c r="S202" i="23" s="1"/>
  <c r="R79" i="23"/>
  <c r="R202" i="23" s="1"/>
  <c r="Q79" i="23"/>
  <c r="Q202" i="23" s="1"/>
  <c r="P79" i="23"/>
  <c r="P202" i="23" s="1"/>
  <c r="O79" i="23"/>
  <c r="O202" i="23" s="1"/>
  <c r="N79" i="23"/>
  <c r="N202" i="23" s="1"/>
  <c r="M79" i="23"/>
  <c r="L79" i="23"/>
  <c r="L202" i="23" s="1"/>
  <c r="K79" i="23"/>
  <c r="K202" i="23" s="1"/>
  <c r="J79" i="23"/>
  <c r="I79" i="23"/>
  <c r="I202" i="23" s="1"/>
  <c r="H79" i="23"/>
  <c r="H202" i="23" s="1"/>
  <c r="G79" i="23"/>
  <c r="G202" i="23" s="1"/>
  <c r="F79" i="23"/>
  <c r="F202" i="23" s="1"/>
  <c r="E79" i="23"/>
  <c r="D79" i="23"/>
  <c r="D202" i="23" s="1"/>
  <c r="C79" i="23"/>
  <c r="C202" i="23" s="1"/>
  <c r="B79" i="23"/>
  <c r="B202" i="23" s="1"/>
  <c r="Y60" i="23"/>
  <c r="Y201" i="23" s="1"/>
  <c r="X60" i="23"/>
  <c r="X201" i="23" s="1"/>
  <c r="W60" i="23"/>
  <c r="W201" i="23" s="1"/>
  <c r="V60" i="23"/>
  <c r="V201" i="23" s="1"/>
  <c r="U60" i="23"/>
  <c r="T60" i="23"/>
  <c r="T201" i="23" s="1"/>
  <c r="S60" i="23"/>
  <c r="S48" i="23" s="1"/>
  <c r="S61" i="20" s="1"/>
  <c r="S114" i="4" s="1"/>
  <c r="R60" i="23"/>
  <c r="Q60" i="23"/>
  <c r="Q201" i="23" s="1"/>
  <c r="P60" i="23"/>
  <c r="P201" i="23" s="1"/>
  <c r="O60" i="23"/>
  <c r="N60" i="23"/>
  <c r="N201" i="23" s="1"/>
  <c r="M60" i="23"/>
  <c r="L60" i="23"/>
  <c r="L201" i="23" s="1"/>
  <c r="K60" i="23"/>
  <c r="J60" i="23"/>
  <c r="J201" i="23" s="1"/>
  <c r="I60" i="23"/>
  <c r="I201" i="23" s="1"/>
  <c r="H60" i="23"/>
  <c r="H201" i="23" s="1"/>
  <c r="G60" i="23"/>
  <c r="G201" i="23" s="1"/>
  <c r="F60" i="23"/>
  <c r="F201" i="23" s="1"/>
  <c r="E60" i="23"/>
  <c r="D60" i="23"/>
  <c r="D201" i="23" s="1"/>
  <c r="C60" i="23"/>
  <c r="C201" i="23" s="1"/>
  <c r="B60" i="23"/>
  <c r="B201" i="23" s="1"/>
  <c r="V48" i="23"/>
  <c r="V163" i="23" s="1"/>
  <c r="T48" i="23"/>
  <c r="T163" i="23" s="1"/>
  <c r="Q48" i="23"/>
  <c r="Q61" i="20" s="1"/>
  <c r="Q114" i="4" s="1"/>
  <c r="O48" i="23"/>
  <c r="N48" i="23"/>
  <c r="N163" i="23" s="1"/>
  <c r="D48" i="23"/>
  <c r="D163" i="23" s="1"/>
  <c r="Y33" i="23"/>
  <c r="Y192" i="23" s="1"/>
  <c r="X33" i="23"/>
  <c r="X192" i="23" s="1"/>
  <c r="W33" i="23"/>
  <c r="V33" i="23"/>
  <c r="V192" i="23" s="1"/>
  <c r="U33" i="23"/>
  <c r="U192" i="23" s="1"/>
  <c r="T33" i="23"/>
  <c r="T192" i="23" s="1"/>
  <c r="S33" i="23"/>
  <c r="S192" i="23" s="1"/>
  <c r="R33" i="23"/>
  <c r="Q33" i="23"/>
  <c r="Q192" i="23" s="1"/>
  <c r="P33" i="23"/>
  <c r="P192" i="23" s="1"/>
  <c r="O33" i="23"/>
  <c r="O192" i="23" s="1"/>
  <c r="N33" i="23"/>
  <c r="N192" i="23" s="1"/>
  <c r="M33" i="23"/>
  <c r="M192" i="23" s="1"/>
  <c r="L33" i="23"/>
  <c r="L192" i="23" s="1"/>
  <c r="K33" i="23"/>
  <c r="K192" i="23" s="1"/>
  <c r="J33" i="23"/>
  <c r="J5" i="23" s="1"/>
  <c r="J60" i="20" s="1"/>
  <c r="J113" i="4" s="1"/>
  <c r="I33" i="23"/>
  <c r="I192" i="23" s="1"/>
  <c r="H33" i="23"/>
  <c r="H192" i="23" s="1"/>
  <c r="G33" i="23"/>
  <c r="F33" i="23"/>
  <c r="F192" i="23" s="1"/>
  <c r="E33" i="23"/>
  <c r="E192" i="23" s="1"/>
  <c r="D33" i="23"/>
  <c r="D192" i="23" s="1"/>
  <c r="C33" i="23"/>
  <c r="C192" i="23" s="1"/>
  <c r="B33" i="23"/>
  <c r="Y5" i="23"/>
  <c r="Y139" i="23" s="1"/>
  <c r="X5" i="23"/>
  <c r="X144" i="23" s="1"/>
  <c r="W5" i="23"/>
  <c r="W144" i="23" s="1"/>
  <c r="V5" i="23"/>
  <c r="V139" i="23" s="1"/>
  <c r="U5" i="23"/>
  <c r="U144" i="23" s="1"/>
  <c r="T5" i="23"/>
  <c r="T144" i="23" s="1"/>
  <c r="S5" i="23"/>
  <c r="S144" i="23" s="1"/>
  <c r="R5" i="23"/>
  <c r="M5" i="23"/>
  <c r="M144" i="23" s="1"/>
  <c r="H5" i="23"/>
  <c r="H144" i="23" s="1"/>
  <c r="G5" i="23"/>
  <c r="G144" i="23" s="1"/>
  <c r="F5" i="23"/>
  <c r="F139" i="23" s="1"/>
  <c r="E5" i="23"/>
  <c r="E144" i="23" s="1"/>
  <c r="C5" i="23"/>
  <c r="C144" i="23" s="1"/>
  <c r="B5" i="23"/>
  <c r="B60" i="20" s="1"/>
  <c r="B113" i="4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G165" i="22" s="1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F165" i="22" s="1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W165" i="22" s="1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V165" i="22" s="1"/>
  <c r="U168" i="22"/>
  <c r="U165" i="22" s="1"/>
  <c r="T168" i="22"/>
  <c r="T165" i="22" s="1"/>
  <c r="S168" i="22"/>
  <c r="S165" i="22" s="1"/>
  <c r="R168" i="22"/>
  <c r="Q168" i="22"/>
  <c r="P168" i="22"/>
  <c r="O168" i="22"/>
  <c r="N168" i="22"/>
  <c r="M168" i="22"/>
  <c r="L168" i="22"/>
  <c r="K168" i="22"/>
  <c r="J168" i="22"/>
  <c r="I168" i="22"/>
  <c r="H168" i="22"/>
  <c r="H165" i="22" s="1"/>
  <c r="G168" i="22"/>
  <c r="F168" i="22"/>
  <c r="E168" i="22"/>
  <c r="D168" i="22"/>
  <c r="C168" i="22"/>
  <c r="B168" i="22"/>
  <c r="Y167" i="22"/>
  <c r="X167" i="22"/>
  <c r="W167" i="22"/>
  <c r="V167" i="22"/>
  <c r="U167" i="22"/>
  <c r="T167" i="22"/>
  <c r="S167" i="22"/>
  <c r="R167" i="22"/>
  <c r="R165" i="22" s="1"/>
  <c r="Q167" i="22"/>
  <c r="Q165" i="22" s="1"/>
  <c r="P167" i="22"/>
  <c r="P165" i="22" s="1"/>
  <c r="O167" i="22"/>
  <c r="O165" i="22" s="1"/>
  <c r="N167" i="22"/>
  <c r="M167" i="22"/>
  <c r="L167" i="22"/>
  <c r="K167" i="22"/>
  <c r="J167" i="22"/>
  <c r="I167" i="22"/>
  <c r="H167" i="22"/>
  <c r="G167" i="22"/>
  <c r="F167" i="22"/>
  <c r="E167" i="22"/>
  <c r="D167" i="22"/>
  <c r="D165" i="22" s="1"/>
  <c r="C167" i="22"/>
  <c r="B167" i="22"/>
  <c r="Y166" i="22"/>
  <c r="Y165" i="22" s="1"/>
  <c r="X166" i="22"/>
  <c r="W166" i="22"/>
  <c r="V166" i="22"/>
  <c r="U166" i="22"/>
  <c r="T166" i="22"/>
  <c r="S166" i="22"/>
  <c r="R166" i="22"/>
  <c r="Q166" i="22"/>
  <c r="P166" i="22"/>
  <c r="O166" i="22"/>
  <c r="N166" i="22"/>
  <c r="N165" i="22" s="1"/>
  <c r="M166" i="22"/>
  <c r="M165" i="22" s="1"/>
  <c r="L166" i="22"/>
  <c r="L165" i="22" s="1"/>
  <c r="K166" i="22"/>
  <c r="K165" i="22" s="1"/>
  <c r="J166" i="22"/>
  <c r="I166" i="22"/>
  <c r="I165" i="22" s="1"/>
  <c r="H166" i="22"/>
  <c r="G166" i="22"/>
  <c r="F166" i="22"/>
  <c r="E166" i="22"/>
  <c r="D166" i="22"/>
  <c r="C166" i="22"/>
  <c r="B166" i="22"/>
  <c r="B165" i="22" s="1"/>
  <c r="X165" i="22"/>
  <c r="J165" i="22"/>
  <c r="E165" i="22"/>
  <c r="C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P146" i="22" s="1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S160" i="22"/>
  <c r="K160" i="22"/>
  <c r="C160" i="22"/>
  <c r="Y159" i="22"/>
  <c r="X159" i="22"/>
  <c r="W159" i="22"/>
  <c r="V159" i="22"/>
  <c r="U159" i="22"/>
  <c r="T159" i="22"/>
  <c r="S159" i="22"/>
  <c r="R159" i="22"/>
  <c r="Q159" i="22"/>
  <c r="P159" i="22"/>
  <c r="O159" i="22"/>
  <c r="O146" i="22" s="1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J146" i="22" s="1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K153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E146" i="22" s="1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Q146" i="22" s="1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Y148" i="22"/>
  <c r="Y146" i="22" s="1"/>
  <c r="X148" i="22"/>
  <c r="X146" i="22" s="1"/>
  <c r="W148" i="22"/>
  <c r="V148" i="22"/>
  <c r="U148" i="22"/>
  <c r="T148" i="22"/>
  <c r="S148" i="22"/>
  <c r="R148" i="22"/>
  <c r="Q148" i="22"/>
  <c r="P148" i="22"/>
  <c r="O148" i="22"/>
  <c r="N148" i="22"/>
  <c r="M148" i="22"/>
  <c r="M146" i="22" s="1"/>
  <c r="L148" i="22"/>
  <c r="K148" i="22"/>
  <c r="J148" i="22"/>
  <c r="I148" i="22"/>
  <c r="H148" i="22"/>
  <c r="G148" i="22"/>
  <c r="F148" i="22"/>
  <c r="E148" i="22"/>
  <c r="D148" i="22"/>
  <c r="C148" i="22"/>
  <c r="B148" i="22"/>
  <c r="Y147" i="22"/>
  <c r="X147" i="22"/>
  <c r="W147" i="22"/>
  <c r="W146" i="22" s="1"/>
  <c r="V147" i="22"/>
  <c r="V146" i="22" s="1"/>
  <c r="U147" i="22"/>
  <c r="U146" i="22" s="1"/>
  <c r="T147" i="22"/>
  <c r="T146" i="22" s="1"/>
  <c r="S147" i="22"/>
  <c r="R147" i="22"/>
  <c r="Q147" i="22"/>
  <c r="P147" i="22"/>
  <c r="O147" i="22"/>
  <c r="N147" i="22"/>
  <c r="M147" i="22"/>
  <c r="L147" i="22"/>
  <c r="K147" i="22"/>
  <c r="J147" i="22"/>
  <c r="I147" i="22"/>
  <c r="I146" i="22" s="1"/>
  <c r="H147" i="22"/>
  <c r="H146" i="22" s="1"/>
  <c r="G147" i="22"/>
  <c r="G146" i="22" s="1"/>
  <c r="F147" i="22"/>
  <c r="F146" i="22" s="1"/>
  <c r="E147" i="22"/>
  <c r="D147" i="22"/>
  <c r="D146" i="22" s="1"/>
  <c r="C147" i="22"/>
  <c r="B147" i="22"/>
  <c r="R146" i="22"/>
  <c r="N146" i="22"/>
  <c r="L146" i="22"/>
  <c r="B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X141" i="22"/>
  <c r="H141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X132" i="22" s="1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H132" i="22" s="1"/>
  <c r="G133" i="22"/>
  <c r="F133" i="22"/>
  <c r="E133" i="22"/>
  <c r="D133" i="22"/>
  <c r="C133" i="22"/>
  <c r="B133" i="22"/>
  <c r="Y119" i="22"/>
  <c r="X119" i="22"/>
  <c r="W119" i="22"/>
  <c r="V119" i="22"/>
  <c r="U119" i="22"/>
  <c r="T119" i="22"/>
  <c r="S119" i="22"/>
  <c r="S175" i="22" s="1"/>
  <c r="R119" i="22"/>
  <c r="Q119" i="22"/>
  <c r="P119" i="22"/>
  <c r="O119" i="22"/>
  <c r="N119" i="22"/>
  <c r="M119" i="22"/>
  <c r="L119" i="22"/>
  <c r="K119" i="22"/>
  <c r="K175" i="22" s="1"/>
  <c r="J119" i="22"/>
  <c r="I119" i="22"/>
  <c r="H119" i="22"/>
  <c r="G119" i="22"/>
  <c r="F119" i="22"/>
  <c r="E119" i="22"/>
  <c r="D119" i="22"/>
  <c r="C119" i="22"/>
  <c r="C175" i="22" s="1"/>
  <c r="B119" i="22"/>
  <c r="Y110" i="22"/>
  <c r="X110" i="22"/>
  <c r="W110" i="22"/>
  <c r="V110" i="22"/>
  <c r="U110" i="22"/>
  <c r="T110" i="22"/>
  <c r="S110" i="22"/>
  <c r="S171" i="22" s="1"/>
  <c r="R110" i="22"/>
  <c r="Q110" i="22"/>
  <c r="P110" i="22"/>
  <c r="O110" i="22"/>
  <c r="N110" i="22"/>
  <c r="M110" i="22"/>
  <c r="L110" i="22"/>
  <c r="K110" i="22"/>
  <c r="K171" i="22" s="1"/>
  <c r="J110" i="22"/>
  <c r="I110" i="22"/>
  <c r="H110" i="22"/>
  <c r="G110" i="22"/>
  <c r="F110" i="22"/>
  <c r="E110" i="22"/>
  <c r="D110" i="22"/>
  <c r="C110" i="22"/>
  <c r="C171" i="22" s="1"/>
  <c r="B110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79" i="22"/>
  <c r="X79" i="22"/>
  <c r="W79" i="22"/>
  <c r="V79" i="22"/>
  <c r="U79" i="22"/>
  <c r="T79" i="22"/>
  <c r="S79" i="22"/>
  <c r="S157" i="22" s="1"/>
  <c r="R79" i="22"/>
  <c r="Q79" i="22"/>
  <c r="P79" i="22"/>
  <c r="O79" i="22"/>
  <c r="N79" i="22"/>
  <c r="M79" i="22"/>
  <c r="L79" i="22"/>
  <c r="K79" i="22"/>
  <c r="K157" i="22" s="1"/>
  <c r="J79" i="22"/>
  <c r="I79" i="22"/>
  <c r="H79" i="22"/>
  <c r="G79" i="22"/>
  <c r="F79" i="22"/>
  <c r="E79" i="22"/>
  <c r="D79" i="22"/>
  <c r="C79" i="22"/>
  <c r="C157" i="22" s="1"/>
  <c r="B79" i="22"/>
  <c r="Y60" i="22"/>
  <c r="X60" i="22"/>
  <c r="W60" i="22"/>
  <c r="V60" i="22"/>
  <c r="U60" i="22"/>
  <c r="T60" i="22"/>
  <c r="S60" i="22"/>
  <c r="S153" i="22" s="1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C153" i="22" s="1"/>
  <c r="B60" i="22"/>
  <c r="Y33" i="22"/>
  <c r="X33" i="22"/>
  <c r="W33" i="22"/>
  <c r="V33" i="22"/>
  <c r="U33" i="22"/>
  <c r="T33" i="22"/>
  <c r="S33" i="22"/>
  <c r="S141" i="22" s="1"/>
  <c r="R33" i="22"/>
  <c r="Q33" i="22"/>
  <c r="P33" i="22"/>
  <c r="P141" i="22" s="1"/>
  <c r="O33" i="22"/>
  <c r="N33" i="22"/>
  <c r="M33" i="22"/>
  <c r="L33" i="22"/>
  <c r="K33" i="22"/>
  <c r="K141" i="22" s="1"/>
  <c r="J33" i="22"/>
  <c r="I33" i="22"/>
  <c r="H33" i="22"/>
  <c r="G33" i="22"/>
  <c r="F33" i="22"/>
  <c r="E33" i="22"/>
  <c r="D33" i="22"/>
  <c r="C33" i="22"/>
  <c r="C141" i="22" s="1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U205" i="21" s="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Y165" i="21" s="1"/>
  <c r="X172" i="21"/>
  <c r="X165" i="21" s="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W165" i="21" s="1"/>
  <c r="V170" i="21"/>
  <c r="V165" i="21" s="1"/>
  <c r="U170" i="21"/>
  <c r="T170" i="21"/>
  <c r="T165" i="21" s="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S165" i="21" s="1"/>
  <c r="R169" i="21"/>
  <c r="Q169" i="21"/>
  <c r="Q165" i="21" s="1"/>
  <c r="P169" i="21"/>
  <c r="P165" i="21" s="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O165" i="21" s="1"/>
  <c r="N168" i="21"/>
  <c r="N165" i="21" s="1"/>
  <c r="M168" i="21"/>
  <c r="L168" i="21"/>
  <c r="L165" i="21" s="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K165" i="21" s="1"/>
  <c r="J167" i="21"/>
  <c r="I167" i="21"/>
  <c r="I165" i="21" s="1"/>
  <c r="H167" i="21"/>
  <c r="H165" i="21" s="1"/>
  <c r="G167" i="21"/>
  <c r="F167" i="21"/>
  <c r="E167" i="21"/>
  <c r="D167" i="21"/>
  <c r="C167" i="21"/>
  <c r="B167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G165" i="21" s="1"/>
  <c r="F166" i="21"/>
  <c r="F165" i="21" s="1"/>
  <c r="E166" i="21"/>
  <c r="D166" i="21"/>
  <c r="D165" i="21" s="1"/>
  <c r="C166" i="21"/>
  <c r="C165" i="21" s="1"/>
  <c r="B166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Y146" i="21" s="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X152" i="21"/>
  <c r="W152" i="21"/>
  <c r="V152" i="21"/>
  <c r="U152" i="21"/>
  <c r="T152" i="21"/>
  <c r="S152" i="21"/>
  <c r="R152" i="21"/>
  <c r="R146" i="21" s="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Q146" i="21" s="1"/>
  <c r="P151" i="21"/>
  <c r="P146" i="21" s="1"/>
  <c r="O151" i="21"/>
  <c r="O146" i="21" s="1"/>
  <c r="N151" i="21"/>
  <c r="N146" i="21" s="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L146" i="21" s="1"/>
  <c r="K150" i="21"/>
  <c r="K146" i="21" s="1"/>
  <c r="J150" i="21"/>
  <c r="J146" i="21" s="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I146" i="21" s="1"/>
  <c r="H149" i="21"/>
  <c r="H146" i="21" s="1"/>
  <c r="G149" i="21"/>
  <c r="G146" i="21" s="1"/>
  <c r="F149" i="21"/>
  <c r="F146" i="21" s="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D146" i="21" s="1"/>
  <c r="C148" i="21"/>
  <c r="C146" i="21" s="1"/>
  <c r="B148" i="21"/>
  <c r="B146" i="21" s="1"/>
  <c r="Y147" i="21"/>
  <c r="X147" i="21"/>
  <c r="W147" i="21"/>
  <c r="V147" i="21"/>
  <c r="U147" i="21"/>
  <c r="T147" i="21"/>
  <c r="S147" i="21"/>
  <c r="S146" i="21" s="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X146" i="21"/>
  <c r="W146" i="21"/>
  <c r="V146" i="21"/>
  <c r="T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X119" i="21"/>
  <c r="W119" i="21"/>
  <c r="V119" i="21"/>
  <c r="U119" i="21"/>
  <c r="U213" i="21" s="1"/>
  <c r="T119" i="21"/>
  <c r="S119" i="21"/>
  <c r="R119" i="21"/>
  <c r="Q119" i="21"/>
  <c r="P119" i="21"/>
  <c r="O119" i="21"/>
  <c r="N119" i="21"/>
  <c r="M119" i="21"/>
  <c r="M213" i="21" s="1"/>
  <c r="L119" i="21"/>
  <c r="K119" i="21"/>
  <c r="J119" i="21"/>
  <c r="I119" i="21"/>
  <c r="H119" i="21"/>
  <c r="G119" i="21"/>
  <c r="F119" i="21"/>
  <c r="E119" i="21"/>
  <c r="E213" i="21" s="1"/>
  <c r="D119" i="21"/>
  <c r="C119" i="21"/>
  <c r="B119" i="21"/>
  <c r="Y110" i="21"/>
  <c r="X110" i="21"/>
  <c r="W110" i="21"/>
  <c r="V110" i="21"/>
  <c r="U110" i="21"/>
  <c r="U211" i="21" s="1"/>
  <c r="T110" i="21"/>
  <c r="S110" i="21"/>
  <c r="S211" i="21" s="1"/>
  <c r="R110" i="21"/>
  <c r="R211" i="21" s="1"/>
  <c r="Q110" i="21"/>
  <c r="P110" i="21"/>
  <c r="O110" i="21"/>
  <c r="N110" i="21"/>
  <c r="M110" i="21"/>
  <c r="M171" i="21" s="1"/>
  <c r="L110" i="21"/>
  <c r="K110" i="21"/>
  <c r="K211" i="21" s="1"/>
  <c r="J110" i="21"/>
  <c r="J211" i="21" s="1"/>
  <c r="I110" i="21"/>
  <c r="H110" i="21"/>
  <c r="G110" i="21"/>
  <c r="F110" i="21"/>
  <c r="E110" i="21"/>
  <c r="E171" i="21" s="1"/>
  <c r="D110" i="21"/>
  <c r="C110" i="21"/>
  <c r="C211" i="21" s="1"/>
  <c r="B110" i="21"/>
  <c r="B211" i="21" s="1"/>
  <c r="Y89" i="21"/>
  <c r="X89" i="21"/>
  <c r="X203" i="21" s="1"/>
  <c r="W89" i="21"/>
  <c r="V89" i="21"/>
  <c r="U89" i="21"/>
  <c r="U160" i="21" s="1"/>
  <c r="T89" i="21"/>
  <c r="S89" i="21"/>
  <c r="S203" i="21" s="1"/>
  <c r="R89" i="21"/>
  <c r="R203" i="21" s="1"/>
  <c r="Q89" i="21"/>
  <c r="P89" i="21"/>
  <c r="P203" i="21" s="1"/>
  <c r="O89" i="21"/>
  <c r="N89" i="21"/>
  <c r="M89" i="21"/>
  <c r="M203" i="21" s="1"/>
  <c r="L89" i="21"/>
  <c r="K89" i="21"/>
  <c r="K203" i="21" s="1"/>
  <c r="J89" i="21"/>
  <c r="J203" i="21" s="1"/>
  <c r="I89" i="21"/>
  <c r="H89" i="21"/>
  <c r="H203" i="21" s="1"/>
  <c r="G89" i="21"/>
  <c r="F89" i="21"/>
  <c r="E89" i="21"/>
  <c r="E160" i="21" s="1"/>
  <c r="D89" i="21"/>
  <c r="C89" i="21"/>
  <c r="C203" i="21" s="1"/>
  <c r="B89" i="21"/>
  <c r="B203" i="21" s="1"/>
  <c r="Y79" i="21"/>
  <c r="X79" i="21"/>
  <c r="X202" i="21" s="1"/>
  <c r="W79" i="21"/>
  <c r="V79" i="21"/>
  <c r="U79" i="21"/>
  <c r="U202" i="21" s="1"/>
  <c r="T79" i="21"/>
  <c r="S79" i="21"/>
  <c r="S202" i="21" s="1"/>
  <c r="R79" i="21"/>
  <c r="R202" i="21" s="1"/>
  <c r="Q79" i="21"/>
  <c r="P79" i="21"/>
  <c r="P202" i="21" s="1"/>
  <c r="O79" i="21"/>
  <c r="N79" i="21"/>
  <c r="M79" i="21"/>
  <c r="M157" i="21" s="1"/>
  <c r="L79" i="21"/>
  <c r="K79" i="21"/>
  <c r="K202" i="21" s="1"/>
  <c r="J79" i="21"/>
  <c r="J202" i="21" s="1"/>
  <c r="I79" i="21"/>
  <c r="H79" i="21"/>
  <c r="H202" i="21" s="1"/>
  <c r="G79" i="21"/>
  <c r="F79" i="21"/>
  <c r="E79" i="21"/>
  <c r="E157" i="21" s="1"/>
  <c r="D79" i="21"/>
  <c r="C79" i="21"/>
  <c r="C202" i="21" s="1"/>
  <c r="B79" i="21"/>
  <c r="B202" i="21" s="1"/>
  <c r="Y60" i="21"/>
  <c r="Y201" i="21" s="1"/>
  <c r="X60" i="21"/>
  <c r="X201" i="21" s="1"/>
  <c r="W60" i="21"/>
  <c r="W201" i="21" s="1"/>
  <c r="V60" i="21"/>
  <c r="V201" i="21" s="1"/>
  <c r="U60" i="21"/>
  <c r="U201" i="21" s="1"/>
  <c r="T60" i="21"/>
  <c r="T201" i="21" s="1"/>
  <c r="S60" i="21"/>
  <c r="S201" i="21" s="1"/>
  <c r="R60" i="21"/>
  <c r="R201" i="21" s="1"/>
  <c r="R194" i="21" s="1"/>
  <c r="Q60" i="21"/>
  <c r="Q201" i="21" s="1"/>
  <c r="P60" i="21"/>
  <c r="P201" i="21" s="1"/>
  <c r="P194" i="21" s="1"/>
  <c r="O60" i="21"/>
  <c r="O201" i="21" s="1"/>
  <c r="N60" i="21"/>
  <c r="N201" i="21" s="1"/>
  <c r="M60" i="21"/>
  <c r="M201" i="21" s="1"/>
  <c r="L60" i="21"/>
  <c r="L201" i="21" s="1"/>
  <c r="K60" i="21"/>
  <c r="K201" i="21" s="1"/>
  <c r="J60" i="21"/>
  <c r="J201" i="21" s="1"/>
  <c r="I60" i="21"/>
  <c r="I201" i="21" s="1"/>
  <c r="H60" i="21"/>
  <c r="H201" i="21" s="1"/>
  <c r="G60" i="21"/>
  <c r="G201" i="21" s="1"/>
  <c r="F60" i="21"/>
  <c r="F201" i="21" s="1"/>
  <c r="E60" i="21"/>
  <c r="E201" i="21" s="1"/>
  <c r="D60" i="21"/>
  <c r="D201" i="21" s="1"/>
  <c r="C60" i="21"/>
  <c r="C201" i="21" s="1"/>
  <c r="B60" i="21"/>
  <c r="B201" i="21" s="1"/>
  <c r="Y33" i="21"/>
  <c r="Y192" i="21" s="1"/>
  <c r="X33" i="21"/>
  <c r="X192" i="21" s="1"/>
  <c r="W33" i="21"/>
  <c r="W192" i="21" s="1"/>
  <c r="V33" i="21"/>
  <c r="V192" i="21" s="1"/>
  <c r="U33" i="21"/>
  <c r="U141" i="21" s="1"/>
  <c r="T33" i="21"/>
  <c r="T192" i="21" s="1"/>
  <c r="S33" i="21"/>
  <c r="S192" i="21" s="1"/>
  <c r="R33" i="21"/>
  <c r="R192" i="21" s="1"/>
  <c r="Q33" i="21"/>
  <c r="Q192" i="21" s="1"/>
  <c r="P33" i="21"/>
  <c r="P192" i="21" s="1"/>
  <c r="O33" i="21"/>
  <c r="O192" i="21" s="1"/>
  <c r="N33" i="21"/>
  <c r="N192" i="21" s="1"/>
  <c r="N183" i="21" s="1"/>
  <c r="M33" i="21"/>
  <c r="M141" i="21" s="1"/>
  <c r="M132" i="21" s="1"/>
  <c r="L33" i="21"/>
  <c r="L192" i="21" s="1"/>
  <c r="L183" i="21" s="1"/>
  <c r="K33" i="21"/>
  <c r="K192" i="21" s="1"/>
  <c r="J33" i="21"/>
  <c r="J192" i="21" s="1"/>
  <c r="I33" i="21"/>
  <c r="I192" i="21" s="1"/>
  <c r="H33" i="21"/>
  <c r="H192" i="21" s="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U62" i="20"/>
  <c r="U115" i="4" s="1"/>
  <c r="T62" i="20"/>
  <c r="T115" i="4" s="1"/>
  <c r="S62" i="20"/>
  <c r="S115" i="4" s="1"/>
  <c r="M62" i="20"/>
  <c r="L62" i="20"/>
  <c r="O61" i="20"/>
  <c r="N61" i="20"/>
  <c r="N114" i="4" s="1"/>
  <c r="Y60" i="20"/>
  <c r="Y113" i="4" s="1"/>
  <c r="X60" i="20"/>
  <c r="W60" i="20"/>
  <c r="U60" i="20"/>
  <c r="U113" i="4" s="1"/>
  <c r="T60" i="20"/>
  <c r="S60" i="20"/>
  <c r="R60" i="20"/>
  <c r="M60" i="20"/>
  <c r="M113" i="4" s="1"/>
  <c r="Y58" i="20"/>
  <c r="X58" i="20"/>
  <c r="X42" i="7" s="1"/>
  <c r="W58" i="20"/>
  <c r="V58" i="20"/>
  <c r="U58" i="20"/>
  <c r="U42" i="7" s="1"/>
  <c r="T58" i="20"/>
  <c r="S58" i="20"/>
  <c r="R58" i="20"/>
  <c r="R42" i="7" s="1"/>
  <c r="Q58" i="20"/>
  <c r="Q42" i="7" s="1"/>
  <c r="P58" i="20"/>
  <c r="P42" i="7" s="1"/>
  <c r="O58" i="20"/>
  <c r="O42" i="7" s="1"/>
  <c r="N58" i="20"/>
  <c r="M58" i="20"/>
  <c r="M42" i="7" s="1"/>
  <c r="L58" i="20"/>
  <c r="L42" i="7" s="1"/>
  <c r="K58" i="20"/>
  <c r="J58" i="20"/>
  <c r="J42" i="7" s="1"/>
  <c r="I58" i="20"/>
  <c r="I42" i="7" s="1"/>
  <c r="H58" i="20"/>
  <c r="G58" i="20"/>
  <c r="F58" i="20"/>
  <c r="E58" i="20"/>
  <c r="D58" i="20"/>
  <c r="C58" i="20"/>
  <c r="B58" i="20"/>
  <c r="B42" i="7" s="1"/>
  <c r="Y54" i="20"/>
  <c r="X54" i="20"/>
  <c r="W54" i="20"/>
  <c r="V54" i="20"/>
  <c r="U54" i="20"/>
  <c r="T54" i="20"/>
  <c r="S54" i="20"/>
  <c r="R54" i="20"/>
  <c r="Q54" i="20"/>
  <c r="P54" i="20"/>
  <c r="O54" i="20"/>
  <c r="O68" i="4" s="1"/>
  <c r="N54" i="20"/>
  <c r="M54" i="20"/>
  <c r="M79" i="20" s="1"/>
  <c r="M170" i="4" s="1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X51" i="20" s="1"/>
  <c r="X65" i="4" s="1"/>
  <c r="X138" i="4" s="1"/>
  <c r="W53" i="20"/>
  <c r="V53" i="20"/>
  <c r="U53" i="20"/>
  <c r="T53" i="20"/>
  <c r="S53" i="20"/>
  <c r="R53" i="20"/>
  <c r="Q53" i="20"/>
  <c r="P53" i="20"/>
  <c r="P67" i="4" s="1"/>
  <c r="P140" i="4" s="1"/>
  <c r="O53" i="20"/>
  <c r="N53" i="20"/>
  <c r="M53" i="20"/>
  <c r="M67" i="4" s="1"/>
  <c r="L53" i="20"/>
  <c r="K53" i="20"/>
  <c r="J53" i="20"/>
  <c r="I53" i="20"/>
  <c r="H53" i="20"/>
  <c r="H51" i="20" s="1"/>
  <c r="H65" i="4" s="1"/>
  <c r="H138" i="4" s="1"/>
  <c r="G53" i="20"/>
  <c r="F53" i="20"/>
  <c r="E53" i="20"/>
  <c r="E67" i="4" s="1"/>
  <c r="D53" i="20"/>
  <c r="C53" i="20"/>
  <c r="B53" i="20"/>
  <c r="Y52" i="20"/>
  <c r="Y77" i="20" s="1"/>
  <c r="Y168" i="4" s="1"/>
  <c r="X52" i="20"/>
  <c r="X77" i="20" s="1"/>
  <c r="W52" i="20"/>
  <c r="W77" i="20" s="1"/>
  <c r="W168" i="4" s="1"/>
  <c r="V52" i="20"/>
  <c r="U52" i="20"/>
  <c r="T52" i="20"/>
  <c r="T77" i="20" s="1"/>
  <c r="S52" i="20"/>
  <c r="S77" i="20" s="1"/>
  <c r="S168" i="4" s="1"/>
  <c r="R52" i="20"/>
  <c r="Q52" i="20"/>
  <c r="Q51" i="20" s="1"/>
  <c r="Q65" i="4" s="1"/>
  <c r="Q138" i="4" s="1"/>
  <c r="P52" i="20"/>
  <c r="O52" i="20"/>
  <c r="N52" i="20"/>
  <c r="M52" i="20"/>
  <c r="M66" i="4" s="1"/>
  <c r="L52" i="20"/>
  <c r="L51" i="20" s="1"/>
  <c r="L65" i="4" s="1"/>
  <c r="L138" i="4" s="1"/>
  <c r="K52" i="20"/>
  <c r="K51" i="20" s="1"/>
  <c r="K65" i="4" s="1"/>
  <c r="K138" i="4" s="1"/>
  <c r="J52" i="20"/>
  <c r="I52" i="20"/>
  <c r="I66" i="4" s="1"/>
  <c r="H52" i="20"/>
  <c r="G52" i="20"/>
  <c r="G51" i="20" s="1"/>
  <c r="G65" i="4" s="1"/>
  <c r="G138" i="4" s="1"/>
  <c r="F52" i="20"/>
  <c r="F51" i="20" s="1"/>
  <c r="F65" i="4" s="1"/>
  <c r="E52" i="20"/>
  <c r="D52" i="20"/>
  <c r="C52" i="20"/>
  <c r="B52" i="20"/>
  <c r="B51" i="20" s="1"/>
  <c r="B65" i="4" s="1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N3" i="4" s="1"/>
  <c r="M3" i="20"/>
  <c r="L3" i="20"/>
  <c r="K3" i="20"/>
  <c r="J3" i="20"/>
  <c r="I3" i="20"/>
  <c r="H3" i="20"/>
  <c r="G3" i="20"/>
  <c r="F3" i="20"/>
  <c r="E3" i="20"/>
  <c r="D3" i="20"/>
  <c r="C3" i="20"/>
  <c r="B3" i="20"/>
  <c r="B13" i="4" s="1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Y197" i="19" s="1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W197" i="19" s="1"/>
  <c r="V200" i="19"/>
  <c r="V197" i="19" s="1"/>
  <c r="U200" i="19"/>
  <c r="U197" i="19" s="1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H197" i="19" s="1"/>
  <c r="G200" i="19"/>
  <c r="F200" i="19"/>
  <c r="E200" i="19"/>
  <c r="D200" i="19"/>
  <c r="C200" i="19"/>
  <c r="B200" i="19"/>
  <c r="Y199" i="19"/>
  <c r="X199" i="19"/>
  <c r="W199" i="19"/>
  <c r="V199" i="19"/>
  <c r="U199" i="19"/>
  <c r="T199" i="19"/>
  <c r="S199" i="19"/>
  <c r="R199" i="19"/>
  <c r="R197" i="19" s="1"/>
  <c r="Q199" i="19"/>
  <c r="Q197" i="19" s="1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Y198" i="19"/>
  <c r="X198" i="19"/>
  <c r="W198" i="19"/>
  <c r="V198" i="19"/>
  <c r="U198" i="19"/>
  <c r="T198" i="19"/>
  <c r="S198" i="19"/>
  <c r="R198" i="19"/>
  <c r="Q198" i="19"/>
  <c r="P198" i="19"/>
  <c r="P197" i="19" s="1"/>
  <c r="O198" i="19"/>
  <c r="O197" i="19" s="1"/>
  <c r="N198" i="19"/>
  <c r="N197" i="19" s="1"/>
  <c r="M198" i="19"/>
  <c r="M197" i="19" s="1"/>
  <c r="L198" i="19"/>
  <c r="K198" i="19"/>
  <c r="J198" i="19"/>
  <c r="J197" i="19" s="1"/>
  <c r="I198" i="19"/>
  <c r="I197" i="19" s="1"/>
  <c r="H198" i="19"/>
  <c r="G198" i="19"/>
  <c r="F198" i="19"/>
  <c r="E198" i="19"/>
  <c r="D198" i="19"/>
  <c r="C198" i="19"/>
  <c r="B198" i="19"/>
  <c r="B197" i="19" s="1"/>
  <c r="X197" i="19"/>
  <c r="G197" i="19"/>
  <c r="F197" i="19"/>
  <c r="E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V209" i="19" s="1"/>
  <c r="U142" i="19"/>
  <c r="U209" i="19" s="1"/>
  <c r="T142" i="19"/>
  <c r="T209" i="19" s="1"/>
  <c r="S142" i="19"/>
  <c r="R142" i="19"/>
  <c r="Q142" i="19"/>
  <c r="P142" i="19"/>
  <c r="O142" i="19"/>
  <c r="N142" i="19"/>
  <c r="N209" i="19" s="1"/>
  <c r="M142" i="19"/>
  <c r="M209" i="19" s="1"/>
  <c r="L142" i="19"/>
  <c r="L209" i="19" s="1"/>
  <c r="K142" i="19"/>
  <c r="K209" i="19" s="1"/>
  <c r="J142" i="19"/>
  <c r="I142" i="19"/>
  <c r="H142" i="19"/>
  <c r="G142" i="19"/>
  <c r="F142" i="19"/>
  <c r="F209" i="19" s="1"/>
  <c r="E142" i="19"/>
  <c r="E209" i="19" s="1"/>
  <c r="D142" i="19"/>
  <c r="D209" i="19" s="1"/>
  <c r="C142" i="19"/>
  <c r="C209" i="19" s="1"/>
  <c r="B142" i="19"/>
  <c r="B209" i="19" s="1"/>
  <c r="Y121" i="19"/>
  <c r="X121" i="19"/>
  <c r="W121" i="19"/>
  <c r="W203" i="19" s="1"/>
  <c r="V121" i="19"/>
  <c r="V203" i="19" s="1"/>
  <c r="U121" i="19"/>
  <c r="U203" i="19" s="1"/>
  <c r="T121" i="19"/>
  <c r="T203" i="19" s="1"/>
  <c r="S121" i="19"/>
  <c r="S203" i="19" s="1"/>
  <c r="R121" i="19"/>
  <c r="R203" i="19" s="1"/>
  <c r="Q121" i="19"/>
  <c r="P121" i="19"/>
  <c r="O121" i="19"/>
  <c r="O203" i="19" s="1"/>
  <c r="N121" i="19"/>
  <c r="N203" i="19" s="1"/>
  <c r="M121" i="19"/>
  <c r="M203" i="19" s="1"/>
  <c r="L121" i="19"/>
  <c r="L203" i="19" s="1"/>
  <c r="K121" i="19"/>
  <c r="K203" i="19" s="1"/>
  <c r="J121" i="19"/>
  <c r="J203" i="19" s="1"/>
  <c r="I121" i="19"/>
  <c r="H121" i="19"/>
  <c r="G121" i="19"/>
  <c r="G203" i="19" s="1"/>
  <c r="F121" i="19"/>
  <c r="F203" i="19" s="1"/>
  <c r="E121" i="19"/>
  <c r="E203" i="19" s="1"/>
  <c r="D121" i="19"/>
  <c r="D203" i="19" s="1"/>
  <c r="C121" i="19"/>
  <c r="C203" i="19" s="1"/>
  <c r="B121" i="19"/>
  <c r="B203" i="19" s="1"/>
  <c r="Y93" i="19"/>
  <c r="X93" i="19"/>
  <c r="W93" i="19"/>
  <c r="W61" i="19" s="1"/>
  <c r="V93" i="19"/>
  <c r="V61" i="19" s="1"/>
  <c r="U93" i="19"/>
  <c r="T93" i="19"/>
  <c r="T61" i="19" s="1"/>
  <c r="S93" i="19"/>
  <c r="R93" i="19"/>
  <c r="Q93" i="19"/>
  <c r="P93" i="19"/>
  <c r="O93" i="19"/>
  <c r="N93" i="19"/>
  <c r="M93" i="19"/>
  <c r="L93" i="19"/>
  <c r="L61" i="19" s="1"/>
  <c r="K93" i="19"/>
  <c r="J93" i="19"/>
  <c r="I93" i="19"/>
  <c r="I61" i="19" s="1"/>
  <c r="H93" i="19"/>
  <c r="G93" i="19"/>
  <c r="G61" i="19" s="1"/>
  <c r="F93" i="19"/>
  <c r="E93" i="19"/>
  <c r="D93" i="19"/>
  <c r="C93" i="19"/>
  <c r="B93" i="19"/>
  <c r="Y72" i="19"/>
  <c r="X72" i="19"/>
  <c r="W72" i="19"/>
  <c r="V72" i="19"/>
  <c r="U72" i="19"/>
  <c r="T72" i="19"/>
  <c r="S72" i="19"/>
  <c r="R72" i="19"/>
  <c r="R61" i="19" s="1"/>
  <c r="R77" i="16" s="1"/>
  <c r="R76" i="16" s="1"/>
  <c r="Q72" i="19"/>
  <c r="Q61" i="19" s="1"/>
  <c r="P72" i="19"/>
  <c r="O72" i="19"/>
  <c r="N72" i="19"/>
  <c r="N61" i="19" s="1"/>
  <c r="M72" i="19"/>
  <c r="M61" i="19" s="1"/>
  <c r="L72" i="19"/>
  <c r="K72" i="19"/>
  <c r="K61" i="19" s="1"/>
  <c r="J72" i="19"/>
  <c r="I72" i="19"/>
  <c r="H72" i="19"/>
  <c r="G72" i="19"/>
  <c r="F72" i="19"/>
  <c r="E72" i="19"/>
  <c r="E61" i="19" s="1"/>
  <c r="D72" i="19"/>
  <c r="C72" i="19"/>
  <c r="C61" i="19" s="1"/>
  <c r="B72" i="19"/>
  <c r="Y61" i="19"/>
  <c r="Y229" i="19" s="1"/>
  <c r="X61" i="19"/>
  <c r="X229" i="19" s="1"/>
  <c r="P61" i="19"/>
  <c r="P229" i="19" s="1"/>
  <c r="O61" i="19"/>
  <c r="O229" i="19" s="1"/>
  <c r="H61" i="19"/>
  <c r="H229" i="19" s="1"/>
  <c r="Y44" i="19"/>
  <c r="X44" i="19"/>
  <c r="X5" i="19" s="1"/>
  <c r="W44" i="19"/>
  <c r="V44" i="19"/>
  <c r="U44" i="19"/>
  <c r="U5" i="19" s="1"/>
  <c r="T44" i="19"/>
  <c r="S44" i="19"/>
  <c r="S5" i="19" s="1"/>
  <c r="R44" i="19"/>
  <c r="Q44" i="19"/>
  <c r="Q5" i="19" s="1"/>
  <c r="P44" i="19"/>
  <c r="P5" i="19" s="1"/>
  <c r="P77" i="16" s="1"/>
  <c r="P76" i="16" s="1"/>
  <c r="O44" i="19"/>
  <c r="O5" i="19" s="1"/>
  <c r="N44" i="19"/>
  <c r="N5" i="19" s="1"/>
  <c r="M44" i="19"/>
  <c r="L44" i="19"/>
  <c r="K44" i="19"/>
  <c r="K5" i="19" s="1"/>
  <c r="K80" i="16" s="1"/>
  <c r="K109" i="4" s="1"/>
  <c r="J44" i="19"/>
  <c r="I44" i="19"/>
  <c r="H44" i="19"/>
  <c r="H5" i="19" s="1"/>
  <c r="H77" i="16" s="1"/>
  <c r="H76" i="16" s="1"/>
  <c r="G44" i="19"/>
  <c r="F44" i="19"/>
  <c r="E44" i="19"/>
  <c r="D44" i="19"/>
  <c r="C44" i="19"/>
  <c r="C5" i="19" s="1"/>
  <c r="B44" i="19"/>
  <c r="Y5" i="19"/>
  <c r="Y77" i="16" s="1"/>
  <c r="Y76" i="16" s="1"/>
  <c r="W5" i="19"/>
  <c r="V5" i="19"/>
  <c r="T5" i="19"/>
  <c r="T176" i="19" s="1"/>
  <c r="R5" i="19"/>
  <c r="M5" i="19"/>
  <c r="M176" i="19" s="1"/>
  <c r="I5" i="19"/>
  <c r="G5" i="19"/>
  <c r="F5" i="19"/>
  <c r="E5" i="19"/>
  <c r="E77" i="16" s="1"/>
  <c r="B5" i="19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N197" i="18" s="1"/>
  <c r="M201" i="18"/>
  <c r="M197" i="18" s="1"/>
  <c r="L201" i="18"/>
  <c r="L197" i="18" s="1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K197" i="18" s="1"/>
  <c r="J200" i="18"/>
  <c r="J197" i="18" s="1"/>
  <c r="I200" i="18"/>
  <c r="I197" i="18" s="1"/>
  <c r="H200" i="18"/>
  <c r="H197" i="18" s="1"/>
  <c r="G200" i="18"/>
  <c r="F200" i="18"/>
  <c r="E200" i="18"/>
  <c r="D200" i="18"/>
  <c r="C200" i="18"/>
  <c r="B200" i="18"/>
  <c r="Y199" i="18"/>
  <c r="Y197" i="18" s="1"/>
  <c r="X199" i="18"/>
  <c r="X197" i="18" s="1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G197" i="18" s="1"/>
  <c r="F199" i="18"/>
  <c r="E199" i="18"/>
  <c r="D199" i="18"/>
  <c r="D197" i="18" s="1"/>
  <c r="C199" i="18"/>
  <c r="B199" i="18"/>
  <c r="Y198" i="18"/>
  <c r="X198" i="18"/>
  <c r="W198" i="18"/>
  <c r="W197" i="18" s="1"/>
  <c r="V198" i="18"/>
  <c r="V197" i="18" s="1"/>
  <c r="U198" i="18"/>
  <c r="U197" i="18" s="1"/>
  <c r="T198" i="18"/>
  <c r="T197" i="18" s="1"/>
  <c r="S198" i="18"/>
  <c r="R198" i="18"/>
  <c r="Q198" i="18"/>
  <c r="P198" i="18"/>
  <c r="O198" i="18"/>
  <c r="O197" i="18" s="1"/>
  <c r="N198" i="18"/>
  <c r="M198" i="18"/>
  <c r="L198" i="18"/>
  <c r="K198" i="18"/>
  <c r="J198" i="18"/>
  <c r="I198" i="18"/>
  <c r="H198" i="18"/>
  <c r="G198" i="18"/>
  <c r="F198" i="18"/>
  <c r="F197" i="18" s="1"/>
  <c r="E198" i="18"/>
  <c r="E197" i="18" s="1"/>
  <c r="D198" i="18"/>
  <c r="C198" i="18"/>
  <c r="C197" i="18" s="1"/>
  <c r="B198" i="18"/>
  <c r="B197" i="18" s="1"/>
  <c r="S197" i="18"/>
  <c r="R197" i="18"/>
  <c r="Q197" i="18"/>
  <c r="P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J178" i="18" s="1"/>
  <c r="I182" i="18"/>
  <c r="I178" i="18" s="1"/>
  <c r="H182" i="18"/>
  <c r="H178" i="18" s="1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G178" i="18" s="1"/>
  <c r="F181" i="18"/>
  <c r="F178" i="18" s="1"/>
  <c r="E181" i="18"/>
  <c r="E178" i="18" s="1"/>
  <c r="D181" i="18"/>
  <c r="D178" i="18" s="1"/>
  <c r="C181" i="18"/>
  <c r="B181" i="18"/>
  <c r="Y180" i="18"/>
  <c r="X180" i="18"/>
  <c r="W180" i="18"/>
  <c r="W178" i="18" s="1"/>
  <c r="V180" i="18"/>
  <c r="V178" i="18" s="1"/>
  <c r="U180" i="18"/>
  <c r="U178" i="18" s="1"/>
  <c r="T180" i="18"/>
  <c r="T178" i="18" s="1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C178" i="18" s="1"/>
  <c r="B180" i="18"/>
  <c r="Y179" i="18"/>
  <c r="Y178" i="18" s="1"/>
  <c r="X179" i="18"/>
  <c r="X178" i="18" s="1"/>
  <c r="W179" i="18"/>
  <c r="V179" i="18"/>
  <c r="U179" i="18"/>
  <c r="T179" i="18"/>
  <c r="S179" i="18"/>
  <c r="S178" i="18" s="1"/>
  <c r="R179" i="18"/>
  <c r="R178" i="18" s="1"/>
  <c r="Q179" i="18"/>
  <c r="Q178" i="18" s="1"/>
  <c r="P179" i="18"/>
  <c r="P178" i="18" s="1"/>
  <c r="O179" i="18"/>
  <c r="N179" i="18"/>
  <c r="M179" i="18"/>
  <c r="L179" i="18"/>
  <c r="K179" i="18"/>
  <c r="K178" i="18" s="1"/>
  <c r="J179" i="18"/>
  <c r="I179" i="18"/>
  <c r="H179" i="18"/>
  <c r="G179" i="18"/>
  <c r="F179" i="18"/>
  <c r="E179" i="18"/>
  <c r="D179" i="18"/>
  <c r="C179" i="18"/>
  <c r="B179" i="18"/>
  <c r="B178" i="18" s="1"/>
  <c r="O178" i="18"/>
  <c r="N178" i="18"/>
  <c r="M178" i="18"/>
  <c r="L178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W5" i="18" s="1"/>
  <c r="W162" i="18" s="1"/>
  <c r="V16" i="18"/>
  <c r="U16" i="18"/>
  <c r="T16" i="18"/>
  <c r="S16" i="18"/>
  <c r="S5" i="18" s="1"/>
  <c r="S97" i="16" s="1"/>
  <c r="R16" i="18"/>
  <c r="R223" i="18" s="1"/>
  <c r="Q16" i="18"/>
  <c r="Q5" i="18" s="1"/>
  <c r="Q97" i="16" s="1"/>
  <c r="P16" i="18"/>
  <c r="P5" i="18" s="1"/>
  <c r="O16" i="18"/>
  <c r="O223" i="18" s="1"/>
  <c r="N16" i="18"/>
  <c r="N5" i="18" s="1"/>
  <c r="M16" i="18"/>
  <c r="M96" i="16" s="1"/>
  <c r="L16" i="18"/>
  <c r="L96" i="16" s="1"/>
  <c r="K16" i="18"/>
  <c r="J16" i="18"/>
  <c r="J223" i="18" s="1"/>
  <c r="I16" i="18"/>
  <c r="I96" i="16" s="1"/>
  <c r="H16" i="18"/>
  <c r="H5" i="18" s="1"/>
  <c r="G16" i="18"/>
  <c r="G223" i="18" s="1"/>
  <c r="F16" i="18"/>
  <c r="F5" i="18" s="1"/>
  <c r="E16" i="18"/>
  <c r="D16" i="18"/>
  <c r="C16" i="18"/>
  <c r="B16" i="18"/>
  <c r="B223" i="18" s="1"/>
  <c r="J5" i="18"/>
  <c r="J161" i="18" s="1"/>
  <c r="I5" i="18"/>
  <c r="I97" i="16" s="1"/>
  <c r="G5" i="18"/>
  <c r="G164" i="18" s="1"/>
  <c r="E5" i="18"/>
  <c r="E97" i="16" s="1"/>
  <c r="D5" i="18"/>
  <c r="D97" i="16" s="1"/>
  <c r="C5" i="18"/>
  <c r="C97" i="16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T202" i="17"/>
  <c r="S202" i="17"/>
  <c r="S197" i="17" s="1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X197" i="17" s="1"/>
  <c r="W201" i="17"/>
  <c r="V201" i="17"/>
  <c r="U201" i="17"/>
  <c r="U197" i="17" s="1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T197" i="17" s="1"/>
  <c r="S200" i="17"/>
  <c r="R200" i="17"/>
  <c r="Q200" i="17"/>
  <c r="Q197" i="17" s="1"/>
  <c r="P200" i="17"/>
  <c r="O200" i="17"/>
  <c r="O197" i="17" s="1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Y199" i="17"/>
  <c r="X199" i="17"/>
  <c r="W199" i="17"/>
  <c r="V199" i="17"/>
  <c r="V197" i="17" s="1"/>
  <c r="U199" i="17"/>
  <c r="T199" i="17"/>
  <c r="S199" i="17"/>
  <c r="R199" i="17"/>
  <c r="Q199" i="17"/>
  <c r="P199" i="17"/>
  <c r="O199" i="17"/>
  <c r="N199" i="17"/>
  <c r="N197" i="17" s="1"/>
  <c r="M199" i="17"/>
  <c r="M197" i="17" s="1"/>
  <c r="L199" i="17"/>
  <c r="K199" i="17"/>
  <c r="K197" i="17" s="1"/>
  <c r="J199" i="17"/>
  <c r="I199" i="17"/>
  <c r="H199" i="17"/>
  <c r="H197" i="17" s="1"/>
  <c r="G199" i="17"/>
  <c r="F199" i="17"/>
  <c r="F197" i="17" s="1"/>
  <c r="E199" i="17"/>
  <c r="D199" i="17"/>
  <c r="C199" i="17"/>
  <c r="B199" i="17"/>
  <c r="Y198" i="17"/>
  <c r="Y197" i="17" s="1"/>
  <c r="X198" i="17"/>
  <c r="W198" i="17"/>
  <c r="W197" i="17" s="1"/>
  <c r="V198" i="17"/>
  <c r="U198" i="17"/>
  <c r="T198" i="17"/>
  <c r="S198" i="17"/>
  <c r="R198" i="17"/>
  <c r="R197" i="17" s="1"/>
  <c r="Q198" i="17"/>
  <c r="P198" i="17"/>
  <c r="P197" i="17" s="1"/>
  <c r="O198" i="17"/>
  <c r="N198" i="17"/>
  <c r="M198" i="17"/>
  <c r="L198" i="17"/>
  <c r="L197" i="17" s="1"/>
  <c r="K198" i="17"/>
  <c r="J198" i="17"/>
  <c r="J197" i="17" s="1"/>
  <c r="I198" i="17"/>
  <c r="I197" i="17" s="1"/>
  <c r="H198" i="17"/>
  <c r="G198" i="17"/>
  <c r="G197" i="17" s="1"/>
  <c r="F198" i="17"/>
  <c r="E198" i="17"/>
  <c r="D198" i="17"/>
  <c r="D197" i="17" s="1"/>
  <c r="C198" i="17"/>
  <c r="C197" i="17" s="1"/>
  <c r="B198" i="17"/>
  <c r="B197" i="17" s="1"/>
  <c r="E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J190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M178" i="17" s="1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I178" i="17" s="1"/>
  <c r="H188" i="17"/>
  <c r="H178" i="17" s="1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S184" i="17"/>
  <c r="C184" i="17"/>
  <c r="B184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D178" i="17" s="1"/>
  <c r="C182" i="17"/>
  <c r="B182" i="17"/>
  <c r="Y181" i="17"/>
  <c r="X181" i="17"/>
  <c r="W181" i="17"/>
  <c r="W178" i="17" s="1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Y180" i="17"/>
  <c r="X180" i="17"/>
  <c r="W180" i="17"/>
  <c r="V180" i="17"/>
  <c r="V178" i="17" s="1"/>
  <c r="U180" i="17"/>
  <c r="U178" i="17" s="1"/>
  <c r="T180" i="17"/>
  <c r="S180" i="17"/>
  <c r="S178" i="17" s="1"/>
  <c r="R180" i="17"/>
  <c r="Q180" i="17"/>
  <c r="P180" i="17"/>
  <c r="P178" i="17" s="1"/>
  <c r="O180" i="17"/>
  <c r="N180" i="17"/>
  <c r="N178" i="17" s="1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B178" i="17" s="1"/>
  <c r="Y179" i="17"/>
  <c r="Y178" i="17" s="1"/>
  <c r="X179" i="17"/>
  <c r="X178" i="17" s="1"/>
  <c r="W179" i="17"/>
  <c r="V179" i="17"/>
  <c r="U179" i="17"/>
  <c r="T179" i="17"/>
  <c r="T178" i="17" s="1"/>
  <c r="S179" i="17"/>
  <c r="R179" i="17"/>
  <c r="R178" i="17" s="1"/>
  <c r="Q179" i="17"/>
  <c r="Q178" i="17" s="1"/>
  <c r="P179" i="17"/>
  <c r="O179" i="17"/>
  <c r="O178" i="17" s="1"/>
  <c r="N179" i="17"/>
  <c r="M179" i="17"/>
  <c r="L179" i="17"/>
  <c r="L178" i="17" s="1"/>
  <c r="K179" i="17"/>
  <c r="K178" i="17" s="1"/>
  <c r="J179" i="17"/>
  <c r="J178" i="17" s="1"/>
  <c r="I179" i="17"/>
  <c r="H179" i="17"/>
  <c r="G179" i="17"/>
  <c r="F179" i="17"/>
  <c r="E179" i="17"/>
  <c r="E178" i="17" s="1"/>
  <c r="D179" i="17"/>
  <c r="C179" i="17"/>
  <c r="C178" i="17" s="1"/>
  <c r="B179" i="17"/>
  <c r="G178" i="17"/>
  <c r="F178" i="17"/>
  <c r="B168" i="17"/>
  <c r="B162" i="17"/>
  <c r="Y142" i="17"/>
  <c r="Y248" i="17" s="1"/>
  <c r="X142" i="17"/>
  <c r="X248" i="17" s="1"/>
  <c r="W142" i="17"/>
  <c r="W248" i="17" s="1"/>
  <c r="V142" i="17"/>
  <c r="V248" i="17" s="1"/>
  <c r="U142" i="17"/>
  <c r="U248" i="17" s="1"/>
  <c r="T142" i="17"/>
  <c r="T248" i="17" s="1"/>
  <c r="S142" i="17"/>
  <c r="S248" i="17" s="1"/>
  <c r="R142" i="17"/>
  <c r="R248" i="17" s="1"/>
  <c r="Q142" i="17"/>
  <c r="Q248" i="17" s="1"/>
  <c r="P142" i="17"/>
  <c r="P248" i="17" s="1"/>
  <c r="O142" i="17"/>
  <c r="O248" i="17" s="1"/>
  <c r="N142" i="17"/>
  <c r="N248" i="17" s="1"/>
  <c r="M142" i="17"/>
  <c r="M248" i="17" s="1"/>
  <c r="L142" i="17"/>
  <c r="L248" i="17" s="1"/>
  <c r="K142" i="17"/>
  <c r="K248" i="17" s="1"/>
  <c r="J142" i="17"/>
  <c r="J248" i="17" s="1"/>
  <c r="I142" i="17"/>
  <c r="I248" i="17" s="1"/>
  <c r="H142" i="17"/>
  <c r="H248" i="17" s="1"/>
  <c r="G142" i="17"/>
  <c r="G248" i="17" s="1"/>
  <c r="F142" i="17"/>
  <c r="F248" i="17" s="1"/>
  <c r="E142" i="17"/>
  <c r="E248" i="17" s="1"/>
  <c r="D142" i="17"/>
  <c r="D248" i="17" s="1"/>
  <c r="C142" i="17"/>
  <c r="C248" i="17" s="1"/>
  <c r="B142" i="17"/>
  <c r="B248" i="17" s="1"/>
  <c r="Y121" i="17"/>
  <c r="Y246" i="17" s="1"/>
  <c r="X121" i="17"/>
  <c r="X246" i="17" s="1"/>
  <c r="W121" i="17"/>
  <c r="W246" i="17" s="1"/>
  <c r="V121" i="17"/>
  <c r="V246" i="17" s="1"/>
  <c r="U121" i="17"/>
  <c r="U246" i="17" s="1"/>
  <c r="T121" i="17"/>
  <c r="T246" i="17" s="1"/>
  <c r="S121" i="17"/>
  <c r="S246" i="17" s="1"/>
  <c r="R121" i="17"/>
  <c r="R246" i="17" s="1"/>
  <c r="Q121" i="17"/>
  <c r="Q246" i="17" s="1"/>
  <c r="P121" i="17"/>
  <c r="P246" i="17" s="1"/>
  <c r="O121" i="17"/>
  <c r="O246" i="17" s="1"/>
  <c r="N121" i="17"/>
  <c r="N246" i="17" s="1"/>
  <c r="M121" i="17"/>
  <c r="M246" i="17" s="1"/>
  <c r="L121" i="17"/>
  <c r="L246" i="17" s="1"/>
  <c r="K121" i="17"/>
  <c r="K246" i="17" s="1"/>
  <c r="J121" i="17"/>
  <c r="J246" i="17" s="1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D246" i="17" s="1"/>
  <c r="C121" i="17"/>
  <c r="C246" i="17" s="1"/>
  <c r="B121" i="17"/>
  <c r="B246" i="17" s="1"/>
  <c r="Y93" i="17"/>
  <c r="Y237" i="17" s="1"/>
  <c r="X93" i="17"/>
  <c r="X237" i="17" s="1"/>
  <c r="W93" i="17"/>
  <c r="W237" i="17" s="1"/>
  <c r="V93" i="17"/>
  <c r="V237" i="17" s="1"/>
  <c r="U93" i="17"/>
  <c r="U237" i="17" s="1"/>
  <c r="T93" i="17"/>
  <c r="T237" i="17" s="1"/>
  <c r="S93" i="17"/>
  <c r="S237" i="17" s="1"/>
  <c r="R93" i="17"/>
  <c r="R237" i="17" s="1"/>
  <c r="Q93" i="17"/>
  <c r="Q237" i="17" s="1"/>
  <c r="P93" i="17"/>
  <c r="P237" i="17" s="1"/>
  <c r="O93" i="17"/>
  <c r="O237" i="17" s="1"/>
  <c r="N93" i="17"/>
  <c r="N237" i="17" s="1"/>
  <c r="M93" i="17"/>
  <c r="M237" i="17" s="1"/>
  <c r="L93" i="17"/>
  <c r="L237" i="17" s="1"/>
  <c r="K93" i="17"/>
  <c r="K237" i="17" s="1"/>
  <c r="J93" i="17"/>
  <c r="J237" i="17" s="1"/>
  <c r="I93" i="17"/>
  <c r="I237" i="17" s="1"/>
  <c r="H93" i="17"/>
  <c r="H237" i="17" s="1"/>
  <c r="G93" i="17"/>
  <c r="G237" i="17" s="1"/>
  <c r="F93" i="17"/>
  <c r="F237" i="17" s="1"/>
  <c r="E93" i="17"/>
  <c r="E237" i="17" s="1"/>
  <c r="D93" i="17"/>
  <c r="D237" i="17" s="1"/>
  <c r="C93" i="17"/>
  <c r="C237" i="17" s="1"/>
  <c r="B93" i="17"/>
  <c r="B237" i="17" s="1"/>
  <c r="Y72" i="17"/>
  <c r="Y235" i="17" s="1"/>
  <c r="X72" i="17"/>
  <c r="X235" i="17" s="1"/>
  <c r="W72" i="17"/>
  <c r="W235" i="17" s="1"/>
  <c r="V72" i="17"/>
  <c r="V235" i="17" s="1"/>
  <c r="U72" i="17"/>
  <c r="U235" i="17" s="1"/>
  <c r="T72" i="17"/>
  <c r="T235" i="17" s="1"/>
  <c r="S72" i="17"/>
  <c r="S235" i="17" s="1"/>
  <c r="R72" i="17"/>
  <c r="R235" i="17" s="1"/>
  <c r="Q72" i="17"/>
  <c r="Q235" i="17" s="1"/>
  <c r="P72" i="17"/>
  <c r="P235" i="17" s="1"/>
  <c r="O72" i="17"/>
  <c r="O235" i="17" s="1"/>
  <c r="N72" i="17"/>
  <c r="N235" i="17" s="1"/>
  <c r="M72" i="17"/>
  <c r="M235" i="17" s="1"/>
  <c r="L72" i="17"/>
  <c r="L235" i="17" s="1"/>
  <c r="K72" i="17"/>
  <c r="K235" i="17" s="1"/>
  <c r="J72" i="17"/>
  <c r="J235" i="17" s="1"/>
  <c r="I72" i="17"/>
  <c r="I235" i="17" s="1"/>
  <c r="H72" i="17"/>
  <c r="H235" i="17" s="1"/>
  <c r="G72" i="17"/>
  <c r="G235" i="17" s="1"/>
  <c r="F72" i="17"/>
  <c r="F235" i="17" s="1"/>
  <c r="E72" i="17"/>
  <c r="E235" i="17" s="1"/>
  <c r="D72" i="17"/>
  <c r="D235" i="17" s="1"/>
  <c r="C72" i="17"/>
  <c r="C235" i="17" s="1"/>
  <c r="B72" i="17"/>
  <c r="B235" i="17" s="1"/>
  <c r="Y44" i="17"/>
  <c r="Y226" i="17" s="1"/>
  <c r="X44" i="17"/>
  <c r="X226" i="17" s="1"/>
  <c r="W44" i="17"/>
  <c r="W226" i="17" s="1"/>
  <c r="V44" i="17"/>
  <c r="V226" i="17" s="1"/>
  <c r="U44" i="17"/>
  <c r="U5" i="17" s="1"/>
  <c r="T44" i="17"/>
  <c r="T226" i="17" s="1"/>
  <c r="S44" i="17"/>
  <c r="S226" i="17" s="1"/>
  <c r="R44" i="17"/>
  <c r="R226" i="17" s="1"/>
  <c r="Q44" i="17"/>
  <c r="Q226" i="17" s="1"/>
  <c r="P44" i="17"/>
  <c r="P226" i="17" s="1"/>
  <c r="O44" i="17"/>
  <c r="O226" i="17" s="1"/>
  <c r="N44" i="17"/>
  <c r="N226" i="17" s="1"/>
  <c r="M44" i="17"/>
  <c r="M5" i="17" s="1"/>
  <c r="L44" i="17"/>
  <c r="L226" i="17" s="1"/>
  <c r="K44" i="17"/>
  <c r="K226" i="17" s="1"/>
  <c r="J44" i="17"/>
  <c r="J226" i="17" s="1"/>
  <c r="I44" i="17"/>
  <c r="I226" i="17" s="1"/>
  <c r="H44" i="17"/>
  <c r="H226" i="17" s="1"/>
  <c r="G44" i="17"/>
  <c r="G226" i="17" s="1"/>
  <c r="F44" i="17"/>
  <c r="F226" i="17" s="1"/>
  <c r="E44" i="17"/>
  <c r="E5" i="17" s="1"/>
  <c r="D44" i="17"/>
  <c r="D226" i="17" s="1"/>
  <c r="C44" i="17"/>
  <c r="C226" i="17" s="1"/>
  <c r="B44" i="17"/>
  <c r="B226" i="17" s="1"/>
  <c r="Y5" i="17"/>
  <c r="Y175" i="17" s="1"/>
  <c r="X5" i="17"/>
  <c r="X175" i="17" s="1"/>
  <c r="W5" i="17"/>
  <c r="W175" i="17" s="1"/>
  <c r="T5" i="17"/>
  <c r="T175" i="17" s="1"/>
  <c r="Q5" i="17"/>
  <c r="Q175" i="17" s="1"/>
  <c r="O5" i="17"/>
  <c r="O175" i="17" s="1"/>
  <c r="B5" i="17"/>
  <c r="B161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6" i="16"/>
  <c r="X96" i="16"/>
  <c r="H96" i="16"/>
  <c r="G96" i="16"/>
  <c r="F96" i="16"/>
  <c r="E96" i="16"/>
  <c r="D96" i="16"/>
  <c r="C96" i="16"/>
  <c r="B96" i="16"/>
  <c r="P90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W111" i="4" s="1"/>
  <c r="V82" i="16"/>
  <c r="V111" i="4" s="1"/>
  <c r="U82" i="16"/>
  <c r="U111" i="4" s="1"/>
  <c r="T82" i="16"/>
  <c r="S82" i="16"/>
  <c r="S111" i="4" s="1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F111" i="4" s="1"/>
  <c r="E82" i="16"/>
  <c r="D82" i="16"/>
  <c r="C82" i="16"/>
  <c r="B82" i="16"/>
  <c r="Y81" i="16"/>
  <c r="X81" i="16"/>
  <c r="T81" i="16"/>
  <c r="T110" i="4" s="1"/>
  <c r="M81" i="16"/>
  <c r="L81" i="16"/>
  <c r="E81" i="16"/>
  <c r="E110" i="4" s="1"/>
  <c r="X80" i="16"/>
  <c r="W80" i="16"/>
  <c r="V80" i="16"/>
  <c r="V109" i="4" s="1"/>
  <c r="T80" i="16"/>
  <c r="T79" i="16" s="1"/>
  <c r="T108" i="4" s="1"/>
  <c r="S80" i="16"/>
  <c r="R80" i="16"/>
  <c r="M80" i="16"/>
  <c r="M79" i="16" s="1"/>
  <c r="M108" i="4" s="1"/>
  <c r="C80" i="16"/>
  <c r="B80" i="16"/>
  <c r="B109" i="4" s="1"/>
  <c r="X79" i="16"/>
  <c r="X108" i="4" s="1"/>
  <c r="Y78" i="16"/>
  <c r="Y41" i="7" s="1"/>
  <c r="X78" i="16"/>
  <c r="W78" i="16"/>
  <c r="V78" i="16"/>
  <c r="V41" i="7" s="1"/>
  <c r="U78" i="16"/>
  <c r="T78" i="16"/>
  <c r="T41" i="7" s="1"/>
  <c r="S78" i="16"/>
  <c r="R78" i="16"/>
  <c r="Q78" i="16"/>
  <c r="P78" i="16"/>
  <c r="O78" i="16"/>
  <c r="N78" i="16"/>
  <c r="M78" i="16"/>
  <c r="L78" i="16"/>
  <c r="L41" i="7" s="1"/>
  <c r="K78" i="16"/>
  <c r="J78" i="16"/>
  <c r="I78" i="16"/>
  <c r="H78" i="16"/>
  <c r="G78" i="16"/>
  <c r="F78" i="16"/>
  <c r="F41" i="7" s="1"/>
  <c r="E78" i="16"/>
  <c r="D78" i="16"/>
  <c r="C78" i="16"/>
  <c r="B78" i="16"/>
  <c r="X77" i="16"/>
  <c r="T77" i="16"/>
  <c r="M77" i="16"/>
  <c r="M76" i="16" s="1"/>
  <c r="X76" i="16"/>
  <c r="A74" i="16"/>
  <c r="A73" i="16"/>
  <c r="Y72" i="16"/>
  <c r="Y71" i="16" s="1"/>
  <c r="X72" i="16"/>
  <c r="X71" i="16" s="1"/>
  <c r="W72" i="16"/>
  <c r="W71" i="16" s="1"/>
  <c r="V72" i="16"/>
  <c r="V90" i="16" s="1"/>
  <c r="U72" i="16"/>
  <c r="U90" i="16" s="1"/>
  <c r="T72" i="16"/>
  <c r="T90" i="16" s="1"/>
  <c r="S72" i="16"/>
  <c r="S90" i="16" s="1"/>
  <c r="R72" i="16"/>
  <c r="R90" i="16" s="1"/>
  <c r="Q72" i="16"/>
  <c r="Q71" i="16" s="1"/>
  <c r="P72" i="16"/>
  <c r="O72" i="16"/>
  <c r="O71" i="16" s="1"/>
  <c r="N72" i="16"/>
  <c r="N90" i="16" s="1"/>
  <c r="M72" i="16"/>
  <c r="M90" i="16" s="1"/>
  <c r="L72" i="16"/>
  <c r="L90" i="16" s="1"/>
  <c r="K72" i="16"/>
  <c r="K90" i="16" s="1"/>
  <c r="J72" i="16"/>
  <c r="J90" i="16" s="1"/>
  <c r="I72" i="16"/>
  <c r="I71" i="16" s="1"/>
  <c r="H72" i="16"/>
  <c r="H90" i="16" s="1"/>
  <c r="G72" i="16"/>
  <c r="G71" i="16" s="1"/>
  <c r="F72" i="16"/>
  <c r="F90" i="16" s="1"/>
  <c r="E72" i="16"/>
  <c r="E90" i="16" s="1"/>
  <c r="D72" i="16"/>
  <c r="D90" i="16" s="1"/>
  <c r="C72" i="16"/>
  <c r="C90" i="16" s="1"/>
  <c r="B72" i="16"/>
  <c r="B90" i="16" s="1"/>
  <c r="A72" i="16"/>
  <c r="T71" i="16"/>
  <c r="S71" i="16"/>
  <c r="P71" i="16"/>
  <c r="N71" i="16"/>
  <c r="L71" i="16"/>
  <c r="K71" i="16"/>
  <c r="H71" i="16"/>
  <c r="F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Y103" i="16" s="1"/>
  <c r="X55" i="16"/>
  <c r="X103" i="16" s="1"/>
  <c r="X166" i="4" s="1"/>
  <c r="W55" i="16"/>
  <c r="W93" i="16" s="1"/>
  <c r="V55" i="16"/>
  <c r="U55" i="16"/>
  <c r="T55" i="16"/>
  <c r="S55" i="16"/>
  <c r="S64" i="4" s="1"/>
  <c r="S137" i="4" s="1"/>
  <c r="R55" i="16"/>
  <c r="R103" i="16" s="1"/>
  <c r="R166" i="4" s="1"/>
  <c r="Q55" i="16"/>
  <c r="Q103" i="16" s="1"/>
  <c r="P55" i="16"/>
  <c r="O55" i="16"/>
  <c r="O93" i="16" s="1"/>
  <c r="N55" i="16"/>
  <c r="N64" i="4" s="1"/>
  <c r="M55" i="16"/>
  <c r="L55" i="16"/>
  <c r="K55" i="16"/>
  <c r="J55" i="16"/>
  <c r="I55" i="16"/>
  <c r="H55" i="16"/>
  <c r="G55" i="16"/>
  <c r="G93" i="16" s="1"/>
  <c r="F55" i="16"/>
  <c r="F103" i="16" s="1"/>
  <c r="F166" i="4" s="1"/>
  <c r="E55" i="16"/>
  <c r="E103" i="16" s="1"/>
  <c r="E166" i="4" s="1"/>
  <c r="D55" i="16"/>
  <c r="D103" i="16" s="1"/>
  <c r="D166" i="4" s="1"/>
  <c r="C55" i="16"/>
  <c r="C103" i="16" s="1"/>
  <c r="C166" i="4" s="1"/>
  <c r="B55" i="16"/>
  <c r="Y54" i="16"/>
  <c r="Y102" i="16" s="1"/>
  <c r="Y165" i="4" s="1"/>
  <c r="X54" i="16"/>
  <c r="X102" i="16" s="1"/>
  <c r="X165" i="4" s="1"/>
  <c r="W54" i="16"/>
  <c r="W63" i="4" s="1"/>
  <c r="V54" i="16"/>
  <c r="U54" i="16"/>
  <c r="T54" i="16"/>
  <c r="T102" i="16" s="1"/>
  <c r="S54" i="16"/>
  <c r="R54" i="16"/>
  <c r="Q54" i="16"/>
  <c r="P54" i="16"/>
  <c r="O54" i="16"/>
  <c r="O92" i="16" s="1"/>
  <c r="N54" i="16"/>
  <c r="M54" i="16"/>
  <c r="M102" i="16" s="1"/>
  <c r="L54" i="16"/>
  <c r="K54" i="16"/>
  <c r="J54" i="16"/>
  <c r="I54" i="16"/>
  <c r="H54" i="16"/>
  <c r="G54" i="16"/>
  <c r="G92" i="16" s="1"/>
  <c r="F54" i="16"/>
  <c r="E54" i="16"/>
  <c r="D54" i="16"/>
  <c r="C54" i="16"/>
  <c r="B54" i="16"/>
  <c r="Y53" i="16"/>
  <c r="X53" i="16"/>
  <c r="X101" i="16" s="1"/>
  <c r="X164" i="4" s="1"/>
  <c r="W53" i="16"/>
  <c r="W91" i="16" s="1"/>
  <c r="T53" i="16"/>
  <c r="Q53" i="16"/>
  <c r="Q62" i="4" s="1"/>
  <c r="O53" i="16"/>
  <c r="O52" i="16" s="1"/>
  <c r="O61" i="4" s="1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Y3" i="16" s="1"/>
  <c r="X4" i="16"/>
  <c r="W4" i="16"/>
  <c r="V4" i="16"/>
  <c r="U4" i="16"/>
  <c r="T4" i="16"/>
  <c r="T3" i="16" s="1"/>
  <c r="S4" i="16"/>
  <c r="S3" i="16" s="1"/>
  <c r="S9" i="4" s="1"/>
  <c r="R4" i="16"/>
  <c r="R3" i="16" s="1"/>
  <c r="R9" i="4" s="1"/>
  <c r="Q4" i="16"/>
  <c r="Q3" i="16" s="1"/>
  <c r="Q9" i="4" s="1"/>
  <c r="P4" i="16"/>
  <c r="O4" i="16"/>
  <c r="N4" i="16"/>
  <c r="M4" i="16"/>
  <c r="L4" i="16"/>
  <c r="L3" i="16" s="1"/>
  <c r="K4" i="16"/>
  <c r="K3" i="16" s="1"/>
  <c r="J4" i="16"/>
  <c r="I4" i="16"/>
  <c r="H4" i="16"/>
  <c r="G4" i="16"/>
  <c r="F4" i="16"/>
  <c r="F3" i="16" s="1"/>
  <c r="F9" i="4" s="1"/>
  <c r="E4" i="16"/>
  <c r="D4" i="16"/>
  <c r="C4" i="16"/>
  <c r="C3" i="16" s="1"/>
  <c r="C9" i="4" s="1"/>
  <c r="B4" i="16"/>
  <c r="X3" i="16"/>
  <c r="W3" i="16"/>
  <c r="V3" i="16"/>
  <c r="U3" i="16"/>
  <c r="U9" i="4" s="1"/>
  <c r="P3" i="16"/>
  <c r="P9" i="4" s="1"/>
  <c r="O3" i="16"/>
  <c r="N3" i="16"/>
  <c r="N9" i="4" s="1"/>
  <c r="M3" i="16"/>
  <c r="M9" i="4" s="1"/>
  <c r="J3" i="16"/>
  <c r="J9" i="4" s="1"/>
  <c r="I3" i="16"/>
  <c r="H3" i="16"/>
  <c r="H9" i="4" s="1"/>
  <c r="G3" i="16"/>
  <c r="G9" i="4" s="1"/>
  <c r="E3" i="16"/>
  <c r="D3" i="16"/>
  <c r="B3" i="16"/>
  <c r="B9" i="4" s="1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Q211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X187" i="15" s="1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W187" i="15" s="1"/>
  <c r="V190" i="15"/>
  <c r="V187" i="15" s="1"/>
  <c r="U190" i="15"/>
  <c r="U187" i="15" s="1"/>
  <c r="T190" i="15"/>
  <c r="T187" i="15" s="1"/>
  <c r="S190" i="15"/>
  <c r="R190" i="15"/>
  <c r="Q190" i="15"/>
  <c r="P190" i="15"/>
  <c r="O190" i="15"/>
  <c r="N190" i="15"/>
  <c r="M190" i="15"/>
  <c r="L190" i="15"/>
  <c r="K190" i="15"/>
  <c r="J190" i="15"/>
  <c r="I190" i="15"/>
  <c r="I187" i="15" s="1"/>
  <c r="H190" i="15"/>
  <c r="G190" i="15"/>
  <c r="F190" i="15"/>
  <c r="E190" i="15"/>
  <c r="D190" i="15"/>
  <c r="C190" i="15"/>
  <c r="B190" i="15"/>
  <c r="Y189" i="15"/>
  <c r="X189" i="15"/>
  <c r="W189" i="15"/>
  <c r="V189" i="15"/>
  <c r="U189" i="15"/>
  <c r="T189" i="15"/>
  <c r="S189" i="15"/>
  <c r="S187" i="15" s="1"/>
  <c r="R189" i="15"/>
  <c r="R187" i="15" s="1"/>
  <c r="Q189" i="15"/>
  <c r="Q187" i="15" s="1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E187" i="15" s="1"/>
  <c r="D189" i="15"/>
  <c r="C189" i="15"/>
  <c r="C187" i="15" s="1"/>
  <c r="B189" i="15"/>
  <c r="B187" i="15" s="1"/>
  <c r="Y188" i="15"/>
  <c r="X188" i="15"/>
  <c r="W188" i="15"/>
  <c r="V188" i="15"/>
  <c r="U188" i="15"/>
  <c r="T188" i="15"/>
  <c r="S188" i="15"/>
  <c r="R188" i="15"/>
  <c r="Q188" i="15"/>
  <c r="P188" i="15"/>
  <c r="P187" i="15" s="1"/>
  <c r="O188" i="15"/>
  <c r="O187" i="15" s="1"/>
  <c r="N188" i="15"/>
  <c r="N187" i="15" s="1"/>
  <c r="M188" i="15"/>
  <c r="M187" i="15" s="1"/>
  <c r="L188" i="15"/>
  <c r="L187" i="15" s="1"/>
  <c r="K188" i="15"/>
  <c r="J188" i="15"/>
  <c r="I188" i="15"/>
  <c r="H188" i="15"/>
  <c r="G188" i="15"/>
  <c r="F188" i="15"/>
  <c r="E188" i="15"/>
  <c r="D188" i="15"/>
  <c r="C188" i="15"/>
  <c r="B188" i="15"/>
  <c r="Y187" i="15"/>
  <c r="K187" i="15"/>
  <c r="J187" i="15"/>
  <c r="H187" i="15"/>
  <c r="G187" i="15"/>
  <c r="F187" i="15"/>
  <c r="D187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X171" i="15" s="1"/>
  <c r="W173" i="15"/>
  <c r="V173" i="15"/>
  <c r="U173" i="15"/>
  <c r="T173" i="15"/>
  <c r="S173" i="15"/>
  <c r="R173" i="15"/>
  <c r="Q173" i="15"/>
  <c r="P173" i="15"/>
  <c r="O173" i="15"/>
  <c r="N173" i="15"/>
  <c r="M173" i="15"/>
  <c r="M171" i="15" s="1"/>
  <c r="L173" i="15"/>
  <c r="K173" i="15"/>
  <c r="J173" i="15"/>
  <c r="I173" i="15"/>
  <c r="H173" i="15"/>
  <c r="G173" i="15"/>
  <c r="F173" i="15"/>
  <c r="E173" i="15"/>
  <c r="D173" i="15"/>
  <c r="C173" i="15"/>
  <c r="B173" i="15"/>
  <c r="Y172" i="15"/>
  <c r="X172" i="15"/>
  <c r="W172" i="15"/>
  <c r="W171" i="15" s="1"/>
  <c r="V172" i="15"/>
  <c r="V171" i="15" s="1"/>
  <c r="U172" i="15"/>
  <c r="U171" i="15" s="1"/>
  <c r="T172" i="15"/>
  <c r="T171" i="15" s="1"/>
  <c r="S172" i="15"/>
  <c r="S171" i="15" s="1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R171" i="15"/>
  <c r="P171" i="15"/>
  <c r="O171" i="15"/>
  <c r="N171" i="15"/>
  <c r="L171" i="15"/>
  <c r="K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Q162" i="15" s="1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P162" i="15" s="1"/>
  <c r="O165" i="15"/>
  <c r="O162" i="15" s="1"/>
  <c r="N165" i="15"/>
  <c r="N162" i="15" s="1"/>
  <c r="M165" i="15"/>
  <c r="M162" i="15" s="1"/>
  <c r="L165" i="15"/>
  <c r="K165" i="15"/>
  <c r="J165" i="15"/>
  <c r="I165" i="15"/>
  <c r="H165" i="15"/>
  <c r="G165" i="15"/>
  <c r="F165" i="15"/>
  <c r="E165" i="15"/>
  <c r="D165" i="15"/>
  <c r="C165" i="15"/>
  <c r="B165" i="15"/>
  <c r="B162" i="15" s="1"/>
  <c r="Y164" i="15"/>
  <c r="X164" i="15"/>
  <c r="X162" i="15" s="1"/>
  <c r="W164" i="15"/>
  <c r="W162" i="15" s="1"/>
  <c r="V164" i="15"/>
  <c r="U164" i="15"/>
  <c r="T164" i="15"/>
  <c r="S164" i="15"/>
  <c r="R164" i="15"/>
  <c r="Q164" i="15"/>
  <c r="P164" i="15"/>
  <c r="O164" i="15"/>
  <c r="N164" i="15"/>
  <c r="M164" i="15"/>
  <c r="L164" i="15"/>
  <c r="L162" i="15" s="1"/>
  <c r="K164" i="15"/>
  <c r="K162" i="15" s="1"/>
  <c r="J164" i="15"/>
  <c r="J162" i="15" s="1"/>
  <c r="I164" i="15"/>
  <c r="I162" i="15" s="1"/>
  <c r="H164" i="15"/>
  <c r="G164" i="15"/>
  <c r="F164" i="15"/>
  <c r="E164" i="15"/>
  <c r="D164" i="15"/>
  <c r="C164" i="15"/>
  <c r="B164" i="15"/>
  <c r="Y163" i="15"/>
  <c r="X163" i="15"/>
  <c r="W163" i="15"/>
  <c r="V163" i="15"/>
  <c r="V162" i="15" s="1"/>
  <c r="U163" i="15"/>
  <c r="U162" i="15" s="1"/>
  <c r="T163" i="15"/>
  <c r="T162" i="15" s="1"/>
  <c r="S163" i="15"/>
  <c r="S162" i="15" s="1"/>
  <c r="R163" i="15"/>
  <c r="Q163" i="15"/>
  <c r="P163" i="15"/>
  <c r="O163" i="15"/>
  <c r="N163" i="15"/>
  <c r="M163" i="15"/>
  <c r="L163" i="15"/>
  <c r="K163" i="15"/>
  <c r="J163" i="15"/>
  <c r="I163" i="15"/>
  <c r="H163" i="15"/>
  <c r="H162" i="15" s="1"/>
  <c r="G163" i="15"/>
  <c r="G162" i="15" s="1"/>
  <c r="F163" i="15"/>
  <c r="F162" i="15" s="1"/>
  <c r="E163" i="15"/>
  <c r="E162" i="15" s="1"/>
  <c r="D163" i="15"/>
  <c r="C163" i="15"/>
  <c r="B163" i="15"/>
  <c r="Y162" i="15"/>
  <c r="R162" i="15"/>
  <c r="D162" i="15"/>
  <c r="C162" i="15"/>
  <c r="Y141" i="15"/>
  <c r="Y115" i="15" s="1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E115" i="15" s="1"/>
  <c r="E78" i="12" s="1"/>
  <c r="E107" i="4" s="1"/>
  <c r="D141" i="15"/>
  <c r="D115" i="15" s="1"/>
  <c r="C141" i="15"/>
  <c r="C115" i="15" s="1"/>
  <c r="B141" i="15"/>
  <c r="B115" i="15" s="1"/>
  <c r="U115" i="15"/>
  <c r="T115" i="15"/>
  <c r="T218" i="15" s="1"/>
  <c r="S115" i="15"/>
  <c r="S217" i="15" s="1"/>
  <c r="R115" i="15"/>
  <c r="R210" i="15" s="1"/>
  <c r="Q115" i="15"/>
  <c r="Q253" i="15" s="1"/>
  <c r="M115" i="15"/>
  <c r="M78" i="12" s="1"/>
  <c r="M107" i="4" s="1"/>
  <c r="L115" i="15"/>
  <c r="L78" i="12" s="1"/>
  <c r="L107" i="4" s="1"/>
  <c r="K115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53" i="15"/>
  <c r="Y241" i="15" s="1"/>
  <c r="X53" i="15"/>
  <c r="X241" i="15" s="1"/>
  <c r="W53" i="15"/>
  <c r="W241" i="15" s="1"/>
  <c r="V53" i="15"/>
  <c r="V241" i="15" s="1"/>
  <c r="U53" i="15"/>
  <c r="U241" i="15" s="1"/>
  <c r="T53" i="15"/>
  <c r="T241" i="15" s="1"/>
  <c r="S53" i="15"/>
  <c r="S241" i="15" s="1"/>
  <c r="R53" i="15"/>
  <c r="Q53" i="15"/>
  <c r="Q241" i="15" s="1"/>
  <c r="P53" i="15"/>
  <c r="P241" i="15" s="1"/>
  <c r="O53" i="15"/>
  <c r="O241" i="15" s="1"/>
  <c r="N53" i="15"/>
  <c r="N241" i="15" s="1"/>
  <c r="M53" i="15"/>
  <c r="M241" i="15" s="1"/>
  <c r="L53" i="15"/>
  <c r="L241" i="15" s="1"/>
  <c r="K53" i="15"/>
  <c r="K241" i="15" s="1"/>
  <c r="J53" i="15"/>
  <c r="I53" i="15"/>
  <c r="I181" i="15" s="1"/>
  <c r="H53" i="15"/>
  <c r="G53" i="15"/>
  <c r="G34" i="15" s="1"/>
  <c r="F53" i="15"/>
  <c r="F34" i="15" s="1"/>
  <c r="E53" i="15"/>
  <c r="E34" i="15" s="1"/>
  <c r="D53" i="15"/>
  <c r="D34" i="15" s="1"/>
  <c r="C53" i="15"/>
  <c r="B53" i="15"/>
  <c r="Y34" i="15"/>
  <c r="X34" i="15"/>
  <c r="X233" i="15" s="1"/>
  <c r="W34" i="15"/>
  <c r="W233" i="15" s="1"/>
  <c r="V34" i="15"/>
  <c r="V233" i="15" s="1"/>
  <c r="O34" i="15"/>
  <c r="O233" i="15" s="1"/>
  <c r="N34" i="15"/>
  <c r="N233" i="15" s="1"/>
  <c r="M34" i="15"/>
  <c r="M233" i="15" s="1"/>
  <c r="L34" i="15"/>
  <c r="L233" i="15" s="1"/>
  <c r="I34" i="15"/>
  <c r="I185" i="15" s="1"/>
  <c r="H34" i="15"/>
  <c r="H185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J241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J216" i="14"/>
  <c r="B216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W207" i="14"/>
  <c r="V207" i="14"/>
  <c r="V204" i="14" s="1"/>
  <c r="U207" i="14"/>
  <c r="U204" i="14" s="1"/>
  <c r="T207" i="14"/>
  <c r="T204" i="14" s="1"/>
  <c r="S207" i="14"/>
  <c r="R207" i="14"/>
  <c r="Q207" i="14"/>
  <c r="P207" i="14"/>
  <c r="O207" i="14"/>
  <c r="N207" i="14"/>
  <c r="M207" i="14"/>
  <c r="L207" i="14"/>
  <c r="K207" i="14"/>
  <c r="J207" i="14"/>
  <c r="J204" i="14" s="1"/>
  <c r="I207" i="14"/>
  <c r="H207" i="14"/>
  <c r="H204" i="14" s="1"/>
  <c r="G207" i="14"/>
  <c r="F207" i="14"/>
  <c r="E207" i="14"/>
  <c r="D207" i="14"/>
  <c r="C207" i="14"/>
  <c r="B207" i="14"/>
  <c r="Y206" i="14"/>
  <c r="X206" i="14"/>
  <c r="W206" i="14"/>
  <c r="V206" i="14"/>
  <c r="U206" i="14"/>
  <c r="T206" i="14"/>
  <c r="S206" i="14"/>
  <c r="S204" i="14" s="1"/>
  <c r="R206" i="14"/>
  <c r="R204" i="14" s="1"/>
  <c r="Q206" i="14"/>
  <c r="Q204" i="14" s="1"/>
  <c r="P206" i="14"/>
  <c r="P204" i="14" s="1"/>
  <c r="O206" i="14"/>
  <c r="N206" i="14"/>
  <c r="M206" i="14"/>
  <c r="L206" i="14"/>
  <c r="K206" i="14"/>
  <c r="J206" i="14"/>
  <c r="I206" i="14"/>
  <c r="H206" i="14"/>
  <c r="G206" i="14"/>
  <c r="F206" i="14"/>
  <c r="F204" i="14" s="1"/>
  <c r="E206" i="14"/>
  <c r="D206" i="14"/>
  <c r="D204" i="14" s="1"/>
  <c r="C206" i="14"/>
  <c r="B206" i="14"/>
  <c r="Y205" i="14"/>
  <c r="Y204" i="14" s="1"/>
  <c r="X205" i="14"/>
  <c r="W205" i="14"/>
  <c r="W204" i="14" s="1"/>
  <c r="V205" i="14"/>
  <c r="U205" i="14"/>
  <c r="T205" i="14"/>
  <c r="S205" i="14"/>
  <c r="R205" i="14"/>
  <c r="Q205" i="14"/>
  <c r="P205" i="14"/>
  <c r="O205" i="14"/>
  <c r="O204" i="14" s="1"/>
  <c r="N205" i="14"/>
  <c r="N204" i="14" s="1"/>
  <c r="M205" i="14"/>
  <c r="M204" i="14" s="1"/>
  <c r="L205" i="14"/>
  <c r="L204" i="14" s="1"/>
  <c r="K205" i="14"/>
  <c r="K204" i="14" s="1"/>
  <c r="J205" i="14"/>
  <c r="I205" i="14"/>
  <c r="H205" i="14"/>
  <c r="G205" i="14"/>
  <c r="F205" i="14"/>
  <c r="E205" i="14"/>
  <c r="D205" i="14"/>
  <c r="C205" i="14"/>
  <c r="C204" i="14" s="1"/>
  <c r="B205" i="14"/>
  <c r="B204" i="14" s="1"/>
  <c r="X204" i="14"/>
  <c r="I204" i="14"/>
  <c r="G204" i="14"/>
  <c r="E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S187" i="14" s="1"/>
  <c r="R190" i="14"/>
  <c r="Q190" i="14"/>
  <c r="Q187" i="14" s="1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E187" i="14" s="1"/>
  <c r="D190" i="14"/>
  <c r="C190" i="14"/>
  <c r="B190" i="14"/>
  <c r="Y189" i="14"/>
  <c r="X189" i="14"/>
  <c r="W189" i="14"/>
  <c r="V189" i="14"/>
  <c r="U189" i="14"/>
  <c r="T189" i="14"/>
  <c r="S189" i="14"/>
  <c r="R189" i="14"/>
  <c r="Q189" i="14"/>
  <c r="P189" i="14"/>
  <c r="P187" i="14" s="1"/>
  <c r="O189" i="14"/>
  <c r="O187" i="14" s="1"/>
  <c r="N189" i="14"/>
  <c r="N187" i="14" s="1"/>
  <c r="M189" i="14"/>
  <c r="M187" i="14" s="1"/>
  <c r="L189" i="14"/>
  <c r="K189" i="14"/>
  <c r="J189" i="14"/>
  <c r="I189" i="14"/>
  <c r="H189" i="14"/>
  <c r="G189" i="14"/>
  <c r="F189" i="14"/>
  <c r="E189" i="14"/>
  <c r="D189" i="14"/>
  <c r="C189" i="14"/>
  <c r="C187" i="14" s="1"/>
  <c r="B189" i="14"/>
  <c r="Y188" i="14"/>
  <c r="Y187" i="14" s="1"/>
  <c r="X188" i="14"/>
  <c r="X187" i="14" s="1"/>
  <c r="W188" i="14"/>
  <c r="V188" i="14"/>
  <c r="V187" i="14" s="1"/>
  <c r="U188" i="14"/>
  <c r="T188" i="14"/>
  <c r="T187" i="14" s="1"/>
  <c r="S188" i="14"/>
  <c r="R188" i="14"/>
  <c r="Q188" i="14"/>
  <c r="P188" i="14"/>
  <c r="O188" i="14"/>
  <c r="N188" i="14"/>
  <c r="M188" i="14"/>
  <c r="L188" i="14"/>
  <c r="L187" i="14" s="1"/>
  <c r="K188" i="14"/>
  <c r="K187" i="14" s="1"/>
  <c r="J188" i="14"/>
  <c r="I188" i="14"/>
  <c r="I187" i="14" s="1"/>
  <c r="H188" i="14"/>
  <c r="H187" i="14" s="1"/>
  <c r="G188" i="14"/>
  <c r="G187" i="14" s="1"/>
  <c r="F188" i="14"/>
  <c r="F187" i="14" s="1"/>
  <c r="E188" i="14"/>
  <c r="D188" i="14"/>
  <c r="C188" i="14"/>
  <c r="B188" i="14"/>
  <c r="W187" i="14"/>
  <c r="U187" i="14"/>
  <c r="D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H171" i="14" s="1"/>
  <c r="G182" i="14"/>
  <c r="F182" i="14"/>
  <c r="F171" i="14" s="1"/>
  <c r="E182" i="14"/>
  <c r="D182" i="14"/>
  <c r="C182" i="14"/>
  <c r="B182" i="14"/>
  <c r="J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X171" i="14" s="1"/>
  <c r="W174" i="14"/>
  <c r="W171" i="14" s="1"/>
  <c r="V174" i="14"/>
  <c r="U174" i="14"/>
  <c r="U171" i="14" s="1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I171" i="14" s="1"/>
  <c r="H174" i="14"/>
  <c r="G174" i="14"/>
  <c r="F174" i="14"/>
  <c r="E174" i="14"/>
  <c r="D174" i="14"/>
  <c r="C174" i="14"/>
  <c r="B174" i="14"/>
  <c r="Y173" i="14"/>
  <c r="X173" i="14"/>
  <c r="W173" i="14"/>
  <c r="V173" i="14"/>
  <c r="U173" i="14"/>
  <c r="T173" i="14"/>
  <c r="T171" i="14" s="1"/>
  <c r="S173" i="14"/>
  <c r="S171" i="14" s="1"/>
  <c r="R173" i="14"/>
  <c r="Q173" i="14"/>
  <c r="Q171" i="14" s="1"/>
  <c r="P173" i="14"/>
  <c r="O173" i="14"/>
  <c r="N173" i="14"/>
  <c r="M173" i="14"/>
  <c r="L173" i="14"/>
  <c r="K173" i="14"/>
  <c r="J173" i="14"/>
  <c r="I173" i="14"/>
  <c r="H173" i="14"/>
  <c r="G173" i="14"/>
  <c r="G171" i="14" s="1"/>
  <c r="F173" i="14"/>
  <c r="E173" i="14"/>
  <c r="E171" i="14" s="1"/>
  <c r="D173" i="14"/>
  <c r="C173" i="14"/>
  <c r="B173" i="14"/>
  <c r="Y172" i="14"/>
  <c r="X172" i="14"/>
  <c r="W172" i="14"/>
  <c r="V172" i="14"/>
  <c r="V171" i="14" s="1"/>
  <c r="U172" i="14"/>
  <c r="T172" i="14"/>
  <c r="S172" i="14"/>
  <c r="R172" i="14"/>
  <c r="Q172" i="14"/>
  <c r="P172" i="14"/>
  <c r="P171" i="14" s="1"/>
  <c r="O172" i="14"/>
  <c r="O171" i="14" s="1"/>
  <c r="N172" i="14"/>
  <c r="N171" i="14" s="1"/>
  <c r="M172" i="14"/>
  <c r="M171" i="14" s="1"/>
  <c r="L172" i="14"/>
  <c r="L171" i="14" s="1"/>
  <c r="K172" i="14"/>
  <c r="K171" i="14" s="1"/>
  <c r="J172" i="14"/>
  <c r="I172" i="14"/>
  <c r="H172" i="14"/>
  <c r="G172" i="14"/>
  <c r="F172" i="14"/>
  <c r="E172" i="14"/>
  <c r="D172" i="14"/>
  <c r="C172" i="14"/>
  <c r="C171" i="14" s="1"/>
  <c r="B172" i="14"/>
  <c r="Y171" i="14"/>
  <c r="D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Q165" i="14"/>
  <c r="Q162" i="14" s="1"/>
  <c r="P165" i="14"/>
  <c r="P162" i="14" s="1"/>
  <c r="O165" i="14"/>
  <c r="O162" i="14" s="1"/>
  <c r="N165" i="14"/>
  <c r="N162" i="14" s="1"/>
  <c r="M165" i="14"/>
  <c r="L165" i="14"/>
  <c r="K165" i="14"/>
  <c r="J165" i="14"/>
  <c r="I165" i="14"/>
  <c r="H165" i="14"/>
  <c r="G165" i="14"/>
  <c r="F165" i="14"/>
  <c r="E165" i="14"/>
  <c r="D165" i="14"/>
  <c r="D162" i="14" s="1"/>
  <c r="C165" i="14"/>
  <c r="B165" i="14"/>
  <c r="B162" i="14" s="1"/>
  <c r="Y164" i="14"/>
  <c r="X164" i="14"/>
  <c r="W164" i="14"/>
  <c r="W162" i="14" s="1"/>
  <c r="V164" i="14"/>
  <c r="U164" i="14"/>
  <c r="T164" i="14"/>
  <c r="S164" i="14"/>
  <c r="R164" i="14"/>
  <c r="Q164" i="14"/>
  <c r="P164" i="14"/>
  <c r="O164" i="14"/>
  <c r="N164" i="14"/>
  <c r="M164" i="14"/>
  <c r="M162" i="14" s="1"/>
  <c r="L164" i="14"/>
  <c r="L162" i="14" s="1"/>
  <c r="K164" i="14"/>
  <c r="K162" i="14" s="1"/>
  <c r="J164" i="14"/>
  <c r="J162" i="14" s="1"/>
  <c r="I164" i="14"/>
  <c r="H164" i="14"/>
  <c r="G164" i="14"/>
  <c r="F164" i="14"/>
  <c r="E164" i="14"/>
  <c r="D164" i="14"/>
  <c r="C164" i="14"/>
  <c r="B164" i="14"/>
  <c r="Y163" i="14"/>
  <c r="Y162" i="14" s="1"/>
  <c r="X163" i="14"/>
  <c r="X162" i="14" s="1"/>
  <c r="W163" i="14"/>
  <c r="V163" i="14"/>
  <c r="V162" i="14" s="1"/>
  <c r="U163" i="14"/>
  <c r="U162" i="14" s="1"/>
  <c r="T163" i="14"/>
  <c r="S163" i="14"/>
  <c r="S162" i="14" s="1"/>
  <c r="R163" i="14"/>
  <c r="Q163" i="14"/>
  <c r="P163" i="14"/>
  <c r="O163" i="14"/>
  <c r="N163" i="14"/>
  <c r="M163" i="14"/>
  <c r="L163" i="14"/>
  <c r="K163" i="14"/>
  <c r="J163" i="14"/>
  <c r="I163" i="14"/>
  <c r="I162" i="14" s="1"/>
  <c r="H163" i="14"/>
  <c r="H162" i="14" s="1"/>
  <c r="G163" i="14"/>
  <c r="G162" i="14" s="1"/>
  <c r="F163" i="14"/>
  <c r="F162" i="14" s="1"/>
  <c r="E163" i="14"/>
  <c r="E162" i="14" s="1"/>
  <c r="D163" i="14"/>
  <c r="C163" i="14"/>
  <c r="B163" i="14"/>
  <c r="T162" i="14"/>
  <c r="R162" i="14"/>
  <c r="C162" i="14"/>
  <c r="Y141" i="14"/>
  <c r="X141" i="14"/>
  <c r="W141" i="14"/>
  <c r="V141" i="14"/>
  <c r="U141" i="14"/>
  <c r="T141" i="14"/>
  <c r="S141" i="14"/>
  <c r="R141" i="14"/>
  <c r="R216" i="14" s="1"/>
  <c r="Q141" i="14"/>
  <c r="P141" i="14"/>
  <c r="O141" i="14"/>
  <c r="O261" i="14" s="1"/>
  <c r="N141" i="14"/>
  <c r="N261" i="14" s="1"/>
  <c r="M141" i="14"/>
  <c r="L141" i="14"/>
  <c r="K141" i="14"/>
  <c r="J141" i="14"/>
  <c r="I141" i="14"/>
  <c r="H141" i="14"/>
  <c r="G141" i="14"/>
  <c r="F141" i="14"/>
  <c r="E141" i="14"/>
  <c r="E261" i="14" s="1"/>
  <c r="D141" i="14"/>
  <c r="D261" i="14" s="1"/>
  <c r="C141" i="14"/>
  <c r="C261" i="14" s="1"/>
  <c r="B141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N251" i="14" s="1"/>
  <c r="M97" i="14"/>
  <c r="M251" i="14" s="1"/>
  <c r="L97" i="14"/>
  <c r="L251" i="14" s="1"/>
  <c r="K97" i="14"/>
  <c r="J97" i="14"/>
  <c r="J251" i="14" s="1"/>
  <c r="I97" i="14"/>
  <c r="H97" i="14"/>
  <c r="G97" i="14"/>
  <c r="F97" i="14"/>
  <c r="E97" i="14"/>
  <c r="D97" i="14"/>
  <c r="C97" i="14"/>
  <c r="B97" i="14"/>
  <c r="B199" i="14" s="1"/>
  <c r="Y53" i="14"/>
  <c r="Y241" i="14" s="1"/>
  <c r="X53" i="14"/>
  <c r="X241" i="14" s="1"/>
  <c r="W53" i="14"/>
  <c r="W241" i="14" s="1"/>
  <c r="V53" i="14"/>
  <c r="V241" i="14" s="1"/>
  <c r="U53" i="14"/>
  <c r="U241" i="14" s="1"/>
  <c r="T53" i="14"/>
  <c r="T241" i="14" s="1"/>
  <c r="S53" i="14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241" i="14" s="1"/>
  <c r="L53" i="14"/>
  <c r="L241" i="14" s="1"/>
  <c r="K53" i="14"/>
  <c r="J53" i="14"/>
  <c r="I53" i="14"/>
  <c r="I241" i="14" s="1"/>
  <c r="H53" i="14"/>
  <c r="H241" i="14" s="1"/>
  <c r="G53" i="14"/>
  <c r="G241" i="14" s="1"/>
  <c r="F53" i="14"/>
  <c r="F241" i="14" s="1"/>
  <c r="E53" i="14"/>
  <c r="D53" i="14"/>
  <c r="C53" i="14"/>
  <c r="B53" i="14"/>
  <c r="B181" i="14" s="1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K241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X224" i="13" s="1"/>
  <c r="W227" i="13"/>
  <c r="W224" i="13" s="1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T224" i="13" s="1"/>
  <c r="S226" i="13"/>
  <c r="S224" i="13" s="1"/>
  <c r="R226" i="13"/>
  <c r="R224" i="13" s="1"/>
  <c r="Q226" i="13"/>
  <c r="Q224" i="13" s="1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J224" i="13" s="1"/>
  <c r="I225" i="13"/>
  <c r="I224" i="13" s="1"/>
  <c r="H225" i="13"/>
  <c r="G225" i="13"/>
  <c r="F225" i="13"/>
  <c r="E225" i="13"/>
  <c r="D225" i="13"/>
  <c r="C225" i="13"/>
  <c r="B225" i="13"/>
  <c r="B224" i="13" s="1"/>
  <c r="Y219" i="13"/>
  <c r="X219" i="13"/>
  <c r="W219" i="13"/>
  <c r="V219" i="13"/>
  <c r="U219" i="13"/>
  <c r="T219" i="13"/>
  <c r="S219" i="13"/>
  <c r="R219" i="13"/>
  <c r="R204" i="13" s="1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I204" i="13" s="1"/>
  <c r="H208" i="13"/>
  <c r="H204" i="13" s="1"/>
  <c r="G208" i="13"/>
  <c r="G204" i="13" s="1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F204" i="13" s="1"/>
  <c r="E207" i="13"/>
  <c r="E204" i="13" s="1"/>
  <c r="D207" i="13"/>
  <c r="D204" i="13" s="1"/>
  <c r="C207" i="13"/>
  <c r="C204" i="13" s="1"/>
  <c r="B207" i="13"/>
  <c r="Y206" i="13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B204" i="13" s="1"/>
  <c r="Y205" i="13"/>
  <c r="Y204" i="13" s="1"/>
  <c r="X205" i="13"/>
  <c r="X204" i="13" s="1"/>
  <c r="W205" i="13"/>
  <c r="W204" i="13" s="1"/>
  <c r="V205" i="13"/>
  <c r="V204" i="13" s="1"/>
  <c r="U205" i="13"/>
  <c r="U204" i="13" s="1"/>
  <c r="T205" i="13"/>
  <c r="S205" i="13"/>
  <c r="R205" i="13"/>
  <c r="Q205" i="13"/>
  <c r="P205" i="13"/>
  <c r="O205" i="13"/>
  <c r="N205" i="13"/>
  <c r="N204" i="13" s="1"/>
  <c r="M205" i="13"/>
  <c r="M204" i="13" s="1"/>
  <c r="L205" i="13"/>
  <c r="L204" i="13" s="1"/>
  <c r="K205" i="13"/>
  <c r="K204" i="13" s="1"/>
  <c r="J205" i="13"/>
  <c r="J204" i="13" s="1"/>
  <c r="I205" i="13"/>
  <c r="H205" i="13"/>
  <c r="G205" i="13"/>
  <c r="F205" i="13"/>
  <c r="E205" i="13"/>
  <c r="D205" i="13"/>
  <c r="C205" i="13"/>
  <c r="B205" i="13"/>
  <c r="T204" i="13"/>
  <c r="S204" i="13"/>
  <c r="Q204" i="13"/>
  <c r="P204" i="13"/>
  <c r="O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B187" i="13" s="1"/>
  <c r="Y189" i="13"/>
  <c r="Y187" i="13" s="1"/>
  <c r="X189" i="13"/>
  <c r="X187" i="13" s="1"/>
  <c r="W189" i="13"/>
  <c r="W187" i="13" s="1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Y188" i="13"/>
  <c r="X188" i="13"/>
  <c r="W188" i="13"/>
  <c r="V188" i="13"/>
  <c r="V187" i="13" s="1"/>
  <c r="U188" i="13"/>
  <c r="U187" i="13" s="1"/>
  <c r="T188" i="13"/>
  <c r="T187" i="13" s="1"/>
  <c r="S188" i="13"/>
  <c r="R188" i="13"/>
  <c r="R187" i="13" s="1"/>
  <c r="Q188" i="13"/>
  <c r="Q187" i="13" s="1"/>
  <c r="P188" i="13"/>
  <c r="P187" i="13" s="1"/>
  <c r="O188" i="13"/>
  <c r="N188" i="13"/>
  <c r="M188" i="13"/>
  <c r="L188" i="13"/>
  <c r="K188" i="13"/>
  <c r="J188" i="13"/>
  <c r="I188" i="13"/>
  <c r="H188" i="13"/>
  <c r="H187" i="13" s="1"/>
  <c r="G188" i="13"/>
  <c r="G187" i="13" s="1"/>
  <c r="F188" i="13"/>
  <c r="F187" i="13" s="1"/>
  <c r="E188" i="13"/>
  <c r="E187" i="13" s="1"/>
  <c r="D188" i="13"/>
  <c r="D187" i="13" s="1"/>
  <c r="C188" i="13"/>
  <c r="B188" i="13"/>
  <c r="O187" i="13"/>
  <c r="N187" i="13"/>
  <c r="M187" i="13"/>
  <c r="L187" i="13"/>
  <c r="J187" i="13"/>
  <c r="I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S181" i="13"/>
  <c r="K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I171" i="13" s="1"/>
  <c r="H175" i="13"/>
  <c r="H171" i="13" s="1"/>
  <c r="G175" i="13"/>
  <c r="G171" i="13" s="1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F171" i="13" s="1"/>
  <c r="E174" i="13"/>
  <c r="E171" i="13" s="1"/>
  <c r="D174" i="13"/>
  <c r="D171" i="13" s="1"/>
  <c r="C174" i="13"/>
  <c r="C171" i="13" s="1"/>
  <c r="B174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B171" i="13" s="1"/>
  <c r="Y172" i="13"/>
  <c r="Y171" i="13" s="1"/>
  <c r="X172" i="13"/>
  <c r="X171" i="13" s="1"/>
  <c r="W172" i="13"/>
  <c r="W171" i="13" s="1"/>
  <c r="V172" i="13"/>
  <c r="V171" i="13" s="1"/>
  <c r="U172" i="13"/>
  <c r="U171" i="13" s="1"/>
  <c r="T172" i="13"/>
  <c r="S172" i="13"/>
  <c r="R172" i="13"/>
  <c r="Q172" i="13"/>
  <c r="P172" i="13"/>
  <c r="O172" i="13"/>
  <c r="N172" i="13"/>
  <c r="N171" i="13" s="1"/>
  <c r="M172" i="13"/>
  <c r="M171" i="13" s="1"/>
  <c r="L172" i="13"/>
  <c r="L171" i="13" s="1"/>
  <c r="K172" i="13"/>
  <c r="K171" i="13" s="1"/>
  <c r="J172" i="13"/>
  <c r="J171" i="13" s="1"/>
  <c r="I172" i="13"/>
  <c r="H172" i="13"/>
  <c r="G172" i="13"/>
  <c r="F172" i="13"/>
  <c r="E172" i="13"/>
  <c r="D172" i="13"/>
  <c r="C172" i="13"/>
  <c r="B172" i="13"/>
  <c r="T171" i="13"/>
  <c r="S171" i="13"/>
  <c r="R171" i="13"/>
  <c r="Q171" i="13"/>
  <c r="P171" i="13"/>
  <c r="O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E162" i="13" s="1"/>
  <c r="D166" i="13"/>
  <c r="D162" i="13" s="1"/>
  <c r="C166" i="13"/>
  <c r="C162" i="13" s="1"/>
  <c r="B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B162" i="13" s="1"/>
  <c r="Y164" i="13"/>
  <c r="Y162" i="13" s="1"/>
  <c r="X164" i="13"/>
  <c r="X162" i="13" s="1"/>
  <c r="W164" i="13"/>
  <c r="W162" i="13" s="1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Y163" i="13"/>
  <c r="X163" i="13"/>
  <c r="W163" i="13"/>
  <c r="V163" i="13"/>
  <c r="V162" i="13" s="1"/>
  <c r="U163" i="13"/>
  <c r="U162" i="13" s="1"/>
  <c r="T163" i="13"/>
  <c r="T162" i="13" s="1"/>
  <c r="S163" i="13"/>
  <c r="S162" i="13" s="1"/>
  <c r="R163" i="13"/>
  <c r="R162" i="13" s="1"/>
  <c r="Q163" i="13"/>
  <c r="Q162" i="13" s="1"/>
  <c r="P163" i="13"/>
  <c r="O163" i="13"/>
  <c r="N163" i="13"/>
  <c r="M163" i="13"/>
  <c r="L163" i="13"/>
  <c r="K163" i="13"/>
  <c r="J163" i="13"/>
  <c r="J162" i="13" s="1"/>
  <c r="I163" i="13"/>
  <c r="I162" i="13" s="1"/>
  <c r="H163" i="13"/>
  <c r="H162" i="13" s="1"/>
  <c r="G163" i="13"/>
  <c r="G162" i="13" s="1"/>
  <c r="F163" i="13"/>
  <c r="F162" i="13" s="1"/>
  <c r="E163" i="13"/>
  <c r="D163" i="13"/>
  <c r="C163" i="13"/>
  <c r="B163" i="13"/>
  <c r="P162" i="13"/>
  <c r="O162" i="13"/>
  <c r="N162" i="13"/>
  <c r="M162" i="13"/>
  <c r="L162" i="13"/>
  <c r="K162" i="13"/>
  <c r="Y141" i="13"/>
  <c r="X141" i="13"/>
  <c r="X261" i="13" s="1"/>
  <c r="W141" i="13"/>
  <c r="W261" i="13" s="1"/>
  <c r="V141" i="13"/>
  <c r="V261" i="13" s="1"/>
  <c r="U141" i="13"/>
  <c r="U261" i="13" s="1"/>
  <c r="T141" i="13"/>
  <c r="T261" i="13" s="1"/>
  <c r="S141" i="13"/>
  <c r="S261" i="13" s="1"/>
  <c r="R141" i="13"/>
  <c r="R261" i="13" s="1"/>
  <c r="Q141" i="13"/>
  <c r="P141" i="13"/>
  <c r="P261" i="13" s="1"/>
  <c r="O141" i="13"/>
  <c r="O261" i="13" s="1"/>
  <c r="N141" i="13"/>
  <c r="N261" i="13" s="1"/>
  <c r="M141" i="13"/>
  <c r="M261" i="13" s="1"/>
  <c r="M253" i="13" s="1"/>
  <c r="L141" i="13"/>
  <c r="L261" i="13" s="1"/>
  <c r="L253" i="13" s="1"/>
  <c r="K141" i="13"/>
  <c r="K261" i="13" s="1"/>
  <c r="J141" i="13"/>
  <c r="J261" i="13" s="1"/>
  <c r="J253" i="13" s="1"/>
  <c r="I141" i="13"/>
  <c r="H141" i="13"/>
  <c r="H261" i="13" s="1"/>
  <c r="H253" i="13" s="1"/>
  <c r="G141" i="13"/>
  <c r="G261" i="13" s="1"/>
  <c r="F141" i="13"/>
  <c r="F261" i="13" s="1"/>
  <c r="E141" i="13"/>
  <c r="E261" i="13" s="1"/>
  <c r="D141" i="13"/>
  <c r="D261" i="13" s="1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199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199" i="13" s="1"/>
  <c r="J97" i="13"/>
  <c r="J251" i="13" s="1"/>
  <c r="I97" i="13"/>
  <c r="I251" i="13" s="1"/>
  <c r="H97" i="13"/>
  <c r="H251" i="13" s="1"/>
  <c r="G97" i="13"/>
  <c r="G251" i="13" s="1"/>
  <c r="G243" i="13" s="1"/>
  <c r="F97" i="13"/>
  <c r="F251" i="13" s="1"/>
  <c r="F243" i="13" s="1"/>
  <c r="E97" i="13"/>
  <c r="E251" i="13" s="1"/>
  <c r="E243" i="13" s="1"/>
  <c r="D97" i="13"/>
  <c r="D251" i="13" s="1"/>
  <c r="C97" i="13"/>
  <c r="C199" i="13" s="1"/>
  <c r="B97" i="13"/>
  <c r="B251" i="13" s="1"/>
  <c r="Y53" i="13"/>
  <c r="Y241" i="13" s="1"/>
  <c r="X53" i="13"/>
  <c r="X241" i="13" s="1"/>
  <c r="W53" i="13"/>
  <c r="W241" i="13" s="1"/>
  <c r="V53" i="13"/>
  <c r="V241" i="13" s="1"/>
  <c r="U53" i="13"/>
  <c r="U241" i="13" s="1"/>
  <c r="T53" i="13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K53" i="13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C53" i="13"/>
  <c r="C181" i="13" s="1"/>
  <c r="B53" i="13"/>
  <c r="B241" i="13" s="1"/>
  <c r="B233" i="13" s="1"/>
  <c r="T101" i="12"/>
  <c r="T162" i="4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U78" i="12"/>
  <c r="U107" i="4" s="1"/>
  <c r="T78" i="12"/>
  <c r="T107" i="4" s="1"/>
  <c r="R78" i="12"/>
  <c r="Y77" i="12"/>
  <c r="Y106" i="4" s="1"/>
  <c r="X77" i="12"/>
  <c r="X106" i="4" s="1"/>
  <c r="W77" i="12"/>
  <c r="W106" i="4" s="1"/>
  <c r="V77" i="12"/>
  <c r="V106" i="4" s="1"/>
  <c r="U77" i="12"/>
  <c r="U106" i="4" s="1"/>
  <c r="T77" i="12"/>
  <c r="S77" i="12"/>
  <c r="R77" i="12"/>
  <c r="Q77" i="12"/>
  <c r="P77" i="12"/>
  <c r="O77" i="12"/>
  <c r="N77" i="12"/>
  <c r="N106" i="4" s="1"/>
  <c r="M77" i="12"/>
  <c r="L77" i="12"/>
  <c r="L106" i="4" s="1"/>
  <c r="K77" i="12"/>
  <c r="K106" i="4" s="1"/>
  <c r="J77" i="12"/>
  <c r="J106" i="4" s="1"/>
  <c r="I77" i="12"/>
  <c r="I106" i="4" s="1"/>
  <c r="H77" i="12"/>
  <c r="H106" i="4" s="1"/>
  <c r="G77" i="12"/>
  <c r="G106" i="4" s="1"/>
  <c r="F77" i="12"/>
  <c r="E77" i="12"/>
  <c r="D77" i="12"/>
  <c r="C77" i="12"/>
  <c r="B77" i="12"/>
  <c r="W76" i="12"/>
  <c r="W75" i="12" s="1"/>
  <c r="W104" i="4" s="1"/>
  <c r="V76" i="12"/>
  <c r="V75" i="12" s="1"/>
  <c r="V104" i="4" s="1"/>
  <c r="N76" i="12"/>
  <c r="M76" i="12"/>
  <c r="M75" i="12" s="1"/>
  <c r="M104" i="4" s="1"/>
  <c r="Y74" i="12"/>
  <c r="Y103" i="4" s="1"/>
  <c r="X74" i="12"/>
  <c r="W74" i="12"/>
  <c r="W103" i="4" s="1"/>
  <c r="V74" i="12"/>
  <c r="V103" i="4" s="1"/>
  <c r="U74" i="12"/>
  <c r="U103" i="4" s="1"/>
  <c r="T74" i="12"/>
  <c r="T103" i="4" s="1"/>
  <c r="S74" i="12"/>
  <c r="S103" i="4" s="1"/>
  <c r="R74" i="12"/>
  <c r="R103" i="4" s="1"/>
  <c r="Q74" i="12"/>
  <c r="P74" i="12"/>
  <c r="O74" i="12"/>
  <c r="N74" i="12"/>
  <c r="M74" i="12"/>
  <c r="L74" i="12"/>
  <c r="K74" i="12"/>
  <c r="J74" i="12"/>
  <c r="I74" i="12"/>
  <c r="H74" i="12"/>
  <c r="H103" i="4" s="1"/>
  <c r="G74" i="12"/>
  <c r="G103" i="4" s="1"/>
  <c r="F74" i="12"/>
  <c r="F103" i="4" s="1"/>
  <c r="E74" i="12"/>
  <c r="E103" i="4" s="1"/>
  <c r="D74" i="12"/>
  <c r="D103" i="4" s="1"/>
  <c r="C74" i="12"/>
  <c r="B74" i="12"/>
  <c r="Y72" i="12"/>
  <c r="X72" i="12"/>
  <c r="W72" i="12"/>
  <c r="V72" i="12"/>
  <c r="U72" i="12"/>
  <c r="T72" i="12"/>
  <c r="T40" i="7" s="1"/>
  <c r="S72" i="12"/>
  <c r="S40" i="7" s="1"/>
  <c r="R72" i="12"/>
  <c r="R40" i="7" s="1"/>
  <c r="Q72" i="12"/>
  <c r="Q40" i="7" s="1"/>
  <c r="P72" i="12"/>
  <c r="P40" i="7" s="1"/>
  <c r="O72" i="12"/>
  <c r="O40" i="7" s="1"/>
  <c r="N72" i="12"/>
  <c r="N40" i="7" s="1"/>
  <c r="M72" i="12"/>
  <c r="L72" i="12"/>
  <c r="K72" i="12"/>
  <c r="J72" i="12"/>
  <c r="I72" i="12"/>
  <c r="H72" i="12"/>
  <c r="G72" i="12"/>
  <c r="F72" i="12"/>
  <c r="E72" i="12"/>
  <c r="D72" i="12"/>
  <c r="D40" i="7" s="1"/>
  <c r="C72" i="12"/>
  <c r="C40" i="7" s="1"/>
  <c r="B72" i="12"/>
  <c r="B40" i="7" s="1"/>
  <c r="Y68" i="12"/>
  <c r="X68" i="12"/>
  <c r="X60" i="4" s="1"/>
  <c r="W68" i="12"/>
  <c r="V68" i="12"/>
  <c r="U68" i="12"/>
  <c r="U101" i="12" s="1"/>
  <c r="T68" i="12"/>
  <c r="T89" i="12" s="1"/>
  <c r="S68" i="12"/>
  <c r="R68" i="12"/>
  <c r="R101" i="12" s="1"/>
  <c r="Q68" i="12"/>
  <c r="P68" i="12"/>
  <c r="P60" i="4" s="1"/>
  <c r="O68" i="12"/>
  <c r="O60" i="4" s="1"/>
  <c r="N68" i="12"/>
  <c r="M68" i="12"/>
  <c r="L68" i="12"/>
  <c r="K68" i="12"/>
  <c r="J68" i="12"/>
  <c r="I68" i="12"/>
  <c r="H68" i="12"/>
  <c r="G68" i="12"/>
  <c r="F68" i="12"/>
  <c r="E68" i="12"/>
  <c r="D68" i="12"/>
  <c r="C68" i="12"/>
  <c r="C60" i="4" s="1"/>
  <c r="B68" i="12"/>
  <c r="B60" i="4" s="1"/>
  <c r="Y67" i="12"/>
  <c r="Y59" i="4" s="1"/>
  <c r="X67" i="12"/>
  <c r="W67" i="12"/>
  <c r="V67" i="12"/>
  <c r="V100" i="12" s="1"/>
  <c r="V161" i="4" s="1"/>
  <c r="U67" i="12"/>
  <c r="T67" i="12"/>
  <c r="T88" i="12" s="1"/>
  <c r="S67" i="12"/>
  <c r="S100" i="12" s="1"/>
  <c r="R67" i="12"/>
  <c r="R100" i="12" s="1"/>
  <c r="Q67" i="12"/>
  <c r="Q100" i="12" s="1"/>
  <c r="P67" i="12"/>
  <c r="O67" i="12"/>
  <c r="O100" i="12" s="1"/>
  <c r="N67" i="12"/>
  <c r="M67" i="12"/>
  <c r="L67" i="12"/>
  <c r="L65" i="12" s="1"/>
  <c r="L57" i="4" s="1"/>
  <c r="K67" i="12"/>
  <c r="J67" i="12"/>
  <c r="I67" i="12"/>
  <c r="H67" i="12"/>
  <c r="H100" i="12" s="1"/>
  <c r="G67" i="12"/>
  <c r="G100" i="12" s="1"/>
  <c r="F67" i="12"/>
  <c r="F100" i="12" s="1"/>
  <c r="E67" i="12"/>
  <c r="D67" i="12"/>
  <c r="C67" i="12"/>
  <c r="B67" i="12"/>
  <c r="Y66" i="12"/>
  <c r="Y99" i="12" s="1"/>
  <c r="X66" i="12"/>
  <c r="X99" i="12" s="1"/>
  <c r="W66" i="12"/>
  <c r="W99" i="12" s="1"/>
  <c r="W160" i="4" s="1"/>
  <c r="V66" i="12"/>
  <c r="V99" i="12" s="1"/>
  <c r="V160" i="4" s="1"/>
  <c r="U66" i="12"/>
  <c r="U99" i="12" s="1"/>
  <c r="U160" i="4" s="1"/>
  <c r="T66" i="12"/>
  <c r="T65" i="12" s="1"/>
  <c r="S66" i="12"/>
  <c r="S99" i="12" s="1"/>
  <c r="S160" i="4" s="1"/>
  <c r="R66" i="12"/>
  <c r="R99" i="12" s="1"/>
  <c r="R160" i="4" s="1"/>
  <c r="Q66" i="12"/>
  <c r="Q99" i="12" s="1"/>
  <c r="Q160" i="4" s="1"/>
  <c r="P66" i="12"/>
  <c r="P99" i="12" s="1"/>
  <c r="P160" i="4" s="1"/>
  <c r="O66" i="12"/>
  <c r="O99" i="12" s="1"/>
  <c r="N66" i="12"/>
  <c r="N99" i="12" s="1"/>
  <c r="M66" i="12"/>
  <c r="M99" i="12" s="1"/>
  <c r="L66" i="12"/>
  <c r="K66" i="12"/>
  <c r="K99" i="12" s="1"/>
  <c r="K160" i="4" s="1"/>
  <c r="J66" i="12"/>
  <c r="J58" i="4" s="1"/>
  <c r="I66" i="12"/>
  <c r="I58" i="4" s="1"/>
  <c r="H66" i="12"/>
  <c r="G66" i="12"/>
  <c r="F66" i="12"/>
  <c r="E66" i="12"/>
  <c r="D66" i="12"/>
  <c r="D87" i="12" s="1"/>
  <c r="C66" i="12"/>
  <c r="B66" i="12"/>
  <c r="O65" i="12"/>
  <c r="J65" i="12"/>
  <c r="J57" i="4" s="1"/>
  <c r="I65" i="12"/>
  <c r="I57" i="4" s="1"/>
  <c r="I132" i="4" s="1"/>
  <c r="G65" i="12"/>
  <c r="G63" i="12" s="1"/>
  <c r="G55" i="4" s="1"/>
  <c r="F65" i="12"/>
  <c r="F57" i="4" s="1"/>
  <c r="F132" i="4" s="1"/>
  <c r="E65" i="12"/>
  <c r="E63" i="12" s="1"/>
  <c r="E55" i="4" s="1"/>
  <c r="D65" i="12"/>
  <c r="D57" i="4" s="1"/>
  <c r="C65" i="12"/>
  <c r="C57" i="4" s="1"/>
  <c r="B65" i="12"/>
  <c r="B57" i="4" s="1"/>
  <c r="Y64" i="12"/>
  <c r="Y97" i="12" s="1"/>
  <c r="X64" i="12"/>
  <c r="X97" i="12" s="1"/>
  <c r="W64" i="12"/>
  <c r="W97" i="12" s="1"/>
  <c r="W158" i="4" s="1"/>
  <c r="V64" i="12"/>
  <c r="V97" i="12" s="1"/>
  <c r="V158" i="4" s="1"/>
  <c r="U64" i="12"/>
  <c r="U97" i="12" s="1"/>
  <c r="U158" i="4" s="1"/>
  <c r="T64" i="12"/>
  <c r="T56" i="4" s="1"/>
  <c r="T131" i="4" s="1"/>
  <c r="S64" i="12"/>
  <c r="S97" i="12" s="1"/>
  <c r="R64" i="12"/>
  <c r="R97" i="12" s="1"/>
  <c r="Q64" i="12"/>
  <c r="Q97" i="12" s="1"/>
  <c r="P64" i="12"/>
  <c r="P97" i="12" s="1"/>
  <c r="O64" i="12"/>
  <c r="O97" i="12" s="1"/>
  <c r="N64" i="12"/>
  <c r="N97" i="12" s="1"/>
  <c r="M64" i="12"/>
  <c r="M97" i="12" s="1"/>
  <c r="L64" i="12"/>
  <c r="K64" i="12"/>
  <c r="K97" i="12" s="1"/>
  <c r="J64" i="12"/>
  <c r="J97" i="12" s="1"/>
  <c r="I64" i="12"/>
  <c r="I97" i="12" s="1"/>
  <c r="I158" i="4" s="1"/>
  <c r="H64" i="12"/>
  <c r="H97" i="12" s="1"/>
  <c r="H158" i="4" s="1"/>
  <c r="G64" i="12"/>
  <c r="G97" i="12" s="1"/>
  <c r="G158" i="4" s="1"/>
  <c r="F64" i="12"/>
  <c r="F97" i="12" s="1"/>
  <c r="F158" i="4" s="1"/>
  <c r="E64" i="12"/>
  <c r="E97" i="12" s="1"/>
  <c r="E158" i="4" s="1"/>
  <c r="D64" i="12"/>
  <c r="D56" i="4" s="1"/>
  <c r="D131" i="4" s="1"/>
  <c r="C64" i="12"/>
  <c r="C97" i="12" s="1"/>
  <c r="C158" i="4" s="1"/>
  <c r="B64" i="12"/>
  <c r="B97" i="12" s="1"/>
  <c r="B158" i="4" s="1"/>
  <c r="F63" i="12"/>
  <c r="F55" i="4" s="1"/>
  <c r="D63" i="12"/>
  <c r="D55" i="4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U37" i="12" s="1"/>
  <c r="T39" i="12"/>
  <c r="T37" i="12" s="1"/>
  <c r="S39" i="12"/>
  <c r="S37" i="12" s="1"/>
  <c r="R39" i="12"/>
  <c r="R37" i="12" s="1"/>
  <c r="Q39" i="12"/>
  <c r="P39" i="12"/>
  <c r="O39" i="12"/>
  <c r="N39" i="12"/>
  <c r="M39" i="12"/>
  <c r="M37" i="12" s="1"/>
  <c r="L39" i="12"/>
  <c r="K39" i="12"/>
  <c r="J39" i="12"/>
  <c r="I39" i="12"/>
  <c r="H39" i="12"/>
  <c r="G39" i="12"/>
  <c r="F39" i="12"/>
  <c r="E39" i="12"/>
  <c r="D39" i="12"/>
  <c r="C39" i="12"/>
  <c r="B39" i="12"/>
  <c r="Y38" i="12"/>
  <c r="X38" i="12"/>
  <c r="W38" i="12"/>
  <c r="V38" i="12"/>
  <c r="U38" i="12"/>
  <c r="T38" i="12"/>
  <c r="S38" i="12"/>
  <c r="R38" i="12"/>
  <c r="Q38" i="12"/>
  <c r="Q37" i="12" s="1"/>
  <c r="P38" i="12"/>
  <c r="P37" i="12" s="1"/>
  <c r="O38" i="12"/>
  <c r="O37" i="12" s="1"/>
  <c r="N38" i="12"/>
  <c r="N37" i="12" s="1"/>
  <c r="M38" i="12"/>
  <c r="L38" i="12"/>
  <c r="L37" i="12" s="1"/>
  <c r="K38" i="12"/>
  <c r="K37" i="12" s="1"/>
  <c r="J38" i="12"/>
  <c r="J37" i="12" s="1"/>
  <c r="I38" i="12"/>
  <c r="I37" i="12" s="1"/>
  <c r="H38" i="12"/>
  <c r="G38" i="12"/>
  <c r="F38" i="12"/>
  <c r="E38" i="12"/>
  <c r="D38" i="12"/>
  <c r="C38" i="12"/>
  <c r="B38" i="12"/>
  <c r="Y37" i="12"/>
  <c r="X37" i="12"/>
  <c r="W37" i="12"/>
  <c r="V37" i="12"/>
  <c r="H37" i="12"/>
  <c r="G37" i="12"/>
  <c r="F37" i="12"/>
  <c r="E37" i="12"/>
  <c r="D37" i="12"/>
  <c r="C37" i="12"/>
  <c r="B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Y31" i="12" s="1"/>
  <c r="X33" i="12"/>
  <c r="W33" i="12"/>
  <c r="V33" i="12"/>
  <c r="V31" i="12" s="1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Y32" i="12"/>
  <c r="X32" i="12"/>
  <c r="W32" i="12"/>
  <c r="W31" i="12" s="1"/>
  <c r="V32" i="12"/>
  <c r="U32" i="12"/>
  <c r="T32" i="12"/>
  <c r="T31" i="12" s="1"/>
  <c r="S32" i="12"/>
  <c r="R32" i="12"/>
  <c r="R31" i="12" s="1"/>
  <c r="Q32" i="12"/>
  <c r="P32" i="12"/>
  <c r="P31" i="12" s="1"/>
  <c r="O32" i="12"/>
  <c r="O31" i="12" s="1"/>
  <c r="N32" i="12"/>
  <c r="M32" i="12"/>
  <c r="M31" i="12" s="1"/>
  <c r="L32" i="12"/>
  <c r="L31" i="12" s="1"/>
  <c r="K32" i="12"/>
  <c r="K31" i="12" s="1"/>
  <c r="J32" i="12"/>
  <c r="I32" i="12"/>
  <c r="H32" i="12"/>
  <c r="H31" i="12" s="1"/>
  <c r="G32" i="12"/>
  <c r="G31" i="12" s="1"/>
  <c r="F32" i="12"/>
  <c r="E32" i="12"/>
  <c r="E31" i="12" s="1"/>
  <c r="D32" i="12"/>
  <c r="D31" i="12" s="1"/>
  <c r="C32" i="12"/>
  <c r="C31" i="12" s="1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Y82" i="12" s="1"/>
  <c r="X5" i="12"/>
  <c r="W5" i="12"/>
  <c r="W82" i="12" s="1"/>
  <c r="V5" i="12"/>
  <c r="V82" i="12" s="1"/>
  <c r="U5" i="12"/>
  <c r="U3" i="12" s="1"/>
  <c r="T5" i="12"/>
  <c r="S5" i="12"/>
  <c r="S82" i="12" s="1"/>
  <c r="R5" i="12"/>
  <c r="R82" i="12" s="1"/>
  <c r="Q5" i="12"/>
  <c r="Q82" i="12" s="1"/>
  <c r="P5" i="12"/>
  <c r="O5" i="12"/>
  <c r="O82" i="12" s="1"/>
  <c r="N5" i="12"/>
  <c r="N82" i="12" s="1"/>
  <c r="M5" i="12"/>
  <c r="M3" i="12" s="1"/>
  <c r="L5" i="12"/>
  <c r="K5" i="12"/>
  <c r="K82" i="12" s="1"/>
  <c r="J5" i="12"/>
  <c r="I5" i="12"/>
  <c r="H5" i="12"/>
  <c r="G5" i="12"/>
  <c r="F5" i="12"/>
  <c r="F82" i="12" s="1"/>
  <c r="E5" i="12"/>
  <c r="E3" i="12" s="1"/>
  <c r="D5" i="12"/>
  <c r="D3" i="12" s="1"/>
  <c r="C5" i="12"/>
  <c r="C3" i="12" s="1"/>
  <c r="B5" i="12"/>
  <c r="Y3" i="12"/>
  <c r="W3" i="12"/>
  <c r="V3" i="12"/>
  <c r="T3" i="12"/>
  <c r="S3" i="12"/>
  <c r="Q3" i="12"/>
  <c r="O3" i="12"/>
  <c r="N3" i="12"/>
  <c r="L3" i="12"/>
  <c r="K3" i="12"/>
  <c r="I3" i="12"/>
  <c r="G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E136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V130" i="11"/>
  <c r="V128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D111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T109" i="11"/>
  <c r="D105" i="11"/>
  <c r="B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Y79" i="11"/>
  <c r="X79" i="11"/>
  <c r="W79" i="11"/>
  <c r="V79" i="11"/>
  <c r="U79" i="11"/>
  <c r="T79" i="11"/>
  <c r="T54" i="11" s="1"/>
  <c r="T130" i="11" s="1"/>
  <c r="S79" i="11"/>
  <c r="R79" i="11"/>
  <c r="Q79" i="11"/>
  <c r="P79" i="11"/>
  <c r="O79" i="11"/>
  <c r="N79" i="11"/>
  <c r="M79" i="11"/>
  <c r="M54" i="11" s="1"/>
  <c r="L79" i="11"/>
  <c r="L54" i="11" s="1"/>
  <c r="L123" i="11" s="1"/>
  <c r="K79" i="11"/>
  <c r="K54" i="11" s="1"/>
  <c r="K130" i="11" s="1"/>
  <c r="J79" i="11"/>
  <c r="I79" i="11"/>
  <c r="I54" i="11" s="1"/>
  <c r="H79" i="11"/>
  <c r="G79" i="11"/>
  <c r="F79" i="11"/>
  <c r="F54" i="11" s="1"/>
  <c r="E79" i="11"/>
  <c r="D79" i="11"/>
  <c r="D54" i="11" s="1"/>
  <c r="D128" i="11" s="1"/>
  <c r="C79" i="11"/>
  <c r="C54" i="11" s="1"/>
  <c r="C123" i="11" s="1"/>
  <c r="B79" i="11"/>
  <c r="Y54" i="11"/>
  <c r="V54" i="11"/>
  <c r="V123" i="11" s="1"/>
  <c r="U54" i="11"/>
  <c r="U147" i="11" s="1"/>
  <c r="S54" i="11"/>
  <c r="S126" i="11" s="1"/>
  <c r="Q54" i="11"/>
  <c r="Q122" i="11" s="1"/>
  <c r="Y35" i="11"/>
  <c r="X35" i="11"/>
  <c r="X5" i="11" s="1"/>
  <c r="W35" i="11"/>
  <c r="V35" i="11"/>
  <c r="U35" i="11"/>
  <c r="T35" i="11"/>
  <c r="T111" i="11" s="1"/>
  <c r="S35" i="11"/>
  <c r="R35" i="11"/>
  <c r="Q35" i="11"/>
  <c r="P35" i="11"/>
  <c r="O35" i="11"/>
  <c r="N35" i="11"/>
  <c r="M35" i="11"/>
  <c r="L35" i="11"/>
  <c r="L5" i="11" s="1"/>
  <c r="K35" i="11"/>
  <c r="J35" i="11"/>
  <c r="J5" i="11" s="1"/>
  <c r="I35" i="11"/>
  <c r="I5" i="11" s="1"/>
  <c r="H35" i="11"/>
  <c r="G35" i="11"/>
  <c r="F35" i="11"/>
  <c r="E35" i="11"/>
  <c r="D35" i="11"/>
  <c r="C35" i="11"/>
  <c r="B35" i="11"/>
  <c r="Y5" i="11"/>
  <c r="T5" i="11"/>
  <c r="T136" i="11" s="1"/>
  <c r="S5" i="11"/>
  <c r="S136" i="11" s="1"/>
  <c r="R5" i="11"/>
  <c r="R136" i="11" s="1"/>
  <c r="Q5" i="11"/>
  <c r="P5" i="11"/>
  <c r="P136" i="11" s="1"/>
  <c r="O5" i="11"/>
  <c r="O136" i="11" s="1"/>
  <c r="N5" i="11"/>
  <c r="N136" i="11" s="1"/>
  <c r="M5" i="11"/>
  <c r="M136" i="11" s="1"/>
  <c r="K5" i="11"/>
  <c r="K136" i="11" s="1"/>
  <c r="H5" i="11"/>
  <c r="H136" i="11" s="1"/>
  <c r="F5" i="11"/>
  <c r="F136" i="11" s="1"/>
  <c r="E5" i="11"/>
  <c r="E115" i="11" s="1"/>
  <c r="D5" i="11"/>
  <c r="D136" i="11" s="1"/>
  <c r="C5" i="11"/>
  <c r="C136" i="11" s="1"/>
  <c r="B5" i="11"/>
  <c r="B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K117" i="10" s="1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R128" i="10"/>
  <c r="J128" i="10"/>
  <c r="B128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O117" i="10" s="1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N117" i="10" s="1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D117" i="10" s="1"/>
  <c r="C120" i="10"/>
  <c r="B120" i="10"/>
  <c r="Y119" i="10"/>
  <c r="Y117" i="10" s="1"/>
  <c r="X119" i="10"/>
  <c r="W119" i="10"/>
  <c r="W117" i="10" s="1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C117" i="10" s="1"/>
  <c r="B119" i="10"/>
  <c r="Y118" i="10"/>
  <c r="X118" i="10"/>
  <c r="X117" i="10" s="1"/>
  <c r="W118" i="10"/>
  <c r="V118" i="10"/>
  <c r="V117" i="10" s="1"/>
  <c r="U118" i="10"/>
  <c r="U117" i="10" s="1"/>
  <c r="T118" i="10"/>
  <c r="T117" i="10" s="1"/>
  <c r="S118" i="10"/>
  <c r="S117" i="10" s="1"/>
  <c r="R118" i="10"/>
  <c r="Q118" i="10"/>
  <c r="P118" i="10"/>
  <c r="O118" i="10"/>
  <c r="N118" i="10"/>
  <c r="M118" i="10"/>
  <c r="L118" i="10"/>
  <c r="K118" i="10"/>
  <c r="J118" i="10"/>
  <c r="I118" i="10"/>
  <c r="H118" i="10"/>
  <c r="H117" i="10" s="1"/>
  <c r="G118" i="10"/>
  <c r="G117" i="10" s="1"/>
  <c r="F118" i="10"/>
  <c r="F117" i="10" s="1"/>
  <c r="E118" i="10"/>
  <c r="E117" i="10" s="1"/>
  <c r="D118" i="10"/>
  <c r="C118" i="10"/>
  <c r="B118" i="10"/>
  <c r="Q117" i="10"/>
  <c r="P117" i="10"/>
  <c r="M117" i="10"/>
  <c r="L117" i="10"/>
  <c r="I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T111" i="10"/>
  <c r="R111" i="10"/>
  <c r="L111" i="10"/>
  <c r="B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Q100" i="10" s="1"/>
  <c r="P106" i="10"/>
  <c r="O106" i="10"/>
  <c r="N106" i="10"/>
  <c r="N100" i="10" s="1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M100" i="10" s="1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G100" i="10" s="1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F100" i="10" s="1"/>
  <c r="E102" i="10"/>
  <c r="E100" i="10" s="1"/>
  <c r="D102" i="10"/>
  <c r="C102" i="10"/>
  <c r="B102" i="10"/>
  <c r="Y101" i="10"/>
  <c r="Y100" i="10" s="1"/>
  <c r="X101" i="10"/>
  <c r="X100" i="10" s="1"/>
  <c r="W101" i="10"/>
  <c r="W100" i="10" s="1"/>
  <c r="V101" i="10"/>
  <c r="V100" i="10" s="1"/>
  <c r="U101" i="10"/>
  <c r="T101" i="10"/>
  <c r="S101" i="10"/>
  <c r="R101" i="10"/>
  <c r="Q101" i="10"/>
  <c r="P101" i="10"/>
  <c r="O101" i="10"/>
  <c r="N101" i="10"/>
  <c r="M101" i="10"/>
  <c r="L101" i="10"/>
  <c r="L100" i="10" s="1"/>
  <c r="K101" i="10"/>
  <c r="K100" i="10" s="1"/>
  <c r="J101" i="10"/>
  <c r="I101" i="10"/>
  <c r="I100" i="10" s="1"/>
  <c r="H101" i="10"/>
  <c r="H100" i="10" s="1"/>
  <c r="G101" i="10"/>
  <c r="F101" i="10"/>
  <c r="E101" i="10"/>
  <c r="D101" i="10"/>
  <c r="D100" i="10" s="1"/>
  <c r="C101" i="10"/>
  <c r="C100" i="10" s="1"/>
  <c r="B101" i="10"/>
  <c r="U100" i="10"/>
  <c r="T100" i="10"/>
  <c r="S100" i="10"/>
  <c r="P100" i="10"/>
  <c r="O100" i="10"/>
  <c r="Y79" i="10"/>
  <c r="X79" i="10"/>
  <c r="W79" i="10"/>
  <c r="V79" i="10"/>
  <c r="V156" i="10" s="1"/>
  <c r="U79" i="10"/>
  <c r="T79" i="10"/>
  <c r="S79" i="10"/>
  <c r="S156" i="10" s="1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F156" i="10" s="1"/>
  <c r="E79" i="10"/>
  <c r="E156" i="10" s="1"/>
  <c r="D79" i="10"/>
  <c r="D156" i="10" s="1"/>
  <c r="C79" i="10"/>
  <c r="C156" i="10" s="1"/>
  <c r="B79" i="10"/>
  <c r="Y35" i="10"/>
  <c r="X35" i="10"/>
  <c r="X145" i="10" s="1"/>
  <c r="W35" i="10"/>
  <c r="W145" i="10" s="1"/>
  <c r="V35" i="10"/>
  <c r="V145" i="10" s="1"/>
  <c r="U35" i="10"/>
  <c r="T35" i="10"/>
  <c r="S35" i="10"/>
  <c r="R35" i="10"/>
  <c r="Q35" i="10"/>
  <c r="P35" i="10"/>
  <c r="O35" i="10"/>
  <c r="O145" i="10" s="1"/>
  <c r="N35" i="10"/>
  <c r="M35" i="10"/>
  <c r="L35" i="10"/>
  <c r="K35" i="10"/>
  <c r="J35" i="10"/>
  <c r="J111" i="10" s="1"/>
  <c r="I35" i="10"/>
  <c r="H35" i="10"/>
  <c r="G35" i="10"/>
  <c r="F35" i="10"/>
  <c r="E35" i="10"/>
  <c r="D35" i="10"/>
  <c r="D111" i="10" s="1"/>
  <c r="C35" i="10"/>
  <c r="B35" i="10"/>
  <c r="B145" i="10" s="1"/>
  <c r="J156" i="9"/>
  <c r="B156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J145" i="9"/>
  <c r="B145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B136" i="9" s="1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R128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U117" i="9" s="1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Q117" i="9" s="1"/>
  <c r="P121" i="9"/>
  <c r="P117" i="9" s="1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N117" i="9" s="1"/>
  <c r="M120" i="9"/>
  <c r="M117" i="9" s="1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X117" i="9" s="1"/>
  <c r="W119" i="9"/>
  <c r="V119" i="9"/>
  <c r="U119" i="9"/>
  <c r="T119" i="9"/>
  <c r="S119" i="9"/>
  <c r="R119" i="9"/>
  <c r="Q119" i="9"/>
  <c r="P119" i="9"/>
  <c r="O119" i="9"/>
  <c r="N119" i="9"/>
  <c r="M119" i="9"/>
  <c r="L119" i="9"/>
  <c r="L117" i="9" s="1"/>
  <c r="K119" i="9"/>
  <c r="K117" i="9" s="1"/>
  <c r="J119" i="9"/>
  <c r="I119" i="9"/>
  <c r="I117" i="9" s="1"/>
  <c r="H119" i="9"/>
  <c r="G119" i="9"/>
  <c r="F119" i="9"/>
  <c r="E119" i="9"/>
  <c r="D119" i="9"/>
  <c r="C119" i="9"/>
  <c r="B119" i="9"/>
  <c r="Y118" i="9"/>
  <c r="X118" i="9"/>
  <c r="W118" i="9"/>
  <c r="W117" i="9" s="1"/>
  <c r="V118" i="9"/>
  <c r="V117" i="9" s="1"/>
  <c r="U118" i="9"/>
  <c r="T118" i="9"/>
  <c r="T117" i="9" s="1"/>
  <c r="S118" i="9"/>
  <c r="R118" i="9"/>
  <c r="Q118" i="9"/>
  <c r="P118" i="9"/>
  <c r="O118" i="9"/>
  <c r="N118" i="9"/>
  <c r="M118" i="9"/>
  <c r="L118" i="9"/>
  <c r="K118" i="9"/>
  <c r="J118" i="9"/>
  <c r="I118" i="9"/>
  <c r="H118" i="9"/>
  <c r="H117" i="9" s="1"/>
  <c r="G118" i="9"/>
  <c r="G117" i="9" s="1"/>
  <c r="F118" i="9"/>
  <c r="F117" i="9" s="1"/>
  <c r="E118" i="9"/>
  <c r="E117" i="9" s="1"/>
  <c r="D118" i="9"/>
  <c r="D117" i="9" s="1"/>
  <c r="C118" i="9"/>
  <c r="C117" i="9" s="1"/>
  <c r="B118" i="9"/>
  <c r="Y117" i="9"/>
  <c r="S117" i="9"/>
  <c r="O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R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U100" i="9" s="1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Q100" i="9" s="1"/>
  <c r="P104" i="9"/>
  <c r="P100" i="9" s="1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N100" i="9" s="1"/>
  <c r="M103" i="9"/>
  <c r="M100" i="9" s="1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X100" i="9" s="1"/>
  <c r="W102" i="9"/>
  <c r="V102" i="9"/>
  <c r="U102" i="9"/>
  <c r="T102" i="9"/>
  <c r="S102" i="9"/>
  <c r="R102" i="9"/>
  <c r="Q102" i="9"/>
  <c r="P102" i="9"/>
  <c r="O102" i="9"/>
  <c r="N102" i="9"/>
  <c r="M102" i="9"/>
  <c r="L102" i="9"/>
  <c r="L100" i="9" s="1"/>
  <c r="K102" i="9"/>
  <c r="K100" i="9" s="1"/>
  <c r="J102" i="9"/>
  <c r="I102" i="9"/>
  <c r="I100" i="9" s="1"/>
  <c r="H102" i="9"/>
  <c r="G102" i="9"/>
  <c r="F102" i="9"/>
  <c r="E102" i="9"/>
  <c r="D102" i="9"/>
  <c r="C102" i="9"/>
  <c r="B102" i="9"/>
  <c r="Y101" i="9"/>
  <c r="X101" i="9"/>
  <c r="W101" i="9"/>
  <c r="W100" i="9" s="1"/>
  <c r="V101" i="9"/>
  <c r="V100" i="9" s="1"/>
  <c r="U101" i="9"/>
  <c r="T101" i="9"/>
  <c r="T100" i="9" s="1"/>
  <c r="S101" i="9"/>
  <c r="R101" i="9"/>
  <c r="Q101" i="9"/>
  <c r="P101" i="9"/>
  <c r="O101" i="9"/>
  <c r="N101" i="9"/>
  <c r="M101" i="9"/>
  <c r="L101" i="9"/>
  <c r="K101" i="9"/>
  <c r="J101" i="9"/>
  <c r="I101" i="9"/>
  <c r="H101" i="9"/>
  <c r="H100" i="9" s="1"/>
  <c r="G101" i="9"/>
  <c r="G100" i="9" s="1"/>
  <c r="F101" i="9"/>
  <c r="F100" i="9" s="1"/>
  <c r="E101" i="9"/>
  <c r="E100" i="9" s="1"/>
  <c r="D101" i="9"/>
  <c r="D100" i="9" s="1"/>
  <c r="C101" i="9"/>
  <c r="C100" i="9" s="1"/>
  <c r="B101" i="9"/>
  <c r="Y100" i="9"/>
  <c r="S100" i="9"/>
  <c r="O100" i="9"/>
  <c r="Y79" i="9"/>
  <c r="Y156" i="9" s="1"/>
  <c r="X79" i="9"/>
  <c r="W79" i="9"/>
  <c r="W156" i="9" s="1"/>
  <c r="W147" i="9" s="1"/>
  <c r="V79" i="9"/>
  <c r="V156" i="9" s="1"/>
  <c r="U79" i="9"/>
  <c r="U156" i="9" s="1"/>
  <c r="T79" i="9"/>
  <c r="T156" i="9" s="1"/>
  <c r="S79" i="9"/>
  <c r="S156" i="9" s="1"/>
  <c r="S147" i="9" s="1"/>
  <c r="R79" i="9"/>
  <c r="R156" i="10" s="1"/>
  <c r="Q79" i="9"/>
  <c r="Q156" i="9" s="1"/>
  <c r="P79" i="9"/>
  <c r="O79" i="9"/>
  <c r="O156" i="9" s="1"/>
  <c r="N79" i="9"/>
  <c r="N156" i="9" s="1"/>
  <c r="M79" i="9"/>
  <c r="M156" i="9" s="1"/>
  <c r="L79" i="9"/>
  <c r="L156" i="9" s="1"/>
  <c r="L147" i="9" s="1"/>
  <c r="K79" i="9"/>
  <c r="K156" i="9" s="1"/>
  <c r="J79" i="9"/>
  <c r="J128" i="9" s="1"/>
  <c r="I79" i="9"/>
  <c r="I156" i="9" s="1"/>
  <c r="H79" i="9"/>
  <c r="G79" i="9"/>
  <c r="G156" i="9" s="1"/>
  <c r="F79" i="9"/>
  <c r="F156" i="9" s="1"/>
  <c r="E79" i="9"/>
  <c r="E156" i="9" s="1"/>
  <c r="D79" i="9"/>
  <c r="D156" i="9" s="1"/>
  <c r="C79" i="9"/>
  <c r="C156" i="9" s="1"/>
  <c r="B79" i="9"/>
  <c r="B128" i="9" s="1"/>
  <c r="Y35" i="9"/>
  <c r="X35" i="9"/>
  <c r="X145" i="9" s="1"/>
  <c r="W35" i="9"/>
  <c r="W145" i="9" s="1"/>
  <c r="V35" i="9"/>
  <c r="V145" i="9" s="1"/>
  <c r="U35" i="9"/>
  <c r="U145" i="9" s="1"/>
  <c r="T35" i="9"/>
  <c r="T145" i="9" s="1"/>
  <c r="S35" i="9"/>
  <c r="S145" i="9" s="1"/>
  <c r="R35" i="9"/>
  <c r="R145" i="9" s="1"/>
  <c r="Q35" i="9"/>
  <c r="P35" i="9"/>
  <c r="P145" i="9" s="1"/>
  <c r="O35" i="9"/>
  <c r="O145" i="9" s="1"/>
  <c r="N35" i="9"/>
  <c r="N145" i="9" s="1"/>
  <c r="N136" i="9" s="1"/>
  <c r="M35" i="9"/>
  <c r="M145" i="9" s="1"/>
  <c r="L35" i="9"/>
  <c r="L145" i="9" s="1"/>
  <c r="K35" i="9"/>
  <c r="K145" i="9" s="1"/>
  <c r="J35" i="9"/>
  <c r="J111" i="9" s="1"/>
  <c r="I35" i="9"/>
  <c r="H35" i="9"/>
  <c r="H145" i="9" s="1"/>
  <c r="H136" i="9" s="1"/>
  <c r="G35" i="9"/>
  <c r="G145" i="9" s="1"/>
  <c r="F35" i="9"/>
  <c r="F145" i="9" s="1"/>
  <c r="E35" i="9"/>
  <c r="E145" i="9" s="1"/>
  <c r="D35" i="9"/>
  <c r="D145" i="9" s="1"/>
  <c r="C35" i="9"/>
  <c r="C145" i="9" s="1"/>
  <c r="B35" i="9"/>
  <c r="B145" i="11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R62" i="8"/>
  <c r="R61" i="8"/>
  <c r="R60" i="8"/>
  <c r="Y56" i="8"/>
  <c r="Y101" i="4" s="1"/>
  <c r="O55" i="8"/>
  <c r="O100" i="4" s="1"/>
  <c r="N55" i="8"/>
  <c r="M55" i="8"/>
  <c r="K55" i="8"/>
  <c r="K100" i="4" s="1"/>
  <c r="H55" i="8"/>
  <c r="H100" i="4" s="1"/>
  <c r="F55" i="8"/>
  <c r="F100" i="4" s="1"/>
  <c r="E55" i="8"/>
  <c r="E100" i="4" s="1"/>
  <c r="D55" i="8"/>
  <c r="D100" i="4" s="1"/>
  <c r="C55" i="8"/>
  <c r="C100" i="4" s="1"/>
  <c r="Y53" i="8"/>
  <c r="X53" i="8"/>
  <c r="W53" i="8"/>
  <c r="V53" i="8"/>
  <c r="U53" i="8"/>
  <c r="T53" i="8"/>
  <c r="S53" i="8"/>
  <c r="S39" i="7" s="1"/>
  <c r="R53" i="8"/>
  <c r="R39" i="7" s="1"/>
  <c r="Q53" i="8"/>
  <c r="Q39" i="7" s="1"/>
  <c r="P53" i="8"/>
  <c r="P39" i="7" s="1"/>
  <c r="O53" i="8"/>
  <c r="N53" i="8"/>
  <c r="M53" i="8"/>
  <c r="L53" i="8"/>
  <c r="K53" i="8"/>
  <c r="J53" i="8"/>
  <c r="J39" i="7" s="1"/>
  <c r="I53" i="8"/>
  <c r="H53" i="8"/>
  <c r="H39" i="7" s="1"/>
  <c r="G53" i="8"/>
  <c r="F53" i="8"/>
  <c r="E53" i="8"/>
  <c r="E39" i="7" s="1"/>
  <c r="D53" i="8"/>
  <c r="D39" i="7" s="1"/>
  <c r="C53" i="8"/>
  <c r="C39" i="7" s="1"/>
  <c r="B53" i="8"/>
  <c r="B39" i="7" s="1"/>
  <c r="Y49" i="8"/>
  <c r="X49" i="8"/>
  <c r="W49" i="8"/>
  <c r="V49" i="8"/>
  <c r="U49" i="8"/>
  <c r="T49" i="8"/>
  <c r="S49" i="8"/>
  <c r="R49" i="8"/>
  <c r="R54" i="4" s="1"/>
  <c r="Q49" i="8"/>
  <c r="P49" i="8"/>
  <c r="P54" i="4" s="1"/>
  <c r="O49" i="8"/>
  <c r="O54" i="4" s="1"/>
  <c r="N49" i="8"/>
  <c r="M49" i="8"/>
  <c r="L49" i="8"/>
  <c r="L54" i="4" s="1"/>
  <c r="K49" i="8"/>
  <c r="K54" i="4" s="1"/>
  <c r="J49" i="8"/>
  <c r="J61" i="8" s="1"/>
  <c r="I49" i="8"/>
  <c r="H49" i="8"/>
  <c r="G49" i="8"/>
  <c r="F49" i="8"/>
  <c r="E49" i="8"/>
  <c r="D49" i="8"/>
  <c r="C49" i="8"/>
  <c r="B49" i="8"/>
  <c r="B61" i="8" s="1"/>
  <c r="Y48" i="8"/>
  <c r="Y47" i="8" s="1"/>
  <c r="Y52" i="4" s="1"/>
  <c r="X48" i="8"/>
  <c r="W48" i="8"/>
  <c r="V48" i="8"/>
  <c r="U48" i="8"/>
  <c r="T48" i="8"/>
  <c r="S48" i="8"/>
  <c r="R48" i="8"/>
  <c r="Q48" i="8"/>
  <c r="P48" i="8"/>
  <c r="O48" i="8"/>
  <c r="O66" i="8" s="1"/>
  <c r="O155" i="4" s="1"/>
  <c r="N48" i="8"/>
  <c r="N66" i="8" s="1"/>
  <c r="N155" i="4" s="1"/>
  <c r="M48" i="8"/>
  <c r="M53" i="4" s="1"/>
  <c r="L48" i="8"/>
  <c r="K48" i="8"/>
  <c r="K53" i="4" s="1"/>
  <c r="J48" i="8"/>
  <c r="J60" i="8" s="1"/>
  <c r="I48" i="8"/>
  <c r="I47" i="8" s="1"/>
  <c r="I52" i="4" s="1"/>
  <c r="H48" i="8"/>
  <c r="H47" i="8" s="1"/>
  <c r="H52" i="4" s="1"/>
  <c r="G48" i="8"/>
  <c r="F48" i="8"/>
  <c r="F53" i="4" s="1"/>
  <c r="E48" i="8"/>
  <c r="E47" i="8" s="1"/>
  <c r="E52" i="4" s="1"/>
  <c r="D48" i="8"/>
  <c r="D47" i="8" s="1"/>
  <c r="D52" i="4" s="1"/>
  <c r="C48" i="8"/>
  <c r="C47" i="8" s="1"/>
  <c r="C52" i="4" s="1"/>
  <c r="B48" i="8"/>
  <c r="Q47" i="8"/>
  <c r="Q52" i="4" s="1"/>
  <c r="K47" i="8"/>
  <c r="K52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W20" i="8" s="1"/>
  <c r="V22" i="8"/>
  <c r="V20" i="8" s="1"/>
  <c r="U22" i="8"/>
  <c r="T22" i="8"/>
  <c r="S22" i="8"/>
  <c r="R22" i="8"/>
  <c r="Q22" i="8"/>
  <c r="P22" i="8"/>
  <c r="P20" i="8" s="1"/>
  <c r="O22" i="8"/>
  <c r="N22" i="8"/>
  <c r="M22" i="8"/>
  <c r="L22" i="8"/>
  <c r="K22" i="8"/>
  <c r="J22" i="8"/>
  <c r="I22" i="8"/>
  <c r="H22" i="8"/>
  <c r="G22" i="8"/>
  <c r="F22" i="8"/>
  <c r="F20" i="8" s="1"/>
  <c r="E22" i="8"/>
  <c r="D22" i="8"/>
  <c r="C22" i="8"/>
  <c r="B22" i="8"/>
  <c r="Y21" i="8"/>
  <c r="Y20" i="8" s="1"/>
  <c r="X21" i="8"/>
  <c r="X20" i="8" s="1"/>
  <c r="W21" i="8"/>
  <c r="V21" i="8"/>
  <c r="U21" i="8"/>
  <c r="U20" i="8" s="1"/>
  <c r="T21" i="8"/>
  <c r="T20" i="8" s="1"/>
  <c r="S21" i="8"/>
  <c r="S20" i="8" s="1"/>
  <c r="R21" i="8"/>
  <c r="R20" i="8" s="1"/>
  <c r="Q21" i="8"/>
  <c r="P21" i="8"/>
  <c r="O21" i="8"/>
  <c r="N21" i="8"/>
  <c r="N20" i="8" s="1"/>
  <c r="M21" i="8"/>
  <c r="L21" i="8"/>
  <c r="L20" i="8" s="1"/>
  <c r="K21" i="8"/>
  <c r="J21" i="8"/>
  <c r="I21" i="8"/>
  <c r="H21" i="8"/>
  <c r="G21" i="8"/>
  <c r="F21" i="8"/>
  <c r="E21" i="8"/>
  <c r="D21" i="8"/>
  <c r="C21" i="8"/>
  <c r="B21" i="8"/>
  <c r="B20" i="8" s="1"/>
  <c r="Q20" i="8"/>
  <c r="O20" i="8"/>
  <c r="M20" i="8"/>
  <c r="K20" i="8"/>
  <c r="J20" i="8"/>
  <c r="I20" i="8"/>
  <c r="H20" i="8"/>
  <c r="G20" i="8"/>
  <c r="E20" i="8"/>
  <c r="D20" i="8"/>
  <c r="C20" i="8"/>
  <c r="Y19" i="8"/>
  <c r="X19" i="8"/>
  <c r="W19" i="8"/>
  <c r="V19" i="8"/>
  <c r="U19" i="8"/>
  <c r="T19" i="8"/>
  <c r="S19" i="8"/>
  <c r="S17" i="8" s="1"/>
  <c r="R19" i="8"/>
  <c r="Q19" i="8"/>
  <c r="P19" i="8"/>
  <c r="O19" i="8"/>
  <c r="N19" i="8"/>
  <c r="M19" i="8"/>
  <c r="M17" i="8" s="1"/>
  <c r="L19" i="8"/>
  <c r="K19" i="8"/>
  <c r="K17" i="8" s="1"/>
  <c r="J19" i="8"/>
  <c r="I19" i="8"/>
  <c r="H19" i="8"/>
  <c r="G19" i="8"/>
  <c r="F19" i="8"/>
  <c r="E19" i="8"/>
  <c r="D19" i="8"/>
  <c r="C19" i="8"/>
  <c r="Y18" i="8"/>
  <c r="Y17" i="8" s="1"/>
  <c r="X18" i="8"/>
  <c r="W18" i="8"/>
  <c r="W17" i="8" s="1"/>
  <c r="V18" i="8"/>
  <c r="U18" i="8"/>
  <c r="T18" i="8"/>
  <c r="S18" i="8"/>
  <c r="R18" i="8"/>
  <c r="Q18" i="8"/>
  <c r="Q17" i="8" s="1"/>
  <c r="P18" i="8"/>
  <c r="O18" i="8"/>
  <c r="O17" i="8" s="1"/>
  <c r="N18" i="8"/>
  <c r="M18" i="8"/>
  <c r="L18" i="8"/>
  <c r="K18" i="8"/>
  <c r="J18" i="8"/>
  <c r="I18" i="8"/>
  <c r="H18" i="8"/>
  <c r="H17" i="8" s="1"/>
  <c r="G18" i="8"/>
  <c r="F18" i="8"/>
  <c r="E18" i="8"/>
  <c r="E17" i="8" s="1"/>
  <c r="D18" i="8"/>
  <c r="C18" i="8"/>
  <c r="X17" i="8"/>
  <c r="V17" i="8"/>
  <c r="U17" i="8"/>
  <c r="P17" i="8"/>
  <c r="N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W7" i="8"/>
  <c r="V7" i="8"/>
  <c r="V62" i="8" s="1"/>
  <c r="U7" i="8"/>
  <c r="U62" i="8" s="1"/>
  <c r="T7" i="8"/>
  <c r="T62" i="8" s="1"/>
  <c r="S7" i="8"/>
  <c r="R7" i="8"/>
  <c r="Q7" i="8"/>
  <c r="Q62" i="8" s="1"/>
  <c r="P7" i="8"/>
  <c r="O7" i="8"/>
  <c r="N7" i="8"/>
  <c r="N62" i="8" s="1"/>
  <c r="M7" i="8"/>
  <c r="M62" i="8" s="1"/>
  <c r="L7" i="8"/>
  <c r="L62" i="8" s="1"/>
  <c r="K7" i="8"/>
  <c r="J7" i="8"/>
  <c r="J58" i="8" s="1"/>
  <c r="I7" i="8"/>
  <c r="I62" i="8" s="1"/>
  <c r="H7" i="8"/>
  <c r="G7" i="8"/>
  <c r="F7" i="8"/>
  <c r="F62" i="8" s="1"/>
  <c r="E7" i="8"/>
  <c r="E62" i="8" s="1"/>
  <c r="D7" i="8"/>
  <c r="D62" i="8" s="1"/>
  <c r="C7" i="8"/>
  <c r="B7" i="8"/>
  <c r="B62" i="8" s="1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54" i="7"/>
  <c r="A53" i="7"/>
  <c r="G50" i="7"/>
  <c r="F49" i="7"/>
  <c r="G48" i="7"/>
  <c r="A47" i="7"/>
  <c r="Y42" i="7"/>
  <c r="W42" i="7"/>
  <c r="V42" i="7"/>
  <c r="T42" i="7"/>
  <c r="S42" i="7"/>
  <c r="N42" i="7"/>
  <c r="K42" i="7"/>
  <c r="H42" i="7"/>
  <c r="G42" i="7"/>
  <c r="F42" i="7"/>
  <c r="E42" i="7"/>
  <c r="D42" i="7"/>
  <c r="C42" i="7"/>
  <c r="X41" i="7"/>
  <c r="W41" i="7"/>
  <c r="U41" i="7"/>
  <c r="S41" i="7"/>
  <c r="R41" i="7"/>
  <c r="Q41" i="7"/>
  <c r="P41" i="7"/>
  <c r="O41" i="7"/>
  <c r="N41" i="7"/>
  <c r="M41" i="7"/>
  <c r="K41" i="7"/>
  <c r="J41" i="7"/>
  <c r="I41" i="7"/>
  <c r="H41" i="7"/>
  <c r="G41" i="7"/>
  <c r="B41" i="7"/>
  <c r="Y40" i="7"/>
  <c r="X40" i="7"/>
  <c r="W40" i="7"/>
  <c r="V40" i="7"/>
  <c r="M40" i="7"/>
  <c r="L40" i="7"/>
  <c r="K40" i="7"/>
  <c r="J40" i="7"/>
  <c r="I40" i="7"/>
  <c r="H40" i="7"/>
  <c r="G40" i="7"/>
  <c r="F40" i="7"/>
  <c r="E40" i="7"/>
  <c r="Y39" i="7"/>
  <c r="X39" i="7"/>
  <c r="W39" i="7"/>
  <c r="V39" i="7"/>
  <c r="T39" i="7"/>
  <c r="O39" i="7"/>
  <c r="N39" i="7"/>
  <c r="M39" i="7"/>
  <c r="L39" i="7"/>
  <c r="K39" i="7"/>
  <c r="I39" i="7"/>
  <c r="G39" i="7"/>
  <c r="F39" i="7"/>
  <c r="Q27" i="7"/>
  <c r="P27" i="7"/>
  <c r="O27" i="7"/>
  <c r="N27" i="7"/>
  <c r="K27" i="7"/>
  <c r="J27" i="7"/>
  <c r="I27" i="7"/>
  <c r="H27" i="7"/>
  <c r="G27" i="7"/>
  <c r="F27" i="7"/>
  <c r="E27" i="7"/>
  <c r="U27" i="7"/>
  <c r="T27" i="7"/>
  <c r="S27" i="7"/>
  <c r="R27" i="7"/>
  <c r="M27" i="7"/>
  <c r="U16" i="7"/>
  <c r="T16" i="7"/>
  <c r="S16" i="7"/>
  <c r="R16" i="7"/>
  <c r="Q16" i="7"/>
  <c r="H16" i="7"/>
  <c r="G16" i="7"/>
  <c r="F16" i="7"/>
  <c r="E16" i="7"/>
  <c r="D16" i="7"/>
  <c r="C16" i="7"/>
  <c r="B16" i="7"/>
  <c r="Y10" i="7"/>
  <c r="X10" i="7"/>
  <c r="W10" i="7"/>
  <c r="V10" i="7"/>
  <c r="U10" i="7"/>
  <c r="T10" i="7"/>
  <c r="S10" i="7"/>
  <c r="R10" i="7"/>
  <c r="K10" i="7"/>
  <c r="J10" i="7"/>
  <c r="P10" i="7"/>
  <c r="O10" i="7"/>
  <c r="N10" i="7"/>
  <c r="M10" i="7"/>
  <c r="L10" i="7"/>
  <c r="I10" i="7"/>
  <c r="H10" i="7"/>
  <c r="G10" i="7"/>
  <c r="F10" i="7"/>
  <c r="E10" i="7"/>
  <c r="D10" i="7"/>
  <c r="C10" i="7"/>
  <c r="B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E49" i="7"/>
  <c r="D49" i="7"/>
  <c r="C49" i="7"/>
  <c r="B49" i="7"/>
  <c r="Y48" i="7"/>
  <c r="X48" i="7"/>
  <c r="W48" i="7"/>
  <c r="V48" i="7"/>
  <c r="U48" i="7"/>
  <c r="T48" i="7"/>
  <c r="S48" i="7"/>
  <c r="R48" i="7"/>
  <c r="P48" i="7"/>
  <c r="M48" i="7"/>
  <c r="L48" i="7"/>
  <c r="K48" i="7"/>
  <c r="J48" i="7"/>
  <c r="I48" i="7"/>
  <c r="H48" i="7"/>
  <c r="F48" i="7"/>
  <c r="E48" i="7"/>
  <c r="D48" i="7"/>
  <c r="C48" i="7"/>
  <c r="B48" i="7"/>
  <c r="A48" i="6"/>
  <c r="A47" i="6"/>
  <c r="A41" i="6"/>
  <c r="O27" i="6"/>
  <c r="I27" i="6"/>
  <c r="H27" i="6"/>
  <c r="G27" i="6"/>
  <c r="F27" i="6"/>
  <c r="E27" i="6"/>
  <c r="D27" i="6"/>
  <c r="C27" i="6"/>
  <c r="U27" i="6"/>
  <c r="T27" i="6"/>
  <c r="B27" i="6"/>
  <c r="Y27" i="6"/>
  <c r="X27" i="6"/>
  <c r="W27" i="6"/>
  <c r="V27" i="6"/>
  <c r="S27" i="6"/>
  <c r="R27" i="6"/>
  <c r="Q27" i="6"/>
  <c r="P27" i="6"/>
  <c r="N27" i="6"/>
  <c r="M27" i="6"/>
  <c r="L27" i="6"/>
  <c r="R16" i="6"/>
  <c r="Q16" i="6"/>
  <c r="P16" i="6"/>
  <c r="O16" i="6"/>
  <c r="N16" i="6"/>
  <c r="M16" i="6"/>
  <c r="L16" i="6"/>
  <c r="D16" i="6"/>
  <c r="W16" i="6"/>
  <c r="V16" i="6"/>
  <c r="U16" i="6"/>
  <c r="T16" i="6"/>
  <c r="S16" i="6"/>
  <c r="K16" i="6"/>
  <c r="I16" i="6"/>
  <c r="H16" i="6"/>
  <c r="G16" i="6"/>
  <c r="C16" i="6"/>
  <c r="B16" i="6"/>
  <c r="Y16" i="6"/>
  <c r="X16" i="6"/>
  <c r="V10" i="6"/>
  <c r="U10" i="6"/>
  <c r="T10" i="6"/>
  <c r="S10" i="6"/>
  <c r="X10" i="6"/>
  <c r="G10" i="6"/>
  <c r="F10" i="6"/>
  <c r="E10" i="6"/>
  <c r="D10" i="6"/>
  <c r="D5" i="6" s="1"/>
  <c r="Y10" i="6"/>
  <c r="C10" i="6"/>
  <c r="B10" i="6"/>
  <c r="X5" i="6"/>
  <c r="U5" i="6"/>
  <c r="T5" i="6"/>
  <c r="A48" i="5"/>
  <c r="A47" i="5"/>
  <c r="A41" i="5"/>
  <c r="T16" i="5"/>
  <c r="R16" i="5"/>
  <c r="Q16" i="5"/>
  <c r="P16" i="5"/>
  <c r="O16" i="5"/>
  <c r="N16" i="5"/>
  <c r="M16" i="5"/>
  <c r="L16" i="5"/>
  <c r="W16" i="5"/>
  <c r="K16" i="5"/>
  <c r="J16" i="5"/>
  <c r="I16" i="5"/>
  <c r="H16" i="5"/>
  <c r="G16" i="5"/>
  <c r="F16" i="5"/>
  <c r="C16" i="5"/>
  <c r="B16" i="5"/>
  <c r="Y16" i="5"/>
  <c r="X16" i="5"/>
  <c r="W10" i="5"/>
  <c r="V10" i="5"/>
  <c r="U10" i="5"/>
  <c r="T10" i="5"/>
  <c r="S10" i="5"/>
  <c r="R10" i="5"/>
  <c r="Q10" i="5"/>
  <c r="Y10" i="5"/>
  <c r="O10" i="5"/>
  <c r="N10" i="5"/>
  <c r="M10" i="5"/>
  <c r="L10" i="5"/>
  <c r="K10" i="5"/>
  <c r="J10" i="5"/>
  <c r="G10" i="5"/>
  <c r="F10" i="5"/>
  <c r="E10" i="5"/>
  <c r="D10" i="5"/>
  <c r="X10" i="5"/>
  <c r="C10" i="5"/>
  <c r="B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E180" i="4"/>
  <c r="D180" i="4"/>
  <c r="C180" i="4"/>
  <c r="B180" i="4"/>
  <c r="Y179" i="4"/>
  <c r="X179" i="4"/>
  <c r="W179" i="4"/>
  <c r="U179" i="4"/>
  <c r="R179" i="4"/>
  <c r="Q179" i="4"/>
  <c r="P179" i="4"/>
  <c r="O179" i="4"/>
  <c r="N179" i="4"/>
  <c r="M179" i="4"/>
  <c r="L179" i="4"/>
  <c r="K179" i="4"/>
  <c r="J179" i="4"/>
  <c r="I179" i="4"/>
  <c r="H179" i="4"/>
  <c r="F179" i="4"/>
  <c r="D179" i="4"/>
  <c r="B179" i="4"/>
  <c r="Y178" i="4"/>
  <c r="X178" i="4"/>
  <c r="W178" i="4"/>
  <c r="V178" i="4"/>
  <c r="T178" i="4"/>
  <c r="S178" i="4"/>
  <c r="R178" i="4"/>
  <c r="Q178" i="4"/>
  <c r="P178" i="4"/>
  <c r="O178" i="4"/>
  <c r="N178" i="4"/>
  <c r="M178" i="4"/>
  <c r="L178" i="4"/>
  <c r="K178" i="4"/>
  <c r="J178" i="4"/>
  <c r="H178" i="4"/>
  <c r="G178" i="4"/>
  <c r="F178" i="4"/>
  <c r="E178" i="4"/>
  <c r="D178" i="4"/>
  <c r="B178" i="4"/>
  <c r="Y177" i="4"/>
  <c r="W177" i="4"/>
  <c r="V177" i="4"/>
  <c r="U177" i="4"/>
  <c r="T177" i="4"/>
  <c r="S177" i="4"/>
  <c r="R177" i="4"/>
  <c r="Q177" i="4"/>
  <c r="P177" i="4"/>
  <c r="O177" i="4"/>
  <c r="N177" i="4"/>
  <c r="M177" i="4"/>
  <c r="K177" i="4"/>
  <c r="J177" i="4"/>
  <c r="I177" i="4"/>
  <c r="H177" i="4"/>
  <c r="G177" i="4"/>
  <c r="F177" i="4"/>
  <c r="E177" i="4"/>
  <c r="D177" i="4"/>
  <c r="Y176" i="4"/>
  <c r="W176" i="4"/>
  <c r="U176" i="4"/>
  <c r="T176" i="4"/>
  <c r="S176" i="4"/>
  <c r="R176" i="4"/>
  <c r="Q176" i="4"/>
  <c r="P176" i="4"/>
  <c r="O176" i="4"/>
  <c r="M176" i="4"/>
  <c r="L176" i="4"/>
  <c r="K176" i="4"/>
  <c r="J176" i="4"/>
  <c r="H176" i="4"/>
  <c r="G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R174" i="4"/>
  <c r="Q174" i="4"/>
  <c r="P174" i="4"/>
  <c r="O174" i="4"/>
  <c r="M174" i="4"/>
  <c r="D174" i="4"/>
  <c r="C174" i="4"/>
  <c r="N173" i="4"/>
  <c r="M173" i="4"/>
  <c r="L173" i="4"/>
  <c r="K173" i="4"/>
  <c r="I173" i="4"/>
  <c r="X172" i="4"/>
  <c r="W172" i="4"/>
  <c r="J172" i="4"/>
  <c r="I172" i="4"/>
  <c r="H172" i="4"/>
  <c r="G172" i="4"/>
  <c r="E172" i="4"/>
  <c r="X168" i="4"/>
  <c r="T168" i="4"/>
  <c r="Y166" i="4"/>
  <c r="Q166" i="4"/>
  <c r="T165" i="4"/>
  <c r="M165" i="4"/>
  <c r="U162" i="4"/>
  <c r="R162" i="4"/>
  <c r="S161" i="4"/>
  <c r="R161" i="4"/>
  <c r="Q161" i="4"/>
  <c r="O161" i="4"/>
  <c r="H161" i="4"/>
  <c r="G161" i="4"/>
  <c r="F161" i="4"/>
  <c r="Y160" i="4"/>
  <c r="X160" i="4"/>
  <c r="O160" i="4"/>
  <c r="N160" i="4"/>
  <c r="M160" i="4"/>
  <c r="Y158" i="4"/>
  <c r="X158" i="4"/>
  <c r="S158" i="4"/>
  <c r="R158" i="4"/>
  <c r="Q158" i="4"/>
  <c r="P158" i="4"/>
  <c r="O158" i="4"/>
  <c r="N158" i="4"/>
  <c r="M158" i="4"/>
  <c r="K158" i="4"/>
  <c r="J158" i="4"/>
  <c r="D149" i="4"/>
  <c r="W146" i="4"/>
  <c r="Y145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F124" i="4"/>
  <c r="D124" i="4"/>
  <c r="C124" i="4"/>
  <c r="B124" i="4"/>
  <c r="Y123" i="4"/>
  <c r="X123" i="4"/>
  <c r="W123" i="4"/>
  <c r="V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F123" i="4"/>
  <c r="E123" i="4"/>
  <c r="D123" i="4"/>
  <c r="B123" i="4"/>
  <c r="Y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Y121" i="4"/>
  <c r="W121" i="4"/>
  <c r="V121" i="4"/>
  <c r="U121" i="4"/>
  <c r="T121" i="4"/>
  <c r="S121" i="4"/>
  <c r="R121" i="4"/>
  <c r="Q121" i="4"/>
  <c r="P121" i="4"/>
  <c r="O121" i="4"/>
  <c r="M121" i="4"/>
  <c r="L121" i="4"/>
  <c r="K121" i="4"/>
  <c r="J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Y119" i="4"/>
  <c r="X119" i="4"/>
  <c r="W119" i="4"/>
  <c r="V119" i="4"/>
  <c r="U119" i="4"/>
  <c r="S119" i="4"/>
  <c r="R119" i="4"/>
  <c r="Q119" i="4"/>
  <c r="P119" i="4"/>
  <c r="O119" i="4"/>
  <c r="M119" i="4"/>
  <c r="K119" i="4"/>
  <c r="J119" i="4"/>
  <c r="I119" i="4"/>
  <c r="H119" i="4"/>
  <c r="G119" i="4"/>
  <c r="F119" i="4"/>
  <c r="E119" i="4"/>
  <c r="D119" i="4"/>
  <c r="C119" i="4"/>
  <c r="B119" i="4"/>
  <c r="Y118" i="4"/>
  <c r="X118" i="4"/>
  <c r="V118" i="4"/>
  <c r="U118" i="4"/>
  <c r="T118" i="4"/>
  <c r="S118" i="4"/>
  <c r="R118" i="4"/>
  <c r="Q118" i="4"/>
  <c r="O118" i="4"/>
  <c r="N118" i="4"/>
  <c r="M118" i="4"/>
  <c r="L118" i="4"/>
  <c r="K118" i="4"/>
  <c r="I118" i="4"/>
  <c r="G118" i="4"/>
  <c r="F118" i="4"/>
  <c r="E118" i="4"/>
  <c r="D118" i="4"/>
  <c r="C118" i="4"/>
  <c r="B118" i="4"/>
  <c r="Y117" i="4"/>
  <c r="X117" i="4"/>
  <c r="W117" i="4"/>
  <c r="V117" i="4"/>
  <c r="U117" i="4"/>
  <c r="T117" i="4"/>
  <c r="R117" i="4"/>
  <c r="Q117" i="4"/>
  <c r="P117" i="4"/>
  <c r="O117" i="4"/>
  <c r="N117" i="4"/>
  <c r="M117" i="4"/>
  <c r="K117" i="4"/>
  <c r="J117" i="4"/>
  <c r="I117" i="4"/>
  <c r="H117" i="4"/>
  <c r="G117" i="4"/>
  <c r="E117" i="4"/>
  <c r="C117" i="4"/>
  <c r="B117" i="4"/>
  <c r="K116" i="4"/>
  <c r="M115" i="4"/>
  <c r="L115" i="4"/>
  <c r="O114" i="4"/>
  <c r="X113" i="4"/>
  <c r="W113" i="4"/>
  <c r="T113" i="4"/>
  <c r="S113" i="4"/>
  <c r="R113" i="4"/>
  <c r="Y111" i="4"/>
  <c r="X111" i="4"/>
  <c r="T111" i="4"/>
  <c r="R111" i="4"/>
  <c r="Q111" i="4"/>
  <c r="P111" i="4"/>
  <c r="O111" i="4"/>
  <c r="N111" i="4"/>
  <c r="M111" i="4"/>
  <c r="L111" i="4"/>
  <c r="K111" i="4"/>
  <c r="J111" i="4"/>
  <c r="I111" i="4"/>
  <c r="G111" i="4"/>
  <c r="E111" i="4"/>
  <c r="D111" i="4"/>
  <c r="C111" i="4"/>
  <c r="Y110" i="4"/>
  <c r="X110" i="4"/>
  <c r="M110" i="4"/>
  <c r="L110" i="4"/>
  <c r="X109" i="4"/>
  <c r="W109" i="4"/>
  <c r="S109" i="4"/>
  <c r="R109" i="4"/>
  <c r="R107" i="4"/>
  <c r="T106" i="4"/>
  <c r="S106" i="4"/>
  <c r="R106" i="4"/>
  <c r="Q106" i="4"/>
  <c r="P106" i="4"/>
  <c r="O106" i="4"/>
  <c r="M106" i="4"/>
  <c r="F106" i="4"/>
  <c r="E106" i="4"/>
  <c r="D106" i="4"/>
  <c r="C106" i="4"/>
  <c r="B106" i="4"/>
  <c r="W105" i="4"/>
  <c r="V105" i="4"/>
  <c r="X103" i="4"/>
  <c r="Q103" i="4"/>
  <c r="P103" i="4"/>
  <c r="O103" i="4"/>
  <c r="N103" i="4"/>
  <c r="M103" i="4"/>
  <c r="L103" i="4"/>
  <c r="K103" i="4"/>
  <c r="J103" i="4"/>
  <c r="I103" i="4"/>
  <c r="C103" i="4"/>
  <c r="B103" i="4"/>
  <c r="Y95" i="4"/>
  <c r="X95" i="4"/>
  <c r="W95" i="4"/>
  <c r="V95" i="4"/>
  <c r="U95" i="4"/>
  <c r="T95" i="4"/>
  <c r="T94" i="4" s="1"/>
  <c r="S95" i="4"/>
  <c r="R95" i="4"/>
  <c r="Q95" i="4"/>
  <c r="P95" i="4"/>
  <c r="O95" i="4"/>
  <c r="N95" i="4"/>
  <c r="M95" i="4"/>
  <c r="L95" i="4"/>
  <c r="K95" i="4"/>
  <c r="K94" i="4" s="1"/>
  <c r="J95" i="4"/>
  <c r="I95" i="4"/>
  <c r="I94" i="4" s="1"/>
  <c r="H95" i="4"/>
  <c r="G95" i="4"/>
  <c r="F95" i="4"/>
  <c r="E95" i="4"/>
  <c r="E94" i="4" s="1"/>
  <c r="D95" i="4"/>
  <c r="C95" i="4"/>
  <c r="C94" i="4" s="1"/>
  <c r="B95" i="4"/>
  <c r="O88" i="4"/>
  <c r="N88" i="4"/>
  <c r="M88" i="4"/>
  <c r="L88" i="4"/>
  <c r="H88" i="4"/>
  <c r="Y94" i="4"/>
  <c r="X94" i="4"/>
  <c r="W94" i="4"/>
  <c r="V94" i="4"/>
  <c r="U94" i="4"/>
  <c r="S94" i="4"/>
  <c r="R94" i="4"/>
  <c r="Q94" i="4"/>
  <c r="P94" i="4"/>
  <c r="O94" i="4"/>
  <c r="N94" i="4"/>
  <c r="M94" i="4"/>
  <c r="L94" i="4"/>
  <c r="J94" i="4"/>
  <c r="H94" i="4"/>
  <c r="G94" i="4"/>
  <c r="F94" i="4"/>
  <c r="D94" i="4"/>
  <c r="B94" i="4"/>
  <c r="Y78" i="4"/>
  <c r="X78" i="4"/>
  <c r="W78" i="4"/>
  <c r="V78" i="4"/>
  <c r="U78" i="4"/>
  <c r="T78" i="4"/>
  <c r="S78" i="4"/>
  <c r="R78" i="4"/>
  <c r="Q78" i="4"/>
  <c r="Q151" i="4" s="1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X77" i="4"/>
  <c r="W77" i="4"/>
  <c r="V77" i="4"/>
  <c r="U77" i="4"/>
  <c r="T77" i="4"/>
  <c r="S77" i="4"/>
  <c r="S150" i="4" s="1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Y149" i="4" s="1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I149" i="4" s="1"/>
  <c r="H76" i="4"/>
  <c r="H149" i="4" s="1"/>
  <c r="G76" i="4"/>
  <c r="F76" i="4"/>
  <c r="E76" i="4"/>
  <c r="D76" i="4"/>
  <c r="C76" i="4"/>
  <c r="B76" i="4"/>
  <c r="Y75" i="4"/>
  <c r="X75" i="4"/>
  <c r="X148" i="4" s="1"/>
  <c r="W75" i="4"/>
  <c r="V75" i="4"/>
  <c r="V148" i="4" s="1"/>
  <c r="U75" i="4"/>
  <c r="T75" i="4"/>
  <c r="T148" i="4" s="1"/>
  <c r="S75" i="4"/>
  <c r="S148" i="4" s="1"/>
  <c r="R75" i="4"/>
  <c r="Q75" i="4"/>
  <c r="P75" i="4"/>
  <c r="O75" i="4"/>
  <c r="N75" i="4"/>
  <c r="N148" i="4" s="1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X74" i="4"/>
  <c r="W74" i="4"/>
  <c r="V74" i="4"/>
  <c r="U74" i="4"/>
  <c r="T74" i="4"/>
  <c r="T147" i="4" s="1"/>
  <c r="S74" i="4"/>
  <c r="R74" i="4"/>
  <c r="Q74" i="4"/>
  <c r="P74" i="4"/>
  <c r="O74" i="4"/>
  <c r="N74" i="4"/>
  <c r="M74" i="4"/>
  <c r="L74" i="4"/>
  <c r="K74" i="4"/>
  <c r="J74" i="4"/>
  <c r="I74" i="4"/>
  <c r="I147" i="4" s="1"/>
  <c r="H74" i="4"/>
  <c r="G74" i="4"/>
  <c r="F74" i="4"/>
  <c r="E74" i="4"/>
  <c r="D74" i="4"/>
  <c r="C74" i="4"/>
  <c r="B74" i="4"/>
  <c r="Y73" i="4"/>
  <c r="Y146" i="4" s="1"/>
  <c r="X73" i="4"/>
  <c r="X146" i="4" s="1"/>
  <c r="W73" i="4"/>
  <c r="V73" i="4"/>
  <c r="V146" i="4" s="1"/>
  <c r="U73" i="4"/>
  <c r="T73" i="4"/>
  <c r="T146" i="4" s="1"/>
  <c r="S73" i="4"/>
  <c r="R73" i="4"/>
  <c r="Q73" i="4"/>
  <c r="P73" i="4"/>
  <c r="O73" i="4"/>
  <c r="O146" i="4" s="1"/>
  <c r="N73" i="4"/>
  <c r="M73" i="4"/>
  <c r="L73" i="4"/>
  <c r="L146" i="4" s="1"/>
  <c r="K73" i="4"/>
  <c r="J73" i="4"/>
  <c r="I73" i="4"/>
  <c r="H73" i="4"/>
  <c r="G73" i="4"/>
  <c r="F73" i="4"/>
  <c r="E73" i="4"/>
  <c r="D73" i="4"/>
  <c r="C73" i="4"/>
  <c r="B73" i="4"/>
  <c r="Y72" i="4"/>
  <c r="W72" i="4"/>
  <c r="V72" i="4"/>
  <c r="U72" i="4"/>
  <c r="T72" i="4"/>
  <c r="S72" i="4"/>
  <c r="S145" i="4" s="1"/>
  <c r="R72" i="4"/>
  <c r="Q72" i="4"/>
  <c r="Q145" i="4" s="1"/>
  <c r="P72" i="4"/>
  <c r="P145" i="4" s="1"/>
  <c r="O72" i="4"/>
  <c r="O145" i="4" s="1"/>
  <c r="N72" i="4"/>
  <c r="N145" i="4" s="1"/>
  <c r="M72" i="4"/>
  <c r="L72" i="4"/>
  <c r="L145" i="4" s="1"/>
  <c r="K72" i="4"/>
  <c r="J72" i="4"/>
  <c r="I72" i="4"/>
  <c r="G72" i="4"/>
  <c r="F72" i="4"/>
  <c r="E72" i="4"/>
  <c r="C72" i="4"/>
  <c r="B72" i="4"/>
  <c r="Y71" i="4"/>
  <c r="X71" i="4"/>
  <c r="X144" i="4" s="1"/>
  <c r="W71" i="4"/>
  <c r="W144" i="4" s="1"/>
  <c r="U71" i="4"/>
  <c r="S71" i="4"/>
  <c r="R71" i="4"/>
  <c r="Q71" i="4"/>
  <c r="P71" i="4"/>
  <c r="O71" i="4"/>
  <c r="N71" i="4"/>
  <c r="M71" i="4"/>
  <c r="L71" i="4"/>
  <c r="L144" i="4" s="1"/>
  <c r="K71" i="4"/>
  <c r="J71" i="4"/>
  <c r="I71" i="4"/>
  <c r="H71" i="4"/>
  <c r="H144" i="4" s="1"/>
  <c r="G71" i="4"/>
  <c r="F71" i="4"/>
  <c r="E71" i="4"/>
  <c r="C71" i="4"/>
  <c r="B71" i="4"/>
  <c r="Y70" i="4"/>
  <c r="W70" i="4"/>
  <c r="V70" i="4"/>
  <c r="U70" i="4"/>
  <c r="T70" i="4"/>
  <c r="T143" i="4" s="1"/>
  <c r="S70" i="4"/>
  <c r="S143" i="4" s="1"/>
  <c r="Q70" i="4"/>
  <c r="O70" i="4"/>
  <c r="N70" i="4"/>
  <c r="M70" i="4"/>
  <c r="L70" i="4"/>
  <c r="K70" i="4"/>
  <c r="K143" i="4" s="1"/>
  <c r="J70" i="4"/>
  <c r="I70" i="4"/>
  <c r="I143" i="4" s="1"/>
  <c r="H70" i="4"/>
  <c r="H143" i="4" s="1"/>
  <c r="G70" i="4"/>
  <c r="F70" i="4"/>
  <c r="F143" i="4" s="1"/>
  <c r="E70" i="4"/>
  <c r="D70" i="4"/>
  <c r="D143" i="4" s="1"/>
  <c r="C70" i="4"/>
  <c r="B70" i="4"/>
  <c r="Y68" i="4"/>
  <c r="Y141" i="4" s="1"/>
  <c r="X68" i="4"/>
  <c r="X141" i="4" s="1"/>
  <c r="V68" i="4"/>
  <c r="V141" i="4" s="1"/>
  <c r="T68" i="4"/>
  <c r="T141" i="4" s="1"/>
  <c r="S68" i="4"/>
  <c r="S141" i="4" s="1"/>
  <c r="R68" i="4"/>
  <c r="Q68" i="4"/>
  <c r="P68" i="4"/>
  <c r="N68" i="4"/>
  <c r="N141" i="4" s="1"/>
  <c r="L68" i="4"/>
  <c r="K68" i="4"/>
  <c r="J68" i="4"/>
  <c r="I68" i="4"/>
  <c r="H68" i="4"/>
  <c r="G68" i="4"/>
  <c r="F68" i="4"/>
  <c r="D68" i="4"/>
  <c r="D141" i="4" s="1"/>
  <c r="C68" i="4"/>
  <c r="C141" i="4" s="1"/>
  <c r="B68" i="4"/>
  <c r="W67" i="4"/>
  <c r="W140" i="4" s="1"/>
  <c r="V67" i="4"/>
  <c r="V140" i="4" s="1"/>
  <c r="U67" i="4"/>
  <c r="U140" i="4" s="1"/>
  <c r="T67" i="4"/>
  <c r="T140" i="4" s="1"/>
  <c r="R67" i="4"/>
  <c r="L67" i="4"/>
  <c r="K67" i="4"/>
  <c r="J67" i="4"/>
  <c r="H67" i="4"/>
  <c r="G67" i="4"/>
  <c r="F67" i="4"/>
  <c r="F140" i="4" s="1"/>
  <c r="D67" i="4"/>
  <c r="C67" i="4"/>
  <c r="B67" i="4"/>
  <c r="X66" i="4"/>
  <c r="X139" i="4" s="1"/>
  <c r="W66" i="4"/>
  <c r="W139" i="4" s="1"/>
  <c r="V66" i="4"/>
  <c r="V139" i="4" s="1"/>
  <c r="S66" i="4"/>
  <c r="S139" i="4" s="1"/>
  <c r="R66" i="4"/>
  <c r="Q66" i="4"/>
  <c r="Q139" i="4" s="1"/>
  <c r="P66" i="4"/>
  <c r="P139" i="4" s="1"/>
  <c r="N66" i="4"/>
  <c r="N139" i="4" s="1"/>
  <c r="H66" i="4"/>
  <c r="G66" i="4"/>
  <c r="F66" i="4"/>
  <c r="F139" i="4" s="1"/>
  <c r="D66" i="4"/>
  <c r="C66" i="4"/>
  <c r="B66" i="4"/>
  <c r="X64" i="4"/>
  <c r="X137" i="4" s="1"/>
  <c r="W64" i="4"/>
  <c r="V64" i="4"/>
  <c r="V137" i="4" s="1"/>
  <c r="U64" i="4"/>
  <c r="U137" i="4" s="1"/>
  <c r="T64" i="4"/>
  <c r="T137" i="4" s="1"/>
  <c r="R64" i="4"/>
  <c r="Q64" i="4"/>
  <c r="Q137" i="4" s="1"/>
  <c r="O64" i="4"/>
  <c r="M64" i="4"/>
  <c r="L64" i="4"/>
  <c r="J64" i="4"/>
  <c r="I64" i="4"/>
  <c r="H64" i="4"/>
  <c r="G64" i="4"/>
  <c r="F64" i="4"/>
  <c r="E64" i="4"/>
  <c r="D64" i="4"/>
  <c r="V63" i="4"/>
  <c r="U63" i="4"/>
  <c r="T63" i="4"/>
  <c r="T136" i="4" s="1"/>
  <c r="R63" i="4"/>
  <c r="Q63" i="4"/>
  <c r="Q136" i="4" s="1"/>
  <c r="P63" i="4"/>
  <c r="P136" i="4" s="1"/>
  <c r="O63" i="4"/>
  <c r="O136" i="4" s="1"/>
  <c r="N63" i="4"/>
  <c r="N136" i="4" s="1"/>
  <c r="M63" i="4"/>
  <c r="M136" i="4" s="1"/>
  <c r="K63" i="4"/>
  <c r="J63" i="4"/>
  <c r="I63" i="4"/>
  <c r="H63" i="4"/>
  <c r="F63" i="4"/>
  <c r="D63" i="4"/>
  <c r="X62" i="4"/>
  <c r="O62" i="4"/>
  <c r="W60" i="4"/>
  <c r="W133" i="4" s="1"/>
  <c r="V60" i="4"/>
  <c r="U60" i="4"/>
  <c r="T60" i="4"/>
  <c r="S60" i="4"/>
  <c r="N60" i="4"/>
  <c r="M60" i="4"/>
  <c r="L60" i="4"/>
  <c r="K60" i="4"/>
  <c r="J60" i="4"/>
  <c r="I60" i="4"/>
  <c r="H60" i="4"/>
  <c r="G60" i="4"/>
  <c r="F60" i="4"/>
  <c r="E60" i="4"/>
  <c r="D60" i="4"/>
  <c r="S59" i="4"/>
  <c r="R59" i="4"/>
  <c r="Q59" i="4"/>
  <c r="P59" i="4"/>
  <c r="O59" i="4"/>
  <c r="J59" i="4"/>
  <c r="I59" i="4"/>
  <c r="H59" i="4"/>
  <c r="G59" i="4"/>
  <c r="F59" i="4"/>
  <c r="E59" i="4"/>
  <c r="D59" i="4"/>
  <c r="C59" i="4"/>
  <c r="B59" i="4"/>
  <c r="Y58" i="4"/>
  <c r="X58" i="4"/>
  <c r="O58" i="4"/>
  <c r="N58" i="4"/>
  <c r="M58" i="4"/>
  <c r="L58" i="4"/>
  <c r="K58" i="4"/>
  <c r="F58" i="4"/>
  <c r="E58" i="4"/>
  <c r="D58" i="4"/>
  <c r="C58" i="4"/>
  <c r="B58" i="4"/>
  <c r="O57" i="4"/>
  <c r="Y56" i="4"/>
  <c r="Y131" i="4" s="1"/>
  <c r="X56" i="4"/>
  <c r="X131" i="4" s="1"/>
  <c r="W56" i="4"/>
  <c r="W131" i="4" s="1"/>
  <c r="V56" i="4"/>
  <c r="V131" i="4" s="1"/>
  <c r="U56" i="4"/>
  <c r="U131" i="4" s="1"/>
  <c r="P56" i="4"/>
  <c r="P131" i="4" s="1"/>
  <c r="O56" i="4"/>
  <c r="O131" i="4" s="1"/>
  <c r="N56" i="4"/>
  <c r="N131" i="4" s="1"/>
  <c r="M56" i="4"/>
  <c r="M131" i="4" s="1"/>
  <c r="L56" i="4"/>
  <c r="L131" i="4" s="1"/>
  <c r="K56" i="4"/>
  <c r="K131" i="4" s="1"/>
  <c r="J56" i="4"/>
  <c r="J131" i="4" s="1"/>
  <c r="I56" i="4"/>
  <c r="I131" i="4" s="1"/>
  <c r="H56" i="4"/>
  <c r="H131" i="4" s="1"/>
  <c r="G56" i="4"/>
  <c r="G131" i="4" s="1"/>
  <c r="F56" i="4"/>
  <c r="F131" i="4" s="1"/>
  <c r="Y54" i="4"/>
  <c r="X54" i="4"/>
  <c r="W54" i="4"/>
  <c r="V54" i="4"/>
  <c r="U54" i="4"/>
  <c r="T54" i="4"/>
  <c r="S54" i="4"/>
  <c r="I54" i="4"/>
  <c r="H54" i="4"/>
  <c r="G54" i="4"/>
  <c r="D54" i="4"/>
  <c r="C54" i="4"/>
  <c r="Y53" i="4"/>
  <c r="X53" i="4"/>
  <c r="W53" i="4"/>
  <c r="V53" i="4"/>
  <c r="U53" i="4"/>
  <c r="T53" i="4"/>
  <c r="S53" i="4"/>
  <c r="R53" i="4"/>
  <c r="Q53" i="4"/>
  <c r="P53" i="4"/>
  <c r="O53" i="4"/>
  <c r="C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Y151" i="4" s="1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I151" i="4" s="1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Q148" i="4" s="1"/>
  <c r="P23" i="4"/>
  <c r="O23" i="4"/>
  <c r="N23" i="4"/>
  <c r="M23" i="4"/>
  <c r="L23" i="4"/>
  <c r="L148" i="4" s="1"/>
  <c r="K23" i="4"/>
  <c r="J23" i="4"/>
  <c r="I23" i="4"/>
  <c r="H23" i="4"/>
  <c r="G23" i="4"/>
  <c r="G148" i="4" s="1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O147" i="4" s="1"/>
  <c r="N22" i="4"/>
  <c r="M22" i="4"/>
  <c r="L22" i="4"/>
  <c r="K22" i="4"/>
  <c r="J22" i="4"/>
  <c r="I22" i="4"/>
  <c r="H22" i="4"/>
  <c r="G22" i="4"/>
  <c r="F22" i="4"/>
  <c r="E22" i="4"/>
  <c r="D22" i="4"/>
  <c r="D147" i="4" s="1"/>
  <c r="C22" i="4"/>
  <c r="B22" i="4"/>
  <c r="Y21" i="4"/>
  <c r="X21" i="4"/>
  <c r="W21" i="4"/>
  <c r="V21" i="4"/>
  <c r="U21" i="4"/>
  <c r="T21" i="4"/>
  <c r="S21" i="4"/>
  <c r="R21" i="4"/>
  <c r="Q21" i="4"/>
  <c r="Q146" i="4" s="1"/>
  <c r="P21" i="4"/>
  <c r="O21" i="4"/>
  <c r="N21" i="4"/>
  <c r="M21" i="4"/>
  <c r="L21" i="4"/>
  <c r="K21" i="4"/>
  <c r="J21" i="4"/>
  <c r="I21" i="4"/>
  <c r="H21" i="4"/>
  <c r="G21" i="4"/>
  <c r="G146" i="4" s="1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I145" i="4" s="1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S144" i="4" s="1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U17" i="4"/>
  <c r="T17" i="4"/>
  <c r="S17" i="4"/>
  <c r="R17" i="4"/>
  <c r="Q17" i="4"/>
  <c r="P17" i="4"/>
  <c r="O17" i="4"/>
  <c r="N17" i="4"/>
  <c r="M17" i="4"/>
  <c r="L17" i="4"/>
  <c r="G17" i="4"/>
  <c r="E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M13" i="4"/>
  <c r="L13" i="4"/>
  <c r="K13" i="4"/>
  <c r="J13" i="4"/>
  <c r="I13" i="4"/>
  <c r="H13" i="4"/>
  <c r="G13" i="4"/>
  <c r="F13" i="4"/>
  <c r="E13" i="4"/>
  <c r="D13" i="4"/>
  <c r="C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9" i="4"/>
  <c r="W9" i="4"/>
  <c r="V9" i="4"/>
  <c r="E9" i="4"/>
  <c r="D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W5" i="4"/>
  <c r="V5" i="4"/>
  <c r="U5" i="4"/>
  <c r="T5" i="4"/>
  <c r="S5" i="4"/>
  <c r="Q5" i="4"/>
  <c r="O5" i="4"/>
  <c r="N5" i="4"/>
  <c r="M5" i="4"/>
  <c r="L5" i="4"/>
  <c r="K5" i="4"/>
  <c r="I5" i="4"/>
  <c r="G5" i="4"/>
  <c r="E5" i="4"/>
  <c r="Y4" i="4"/>
  <c r="X4" i="4"/>
  <c r="W4" i="4"/>
  <c r="V4" i="4"/>
  <c r="U4" i="4"/>
  <c r="T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W3" i="4"/>
  <c r="U3" i="4"/>
  <c r="M3" i="4"/>
  <c r="G3" i="4"/>
  <c r="E3" i="4"/>
  <c r="B39" i="2"/>
  <c r="B56" i="2"/>
  <c r="B9" i="2"/>
  <c r="B8" i="2"/>
  <c r="B21" i="2"/>
  <c r="B54" i="2"/>
  <c r="B10" i="2"/>
  <c r="B25" i="2"/>
  <c r="B34" i="2"/>
  <c r="B30" i="2"/>
  <c r="B59" i="2"/>
  <c r="B45" i="2"/>
  <c r="B20" i="2"/>
  <c r="B41" i="2"/>
  <c r="B44" i="2"/>
  <c r="B29" i="2"/>
  <c r="B31" i="2"/>
  <c r="B24" i="2"/>
  <c r="B15" i="2"/>
  <c r="B51" i="2"/>
  <c r="B58" i="2"/>
  <c r="B14" i="2"/>
  <c r="B26" i="2"/>
  <c r="B60" i="2"/>
  <c r="B11" i="2"/>
  <c r="B23" i="2"/>
  <c r="B53" i="2"/>
  <c r="B16" i="2"/>
  <c r="B36" i="2"/>
  <c r="B19" i="2"/>
  <c r="B49" i="2"/>
  <c r="B50" i="2"/>
  <c r="B4" i="2"/>
  <c r="B40" i="2"/>
  <c r="B43" i="2"/>
  <c r="B38" i="2"/>
  <c r="B5" i="2"/>
  <c r="B55" i="2"/>
  <c r="B33" i="2"/>
  <c r="B13" i="2"/>
  <c r="B28" i="2"/>
  <c r="B6" i="2"/>
  <c r="B35" i="2"/>
  <c r="B46" i="2"/>
  <c r="B61" i="2"/>
  <c r="B18" i="2"/>
  <c r="B48" i="2"/>
  <c r="T73" i="50" l="1"/>
  <c r="D83" i="50"/>
  <c r="T103" i="50"/>
  <c r="D73" i="50"/>
  <c r="L73" i="50"/>
  <c r="L87" i="50"/>
  <c r="I96" i="49"/>
  <c r="M83" i="49"/>
  <c r="C103" i="50"/>
  <c r="G104" i="50"/>
  <c r="K105" i="50"/>
  <c r="C103" i="51"/>
  <c r="G104" i="51"/>
  <c r="K105" i="51"/>
  <c r="E73" i="49"/>
  <c r="U104" i="49"/>
  <c r="M80" i="49"/>
  <c r="U105" i="49"/>
  <c r="I103" i="50"/>
  <c r="M104" i="50"/>
  <c r="Q105" i="50"/>
  <c r="L104" i="50"/>
  <c r="H103" i="51"/>
  <c r="L104" i="51"/>
  <c r="P105" i="51"/>
  <c r="K103" i="50"/>
  <c r="O104" i="50"/>
  <c r="S105" i="50"/>
  <c r="J103" i="51"/>
  <c r="N104" i="51"/>
  <c r="R105" i="51"/>
  <c r="L103" i="50"/>
  <c r="P104" i="50"/>
  <c r="T105" i="50"/>
  <c r="O104" i="51"/>
  <c r="S105" i="51"/>
  <c r="M103" i="50"/>
  <c r="Q104" i="50"/>
  <c r="U105" i="50"/>
  <c r="L103" i="51"/>
  <c r="P104" i="51"/>
  <c r="T105" i="51"/>
  <c r="N103" i="50"/>
  <c r="R104" i="50"/>
  <c r="V105" i="50"/>
  <c r="M103" i="51"/>
  <c r="Q104" i="51"/>
  <c r="U105" i="51"/>
  <c r="M73" i="49"/>
  <c r="O103" i="50"/>
  <c r="S104" i="50"/>
  <c r="W105" i="50"/>
  <c r="N103" i="51"/>
  <c r="R104" i="51"/>
  <c r="V105" i="51"/>
  <c r="P103" i="50"/>
  <c r="T104" i="50"/>
  <c r="X105" i="50"/>
  <c r="O103" i="51"/>
  <c r="S104" i="51"/>
  <c r="W105" i="51"/>
  <c r="Q103" i="50"/>
  <c r="U104" i="50"/>
  <c r="Y105" i="50"/>
  <c r="P103" i="51"/>
  <c r="T104" i="51"/>
  <c r="X105" i="51"/>
  <c r="R103" i="50"/>
  <c r="V104" i="50"/>
  <c r="Q103" i="51"/>
  <c r="U104" i="51"/>
  <c r="Y105" i="51"/>
  <c r="S103" i="50"/>
  <c r="W104" i="50"/>
  <c r="R103" i="51"/>
  <c r="V104" i="51"/>
  <c r="X104" i="50"/>
  <c r="W104" i="51"/>
  <c r="U103" i="50"/>
  <c r="Y104" i="50"/>
  <c r="T103" i="51"/>
  <c r="X104" i="51"/>
  <c r="V103" i="50"/>
  <c r="B105" i="50"/>
  <c r="U103" i="51"/>
  <c r="Y104" i="51"/>
  <c r="U73" i="49"/>
  <c r="W103" i="50"/>
  <c r="C105" i="50"/>
  <c r="V103" i="51"/>
  <c r="B105" i="51"/>
  <c r="Y103" i="50"/>
  <c r="E105" i="50"/>
  <c r="X103" i="51"/>
  <c r="D105" i="51"/>
  <c r="B104" i="50"/>
  <c r="F105" i="50"/>
  <c r="Y103" i="51"/>
  <c r="E105" i="51"/>
  <c r="F96" i="49"/>
  <c r="C104" i="50"/>
  <c r="G105" i="50"/>
  <c r="B104" i="51"/>
  <c r="F105" i="51"/>
  <c r="H105" i="50"/>
  <c r="C104" i="51"/>
  <c r="G105" i="51"/>
  <c r="H96" i="49"/>
  <c r="J96" i="49"/>
  <c r="K96" i="49"/>
  <c r="K151" i="4"/>
  <c r="L96" i="49"/>
  <c r="N96" i="49"/>
  <c r="O96" i="49"/>
  <c r="P96" i="49"/>
  <c r="Q96" i="49"/>
  <c r="R96" i="49"/>
  <c r="S96" i="49"/>
  <c r="S151" i="4"/>
  <c r="T96" i="49"/>
  <c r="V96" i="49"/>
  <c r="W96" i="49"/>
  <c r="X96" i="49"/>
  <c r="Y96" i="49"/>
  <c r="E96" i="49"/>
  <c r="B96" i="49"/>
  <c r="C96" i="49"/>
  <c r="C151" i="4"/>
  <c r="D96" i="49"/>
  <c r="G96" i="49"/>
  <c r="G124" i="4"/>
  <c r="V77" i="47"/>
  <c r="E52" i="46"/>
  <c r="M52" i="46"/>
  <c r="U52" i="46"/>
  <c r="R77" i="46"/>
  <c r="S77" i="46"/>
  <c r="D60" i="45"/>
  <c r="T77" i="46"/>
  <c r="T69" i="45"/>
  <c r="T60" i="45"/>
  <c r="D52" i="45"/>
  <c r="C77" i="47"/>
  <c r="D77" i="47"/>
  <c r="E77" i="47"/>
  <c r="B77" i="46"/>
  <c r="C77" i="46"/>
  <c r="D77" i="46"/>
  <c r="D69" i="45"/>
  <c r="K77" i="47"/>
  <c r="L77" i="47"/>
  <c r="M77" i="47"/>
  <c r="J77" i="46"/>
  <c r="K77" i="46"/>
  <c r="L77" i="46"/>
  <c r="T52" i="45"/>
  <c r="S77" i="47"/>
  <c r="T77" i="47"/>
  <c r="U77" i="47"/>
  <c r="Y150" i="4"/>
  <c r="Q150" i="4"/>
  <c r="E124" i="4"/>
  <c r="C150" i="4"/>
  <c r="I150" i="4"/>
  <c r="K150" i="4"/>
  <c r="C69" i="45"/>
  <c r="L69" i="45"/>
  <c r="K69" i="45"/>
  <c r="G123" i="4"/>
  <c r="W63" i="42"/>
  <c r="G63" i="42"/>
  <c r="O63" i="42"/>
  <c r="P90" i="42"/>
  <c r="W90" i="43"/>
  <c r="Y90" i="43"/>
  <c r="S90" i="42"/>
  <c r="T90" i="42"/>
  <c r="M72" i="41"/>
  <c r="X63" i="41"/>
  <c r="U90" i="42"/>
  <c r="N90" i="43"/>
  <c r="N72" i="41"/>
  <c r="V90" i="42"/>
  <c r="V90" i="43"/>
  <c r="U72" i="41"/>
  <c r="X90" i="42"/>
  <c r="C90" i="43"/>
  <c r="V72" i="41"/>
  <c r="O90" i="42"/>
  <c r="D90" i="43"/>
  <c r="X72" i="41"/>
  <c r="W90" i="42"/>
  <c r="X81" i="41"/>
  <c r="C90" i="42"/>
  <c r="D90" i="42"/>
  <c r="K90" i="43"/>
  <c r="H63" i="41"/>
  <c r="L90" i="43"/>
  <c r="M90" i="43"/>
  <c r="H90" i="42"/>
  <c r="O90" i="43"/>
  <c r="F81" i="41"/>
  <c r="Q90" i="43"/>
  <c r="K90" i="42"/>
  <c r="L90" i="42"/>
  <c r="S90" i="43"/>
  <c r="P63" i="41"/>
  <c r="M90" i="42"/>
  <c r="T90" i="43"/>
  <c r="N90" i="42"/>
  <c r="U90" i="43"/>
  <c r="N81" i="41"/>
  <c r="O149" i="4"/>
  <c r="O81" i="41"/>
  <c r="Q149" i="4"/>
  <c r="Q81" i="41"/>
  <c r="S149" i="4"/>
  <c r="S81" i="41"/>
  <c r="K149" i="4"/>
  <c r="T81" i="41"/>
  <c r="U123" i="4"/>
  <c r="U81" i="41"/>
  <c r="W81" i="41"/>
  <c r="Y81" i="41"/>
  <c r="P81" i="41"/>
  <c r="C149" i="4"/>
  <c r="C123" i="4"/>
  <c r="C81" i="41"/>
  <c r="D81" i="41"/>
  <c r="E81" i="41"/>
  <c r="G149" i="4"/>
  <c r="G81" i="41"/>
  <c r="I81" i="41"/>
  <c r="K81" i="41"/>
  <c r="H81" i="41"/>
  <c r="L81" i="41"/>
  <c r="M81" i="41"/>
  <c r="B122" i="4"/>
  <c r="X122" i="4"/>
  <c r="R51" i="38"/>
  <c r="T51" i="38"/>
  <c r="W51" i="38"/>
  <c r="E51" i="38"/>
  <c r="B51" i="38"/>
  <c r="D51" i="38"/>
  <c r="G51" i="38"/>
  <c r="M51" i="38"/>
  <c r="J51" i="38"/>
  <c r="O51" i="38"/>
  <c r="U51" i="38"/>
  <c r="P78" i="37"/>
  <c r="M79" i="38"/>
  <c r="X79" i="37"/>
  <c r="K63" i="37"/>
  <c r="X80" i="37"/>
  <c r="X72" i="37" s="1"/>
  <c r="M60" i="37"/>
  <c r="O78" i="38"/>
  <c r="W80" i="38"/>
  <c r="S57" i="37"/>
  <c r="R60" i="37"/>
  <c r="P78" i="38"/>
  <c r="X57" i="37"/>
  <c r="U60" i="37"/>
  <c r="U78" i="38"/>
  <c r="E78" i="38"/>
  <c r="W78" i="38"/>
  <c r="W79" i="38"/>
  <c r="U80" i="38"/>
  <c r="G80" i="38"/>
  <c r="H80" i="38"/>
  <c r="E79" i="38"/>
  <c r="G79" i="38"/>
  <c r="W148" i="4"/>
  <c r="K148" i="4"/>
  <c r="O72" i="37"/>
  <c r="O148" i="4"/>
  <c r="C39" i="4"/>
  <c r="P148" i="4"/>
  <c r="P72" i="37"/>
  <c r="V72" i="37"/>
  <c r="W72" i="37"/>
  <c r="Y148" i="4"/>
  <c r="C72" i="37"/>
  <c r="F72" i="37"/>
  <c r="C148" i="4"/>
  <c r="G72" i="37"/>
  <c r="D148" i="4"/>
  <c r="F148" i="4"/>
  <c r="C122" i="4"/>
  <c r="K72" i="37"/>
  <c r="H148" i="4"/>
  <c r="I148" i="4"/>
  <c r="H72" i="37"/>
  <c r="N72" i="37"/>
  <c r="X121" i="4"/>
  <c r="T60" i="35"/>
  <c r="B51" i="35"/>
  <c r="G51" i="35"/>
  <c r="J51" i="35"/>
  <c r="B80" i="35"/>
  <c r="O51" i="35"/>
  <c r="R51" i="35"/>
  <c r="B78" i="35"/>
  <c r="J80" i="35"/>
  <c r="V51" i="34"/>
  <c r="R57" i="34"/>
  <c r="Y57" i="34"/>
  <c r="F51" i="34"/>
  <c r="B57" i="33"/>
  <c r="E57" i="33"/>
  <c r="B60" i="33"/>
  <c r="F57" i="33"/>
  <c r="J60" i="33"/>
  <c r="J57" i="33"/>
  <c r="M57" i="33"/>
  <c r="B80" i="34"/>
  <c r="W78" i="34"/>
  <c r="E79" i="34"/>
  <c r="B78" i="34"/>
  <c r="D79" i="35"/>
  <c r="C78" i="34"/>
  <c r="G80" i="35"/>
  <c r="B78" i="33"/>
  <c r="E78" i="34"/>
  <c r="M80" i="34"/>
  <c r="J78" i="33"/>
  <c r="J72" i="33" s="1"/>
  <c r="N80" i="34"/>
  <c r="G78" i="34"/>
  <c r="O80" i="34"/>
  <c r="F78" i="34"/>
  <c r="I78" i="34"/>
  <c r="M79" i="34"/>
  <c r="Q80" i="34"/>
  <c r="N78" i="34"/>
  <c r="J78" i="34"/>
  <c r="R80" i="34"/>
  <c r="V78" i="34"/>
  <c r="L79" i="35"/>
  <c r="B80" i="33"/>
  <c r="K78" i="34"/>
  <c r="G79" i="34"/>
  <c r="J80" i="33"/>
  <c r="P79" i="34"/>
  <c r="R80" i="33"/>
  <c r="M78" i="34"/>
  <c r="U80" i="34"/>
  <c r="Y79" i="34"/>
  <c r="O79" i="35"/>
  <c r="B63" i="33"/>
  <c r="V80" i="34"/>
  <c r="J80" i="34"/>
  <c r="J63" i="33"/>
  <c r="O78" i="34"/>
  <c r="W80" i="34"/>
  <c r="S80" i="34"/>
  <c r="R63" i="33"/>
  <c r="Q78" i="34"/>
  <c r="U79" i="34"/>
  <c r="Y80" i="34"/>
  <c r="W72" i="33"/>
  <c r="Y72" i="33"/>
  <c r="C147" i="4"/>
  <c r="N38" i="32"/>
  <c r="N176" i="4" s="1"/>
  <c r="B72" i="33"/>
  <c r="F147" i="4"/>
  <c r="C72" i="33"/>
  <c r="G147" i="4"/>
  <c r="H147" i="4"/>
  <c r="K147" i="4"/>
  <c r="L147" i="4"/>
  <c r="I72" i="33"/>
  <c r="N147" i="4"/>
  <c r="K72" i="33"/>
  <c r="Y147" i="4"/>
  <c r="I121" i="4"/>
  <c r="P147" i="4"/>
  <c r="Q147" i="4"/>
  <c r="O72" i="33"/>
  <c r="S147" i="4"/>
  <c r="Q72" i="33"/>
  <c r="R72" i="33"/>
  <c r="V147" i="4"/>
  <c r="W147" i="4"/>
  <c r="X147" i="4"/>
  <c r="U84" i="30"/>
  <c r="Y123" i="30"/>
  <c r="E84" i="30"/>
  <c r="M84" i="30"/>
  <c r="O113" i="29"/>
  <c r="U120" i="30"/>
  <c r="Y119" i="31"/>
  <c r="W120" i="30"/>
  <c r="R113" i="29"/>
  <c r="F90" i="29"/>
  <c r="X120" i="30"/>
  <c r="N90" i="29"/>
  <c r="Y120" i="30"/>
  <c r="E123" i="30"/>
  <c r="V90" i="29"/>
  <c r="V119" i="30"/>
  <c r="F123" i="30"/>
  <c r="F99" i="29"/>
  <c r="H123" i="30"/>
  <c r="M123" i="31"/>
  <c r="V99" i="29"/>
  <c r="I123" i="30"/>
  <c r="F119" i="30"/>
  <c r="F122" i="30"/>
  <c r="O119" i="30"/>
  <c r="X122" i="30"/>
  <c r="G122" i="30"/>
  <c r="X119" i="30"/>
  <c r="M123" i="30"/>
  <c r="D120" i="30"/>
  <c r="H122" i="30"/>
  <c r="I120" i="30"/>
  <c r="E120" i="30"/>
  <c r="I122" i="30"/>
  <c r="R120" i="30"/>
  <c r="F123" i="29"/>
  <c r="G120" i="30"/>
  <c r="U123" i="31"/>
  <c r="N122" i="30"/>
  <c r="L120" i="30"/>
  <c r="M120" i="30"/>
  <c r="U123" i="30"/>
  <c r="O120" i="30"/>
  <c r="P120" i="30"/>
  <c r="N119" i="30"/>
  <c r="Q123" i="31"/>
  <c r="S39" i="4"/>
  <c r="C146" i="4"/>
  <c r="H30" i="4"/>
  <c r="D146" i="4"/>
  <c r="F146" i="4"/>
  <c r="H146" i="4"/>
  <c r="I146" i="4"/>
  <c r="W113" i="29"/>
  <c r="K146" i="4"/>
  <c r="N146" i="4"/>
  <c r="F39" i="4"/>
  <c r="P146" i="4"/>
  <c r="B113" i="29"/>
  <c r="S146" i="4"/>
  <c r="G113" i="29"/>
  <c r="J113" i="29"/>
  <c r="N113" i="29"/>
  <c r="S57" i="24"/>
  <c r="S116" i="4" s="1"/>
  <c r="W57" i="24"/>
  <c r="W116" i="4" s="1"/>
  <c r="Q110" i="27"/>
  <c r="S117" i="4"/>
  <c r="T57" i="24"/>
  <c r="T116" i="4" s="1"/>
  <c r="X57" i="24"/>
  <c r="X116" i="4" s="1"/>
  <c r="U57" i="24"/>
  <c r="U116" i="4" s="1"/>
  <c r="Y57" i="24"/>
  <c r="Y116" i="4" s="1"/>
  <c r="R57" i="24"/>
  <c r="R116" i="4" s="1"/>
  <c r="V57" i="24"/>
  <c r="V116" i="4" s="1"/>
  <c r="Y110" i="27"/>
  <c r="W76" i="24"/>
  <c r="W173" i="4" s="1"/>
  <c r="Y75" i="24"/>
  <c r="Y172" i="4" s="1"/>
  <c r="E77" i="24"/>
  <c r="E174" i="4" s="1"/>
  <c r="E57" i="24"/>
  <c r="E116" i="4" s="1"/>
  <c r="B76" i="24"/>
  <c r="B173" i="4" s="1"/>
  <c r="F77" i="24"/>
  <c r="F174" i="4" s="1"/>
  <c r="J57" i="24"/>
  <c r="J116" i="4" s="1"/>
  <c r="N57" i="24"/>
  <c r="N116" i="4" s="1"/>
  <c r="Q152" i="27"/>
  <c r="C76" i="24"/>
  <c r="C173" i="4" s="1"/>
  <c r="G77" i="24"/>
  <c r="G174" i="4" s="1"/>
  <c r="I110" i="27"/>
  <c r="D76" i="24"/>
  <c r="D173" i="4" s="1"/>
  <c r="H77" i="24"/>
  <c r="H174" i="4" s="1"/>
  <c r="E76" i="24"/>
  <c r="E173" i="4" s="1"/>
  <c r="I77" i="24"/>
  <c r="I174" i="4" s="1"/>
  <c r="B75" i="24"/>
  <c r="B172" i="4" s="1"/>
  <c r="F76" i="24"/>
  <c r="F173" i="4" s="1"/>
  <c r="J77" i="24"/>
  <c r="J174" i="4" s="1"/>
  <c r="L98" i="26"/>
  <c r="D105" i="26"/>
  <c r="D98" i="26"/>
  <c r="C68" i="24"/>
  <c r="L136" i="25"/>
  <c r="E98" i="25"/>
  <c r="B156" i="25"/>
  <c r="F156" i="25"/>
  <c r="S52" i="24"/>
  <c r="S69" i="4" s="1"/>
  <c r="F98" i="25"/>
  <c r="B119" i="25"/>
  <c r="C153" i="26"/>
  <c r="W52" i="24"/>
  <c r="W69" i="4" s="1"/>
  <c r="W142" i="4" s="1"/>
  <c r="J98" i="25"/>
  <c r="T145" i="4"/>
  <c r="M98" i="25"/>
  <c r="F152" i="26"/>
  <c r="N98" i="25"/>
  <c r="C143" i="26"/>
  <c r="K153" i="26"/>
  <c r="O110" i="25"/>
  <c r="D110" i="25"/>
  <c r="R98" i="25"/>
  <c r="L156" i="25"/>
  <c r="P156" i="25"/>
  <c r="T156" i="25"/>
  <c r="M52" i="24"/>
  <c r="M74" i="24" s="1"/>
  <c r="M171" i="4" s="1"/>
  <c r="U98" i="25"/>
  <c r="N152" i="26"/>
  <c r="O52" i="24"/>
  <c r="O74" i="24" s="1"/>
  <c r="O171" i="4" s="1"/>
  <c r="V98" i="25"/>
  <c r="J110" i="25"/>
  <c r="K143" i="26"/>
  <c r="S153" i="26"/>
  <c r="H72" i="4"/>
  <c r="W110" i="25"/>
  <c r="T153" i="26"/>
  <c r="X154" i="26"/>
  <c r="L110" i="25"/>
  <c r="D136" i="25"/>
  <c r="D71" i="4"/>
  <c r="E105" i="25"/>
  <c r="W143" i="25"/>
  <c r="F136" i="25"/>
  <c r="J146" i="25"/>
  <c r="J105" i="25"/>
  <c r="T152" i="26"/>
  <c r="U105" i="25"/>
  <c r="G122" i="25"/>
  <c r="V105" i="25"/>
  <c r="J122" i="25"/>
  <c r="V152" i="26"/>
  <c r="B98" i="25"/>
  <c r="R110" i="25"/>
  <c r="W156" i="25"/>
  <c r="S143" i="26"/>
  <c r="K52" i="24"/>
  <c r="K69" i="4" s="1"/>
  <c r="K142" i="4" s="1"/>
  <c r="O153" i="25"/>
  <c r="T143" i="26"/>
  <c r="T110" i="25"/>
  <c r="W154" i="25"/>
  <c r="Y156" i="25"/>
  <c r="V3" i="4"/>
  <c r="V17" i="4"/>
  <c r="L74" i="24"/>
  <c r="L171" i="4" s="1"/>
  <c r="N144" i="4"/>
  <c r="Q75" i="24"/>
  <c r="Q172" i="4" s="1"/>
  <c r="U76" i="24"/>
  <c r="U173" i="4" s="1"/>
  <c r="Y77" i="24"/>
  <c r="Y174" i="4" s="1"/>
  <c r="E136" i="25"/>
  <c r="W136" i="25"/>
  <c r="I3" i="4"/>
  <c r="I128" i="4" s="1"/>
  <c r="L143" i="4"/>
  <c r="P144" i="4"/>
  <c r="C57" i="24"/>
  <c r="C116" i="4" s="1"/>
  <c r="K68" i="24"/>
  <c r="G136" i="25"/>
  <c r="M143" i="4"/>
  <c r="Q144" i="4"/>
  <c r="P52" i="24"/>
  <c r="T75" i="24"/>
  <c r="T172" i="4" s="1"/>
  <c r="X76" i="24"/>
  <c r="X173" i="4" s="1"/>
  <c r="D57" i="24"/>
  <c r="D116" i="4" s="1"/>
  <c r="C69" i="24"/>
  <c r="N143" i="4"/>
  <c r="V145" i="4"/>
  <c r="Q52" i="24"/>
  <c r="U75" i="24"/>
  <c r="U172" i="4" s="1"/>
  <c r="Y76" i="24"/>
  <c r="Y173" i="4" s="1"/>
  <c r="I136" i="25"/>
  <c r="O144" i="4"/>
  <c r="O143" i="4"/>
  <c r="W145" i="4"/>
  <c r="O3" i="4"/>
  <c r="O128" i="4" s="1"/>
  <c r="R52" i="24"/>
  <c r="V75" i="24"/>
  <c r="V172" i="4" s="1"/>
  <c r="B77" i="24"/>
  <c r="B174" i="4" s="1"/>
  <c r="F57" i="24"/>
  <c r="F116" i="4" s="1"/>
  <c r="J136" i="25"/>
  <c r="L69" i="4"/>
  <c r="L142" i="4" s="1"/>
  <c r="P70" i="4"/>
  <c r="P143" i="4" s="1"/>
  <c r="T71" i="4"/>
  <c r="T144" i="4" s="1"/>
  <c r="X72" i="4"/>
  <c r="X145" i="4" s="1"/>
  <c r="H118" i="4"/>
  <c r="L119" i="4"/>
  <c r="Q143" i="4"/>
  <c r="T52" i="24"/>
  <c r="N69" i="4"/>
  <c r="N142" i="4" s="1"/>
  <c r="R70" i="4"/>
  <c r="R143" i="4" s="1"/>
  <c r="V71" i="4"/>
  <c r="V144" i="4" s="1"/>
  <c r="J118" i="4"/>
  <c r="N119" i="4"/>
  <c r="M136" i="25"/>
  <c r="V52" i="24"/>
  <c r="N136" i="25"/>
  <c r="W74" i="24"/>
  <c r="W171" i="4" s="1"/>
  <c r="X52" i="24"/>
  <c r="Y52" i="24"/>
  <c r="Q136" i="25"/>
  <c r="R136" i="25"/>
  <c r="U143" i="4"/>
  <c r="Y144" i="4"/>
  <c r="V143" i="4"/>
  <c r="S142" i="4"/>
  <c r="W143" i="4"/>
  <c r="C145" i="4"/>
  <c r="X70" i="4"/>
  <c r="X143" i="4" s="1"/>
  <c r="D72" i="4"/>
  <c r="D145" i="4" s="1"/>
  <c r="G76" i="24"/>
  <c r="G173" i="4" s="1"/>
  <c r="E39" i="4"/>
  <c r="U142" i="4"/>
  <c r="Y143" i="4"/>
  <c r="D75" i="24"/>
  <c r="D172" i="4" s="1"/>
  <c r="H76" i="24"/>
  <c r="H173" i="4" s="1"/>
  <c r="L77" i="24"/>
  <c r="L174" i="4" s="1"/>
  <c r="T136" i="25"/>
  <c r="F145" i="4"/>
  <c r="U136" i="25"/>
  <c r="C144" i="4"/>
  <c r="G145" i="4"/>
  <c r="B52" i="24"/>
  <c r="F75" i="24"/>
  <c r="F172" i="4" s="1"/>
  <c r="J76" i="24"/>
  <c r="J173" i="4" s="1"/>
  <c r="N77" i="24"/>
  <c r="N174" i="4" s="1"/>
  <c r="V136" i="25"/>
  <c r="P42" i="4"/>
  <c r="D144" i="4"/>
  <c r="H145" i="4"/>
  <c r="C52" i="24"/>
  <c r="E144" i="4"/>
  <c r="D52" i="24"/>
  <c r="N39" i="4"/>
  <c r="F144" i="4"/>
  <c r="E52" i="24"/>
  <c r="Y136" i="25"/>
  <c r="S42" i="4"/>
  <c r="C143" i="4"/>
  <c r="G144" i="4"/>
  <c r="K145" i="4"/>
  <c r="F52" i="24"/>
  <c r="B146" i="25"/>
  <c r="G52" i="24"/>
  <c r="O76" i="24"/>
  <c r="O173" i="4" s="1"/>
  <c r="E143" i="4"/>
  <c r="I144" i="4"/>
  <c r="H52" i="24"/>
  <c r="L75" i="24"/>
  <c r="L172" i="4" s="1"/>
  <c r="P76" i="24"/>
  <c r="P173" i="4" s="1"/>
  <c r="T77" i="24"/>
  <c r="T174" i="4" s="1"/>
  <c r="I52" i="24"/>
  <c r="M75" i="24"/>
  <c r="M172" i="4" s="1"/>
  <c r="Q76" i="24"/>
  <c r="Q173" i="4" s="1"/>
  <c r="U77" i="24"/>
  <c r="U174" i="4" s="1"/>
  <c r="S77" i="24"/>
  <c r="S174" i="4" s="1"/>
  <c r="G143" i="4"/>
  <c r="K144" i="4"/>
  <c r="J52" i="24"/>
  <c r="N75" i="24"/>
  <c r="N172" i="4" s="1"/>
  <c r="R76" i="24"/>
  <c r="R173" i="4" s="1"/>
  <c r="V77" i="24"/>
  <c r="V174" i="4" s="1"/>
  <c r="B136" i="25"/>
  <c r="O75" i="24"/>
  <c r="O172" i="4" s="1"/>
  <c r="S76" i="24"/>
  <c r="S173" i="4" s="1"/>
  <c r="W77" i="24"/>
  <c r="W174" i="4" s="1"/>
  <c r="J62" i="20"/>
  <c r="J115" i="4" s="1"/>
  <c r="F48" i="23"/>
  <c r="E99" i="23"/>
  <c r="S78" i="20"/>
  <c r="S169" i="4" s="1"/>
  <c r="G48" i="23"/>
  <c r="G99" i="23"/>
  <c r="G62" i="20" s="1"/>
  <c r="G115" i="4" s="1"/>
  <c r="L48" i="23"/>
  <c r="S59" i="20"/>
  <c r="S112" i="4" s="1"/>
  <c r="W205" i="23"/>
  <c r="V140" i="23"/>
  <c r="Q153" i="23"/>
  <c r="T59" i="20"/>
  <c r="T112" i="4" s="1"/>
  <c r="R62" i="20"/>
  <c r="R115" i="4" s="1"/>
  <c r="Y140" i="23"/>
  <c r="Q151" i="23"/>
  <c r="Q146" i="23" s="1"/>
  <c r="Y153" i="23"/>
  <c r="V77" i="20"/>
  <c r="V168" i="4" s="1"/>
  <c r="V60" i="20"/>
  <c r="V113" i="4" s="1"/>
  <c r="T179" i="23"/>
  <c r="F143" i="23"/>
  <c r="Q155" i="23"/>
  <c r="Q158" i="23"/>
  <c r="Q161" i="23"/>
  <c r="G141" i="23"/>
  <c r="W48" i="23"/>
  <c r="D5" i="23"/>
  <c r="Y48" i="23"/>
  <c r="W99" i="23"/>
  <c r="W62" i="20" s="1"/>
  <c r="V141" i="23"/>
  <c r="D61" i="20"/>
  <c r="D114" i="4" s="1"/>
  <c r="G79" i="20"/>
  <c r="G170" i="4" s="1"/>
  <c r="V143" i="23"/>
  <c r="D78" i="20"/>
  <c r="D169" i="4" s="1"/>
  <c r="F144" i="23"/>
  <c r="H183" i="23"/>
  <c r="U77" i="20"/>
  <c r="U168" i="4" s="1"/>
  <c r="Q154" i="23"/>
  <c r="Q157" i="23"/>
  <c r="Q160" i="23"/>
  <c r="Q163" i="23"/>
  <c r="S57" i="20"/>
  <c r="S56" i="20" s="1"/>
  <c r="I5" i="23"/>
  <c r="T57" i="20"/>
  <c r="T56" i="20" s="1"/>
  <c r="C60" i="20"/>
  <c r="C113" i="4" s="1"/>
  <c r="K5" i="23"/>
  <c r="G205" i="23"/>
  <c r="E60" i="20"/>
  <c r="E113" i="4" s="1"/>
  <c r="L5" i="23"/>
  <c r="P183" i="23"/>
  <c r="I194" i="23"/>
  <c r="I205" i="23"/>
  <c r="V144" i="23"/>
  <c r="F60" i="20"/>
  <c r="F113" i="4" s="1"/>
  <c r="Y144" i="23"/>
  <c r="G60" i="20"/>
  <c r="N5" i="23"/>
  <c r="K48" i="23"/>
  <c r="K61" i="20" s="1"/>
  <c r="K114" i="4" s="1"/>
  <c r="F137" i="23"/>
  <c r="F132" i="23" s="1"/>
  <c r="H60" i="20"/>
  <c r="H113" i="4" s="1"/>
  <c r="T61" i="20"/>
  <c r="T114" i="4" s="1"/>
  <c r="O5" i="23"/>
  <c r="S141" i="23"/>
  <c r="V61" i="20"/>
  <c r="V114" i="4" s="1"/>
  <c r="P5" i="23"/>
  <c r="J77" i="20"/>
  <c r="J168" i="4" s="1"/>
  <c r="N78" i="20"/>
  <c r="N169" i="4" s="1"/>
  <c r="Q5" i="23"/>
  <c r="O78" i="20"/>
  <c r="O169" i="4" s="1"/>
  <c r="S79" i="20"/>
  <c r="S170" i="4" s="1"/>
  <c r="V183" i="23"/>
  <c r="V137" i="23"/>
  <c r="T79" i="20"/>
  <c r="T170" i="4" s="1"/>
  <c r="W141" i="23"/>
  <c r="Y137" i="23"/>
  <c r="Q78" i="20"/>
  <c r="Q169" i="4" s="1"/>
  <c r="U79" i="20"/>
  <c r="U170" i="4" s="1"/>
  <c r="D62" i="20"/>
  <c r="D115" i="4" s="1"/>
  <c r="R48" i="23"/>
  <c r="B99" i="23"/>
  <c r="P132" i="22"/>
  <c r="C132" i="22"/>
  <c r="K132" i="22"/>
  <c r="C146" i="22"/>
  <c r="S146" i="22"/>
  <c r="S132" i="22"/>
  <c r="K146" i="22"/>
  <c r="O67" i="4"/>
  <c r="O140" i="4" s="1"/>
  <c r="Q67" i="4"/>
  <c r="J66" i="4"/>
  <c r="K66" i="4"/>
  <c r="K139" i="4" s="1"/>
  <c r="J51" i="20"/>
  <c r="J65" i="4" s="1"/>
  <c r="L66" i="4"/>
  <c r="L139" i="4" s="1"/>
  <c r="J165" i="21"/>
  <c r="O51" i="20"/>
  <c r="O65" i="4" s="1"/>
  <c r="O138" i="4" s="1"/>
  <c r="U146" i="21"/>
  <c r="P51" i="20"/>
  <c r="P65" i="4" s="1"/>
  <c r="P138" i="4" s="1"/>
  <c r="C51" i="20"/>
  <c r="C65" i="4" s="1"/>
  <c r="C138" i="4" s="1"/>
  <c r="M165" i="21"/>
  <c r="R51" i="20"/>
  <c r="R65" i="4" s="1"/>
  <c r="U51" i="20"/>
  <c r="U65" i="4" s="1"/>
  <c r="U138" i="4" s="1"/>
  <c r="R165" i="21"/>
  <c r="I51" i="20"/>
  <c r="I65" i="4" s="1"/>
  <c r="I138" i="4" s="1"/>
  <c r="U165" i="21"/>
  <c r="E146" i="21"/>
  <c r="U68" i="4"/>
  <c r="U141" i="4" s="1"/>
  <c r="N67" i="4"/>
  <c r="N140" i="4" s="1"/>
  <c r="B165" i="21"/>
  <c r="R183" i="21"/>
  <c r="M146" i="21"/>
  <c r="E165" i="21"/>
  <c r="U132" i="21"/>
  <c r="P30" i="4"/>
  <c r="E68" i="4"/>
  <c r="E141" i="4" s="1"/>
  <c r="F141" i="4"/>
  <c r="N13" i="4"/>
  <c r="C140" i="4"/>
  <c r="G141" i="4"/>
  <c r="D140" i="4"/>
  <c r="H141" i="4"/>
  <c r="X183" i="21"/>
  <c r="R205" i="23"/>
  <c r="Y66" i="4"/>
  <c r="Y139" i="4" s="1"/>
  <c r="R39" i="4"/>
  <c r="E140" i="4"/>
  <c r="I141" i="4"/>
  <c r="L79" i="20"/>
  <c r="L170" i="4" s="1"/>
  <c r="Y183" i="21"/>
  <c r="V194" i="23"/>
  <c r="V30" i="4"/>
  <c r="C139" i="4"/>
  <c r="G140" i="4"/>
  <c r="K141" i="4"/>
  <c r="F77" i="20"/>
  <c r="F168" i="4" s="1"/>
  <c r="C194" i="21"/>
  <c r="C183" i="23"/>
  <c r="X194" i="23"/>
  <c r="S183" i="23"/>
  <c r="D139" i="4"/>
  <c r="H140" i="4"/>
  <c r="L141" i="4"/>
  <c r="G77" i="20"/>
  <c r="G168" i="4" s="1"/>
  <c r="O79" i="20"/>
  <c r="O170" i="4" s="1"/>
  <c r="D183" i="23"/>
  <c r="Y194" i="23"/>
  <c r="B194" i="21"/>
  <c r="E66" i="4"/>
  <c r="E139" i="4" s="1"/>
  <c r="I67" i="4"/>
  <c r="I140" i="4" s="1"/>
  <c r="M68" i="4"/>
  <c r="M141" i="4" s="1"/>
  <c r="D51" i="20"/>
  <c r="E183" i="23"/>
  <c r="E51" i="20"/>
  <c r="E65" i="4" s="1"/>
  <c r="E138" i="4" s="1"/>
  <c r="B183" i="21"/>
  <c r="F183" i="23"/>
  <c r="G139" i="4"/>
  <c r="K140" i="4"/>
  <c r="O141" i="4"/>
  <c r="C183" i="21"/>
  <c r="H139" i="4"/>
  <c r="L140" i="4"/>
  <c r="P141" i="4"/>
  <c r="D183" i="21"/>
  <c r="H194" i="21"/>
  <c r="I139" i="4"/>
  <c r="M140" i="4"/>
  <c r="Q141" i="4"/>
  <c r="I183" i="23"/>
  <c r="F138" i="4"/>
  <c r="K38" i="7"/>
  <c r="M77" i="20"/>
  <c r="M168" i="4" s="1"/>
  <c r="F183" i="21"/>
  <c r="J194" i="21"/>
  <c r="C194" i="23"/>
  <c r="G183" i="21"/>
  <c r="K194" i="21"/>
  <c r="K183" i="23"/>
  <c r="D194" i="23"/>
  <c r="D205" i="23"/>
  <c r="H183" i="21"/>
  <c r="L183" i="23"/>
  <c r="B205" i="23"/>
  <c r="Q140" i="4"/>
  <c r="I183" i="21"/>
  <c r="M183" i="23"/>
  <c r="F194" i="23"/>
  <c r="M51" i="20"/>
  <c r="M65" i="4" s="1"/>
  <c r="M138" i="4" s="1"/>
  <c r="J183" i="21"/>
  <c r="N183" i="23"/>
  <c r="B30" i="4"/>
  <c r="B39" i="4"/>
  <c r="M139" i="4"/>
  <c r="O42" i="4"/>
  <c r="D39" i="4"/>
  <c r="O66" i="4"/>
  <c r="O139" i="4" s="1"/>
  <c r="S67" i="4"/>
  <c r="S140" i="4" s="1"/>
  <c r="W68" i="4"/>
  <c r="W141" i="4" s="1"/>
  <c r="N51" i="20"/>
  <c r="N65" i="4" s="1"/>
  <c r="N138" i="4" s="1"/>
  <c r="R77" i="20"/>
  <c r="R168" i="4" s="1"/>
  <c r="K183" i="21"/>
  <c r="H194" i="23"/>
  <c r="Q183" i="23"/>
  <c r="O183" i="21"/>
  <c r="S194" i="21"/>
  <c r="L194" i="23"/>
  <c r="L205" i="23"/>
  <c r="Q42" i="4"/>
  <c r="T66" i="4"/>
  <c r="T139" i="4" s="1"/>
  <c r="X67" i="4"/>
  <c r="X140" i="4" s="1"/>
  <c r="S51" i="20"/>
  <c r="P183" i="21"/>
  <c r="J205" i="23"/>
  <c r="R42" i="4"/>
  <c r="U66" i="4"/>
  <c r="U139" i="4" s="1"/>
  <c r="Y67" i="4"/>
  <c r="Y140" i="4" s="1"/>
  <c r="T51" i="20"/>
  <c r="Q183" i="21"/>
  <c r="U183" i="23"/>
  <c r="N194" i="23"/>
  <c r="V51" i="20"/>
  <c r="V65" i="4" s="1"/>
  <c r="V138" i="4" s="1"/>
  <c r="S183" i="21"/>
  <c r="P194" i="23"/>
  <c r="W51" i="20"/>
  <c r="T183" i="21"/>
  <c r="X194" i="21"/>
  <c r="X183" i="23"/>
  <c r="Q194" i="23"/>
  <c r="Q205" i="23"/>
  <c r="Y183" i="23"/>
  <c r="T183" i="23"/>
  <c r="Y51" i="20"/>
  <c r="Y65" i="4" s="1"/>
  <c r="Y138" i="4" s="1"/>
  <c r="V183" i="21"/>
  <c r="B77" i="20"/>
  <c r="B168" i="4" s="1"/>
  <c r="W183" i="21"/>
  <c r="T194" i="23"/>
  <c r="T205" i="23"/>
  <c r="C229" i="19"/>
  <c r="C77" i="16"/>
  <c r="C81" i="16"/>
  <c r="C110" i="4" s="1"/>
  <c r="G229" i="19"/>
  <c r="G81" i="16"/>
  <c r="G110" i="4" s="1"/>
  <c r="I229" i="19"/>
  <c r="I81" i="16"/>
  <c r="I110" i="4" s="1"/>
  <c r="K229" i="19"/>
  <c r="K81" i="16"/>
  <c r="K110" i="4" s="1"/>
  <c r="N77" i="16"/>
  <c r="N80" i="16"/>
  <c r="O77" i="16"/>
  <c r="O76" i="16" s="1"/>
  <c r="O80" i="16"/>
  <c r="O109" i="4" s="1"/>
  <c r="N229" i="19"/>
  <c r="N81" i="16"/>
  <c r="N110" i="4" s="1"/>
  <c r="Q77" i="16"/>
  <c r="Q76" i="16" s="1"/>
  <c r="Q80" i="16"/>
  <c r="Q109" i="4" s="1"/>
  <c r="Q229" i="19"/>
  <c r="Q81" i="16"/>
  <c r="Q79" i="16" s="1"/>
  <c r="Q108" i="4" s="1"/>
  <c r="V229" i="19"/>
  <c r="V77" i="16"/>
  <c r="V76" i="16" s="1"/>
  <c r="V81" i="16"/>
  <c r="V110" i="4" s="1"/>
  <c r="W229" i="19"/>
  <c r="W77" i="16"/>
  <c r="W76" i="16" s="1"/>
  <c r="W81" i="16"/>
  <c r="W110" i="4" s="1"/>
  <c r="F77" i="16"/>
  <c r="F76" i="16" s="1"/>
  <c r="U77" i="16"/>
  <c r="U76" i="16" s="1"/>
  <c r="U80" i="16"/>
  <c r="G77" i="16"/>
  <c r="G76" i="16" s="1"/>
  <c r="I77" i="16"/>
  <c r="I76" i="16" s="1"/>
  <c r="C79" i="16"/>
  <c r="C108" i="4" s="1"/>
  <c r="E76" i="16"/>
  <c r="J190" i="19"/>
  <c r="K77" i="16"/>
  <c r="K76" i="16" s="1"/>
  <c r="P81" i="16"/>
  <c r="C109" i="4"/>
  <c r="F61" i="19"/>
  <c r="R81" i="16"/>
  <c r="K197" i="19"/>
  <c r="N102" i="16"/>
  <c r="N165" i="4" s="1"/>
  <c r="L197" i="19"/>
  <c r="P80" i="16"/>
  <c r="P109" i="4" s="1"/>
  <c r="B171" i="19"/>
  <c r="D171" i="19"/>
  <c r="U61" i="19"/>
  <c r="U81" i="16" s="1"/>
  <c r="U110" i="4" s="1"/>
  <c r="V184" i="19"/>
  <c r="U102" i="16"/>
  <c r="U165" i="4" s="1"/>
  <c r="S61" i="19"/>
  <c r="S197" i="19"/>
  <c r="T197" i="19"/>
  <c r="C190" i="19"/>
  <c r="Y80" i="16"/>
  <c r="D61" i="19"/>
  <c r="D81" i="16" s="1"/>
  <c r="D110" i="4" s="1"/>
  <c r="T109" i="4"/>
  <c r="T101" i="16"/>
  <c r="T164" i="4" s="1"/>
  <c r="D5" i="19"/>
  <c r="B61" i="19"/>
  <c r="C76" i="16"/>
  <c r="C184" i="19"/>
  <c r="C102" i="16"/>
  <c r="C165" i="4" s="1"/>
  <c r="H81" i="16"/>
  <c r="H110" i="4" s="1"/>
  <c r="J5" i="19"/>
  <c r="R171" i="19"/>
  <c r="K190" i="19"/>
  <c r="E80" i="16"/>
  <c r="L5" i="19"/>
  <c r="E102" i="16"/>
  <c r="E165" i="4" s="1"/>
  <c r="I103" i="16"/>
  <c r="I166" i="4" s="1"/>
  <c r="F80" i="16"/>
  <c r="T171" i="19"/>
  <c r="C197" i="19"/>
  <c r="G80" i="16"/>
  <c r="J61" i="19"/>
  <c r="J81" i="16" s="1"/>
  <c r="J110" i="4" s="1"/>
  <c r="D197" i="19"/>
  <c r="K103" i="16"/>
  <c r="K166" i="4" s="1"/>
  <c r="H80" i="16"/>
  <c r="H109" i="4" s="1"/>
  <c r="K184" i="19"/>
  <c r="I80" i="16"/>
  <c r="N76" i="16"/>
  <c r="O81" i="16"/>
  <c r="N184" i="19"/>
  <c r="R190" i="19"/>
  <c r="L5" i="18"/>
  <c r="L97" i="16" s="1"/>
  <c r="L95" i="16" s="1"/>
  <c r="X5" i="18"/>
  <c r="J96" i="16"/>
  <c r="M5" i="18"/>
  <c r="M97" i="16" s="1"/>
  <c r="Y5" i="18"/>
  <c r="Y97" i="16" s="1"/>
  <c r="O5" i="18"/>
  <c r="O165" i="18" s="1"/>
  <c r="Q96" i="16"/>
  <c r="Q95" i="16" s="1"/>
  <c r="S96" i="16"/>
  <c r="S95" i="16" s="1"/>
  <c r="W96" i="16"/>
  <c r="Y95" i="16"/>
  <c r="G97" i="16"/>
  <c r="J97" i="16"/>
  <c r="K5" i="18"/>
  <c r="C95" i="16"/>
  <c r="D95" i="16"/>
  <c r="T5" i="18"/>
  <c r="T97" i="16" s="1"/>
  <c r="U5" i="18"/>
  <c r="U97" i="16" s="1"/>
  <c r="G95" i="16"/>
  <c r="V5" i="18"/>
  <c r="V171" i="18" s="1"/>
  <c r="K97" i="16"/>
  <c r="K161" i="18"/>
  <c r="M95" i="16"/>
  <c r="J95" i="16"/>
  <c r="F5" i="17"/>
  <c r="N217" i="17"/>
  <c r="K96" i="16"/>
  <c r="G5" i="17"/>
  <c r="B171" i="17"/>
  <c r="Y62" i="4"/>
  <c r="I5" i="17"/>
  <c r="G162" i="18"/>
  <c r="B63" i="4"/>
  <c r="B136" i="4" s="1"/>
  <c r="N96" i="16"/>
  <c r="W97" i="16"/>
  <c r="J5" i="17"/>
  <c r="B172" i="17"/>
  <c r="O163" i="18"/>
  <c r="C63" i="4"/>
  <c r="C136" i="4" s="1"/>
  <c r="G90" i="16"/>
  <c r="O96" i="16"/>
  <c r="O95" i="16" s="1"/>
  <c r="L5" i="17"/>
  <c r="B163" i="17"/>
  <c r="B160" i="17" s="1"/>
  <c r="W164" i="18"/>
  <c r="H5" i="17"/>
  <c r="O103" i="16"/>
  <c r="O166" i="4" s="1"/>
  <c r="O90" i="16"/>
  <c r="P96" i="16"/>
  <c r="N5" i="17"/>
  <c r="B190" i="17"/>
  <c r="B173" i="17"/>
  <c r="C190" i="17"/>
  <c r="E63" i="4"/>
  <c r="T52" i="16"/>
  <c r="W92" i="16"/>
  <c r="R96" i="16"/>
  <c r="P5" i="17"/>
  <c r="B164" i="17"/>
  <c r="K190" i="17"/>
  <c r="B53" i="16"/>
  <c r="B52" i="16" s="1"/>
  <c r="O102" i="16"/>
  <c r="O165" i="4" s="1"/>
  <c r="T96" i="16"/>
  <c r="R5" i="17"/>
  <c r="B174" i="17"/>
  <c r="R190" i="17"/>
  <c r="C71" i="16"/>
  <c r="U96" i="16"/>
  <c r="B165" i="17"/>
  <c r="S190" i="17"/>
  <c r="E71" i="16"/>
  <c r="V96" i="16"/>
  <c r="V5" i="17"/>
  <c r="V170" i="17" s="1"/>
  <c r="B5" i="18"/>
  <c r="B164" i="18" s="1"/>
  <c r="B175" i="17"/>
  <c r="B166" i="17"/>
  <c r="Y64" i="4"/>
  <c r="C217" i="17"/>
  <c r="G229" i="17"/>
  <c r="O240" i="17"/>
  <c r="B167" i="17"/>
  <c r="J184" i="17"/>
  <c r="S63" i="4"/>
  <c r="S136" i="4" s="1"/>
  <c r="R71" i="16"/>
  <c r="I229" i="17"/>
  <c r="E95" i="16"/>
  <c r="B169" i="17"/>
  <c r="K184" i="17"/>
  <c r="X63" i="4"/>
  <c r="X136" i="4" s="1"/>
  <c r="R184" i="17"/>
  <c r="R5" i="18"/>
  <c r="O97" i="16"/>
  <c r="B170" i="17"/>
  <c r="I95" i="16"/>
  <c r="D5" i="17"/>
  <c r="K9" i="4"/>
  <c r="K3" i="4"/>
  <c r="K128" i="4" s="1"/>
  <c r="L9" i="4"/>
  <c r="L3" i="4"/>
  <c r="L128" i="4" s="1"/>
  <c r="T3" i="4"/>
  <c r="T128" i="4" s="1"/>
  <c r="T9" i="4"/>
  <c r="Y3" i="4"/>
  <c r="Y128" i="4" s="1"/>
  <c r="Y9" i="4"/>
  <c r="E33" i="4"/>
  <c r="K42" i="4"/>
  <c r="T100" i="16"/>
  <c r="T163" i="4" s="1"/>
  <c r="F33" i="4"/>
  <c r="T62" i="4"/>
  <c r="T135" i="4" s="1"/>
  <c r="Y63" i="4"/>
  <c r="Y136" i="4" s="1"/>
  <c r="M109" i="4"/>
  <c r="L103" i="16"/>
  <c r="L166" i="4" s="1"/>
  <c r="W101" i="16"/>
  <c r="W164" i="4" s="1"/>
  <c r="O217" i="17"/>
  <c r="S229" i="17"/>
  <c r="W128" i="4"/>
  <c r="C30" i="4"/>
  <c r="G33" i="4"/>
  <c r="B64" i="4"/>
  <c r="B137" i="4" s="1"/>
  <c r="N109" i="4"/>
  <c r="W52" i="16"/>
  <c r="W61" i="4" s="1"/>
  <c r="W134" i="4" s="1"/>
  <c r="I102" i="16"/>
  <c r="I165" i="4" s="1"/>
  <c r="M103" i="16"/>
  <c r="M166" i="4" s="1"/>
  <c r="P217" i="17"/>
  <c r="T229" i="17"/>
  <c r="H33" i="4"/>
  <c r="W62" i="4"/>
  <c r="W135" i="4" s="1"/>
  <c r="C64" i="4"/>
  <c r="C137" i="4" s="1"/>
  <c r="X52" i="16"/>
  <c r="J102" i="16"/>
  <c r="J165" i="4" s="1"/>
  <c r="N103" i="16"/>
  <c r="N166" i="4" s="1"/>
  <c r="Q217" i="17"/>
  <c r="U229" i="17"/>
  <c r="I9" i="4"/>
  <c r="I33" i="4"/>
  <c r="X135" i="4"/>
  <c r="D137" i="4"/>
  <c r="Y52" i="16"/>
  <c r="K102" i="16"/>
  <c r="K165" i="4" s="1"/>
  <c r="R217" i="17"/>
  <c r="V229" i="17"/>
  <c r="B240" i="17"/>
  <c r="J33" i="4"/>
  <c r="Y135" i="4"/>
  <c r="E137" i="4"/>
  <c r="B101" i="16"/>
  <c r="B164" i="4" s="1"/>
  <c r="L102" i="16"/>
  <c r="L165" i="4" s="1"/>
  <c r="P103" i="16"/>
  <c r="P166" i="4" s="1"/>
  <c r="G103" i="16"/>
  <c r="G166" i="4" s="1"/>
  <c r="S217" i="17"/>
  <c r="W229" i="17"/>
  <c r="F137" i="4"/>
  <c r="T217" i="17"/>
  <c r="D240" i="17"/>
  <c r="G137" i="4"/>
  <c r="C41" i="7"/>
  <c r="B71" i="16"/>
  <c r="Y229" i="17"/>
  <c r="E240" i="17"/>
  <c r="D136" i="4"/>
  <c r="H137" i="4"/>
  <c r="D41" i="7"/>
  <c r="D38" i="7" s="1"/>
  <c r="D5" i="7" s="1"/>
  <c r="D55" i="7" s="1"/>
  <c r="S103" i="16"/>
  <c r="S166" i="4" s="1"/>
  <c r="V217" i="17"/>
  <c r="F240" i="17"/>
  <c r="E136" i="4"/>
  <c r="I137" i="4"/>
  <c r="E41" i="7"/>
  <c r="E38" i="7" s="1"/>
  <c r="E5" i="7" s="1"/>
  <c r="P102" i="16"/>
  <c r="P165" i="4" s="1"/>
  <c r="T103" i="16"/>
  <c r="T166" i="4" s="1"/>
  <c r="D71" i="16"/>
  <c r="G102" i="16"/>
  <c r="G165" i="4" s="1"/>
  <c r="W217" i="17"/>
  <c r="G240" i="17"/>
  <c r="F136" i="4"/>
  <c r="B111" i="4"/>
  <c r="Q102" i="16"/>
  <c r="Q165" i="4" s="1"/>
  <c r="U103" i="16"/>
  <c r="U166" i="4" s="1"/>
  <c r="X217" i="17"/>
  <c r="H240" i="17"/>
  <c r="O9" i="4"/>
  <c r="O134" i="4" s="1"/>
  <c r="T61" i="4"/>
  <c r="T134" i="4" s="1"/>
  <c r="G63" i="4"/>
  <c r="G136" i="4" s="1"/>
  <c r="K64" i="4"/>
  <c r="K137" i="4" s="1"/>
  <c r="V103" i="16"/>
  <c r="V166" i="4" s="1"/>
  <c r="Y217" i="17"/>
  <c r="I240" i="17"/>
  <c r="G30" i="4"/>
  <c r="L137" i="4"/>
  <c r="J240" i="17"/>
  <c r="J71" i="16"/>
  <c r="C229" i="17"/>
  <c r="T76" i="16"/>
  <c r="D229" i="17"/>
  <c r="L240" i="17"/>
  <c r="E229" i="17"/>
  <c r="M240" i="17"/>
  <c r="I30" i="4"/>
  <c r="H136" i="4"/>
  <c r="I136" i="4"/>
  <c r="M137" i="4"/>
  <c r="C33" i="4"/>
  <c r="K39" i="4"/>
  <c r="M42" i="4"/>
  <c r="N137" i="4"/>
  <c r="K136" i="4"/>
  <c r="O137" i="4"/>
  <c r="M39" i="4"/>
  <c r="B62" i="4"/>
  <c r="L63" i="4"/>
  <c r="L136" i="4" s="1"/>
  <c r="P64" i="4"/>
  <c r="P137" i="4" s="1"/>
  <c r="H111" i="4"/>
  <c r="M71" i="16"/>
  <c r="B217" i="17"/>
  <c r="F229" i="17"/>
  <c r="N240" i="17"/>
  <c r="D217" i="17"/>
  <c r="P240" i="17"/>
  <c r="B103" i="16"/>
  <c r="B166" i="4" s="1"/>
  <c r="W90" i="16"/>
  <c r="W89" i="16" s="1"/>
  <c r="X90" i="16"/>
  <c r="F217" i="17"/>
  <c r="R240" i="17"/>
  <c r="T42" i="4"/>
  <c r="L42" i="4"/>
  <c r="S3" i="4"/>
  <c r="S128" i="4" s="1"/>
  <c r="K79" i="16"/>
  <c r="K108" i="4" s="1"/>
  <c r="O101" i="16"/>
  <c r="O164" i="4" s="1"/>
  <c r="W103" i="16"/>
  <c r="W166" i="4" s="1"/>
  <c r="G217" i="17"/>
  <c r="K229" i="17"/>
  <c r="S30" i="4"/>
  <c r="O39" i="4"/>
  <c r="U42" i="4"/>
  <c r="U71" i="16"/>
  <c r="O91" i="16"/>
  <c r="O89" i="16" s="1"/>
  <c r="H217" i="17"/>
  <c r="L229" i="17"/>
  <c r="T240" i="17"/>
  <c r="T30" i="4"/>
  <c r="P39" i="4"/>
  <c r="V42" i="4"/>
  <c r="B42" i="4"/>
  <c r="N42" i="4"/>
  <c r="W137" i="4"/>
  <c r="V71" i="16"/>
  <c r="I217" i="17"/>
  <c r="M229" i="17"/>
  <c r="U240" i="17"/>
  <c r="U30" i="4"/>
  <c r="Q39" i="4"/>
  <c r="W42" i="4"/>
  <c r="J217" i="17"/>
  <c r="N229" i="17"/>
  <c r="V240" i="17"/>
  <c r="O135" i="4"/>
  <c r="U136" i="4"/>
  <c r="Y137" i="4"/>
  <c r="D102" i="16"/>
  <c r="D165" i="4" s="1"/>
  <c r="H103" i="16"/>
  <c r="H166" i="4" s="1"/>
  <c r="K217" i="17"/>
  <c r="O229" i="17"/>
  <c r="W240" i="17"/>
  <c r="V136" i="4"/>
  <c r="Q52" i="16"/>
  <c r="L217" i="17"/>
  <c r="X240" i="17"/>
  <c r="D33" i="4"/>
  <c r="Q135" i="4"/>
  <c r="W136" i="4"/>
  <c r="O110" i="4"/>
  <c r="J103" i="16"/>
  <c r="J166" i="4" s="1"/>
  <c r="Q229" i="17"/>
  <c r="Y253" i="15"/>
  <c r="Y210" i="15"/>
  <c r="Y78" i="12"/>
  <c r="Y107" i="4" s="1"/>
  <c r="Y209" i="15"/>
  <c r="Y220" i="15"/>
  <c r="Y214" i="15"/>
  <c r="Y213" i="15"/>
  <c r="Y211" i="15"/>
  <c r="B213" i="15"/>
  <c r="B211" i="15"/>
  <c r="B210" i="15"/>
  <c r="B217" i="15"/>
  <c r="B209" i="15"/>
  <c r="B78" i="12"/>
  <c r="B107" i="4" s="1"/>
  <c r="B216" i="15"/>
  <c r="B214" i="15"/>
  <c r="D233" i="15"/>
  <c r="D71" i="12"/>
  <c r="D70" i="12" s="1"/>
  <c r="D76" i="12"/>
  <c r="D218" i="15"/>
  <c r="D78" i="12"/>
  <c r="D107" i="4" s="1"/>
  <c r="E233" i="15"/>
  <c r="E71" i="12"/>
  <c r="E70" i="12" s="1"/>
  <c r="E76" i="12"/>
  <c r="F233" i="15"/>
  <c r="F76" i="12"/>
  <c r="G233" i="15"/>
  <c r="G76" i="12"/>
  <c r="W100" i="12"/>
  <c r="W161" i="4" s="1"/>
  <c r="P34" i="15"/>
  <c r="R211" i="15"/>
  <c r="X100" i="12"/>
  <c r="X161" i="4" s="1"/>
  <c r="Q34" i="15"/>
  <c r="Q213" i="15"/>
  <c r="T34" i="15"/>
  <c r="R213" i="15"/>
  <c r="F38" i="7"/>
  <c r="F5" i="7" s="1"/>
  <c r="F53" i="7" s="1"/>
  <c r="U34" i="15"/>
  <c r="G38" i="7"/>
  <c r="G5" i="7" s="1"/>
  <c r="G52" i="7" s="1"/>
  <c r="J38" i="7"/>
  <c r="L71" i="12"/>
  <c r="L70" i="12" s="1"/>
  <c r="H76" i="12"/>
  <c r="I115" i="15"/>
  <c r="I176" i="15"/>
  <c r="I179" i="15"/>
  <c r="I38" i="7"/>
  <c r="M71" i="12"/>
  <c r="M70" i="12" s="1"/>
  <c r="L76" i="12"/>
  <c r="L105" i="4" s="1"/>
  <c r="J115" i="15"/>
  <c r="T216" i="15"/>
  <c r="Y171" i="15"/>
  <c r="U40" i="7"/>
  <c r="U216" i="15"/>
  <c r="N75" i="12"/>
  <c r="N104" i="4" s="1"/>
  <c r="Q214" i="15"/>
  <c r="H233" i="15"/>
  <c r="O76" i="12"/>
  <c r="R214" i="15"/>
  <c r="Q216" i="15"/>
  <c r="R216" i="15"/>
  <c r="Y216" i="15"/>
  <c r="M105" i="4"/>
  <c r="I100" i="12"/>
  <c r="I161" i="4" s="1"/>
  <c r="X76" i="12"/>
  <c r="H181" i="15"/>
  <c r="N105" i="4"/>
  <c r="Y38" i="7"/>
  <c r="J100" i="12"/>
  <c r="J161" i="4" s="1"/>
  <c r="Q209" i="15"/>
  <c r="G99" i="12"/>
  <c r="G160" i="4" s="1"/>
  <c r="K100" i="12"/>
  <c r="K161" i="4" s="1"/>
  <c r="I178" i="15"/>
  <c r="R209" i="15"/>
  <c r="H99" i="12"/>
  <c r="H160" i="4" s="1"/>
  <c r="D216" i="15"/>
  <c r="Q181" i="15"/>
  <c r="M100" i="12"/>
  <c r="M161" i="4" s="1"/>
  <c r="Q101" i="12"/>
  <c r="Q162" i="4" s="1"/>
  <c r="Q78" i="12"/>
  <c r="Q107" i="4" s="1"/>
  <c r="E216" i="15"/>
  <c r="Y181" i="15"/>
  <c r="N100" i="12"/>
  <c r="N161" i="4" s="1"/>
  <c r="Q210" i="15"/>
  <c r="C38" i="7"/>
  <c r="L216" i="15"/>
  <c r="Q171" i="15"/>
  <c r="U100" i="12"/>
  <c r="U161" i="4" s="1"/>
  <c r="Y101" i="12"/>
  <c r="Y162" i="4" s="1"/>
  <c r="M216" i="15"/>
  <c r="J171" i="14"/>
  <c r="R187" i="14"/>
  <c r="R171" i="14"/>
  <c r="J199" i="14"/>
  <c r="B187" i="14"/>
  <c r="R181" i="14"/>
  <c r="B171" i="14"/>
  <c r="J187" i="14"/>
  <c r="F233" i="13"/>
  <c r="Q56" i="4"/>
  <c r="Q131" i="4" s="1"/>
  <c r="G58" i="4"/>
  <c r="K59" i="4"/>
  <c r="K65" i="12"/>
  <c r="K57" i="4" s="1"/>
  <c r="K132" i="4" s="1"/>
  <c r="G233" i="13"/>
  <c r="O253" i="13"/>
  <c r="K187" i="13"/>
  <c r="O251" i="14"/>
  <c r="S261" i="14"/>
  <c r="J243" i="13"/>
  <c r="R56" i="4"/>
  <c r="R131" i="4" s="1"/>
  <c r="H58" i="4"/>
  <c r="L59" i="4"/>
  <c r="H233" i="13"/>
  <c r="L243" i="13"/>
  <c r="P253" i="13"/>
  <c r="P251" i="14"/>
  <c r="T261" i="14"/>
  <c r="S56" i="4"/>
  <c r="S131" i="4" s="1"/>
  <c r="M59" i="4"/>
  <c r="Q60" i="4"/>
  <c r="Q133" i="4" s="1"/>
  <c r="M65" i="12"/>
  <c r="M57" i="4" s="1"/>
  <c r="I233" i="13"/>
  <c r="M243" i="13"/>
  <c r="C233" i="13"/>
  <c r="K233" i="13"/>
  <c r="Q251" i="14"/>
  <c r="U261" i="14"/>
  <c r="N59" i="4"/>
  <c r="R60" i="4"/>
  <c r="N65" i="12"/>
  <c r="N57" i="4" s="1"/>
  <c r="N132" i="4" s="1"/>
  <c r="J233" i="13"/>
  <c r="N243" i="13"/>
  <c r="R253" i="13"/>
  <c r="R251" i="14"/>
  <c r="V261" i="14"/>
  <c r="N253" i="13"/>
  <c r="O243" i="13"/>
  <c r="U224" i="13"/>
  <c r="W261" i="14"/>
  <c r="P65" i="12"/>
  <c r="P57" i="4" s="1"/>
  <c r="P243" i="13"/>
  <c r="T253" i="13"/>
  <c r="V224" i="13"/>
  <c r="S253" i="13"/>
  <c r="T251" i="14"/>
  <c r="L63" i="12"/>
  <c r="L55" i="4" s="1"/>
  <c r="L130" i="4" s="1"/>
  <c r="M233" i="13"/>
  <c r="Q243" i="13"/>
  <c r="U253" i="13"/>
  <c r="U251" i="14"/>
  <c r="V251" i="14"/>
  <c r="W253" i="13"/>
  <c r="S187" i="13"/>
  <c r="Y224" i="13"/>
  <c r="W251" i="14"/>
  <c r="P58" i="4"/>
  <c r="T59" i="4"/>
  <c r="P233" i="13"/>
  <c r="X253" i="13"/>
  <c r="X251" i="14"/>
  <c r="Q58" i="4"/>
  <c r="U59" i="4"/>
  <c r="Y60" i="4"/>
  <c r="Q233" i="13"/>
  <c r="U243" i="13"/>
  <c r="Y251" i="14"/>
  <c r="V59" i="4"/>
  <c r="R233" i="13"/>
  <c r="V243" i="13"/>
  <c r="C241" i="13"/>
  <c r="C224" i="13"/>
  <c r="G224" i="13"/>
  <c r="C56" i="4"/>
  <c r="C131" i="4" s="1"/>
  <c r="V58" i="4"/>
  <c r="C216" i="13"/>
  <c r="D224" i="13"/>
  <c r="P224" i="13"/>
  <c r="F261" i="14"/>
  <c r="S58" i="4"/>
  <c r="G57" i="4"/>
  <c r="G132" i="4" s="1"/>
  <c r="E56" i="4"/>
  <c r="E131" i="4" s="1"/>
  <c r="W58" i="4"/>
  <c r="K216" i="13"/>
  <c r="E224" i="13"/>
  <c r="G261" i="14"/>
  <c r="B261" i="14"/>
  <c r="R58" i="4"/>
  <c r="E57" i="4"/>
  <c r="E132" i="4" s="1"/>
  <c r="T58" i="4"/>
  <c r="S216" i="13"/>
  <c r="F224" i="13"/>
  <c r="D251" i="14"/>
  <c r="J261" i="14"/>
  <c r="X59" i="4"/>
  <c r="U58" i="4"/>
  <c r="B63" i="12"/>
  <c r="B55" i="4" s="1"/>
  <c r="E251" i="14"/>
  <c r="R261" i="14"/>
  <c r="W59" i="4"/>
  <c r="B56" i="4"/>
  <c r="B131" i="4" s="1"/>
  <c r="C63" i="12"/>
  <c r="C55" i="4" s="1"/>
  <c r="H224" i="13"/>
  <c r="L224" i="13"/>
  <c r="F251" i="14"/>
  <c r="B251" i="14"/>
  <c r="C187" i="13"/>
  <c r="M224" i="13"/>
  <c r="G251" i="14"/>
  <c r="K261" i="14"/>
  <c r="B241" i="14"/>
  <c r="D243" i="13"/>
  <c r="N224" i="13"/>
  <c r="H251" i="14"/>
  <c r="L261" i="14"/>
  <c r="K224" i="13"/>
  <c r="O224" i="13"/>
  <c r="E241" i="14"/>
  <c r="I251" i="14"/>
  <c r="M261" i="14"/>
  <c r="H243" i="13"/>
  <c r="M73" i="12"/>
  <c r="M102" i="4" s="1"/>
  <c r="C5" i="4"/>
  <c r="C3" i="4"/>
  <c r="C128" i="4" s="1"/>
  <c r="D3" i="4"/>
  <c r="D128" i="4" s="1"/>
  <c r="D5" i="4"/>
  <c r="D130" i="4" s="1"/>
  <c r="T63" i="12"/>
  <c r="T55" i="4" s="1"/>
  <c r="T130" i="4" s="1"/>
  <c r="T57" i="4"/>
  <c r="T132" i="4" s="1"/>
  <c r="U33" i="4"/>
  <c r="X30" i="4"/>
  <c r="G39" i="4"/>
  <c r="I42" i="4"/>
  <c r="Y30" i="4"/>
  <c r="Y33" i="4"/>
  <c r="H39" i="4"/>
  <c r="L39" i="4"/>
  <c r="J42" i="4"/>
  <c r="I31" i="12"/>
  <c r="G253" i="13"/>
  <c r="Q30" i="4"/>
  <c r="X33" i="4"/>
  <c r="I39" i="4"/>
  <c r="K133" i="4"/>
  <c r="M30" i="4"/>
  <c r="O30" i="4"/>
  <c r="V128" i="4"/>
  <c r="W33" i="4"/>
  <c r="J39" i="4"/>
  <c r="L133" i="4"/>
  <c r="F3" i="12"/>
  <c r="D86" i="12"/>
  <c r="V33" i="4"/>
  <c r="W30" i="4"/>
  <c r="D30" i="4"/>
  <c r="M133" i="4"/>
  <c r="H42" i="4"/>
  <c r="E30" i="4"/>
  <c r="N133" i="4"/>
  <c r="F30" i="4"/>
  <c r="B33" i="4"/>
  <c r="C132" i="4"/>
  <c r="O133" i="4"/>
  <c r="N31" i="12"/>
  <c r="J30" i="4"/>
  <c r="Q33" i="4"/>
  <c r="Y39" i="4"/>
  <c r="D132" i="4"/>
  <c r="P133" i="4"/>
  <c r="Q3" i="4"/>
  <c r="Q128" i="4" s="1"/>
  <c r="J31" i="12"/>
  <c r="H65" i="12"/>
  <c r="P100" i="12"/>
  <c r="P161" i="4" s="1"/>
  <c r="E233" i="13"/>
  <c r="I243" i="13"/>
  <c r="Q31" i="12"/>
  <c r="S133" i="4"/>
  <c r="T133" i="4"/>
  <c r="U133" i="4"/>
  <c r="M98" i="12"/>
  <c r="M159" i="4" s="1"/>
  <c r="V133" i="4"/>
  <c r="N98" i="12"/>
  <c r="N159" i="4" s="1"/>
  <c r="C130" i="4"/>
  <c r="S233" i="13"/>
  <c r="K30" i="4"/>
  <c r="K33" i="4"/>
  <c r="O33" i="4"/>
  <c r="S33" i="4"/>
  <c r="V39" i="4"/>
  <c r="X42" i="4"/>
  <c r="L132" i="4"/>
  <c r="X133" i="4"/>
  <c r="L30" i="4"/>
  <c r="L33" i="4"/>
  <c r="P33" i="4"/>
  <c r="T33" i="4"/>
  <c r="W39" i="4"/>
  <c r="Y42" i="4"/>
  <c r="E130" i="4"/>
  <c r="M132" i="4"/>
  <c r="Y133" i="4"/>
  <c r="B82" i="12"/>
  <c r="S31" i="12"/>
  <c r="I63" i="12"/>
  <c r="I55" i="4" s="1"/>
  <c r="I130" i="4" s="1"/>
  <c r="Q65" i="12"/>
  <c r="Q57" i="4" s="1"/>
  <c r="Q132" i="4" s="1"/>
  <c r="Y100" i="12"/>
  <c r="Y161" i="4" s="1"/>
  <c r="N233" i="13"/>
  <c r="R243" i="13"/>
  <c r="V253" i="13"/>
  <c r="L38" i="7"/>
  <c r="C82" i="12"/>
  <c r="J63" i="12"/>
  <c r="J55" i="4" s="1"/>
  <c r="R65" i="12"/>
  <c r="B101" i="12"/>
  <c r="B162" i="4" s="1"/>
  <c r="O233" i="13"/>
  <c r="G130" i="4"/>
  <c r="O132" i="4"/>
  <c r="M38" i="7"/>
  <c r="U31" i="12"/>
  <c r="K63" i="12"/>
  <c r="K55" i="4" s="1"/>
  <c r="K130" i="4" s="1"/>
  <c r="S65" i="12"/>
  <c r="T243" i="13"/>
  <c r="C253" i="13"/>
  <c r="P132" i="4"/>
  <c r="M63" i="12"/>
  <c r="U65" i="12"/>
  <c r="E101" i="12"/>
  <c r="E162" i="4" s="1"/>
  <c r="N30" i="4"/>
  <c r="T38" i="7"/>
  <c r="G82" i="12"/>
  <c r="X31" i="12"/>
  <c r="N63" i="12"/>
  <c r="N55" i="4" s="1"/>
  <c r="N130" i="4" s="1"/>
  <c r="V65" i="12"/>
  <c r="B100" i="12"/>
  <c r="B161" i="4" s="1"/>
  <c r="W243" i="13"/>
  <c r="N33" i="4"/>
  <c r="C42" i="4"/>
  <c r="C133" i="4"/>
  <c r="V38" i="7"/>
  <c r="I129" i="4"/>
  <c r="O63" i="12"/>
  <c r="O55" i="4" s="1"/>
  <c r="O130" i="4" s="1"/>
  <c r="W65" i="12"/>
  <c r="C100" i="12"/>
  <c r="C161" i="4" s="1"/>
  <c r="X243" i="13"/>
  <c r="U39" i="4"/>
  <c r="R33" i="4"/>
  <c r="D42" i="4"/>
  <c r="D133" i="4"/>
  <c r="W38" i="7"/>
  <c r="I82" i="12"/>
  <c r="P63" i="12"/>
  <c r="P55" i="4" s="1"/>
  <c r="X65" i="12"/>
  <c r="U233" i="13"/>
  <c r="Y243" i="13"/>
  <c r="E42" i="4"/>
  <c r="E133" i="4"/>
  <c r="J82" i="12"/>
  <c r="Q63" i="12"/>
  <c r="Q55" i="4" s="1"/>
  <c r="Q130" i="4" s="1"/>
  <c r="Y65" i="12"/>
  <c r="E100" i="12"/>
  <c r="E161" i="4" s="1"/>
  <c r="V233" i="13"/>
  <c r="B253" i="13"/>
  <c r="X39" i="4"/>
  <c r="U128" i="4"/>
  <c r="F42" i="4"/>
  <c r="F133" i="4"/>
  <c r="W233" i="13"/>
  <c r="G42" i="4"/>
  <c r="G133" i="4"/>
  <c r="F31" i="12"/>
  <c r="X233" i="13"/>
  <c r="D253" i="13"/>
  <c r="K253" i="13"/>
  <c r="T39" i="4"/>
  <c r="M33" i="4"/>
  <c r="H133" i="4"/>
  <c r="Y233" i="13"/>
  <c r="E253" i="13"/>
  <c r="R30" i="4"/>
  <c r="I133" i="4"/>
  <c r="M101" i="12"/>
  <c r="M162" i="4" s="1"/>
  <c r="B243" i="13"/>
  <c r="F253" i="13"/>
  <c r="X136" i="11"/>
  <c r="X55" i="8"/>
  <c r="X100" i="4" s="1"/>
  <c r="F147" i="11"/>
  <c r="F56" i="8"/>
  <c r="F101" i="4" s="1"/>
  <c r="F125" i="11"/>
  <c r="J106" i="11"/>
  <c r="J112" i="11"/>
  <c r="J136" i="11"/>
  <c r="J111" i="11"/>
  <c r="J109" i="11"/>
  <c r="J108" i="11"/>
  <c r="J105" i="11"/>
  <c r="J55" i="8"/>
  <c r="J100" i="4" s="1"/>
  <c r="J115" i="11"/>
  <c r="J107" i="11"/>
  <c r="J113" i="11"/>
  <c r="I122" i="11"/>
  <c r="I56" i="8"/>
  <c r="I101" i="4" s="1"/>
  <c r="L136" i="11"/>
  <c r="L106" i="11"/>
  <c r="L112" i="11"/>
  <c r="L105" i="11"/>
  <c r="L111" i="11"/>
  <c r="L109" i="11"/>
  <c r="L108" i="11"/>
  <c r="L55" i="8"/>
  <c r="L100" i="4" s="1"/>
  <c r="L115" i="11"/>
  <c r="L107" i="11"/>
  <c r="L113" i="11"/>
  <c r="M147" i="11"/>
  <c r="M56" i="8"/>
  <c r="M101" i="4" s="1"/>
  <c r="E111" i="11"/>
  <c r="T106" i="11"/>
  <c r="D113" i="11"/>
  <c r="F111" i="11"/>
  <c r="B107" i="11"/>
  <c r="B115" i="11"/>
  <c r="G111" i="11"/>
  <c r="D107" i="11"/>
  <c r="D115" i="11"/>
  <c r="U67" i="8"/>
  <c r="U156" i="4" s="1"/>
  <c r="R111" i="11"/>
  <c r="S38" i="7"/>
  <c r="S5" i="7" s="1"/>
  <c r="S53" i="7" s="1"/>
  <c r="B66" i="8"/>
  <c r="B155" i="4" s="1"/>
  <c r="F67" i="8"/>
  <c r="F156" i="4" s="1"/>
  <c r="R113" i="11"/>
  <c r="T113" i="11"/>
  <c r="P66" i="8"/>
  <c r="P155" i="4" s="1"/>
  <c r="R107" i="11"/>
  <c r="R115" i="11"/>
  <c r="G5" i="11"/>
  <c r="K111" i="11"/>
  <c r="T107" i="11"/>
  <c r="T115" i="11"/>
  <c r="B108" i="11"/>
  <c r="M111" i="11"/>
  <c r="D108" i="11"/>
  <c r="M54" i="8"/>
  <c r="M99" i="4" s="1"/>
  <c r="N111" i="11"/>
  <c r="M67" i="8"/>
  <c r="M156" i="4" s="1"/>
  <c r="O111" i="11"/>
  <c r="R108" i="11"/>
  <c r="P55" i="8"/>
  <c r="P100" i="4" s="1"/>
  <c r="T108" i="11"/>
  <c r="R55" i="8"/>
  <c r="R100" i="4" s="1"/>
  <c r="J100" i="11"/>
  <c r="B109" i="11"/>
  <c r="B100" i="11" s="1"/>
  <c r="Q67" i="8"/>
  <c r="Q156" i="4" s="1"/>
  <c r="S55" i="8"/>
  <c r="S100" i="4" s="1"/>
  <c r="S111" i="11"/>
  <c r="D109" i="11"/>
  <c r="D100" i="11" s="1"/>
  <c r="F128" i="11"/>
  <c r="T55" i="8"/>
  <c r="T100" i="4" s="1"/>
  <c r="B111" i="11"/>
  <c r="M128" i="11"/>
  <c r="R109" i="11"/>
  <c r="S66" i="8"/>
  <c r="S155" i="4" s="1"/>
  <c r="U5" i="11"/>
  <c r="U123" i="11"/>
  <c r="T66" i="8"/>
  <c r="T155" i="4" s="1"/>
  <c r="V5" i="11"/>
  <c r="R105" i="11"/>
  <c r="R100" i="11" s="1"/>
  <c r="B112" i="11"/>
  <c r="M100" i="4"/>
  <c r="Y67" i="8"/>
  <c r="Y156" i="4" s="1"/>
  <c r="W5" i="11"/>
  <c r="E54" i="11"/>
  <c r="T105" i="11"/>
  <c r="T100" i="11" s="1"/>
  <c r="D112" i="11"/>
  <c r="N100" i="4"/>
  <c r="B106" i="11"/>
  <c r="U128" i="11"/>
  <c r="D106" i="11"/>
  <c r="X66" i="8"/>
  <c r="X155" i="4" s="1"/>
  <c r="F52" i="8"/>
  <c r="F51" i="8" s="1"/>
  <c r="Q56" i="8"/>
  <c r="Q101" i="4" s="1"/>
  <c r="R112" i="11"/>
  <c r="M52" i="8"/>
  <c r="M51" i="8" s="1"/>
  <c r="U56" i="8"/>
  <c r="U101" i="4" s="1"/>
  <c r="C111" i="11"/>
  <c r="T112" i="11"/>
  <c r="B55" i="8"/>
  <c r="B100" i="4" s="1"/>
  <c r="V56" i="8"/>
  <c r="V101" i="4" s="1"/>
  <c r="N54" i="11"/>
  <c r="R106" i="11"/>
  <c r="B113" i="11"/>
  <c r="J100" i="10"/>
  <c r="J117" i="10"/>
  <c r="J145" i="10"/>
  <c r="R100" i="10"/>
  <c r="R117" i="10"/>
  <c r="B100" i="10"/>
  <c r="B117" i="10"/>
  <c r="M47" i="8"/>
  <c r="M52" i="4" s="1"/>
  <c r="F136" i="9"/>
  <c r="B100" i="9"/>
  <c r="B117" i="9"/>
  <c r="P145" i="10"/>
  <c r="T156" i="10"/>
  <c r="O47" i="8"/>
  <c r="O52" i="4" s="1"/>
  <c r="U156" i="10"/>
  <c r="M147" i="9"/>
  <c r="S145" i="10"/>
  <c r="W156" i="10"/>
  <c r="R145" i="10"/>
  <c r="J145" i="11"/>
  <c r="R136" i="9"/>
  <c r="T145" i="10"/>
  <c r="O147" i="9"/>
  <c r="U145" i="10"/>
  <c r="Y156" i="10"/>
  <c r="L136" i="9"/>
  <c r="Q147" i="9"/>
  <c r="B54" i="4"/>
  <c r="J100" i="9"/>
  <c r="J117" i="9"/>
  <c r="B156" i="11"/>
  <c r="R145" i="11"/>
  <c r="R156" i="9"/>
  <c r="R147" i="9" s="1"/>
  <c r="C145" i="10"/>
  <c r="G156" i="10"/>
  <c r="J54" i="4"/>
  <c r="D53" i="4"/>
  <c r="R100" i="9"/>
  <c r="R117" i="9"/>
  <c r="D145" i="10"/>
  <c r="E53" i="4"/>
  <c r="E145" i="10"/>
  <c r="I156" i="10"/>
  <c r="M54" i="4"/>
  <c r="X136" i="9"/>
  <c r="F145" i="10"/>
  <c r="G53" i="4"/>
  <c r="N54" i="4"/>
  <c r="G145" i="10"/>
  <c r="K156" i="10"/>
  <c r="H53" i="4"/>
  <c r="H145" i="10"/>
  <c r="L156" i="10"/>
  <c r="I53" i="4"/>
  <c r="Q54" i="4"/>
  <c r="M156" i="10"/>
  <c r="J53" i="4"/>
  <c r="N156" i="10"/>
  <c r="G47" i="8"/>
  <c r="G52" i="4" s="1"/>
  <c r="J147" i="9"/>
  <c r="K145" i="10"/>
  <c r="O156" i="10"/>
  <c r="L145" i="10"/>
  <c r="B156" i="10"/>
  <c r="E54" i="4"/>
  <c r="B111" i="9"/>
  <c r="M145" i="10"/>
  <c r="Q156" i="10"/>
  <c r="J156" i="10"/>
  <c r="J47" i="8"/>
  <c r="J59" i="8" s="1"/>
  <c r="N145" i="10"/>
  <c r="H129" i="4"/>
  <c r="Y129" i="4"/>
  <c r="J52" i="4"/>
  <c r="N53" i="4"/>
  <c r="N38" i="7"/>
  <c r="N5" i="7" s="1"/>
  <c r="N52" i="7" s="1"/>
  <c r="K129" i="4"/>
  <c r="O38" i="7"/>
  <c r="L47" i="8"/>
  <c r="L52" i="4" s="1"/>
  <c r="N147" i="9"/>
  <c r="P38" i="7"/>
  <c r="D17" i="8"/>
  <c r="M65" i="8"/>
  <c r="M154" i="4" s="1"/>
  <c r="K136" i="9"/>
  <c r="M129" i="4"/>
  <c r="Q38" i="7"/>
  <c r="N47" i="8"/>
  <c r="F17" i="8"/>
  <c r="M136" i="9"/>
  <c r="P47" i="8"/>
  <c r="P52" i="4" s="1"/>
  <c r="O136" i="9"/>
  <c r="Q129" i="4"/>
  <c r="I17" i="8"/>
  <c r="R47" i="8"/>
  <c r="R52" i="4" s="1"/>
  <c r="P136" i="9"/>
  <c r="T147" i="9"/>
  <c r="S47" i="8"/>
  <c r="S52" i="4" s="1"/>
  <c r="U147" i="9"/>
  <c r="T47" i="8"/>
  <c r="T52" i="4" s="1"/>
  <c r="V147" i="9"/>
  <c r="L17" i="8"/>
  <c r="U47" i="8"/>
  <c r="S136" i="9"/>
  <c r="U39" i="7"/>
  <c r="U38" i="7" s="1"/>
  <c r="U5" i="7" s="1"/>
  <c r="U55" i="7" s="1"/>
  <c r="V47" i="8"/>
  <c r="T136" i="9"/>
  <c r="W47" i="8"/>
  <c r="W52" i="4" s="1"/>
  <c r="U136" i="9"/>
  <c r="Y147" i="9"/>
  <c r="X47" i="8"/>
  <c r="X52" i="4" s="1"/>
  <c r="V136" i="9"/>
  <c r="W136" i="9"/>
  <c r="B147" i="9"/>
  <c r="G128" i="4"/>
  <c r="B53" i="4"/>
  <c r="F54" i="4"/>
  <c r="C66" i="8"/>
  <c r="C155" i="4" s="1"/>
  <c r="F54" i="8"/>
  <c r="F99" i="4" s="1"/>
  <c r="S4" i="4"/>
  <c r="D66" i="8"/>
  <c r="D155" i="4" s="1"/>
  <c r="E128" i="4"/>
  <c r="M128" i="4"/>
  <c r="T17" i="8"/>
  <c r="E66" i="8"/>
  <c r="E155" i="4" s="1"/>
  <c r="C147" i="9"/>
  <c r="N128" i="4"/>
  <c r="B47" i="8"/>
  <c r="B52" i="4" s="1"/>
  <c r="F66" i="8"/>
  <c r="F155" i="4" s="1"/>
  <c r="D147" i="9"/>
  <c r="E147" i="9"/>
  <c r="C129" i="4"/>
  <c r="H66" i="8"/>
  <c r="H155" i="4" s="1"/>
  <c r="F147" i="9"/>
  <c r="D129" i="4"/>
  <c r="R58" i="8"/>
  <c r="C136" i="9"/>
  <c r="G147" i="9"/>
  <c r="J136" i="9"/>
  <c r="E129" i="4"/>
  <c r="F47" i="8"/>
  <c r="B60" i="8"/>
  <c r="D136" i="9"/>
  <c r="C17" i="8"/>
  <c r="K66" i="8"/>
  <c r="K155" i="4" s="1"/>
  <c r="E136" i="9"/>
  <c r="I147" i="9"/>
  <c r="L53" i="4"/>
  <c r="M66" i="8"/>
  <c r="M155" i="4" s="1"/>
  <c r="G136" i="9"/>
  <c r="K147" i="9"/>
  <c r="H38" i="7"/>
  <c r="H5" i="7" s="1"/>
  <c r="R38" i="7"/>
  <c r="R5" i="7" s="1"/>
  <c r="X38" i="7"/>
  <c r="B38" i="7"/>
  <c r="I10" i="5"/>
  <c r="F16" i="6"/>
  <c r="V16" i="7"/>
  <c r="W16" i="7"/>
  <c r="X16" i="7"/>
  <c r="U48" i="6"/>
  <c r="Y16" i="7"/>
  <c r="J16" i="6"/>
  <c r="D16" i="5"/>
  <c r="S48" i="6"/>
  <c r="C48" i="6"/>
  <c r="E16" i="5"/>
  <c r="W10" i="6"/>
  <c r="X46" i="6"/>
  <c r="V48" i="6"/>
  <c r="L5" i="6"/>
  <c r="L48" i="6" s="1"/>
  <c r="X45" i="6"/>
  <c r="U44" i="6"/>
  <c r="X48" i="6"/>
  <c r="L27" i="7"/>
  <c r="N5" i="6"/>
  <c r="R43" i="6"/>
  <c r="B5" i="6"/>
  <c r="B44" i="6" s="1"/>
  <c r="Y48" i="6"/>
  <c r="O42" i="6"/>
  <c r="O5" i="6"/>
  <c r="C5" i="6"/>
  <c r="C46" i="6"/>
  <c r="R5" i="6"/>
  <c r="R44" i="6" s="1"/>
  <c r="U47" i="6"/>
  <c r="Q10" i="7"/>
  <c r="I16" i="7"/>
  <c r="S42" i="6"/>
  <c r="C45" i="6"/>
  <c r="J16" i="7"/>
  <c r="N16" i="7"/>
  <c r="U46" i="6"/>
  <c r="K16" i="7"/>
  <c r="O16" i="7"/>
  <c r="L16" i="7"/>
  <c r="P16" i="7"/>
  <c r="M16" i="7"/>
  <c r="S46" i="6"/>
  <c r="S16" i="5"/>
  <c r="H10" i="6"/>
  <c r="V27" i="7"/>
  <c r="T27" i="5"/>
  <c r="T5" i="5" s="1"/>
  <c r="T42" i="5" s="1"/>
  <c r="V5" i="6"/>
  <c r="I10" i="6"/>
  <c r="W27" i="7"/>
  <c r="U16" i="5"/>
  <c r="J10" i="6"/>
  <c r="X47" i="6"/>
  <c r="X27" i="7"/>
  <c r="V16" i="5"/>
  <c r="K10" i="6"/>
  <c r="Y27" i="7"/>
  <c r="L10" i="6"/>
  <c r="P10" i="6"/>
  <c r="R47" i="6"/>
  <c r="J27" i="6"/>
  <c r="N48" i="7"/>
  <c r="B27" i="7"/>
  <c r="M10" i="6"/>
  <c r="Q10" i="6"/>
  <c r="C47" i="6"/>
  <c r="O47" i="6"/>
  <c r="K27" i="6"/>
  <c r="O48" i="7"/>
  <c r="C27" i="7"/>
  <c r="N10" i="6"/>
  <c r="R10" i="6"/>
  <c r="D27" i="7"/>
  <c r="H10" i="5"/>
  <c r="O10" i="6"/>
  <c r="E16" i="6"/>
  <c r="Q48" i="7"/>
  <c r="T88" i="4"/>
  <c r="G45" i="6"/>
  <c r="X88" i="4"/>
  <c r="X42" i="6"/>
  <c r="Y43" i="6"/>
  <c r="Y88" i="4"/>
  <c r="Y42" i="6"/>
  <c r="U88" i="4"/>
  <c r="U42" i="6"/>
  <c r="U41" i="6" s="1"/>
  <c r="V88" i="4"/>
  <c r="W88" i="4"/>
  <c r="P10" i="5"/>
  <c r="S5" i="6"/>
  <c r="S47" i="6" s="1"/>
  <c r="T5" i="7"/>
  <c r="T55" i="7" s="1"/>
  <c r="Y5" i="6"/>
  <c r="Y46" i="6" s="1"/>
  <c r="B88" i="4"/>
  <c r="B42" i="6"/>
  <c r="C88" i="4"/>
  <c r="D88" i="4"/>
  <c r="P45" i="6"/>
  <c r="E88" i="4"/>
  <c r="F88" i="4"/>
  <c r="G88" i="4"/>
  <c r="G42" i="6"/>
  <c r="M27" i="5"/>
  <c r="M5" i="5" s="1"/>
  <c r="I88" i="4"/>
  <c r="U45" i="6"/>
  <c r="J88" i="4"/>
  <c r="N43" i="6"/>
  <c r="K88" i="4"/>
  <c r="G5" i="6"/>
  <c r="G46" i="6" s="1"/>
  <c r="U27" i="5"/>
  <c r="U5" i="5" s="1"/>
  <c r="P88" i="4"/>
  <c r="X44" i="6"/>
  <c r="K5" i="7"/>
  <c r="K52" i="7" s="1"/>
  <c r="Q88" i="4"/>
  <c r="U43" i="6"/>
  <c r="Y44" i="6"/>
  <c r="R88" i="4"/>
  <c r="R42" i="6"/>
  <c r="S88" i="4"/>
  <c r="P5" i="6"/>
  <c r="P48" i="6" s="1"/>
  <c r="X43" i="6"/>
  <c r="A1" i="51"/>
  <c r="A1" i="46"/>
  <c r="A1" i="50"/>
  <c r="A1" i="47"/>
  <c r="A1" i="49"/>
  <c r="A1" i="48"/>
  <c r="A1" i="40"/>
  <c r="A1" i="45"/>
  <c r="A1" i="44"/>
  <c r="A1" i="43"/>
  <c r="A1" i="42"/>
  <c r="A1" i="39"/>
  <c r="A1" i="41"/>
  <c r="A1" i="37"/>
  <c r="A1" i="36"/>
  <c r="A1" i="38"/>
  <c r="A1" i="35"/>
  <c r="A1" i="33"/>
  <c r="A1" i="32"/>
  <c r="A1" i="30"/>
  <c r="A1" i="29"/>
  <c r="A1" i="34"/>
  <c r="A1" i="31"/>
  <c r="A1" i="27"/>
  <c r="A1" i="26"/>
  <c r="A1" i="28"/>
  <c r="A1" i="25"/>
  <c r="A1" i="24"/>
  <c r="A1" i="22"/>
  <c r="A1" i="23"/>
  <c r="A1" i="21"/>
  <c r="A1" i="20"/>
  <c r="A1" i="19"/>
  <c r="A1" i="18"/>
  <c r="A1" i="17"/>
  <c r="A1" i="16"/>
  <c r="A1" i="13"/>
  <c r="A1" i="14"/>
  <c r="A1" i="15"/>
  <c r="A1" i="8"/>
  <c r="A1" i="12"/>
  <c r="A1" i="6"/>
  <c r="A1" i="10"/>
  <c r="A1" i="11"/>
  <c r="A1" i="9"/>
  <c r="A1" i="7"/>
  <c r="A1" i="5"/>
  <c r="A1" i="4"/>
  <c r="B129" i="4"/>
  <c r="J129" i="4"/>
  <c r="R129" i="4"/>
  <c r="B132" i="4"/>
  <c r="J132" i="4"/>
  <c r="B133" i="4"/>
  <c r="J133" i="4"/>
  <c r="R133" i="4"/>
  <c r="B135" i="4"/>
  <c r="J136" i="4"/>
  <c r="R136" i="4"/>
  <c r="J137" i="4"/>
  <c r="R137" i="4"/>
  <c r="B138" i="4"/>
  <c r="J138" i="4"/>
  <c r="R138" i="4"/>
  <c r="B139" i="4"/>
  <c r="J139" i="4"/>
  <c r="R139" i="4"/>
  <c r="B140" i="4"/>
  <c r="J140" i="4"/>
  <c r="R140" i="4"/>
  <c r="B141" i="4"/>
  <c r="J141" i="4"/>
  <c r="R141" i="4"/>
  <c r="B143" i="4"/>
  <c r="J143" i="4"/>
  <c r="B144" i="4"/>
  <c r="J144" i="4"/>
  <c r="R144" i="4"/>
  <c r="B145" i="4"/>
  <c r="C62" i="8"/>
  <c r="C58" i="8"/>
  <c r="K62" i="8"/>
  <c r="K58" i="8"/>
  <c r="S62" i="8"/>
  <c r="S58" i="8"/>
  <c r="L149" i="4"/>
  <c r="T149" i="4"/>
  <c r="D150" i="4"/>
  <c r="L150" i="4"/>
  <c r="T150" i="4"/>
  <c r="D151" i="4"/>
  <c r="L151" i="4"/>
  <c r="T151" i="4"/>
  <c r="M144" i="4"/>
  <c r="U144" i="4"/>
  <c r="E145" i="4"/>
  <c r="M145" i="4"/>
  <c r="U145" i="4"/>
  <c r="E146" i="4"/>
  <c r="M146" i="4"/>
  <c r="U146" i="4"/>
  <c r="E147" i="4"/>
  <c r="M147" i="4"/>
  <c r="U147" i="4"/>
  <c r="E148" i="4"/>
  <c r="M148" i="4"/>
  <c r="U148" i="4"/>
  <c r="E149" i="4"/>
  <c r="M149" i="4"/>
  <c r="U149" i="4"/>
  <c r="E150" i="4"/>
  <c r="M150" i="4"/>
  <c r="U150" i="4"/>
  <c r="E151" i="4"/>
  <c r="M151" i="4"/>
  <c r="U151" i="4"/>
  <c r="F149" i="4"/>
  <c r="N149" i="4"/>
  <c r="V149" i="4"/>
  <c r="F150" i="4"/>
  <c r="N150" i="4"/>
  <c r="V150" i="4"/>
  <c r="F151" i="4"/>
  <c r="N151" i="4"/>
  <c r="V151" i="4"/>
  <c r="M48" i="5"/>
  <c r="W149" i="4"/>
  <c r="G150" i="4"/>
  <c r="O150" i="4"/>
  <c r="W150" i="4"/>
  <c r="G151" i="4"/>
  <c r="O151" i="4"/>
  <c r="W151" i="4"/>
  <c r="M43" i="5"/>
  <c r="U45" i="5"/>
  <c r="M46" i="5"/>
  <c r="U46" i="5"/>
  <c r="M47" i="5"/>
  <c r="U47" i="5"/>
  <c r="U48" i="5"/>
  <c r="P149" i="4"/>
  <c r="X149" i="4"/>
  <c r="H150" i="4"/>
  <c r="P150" i="4"/>
  <c r="X150" i="4"/>
  <c r="H151" i="4"/>
  <c r="P151" i="4"/>
  <c r="X151" i="4"/>
  <c r="J145" i="4"/>
  <c r="R145" i="4"/>
  <c r="B146" i="4"/>
  <c r="J146" i="4"/>
  <c r="R146" i="4"/>
  <c r="B147" i="4"/>
  <c r="J147" i="4"/>
  <c r="R147" i="4"/>
  <c r="B148" i="4"/>
  <c r="J148" i="4"/>
  <c r="R148" i="4"/>
  <c r="B149" i="4"/>
  <c r="J149" i="4"/>
  <c r="R149" i="4"/>
  <c r="B150" i="4"/>
  <c r="J150" i="4"/>
  <c r="R150" i="4"/>
  <c r="B151" i="4"/>
  <c r="J151" i="4"/>
  <c r="R151" i="4"/>
  <c r="D42" i="6"/>
  <c r="L42" i="6"/>
  <c r="T42" i="6"/>
  <c r="D43" i="6"/>
  <c r="L43" i="6"/>
  <c r="T43" i="6"/>
  <c r="D44" i="6"/>
  <c r="L44" i="6"/>
  <c r="T44" i="6"/>
  <c r="D45" i="6"/>
  <c r="L45" i="6"/>
  <c r="T45" i="6"/>
  <c r="D46" i="6"/>
  <c r="L46" i="6"/>
  <c r="T46" i="6"/>
  <c r="D47" i="6"/>
  <c r="L47" i="6"/>
  <c r="T47" i="6"/>
  <c r="D48" i="6"/>
  <c r="T48" i="6"/>
  <c r="J62" i="8"/>
  <c r="H156" i="11"/>
  <c r="H54" i="11"/>
  <c r="H128" i="11"/>
  <c r="P156" i="11"/>
  <c r="P54" i="11"/>
  <c r="P128" i="11" s="1"/>
  <c r="X156" i="11"/>
  <c r="X54" i="11"/>
  <c r="X128" i="11" s="1"/>
  <c r="J17" i="8"/>
  <c r="R17" i="8"/>
  <c r="B58" i="8"/>
  <c r="I145" i="9"/>
  <c r="I136" i="9" s="1"/>
  <c r="I111" i="9"/>
  <c r="Q145" i="9"/>
  <c r="Q136" i="9" s="1"/>
  <c r="Q111" i="9"/>
  <c r="Y145" i="9"/>
  <c r="Y136" i="9" s="1"/>
  <c r="Y111" i="9"/>
  <c r="H156" i="9"/>
  <c r="H147" i="9" s="1"/>
  <c r="H128" i="9"/>
  <c r="P156" i="9"/>
  <c r="P147" i="9" s="1"/>
  <c r="P128" i="9"/>
  <c r="X156" i="9"/>
  <c r="X147" i="9" s="1"/>
  <c r="X128" i="9"/>
  <c r="C147" i="11"/>
  <c r="C132" i="11"/>
  <c r="C125" i="11"/>
  <c r="C129" i="11"/>
  <c r="C126" i="11"/>
  <c r="C130" i="11"/>
  <c r="C122" i="11"/>
  <c r="C56" i="8"/>
  <c r="C52" i="8"/>
  <c r="C51" i="8" s="1"/>
  <c r="S147" i="11"/>
  <c r="S132" i="11"/>
  <c r="S123" i="11"/>
  <c r="S125" i="11"/>
  <c r="S129" i="11"/>
  <c r="S122" i="11"/>
  <c r="S56" i="8"/>
  <c r="S52" i="8"/>
  <c r="S51" i="8" s="1"/>
  <c r="S130" i="11"/>
  <c r="C128" i="11"/>
  <c r="I136" i="11"/>
  <c r="I115" i="11"/>
  <c r="I113" i="11"/>
  <c r="I112" i="11"/>
  <c r="I109" i="11"/>
  <c r="I108" i="11"/>
  <c r="I107" i="11"/>
  <c r="I106" i="11"/>
  <c r="I105" i="11"/>
  <c r="I55" i="8"/>
  <c r="I52" i="8"/>
  <c r="I51" i="8" s="1"/>
  <c r="Q136" i="11"/>
  <c r="Q115" i="11"/>
  <c r="Q113" i="11"/>
  <c r="Q112" i="11"/>
  <c r="Q109" i="11"/>
  <c r="Q108" i="11"/>
  <c r="Q107" i="11"/>
  <c r="Q106" i="11"/>
  <c r="Q105" i="11"/>
  <c r="Q55" i="8"/>
  <c r="Q66" i="8" s="1"/>
  <c r="Q155" i="4" s="1"/>
  <c r="Q52" i="8"/>
  <c r="Q51" i="8" s="1"/>
  <c r="Y136" i="11"/>
  <c r="Y115" i="11"/>
  <c r="Y113" i="11"/>
  <c r="Y112" i="11"/>
  <c r="Y109" i="11"/>
  <c r="Y108" i="11"/>
  <c r="Y107" i="11"/>
  <c r="Y106" i="11"/>
  <c r="Y105" i="11"/>
  <c r="Y55" i="8"/>
  <c r="Y66" i="8" s="1"/>
  <c r="Y155" i="4" s="1"/>
  <c r="Y52" i="8"/>
  <c r="Y51" i="8" s="1"/>
  <c r="I145" i="11"/>
  <c r="I111" i="11"/>
  <c r="Q145" i="11"/>
  <c r="Q111" i="11"/>
  <c r="Y145" i="11"/>
  <c r="Y111" i="11"/>
  <c r="D147" i="11"/>
  <c r="D125" i="11"/>
  <c r="D129" i="11"/>
  <c r="D126" i="11"/>
  <c r="D130" i="11"/>
  <c r="D122" i="11"/>
  <c r="D56" i="8"/>
  <c r="D67" i="8" s="1"/>
  <c r="D156" i="4" s="1"/>
  <c r="D52" i="8"/>
  <c r="D51" i="8" s="1"/>
  <c r="D123" i="11"/>
  <c r="D132" i="11"/>
  <c r="L147" i="11"/>
  <c r="L132" i="11"/>
  <c r="L125" i="11"/>
  <c r="L129" i="11"/>
  <c r="L126" i="11"/>
  <c r="L122" i="11"/>
  <c r="L56" i="8"/>
  <c r="L67" i="8" s="1"/>
  <c r="L156" i="4" s="1"/>
  <c r="L52" i="8"/>
  <c r="L51" i="8" s="1"/>
  <c r="L130" i="11"/>
  <c r="T147" i="11"/>
  <c r="T125" i="11"/>
  <c r="T132" i="11"/>
  <c r="T129" i="11"/>
  <c r="T122" i="11"/>
  <c r="T56" i="8"/>
  <c r="T67" i="8" s="1"/>
  <c r="T156" i="4" s="1"/>
  <c r="T52" i="8"/>
  <c r="T51" i="8" s="1"/>
  <c r="T126" i="11"/>
  <c r="T123" i="11"/>
  <c r="L75" i="12"/>
  <c r="L104" i="4" s="1"/>
  <c r="G62" i="8"/>
  <c r="G58" i="8"/>
  <c r="O62" i="8"/>
  <c r="O58" i="8"/>
  <c r="W62" i="8"/>
  <c r="W58" i="8"/>
  <c r="I145" i="10"/>
  <c r="I111" i="10"/>
  <c r="Q145" i="10"/>
  <c r="Q111" i="10"/>
  <c r="Y145" i="10"/>
  <c r="Y111" i="10"/>
  <c r="H156" i="10"/>
  <c r="H128" i="10"/>
  <c r="P156" i="10"/>
  <c r="P128" i="10"/>
  <c r="X156" i="10"/>
  <c r="X128" i="10"/>
  <c r="Y233" i="15"/>
  <c r="Y76" i="12"/>
  <c r="Y71" i="12"/>
  <c r="Y70" i="12" s="1"/>
  <c r="B241" i="15"/>
  <c r="B34" i="15"/>
  <c r="J241" i="15"/>
  <c r="J34" i="15"/>
  <c r="R241" i="15"/>
  <c r="R181" i="15"/>
  <c r="R34" i="15"/>
  <c r="I251" i="15"/>
  <c r="I199" i="15"/>
  <c r="Q251" i="15"/>
  <c r="Q199" i="15"/>
  <c r="Y251" i="15"/>
  <c r="Y199" i="15"/>
  <c r="C253" i="15"/>
  <c r="C220" i="15"/>
  <c r="C218" i="15"/>
  <c r="C217" i="15"/>
  <c r="C214" i="15"/>
  <c r="C213" i="15"/>
  <c r="C211" i="15"/>
  <c r="C210" i="15"/>
  <c r="C209" i="15"/>
  <c r="C78" i="12"/>
  <c r="C107" i="4" s="1"/>
  <c r="H62" i="8"/>
  <c r="H58" i="8"/>
  <c r="P62" i="8"/>
  <c r="P58" i="8"/>
  <c r="X62" i="8"/>
  <c r="X58" i="8"/>
  <c r="G17" i="8"/>
  <c r="K147" i="11"/>
  <c r="K132" i="11"/>
  <c r="K125" i="11"/>
  <c r="K129" i="11"/>
  <c r="K126" i="11"/>
  <c r="K122" i="11"/>
  <c r="K56" i="8"/>
  <c r="K52" i="8"/>
  <c r="K51" i="8" s="1"/>
  <c r="K123" i="11"/>
  <c r="D85" i="12"/>
  <c r="D97" i="12"/>
  <c r="D158" i="4" s="1"/>
  <c r="L85" i="12"/>
  <c r="L97" i="12"/>
  <c r="L158" i="4" s="1"/>
  <c r="T97" i="12"/>
  <c r="T158" i="4" s="1"/>
  <c r="T85" i="12"/>
  <c r="L86" i="12"/>
  <c r="T86" i="12"/>
  <c r="L87" i="12"/>
  <c r="L99" i="12"/>
  <c r="L160" i="4" s="1"/>
  <c r="T87" i="12"/>
  <c r="T99" i="12"/>
  <c r="T160" i="4" s="1"/>
  <c r="D88" i="12"/>
  <c r="D100" i="12"/>
  <c r="D161" i="4" s="1"/>
  <c r="L100" i="12"/>
  <c r="L161" i="4" s="1"/>
  <c r="L88" i="12"/>
  <c r="T100" i="12"/>
  <c r="T161" i="4" s="1"/>
  <c r="D101" i="12"/>
  <c r="D162" i="4" s="1"/>
  <c r="D89" i="12"/>
  <c r="L89" i="12"/>
  <c r="L101" i="12"/>
  <c r="L162" i="4" s="1"/>
  <c r="I58" i="8"/>
  <c r="Q58" i="8"/>
  <c r="Y58" i="8"/>
  <c r="I59" i="8"/>
  <c r="Q59" i="8"/>
  <c r="Y59" i="8"/>
  <c r="I60" i="8"/>
  <c r="Q60" i="8"/>
  <c r="Y60" i="8"/>
  <c r="I61" i="8"/>
  <c r="Q61" i="8"/>
  <c r="Y61" i="8"/>
  <c r="I128" i="9"/>
  <c r="Q128" i="9"/>
  <c r="Y128" i="9"/>
  <c r="I128" i="10"/>
  <c r="Q128" i="10"/>
  <c r="Y128" i="10"/>
  <c r="H145" i="11"/>
  <c r="P145" i="11"/>
  <c r="X145" i="11"/>
  <c r="B54" i="11"/>
  <c r="J54" i="11"/>
  <c r="R54" i="11"/>
  <c r="G156" i="11"/>
  <c r="O156" i="11"/>
  <c r="W156" i="11"/>
  <c r="E125" i="11"/>
  <c r="N125" i="11"/>
  <c r="L128" i="11"/>
  <c r="F129" i="11"/>
  <c r="M132" i="11"/>
  <c r="G261" i="15"/>
  <c r="G115" i="15"/>
  <c r="G216" i="15" s="1"/>
  <c r="O261" i="15"/>
  <c r="O115" i="15"/>
  <c r="W261" i="15"/>
  <c r="W115" i="15"/>
  <c r="C59" i="8"/>
  <c r="K59" i="8"/>
  <c r="C60" i="8"/>
  <c r="K60" i="8"/>
  <c r="S60" i="8"/>
  <c r="C61" i="8"/>
  <c r="K61" i="8"/>
  <c r="S61" i="8"/>
  <c r="C111" i="9"/>
  <c r="K111" i="9"/>
  <c r="S111" i="9"/>
  <c r="C128" i="9"/>
  <c r="K128" i="9"/>
  <c r="S128" i="9"/>
  <c r="C111" i="10"/>
  <c r="K111" i="10"/>
  <c r="S111" i="10"/>
  <c r="C128" i="10"/>
  <c r="K128" i="10"/>
  <c r="S128" i="10"/>
  <c r="I156" i="11"/>
  <c r="I128" i="11"/>
  <c r="Q156" i="11"/>
  <c r="Q128" i="11"/>
  <c r="Y156" i="11"/>
  <c r="Y128" i="11"/>
  <c r="C105" i="11"/>
  <c r="K105" i="11"/>
  <c r="S105" i="11"/>
  <c r="C106" i="11"/>
  <c r="K106" i="11"/>
  <c r="S106" i="11"/>
  <c r="C107" i="11"/>
  <c r="K107" i="11"/>
  <c r="S107" i="11"/>
  <c r="C108" i="11"/>
  <c r="K108" i="11"/>
  <c r="S108" i="11"/>
  <c r="C109" i="11"/>
  <c r="K109" i="11"/>
  <c r="S109" i="11"/>
  <c r="C112" i="11"/>
  <c r="K112" i="11"/>
  <c r="S112" i="11"/>
  <c r="C113" i="11"/>
  <c r="K113" i="11"/>
  <c r="S113" i="11"/>
  <c r="C115" i="11"/>
  <c r="K115" i="11"/>
  <c r="S115" i="11"/>
  <c r="M123" i="11"/>
  <c r="U130" i="11"/>
  <c r="F132" i="11"/>
  <c r="G136" i="11"/>
  <c r="W136" i="11"/>
  <c r="J156" i="11"/>
  <c r="R199" i="14"/>
  <c r="D58" i="8"/>
  <c r="L58" i="8"/>
  <c r="T58" i="8"/>
  <c r="D59" i="8"/>
  <c r="T59" i="8"/>
  <c r="D60" i="8"/>
  <c r="L60" i="8"/>
  <c r="T60" i="8"/>
  <c r="D61" i="8"/>
  <c r="L61" i="8"/>
  <c r="T61" i="8"/>
  <c r="D111" i="9"/>
  <c r="L111" i="9"/>
  <c r="T111" i="9"/>
  <c r="D128" i="9"/>
  <c r="L128" i="9"/>
  <c r="T128" i="9"/>
  <c r="D128" i="10"/>
  <c r="L128" i="10"/>
  <c r="T128" i="10"/>
  <c r="C145" i="11"/>
  <c r="K145" i="11"/>
  <c r="S145" i="11"/>
  <c r="E123" i="11"/>
  <c r="U126" i="11"/>
  <c r="M130" i="11"/>
  <c r="R156" i="11"/>
  <c r="H82" i="12"/>
  <c r="H3" i="12"/>
  <c r="P82" i="12"/>
  <c r="P3" i="12"/>
  <c r="X82" i="12"/>
  <c r="X3" i="12"/>
  <c r="D82" i="12"/>
  <c r="D241" i="13"/>
  <c r="D233" i="13" s="1"/>
  <c r="D181" i="13"/>
  <c r="L241" i="13"/>
  <c r="L233" i="13" s="1"/>
  <c r="L181" i="13"/>
  <c r="T241" i="13"/>
  <c r="T233" i="13" s="1"/>
  <c r="T181" i="13"/>
  <c r="I261" i="13"/>
  <c r="I253" i="13" s="1"/>
  <c r="I216" i="13"/>
  <c r="Q261" i="13"/>
  <c r="Q253" i="13" s="1"/>
  <c r="Q216" i="13"/>
  <c r="Y261" i="13"/>
  <c r="Y253" i="13" s="1"/>
  <c r="Y216" i="13"/>
  <c r="Q233" i="15"/>
  <c r="Q76" i="12"/>
  <c r="Q71" i="12"/>
  <c r="Q70" i="12" s="1"/>
  <c r="S253" i="15"/>
  <c r="S220" i="15"/>
  <c r="S218" i="15"/>
  <c r="S214" i="15"/>
  <c r="S213" i="15"/>
  <c r="S211" i="15"/>
  <c r="S210" i="15"/>
  <c r="S209" i="15"/>
  <c r="S78" i="12"/>
  <c r="S107" i="4" s="1"/>
  <c r="E58" i="8"/>
  <c r="M58" i="8"/>
  <c r="U58" i="8"/>
  <c r="E59" i="8"/>
  <c r="M59" i="8"/>
  <c r="U59" i="8"/>
  <c r="E60" i="8"/>
  <c r="M60" i="8"/>
  <c r="U60" i="8"/>
  <c r="E61" i="8"/>
  <c r="M61" i="8"/>
  <c r="U61" i="8"/>
  <c r="E111" i="9"/>
  <c r="M111" i="9"/>
  <c r="U111" i="9"/>
  <c r="E128" i="9"/>
  <c r="M128" i="9"/>
  <c r="U128" i="9"/>
  <c r="E111" i="10"/>
  <c r="M111" i="10"/>
  <c r="U111" i="10"/>
  <c r="E128" i="10"/>
  <c r="M128" i="10"/>
  <c r="U128" i="10"/>
  <c r="D145" i="11"/>
  <c r="L145" i="11"/>
  <c r="T145" i="11"/>
  <c r="V147" i="11"/>
  <c r="V132" i="11"/>
  <c r="C156" i="11"/>
  <c r="K156" i="11"/>
  <c r="S156" i="11"/>
  <c r="E105" i="11"/>
  <c r="M105" i="11"/>
  <c r="E106" i="11"/>
  <c r="M106" i="11"/>
  <c r="U106" i="11"/>
  <c r="E107" i="11"/>
  <c r="M107" i="11"/>
  <c r="U107" i="11"/>
  <c r="E108" i="11"/>
  <c r="M108" i="11"/>
  <c r="U108" i="11"/>
  <c r="E109" i="11"/>
  <c r="M109" i="11"/>
  <c r="U109" i="11"/>
  <c r="E112" i="11"/>
  <c r="M112" i="11"/>
  <c r="U112" i="11"/>
  <c r="E113" i="11"/>
  <c r="M113" i="11"/>
  <c r="U113" i="11"/>
  <c r="M115" i="11"/>
  <c r="E122" i="11"/>
  <c r="M122" i="11"/>
  <c r="U122" i="11"/>
  <c r="F123" i="11"/>
  <c r="M126" i="11"/>
  <c r="V126" i="11"/>
  <c r="L82" i="12"/>
  <c r="C251" i="13"/>
  <c r="C243" i="13" s="1"/>
  <c r="C216" i="15"/>
  <c r="K216" i="15"/>
  <c r="S216" i="15"/>
  <c r="I182" i="15"/>
  <c r="I171" i="15" s="1"/>
  <c r="I183" i="15"/>
  <c r="F58" i="8"/>
  <c r="N58" i="8"/>
  <c r="V58" i="8"/>
  <c r="F60" i="8"/>
  <c r="N60" i="8"/>
  <c r="V60" i="8"/>
  <c r="F61" i="8"/>
  <c r="N61" i="8"/>
  <c r="V61" i="8"/>
  <c r="F111" i="9"/>
  <c r="N111" i="9"/>
  <c r="V111" i="9"/>
  <c r="F128" i="9"/>
  <c r="N128" i="9"/>
  <c r="V128" i="9"/>
  <c r="F111" i="10"/>
  <c r="N111" i="10"/>
  <c r="V111" i="10"/>
  <c r="F128" i="10"/>
  <c r="N128" i="10"/>
  <c r="V128" i="10"/>
  <c r="E145" i="11"/>
  <c r="M145" i="11"/>
  <c r="U145" i="11"/>
  <c r="G54" i="11"/>
  <c r="G128" i="11" s="1"/>
  <c r="O54" i="11"/>
  <c r="W54" i="11"/>
  <c r="W128" i="11" s="1"/>
  <c r="D156" i="11"/>
  <c r="L156" i="11"/>
  <c r="T156" i="11"/>
  <c r="F105" i="11"/>
  <c r="N105" i="11"/>
  <c r="V105" i="11"/>
  <c r="F106" i="11"/>
  <c r="N106" i="11"/>
  <c r="V106" i="11"/>
  <c r="F107" i="11"/>
  <c r="N107" i="11"/>
  <c r="V107" i="11"/>
  <c r="F108" i="11"/>
  <c r="N108" i="11"/>
  <c r="F109" i="11"/>
  <c r="N109" i="11"/>
  <c r="F112" i="11"/>
  <c r="N112" i="11"/>
  <c r="F113" i="11"/>
  <c r="N113" i="11"/>
  <c r="V113" i="11"/>
  <c r="F115" i="11"/>
  <c r="N115" i="11"/>
  <c r="V115" i="11"/>
  <c r="F122" i="11"/>
  <c r="N122" i="11"/>
  <c r="V122" i="11"/>
  <c r="E126" i="11"/>
  <c r="N126" i="11"/>
  <c r="U129" i="11"/>
  <c r="F130" i="11"/>
  <c r="U132" i="11"/>
  <c r="T82" i="12"/>
  <c r="K251" i="13"/>
  <c r="K243" i="13" s="1"/>
  <c r="C241" i="14"/>
  <c r="C181" i="14"/>
  <c r="K241" i="14"/>
  <c r="K181" i="14"/>
  <c r="S241" i="14"/>
  <c r="S181" i="14"/>
  <c r="H261" i="14"/>
  <c r="H216" i="14"/>
  <c r="P261" i="14"/>
  <c r="P216" i="14"/>
  <c r="X261" i="14"/>
  <c r="X216" i="14"/>
  <c r="I233" i="15"/>
  <c r="I76" i="12"/>
  <c r="I99" i="12" s="1"/>
  <c r="I160" i="4" s="1"/>
  <c r="I71" i="12"/>
  <c r="I70" i="12" s="1"/>
  <c r="O59" i="8"/>
  <c r="W59" i="8"/>
  <c r="G60" i="8"/>
  <c r="O60" i="8"/>
  <c r="W60" i="8"/>
  <c r="G61" i="8"/>
  <c r="O61" i="8"/>
  <c r="W61" i="8"/>
  <c r="G111" i="9"/>
  <c r="O111" i="9"/>
  <c r="W111" i="9"/>
  <c r="G128" i="9"/>
  <c r="O128" i="9"/>
  <c r="W128" i="9"/>
  <c r="G111" i="10"/>
  <c r="O111" i="10"/>
  <c r="W111" i="10"/>
  <c r="G128" i="10"/>
  <c r="O128" i="10"/>
  <c r="W128" i="10"/>
  <c r="F145" i="11"/>
  <c r="N145" i="11"/>
  <c r="V145" i="11"/>
  <c r="E156" i="11"/>
  <c r="M156" i="11"/>
  <c r="U156" i="11"/>
  <c r="G105" i="11"/>
  <c r="O105" i="11"/>
  <c r="W105" i="11"/>
  <c r="G106" i="11"/>
  <c r="O106" i="11"/>
  <c r="W106" i="11"/>
  <c r="G107" i="11"/>
  <c r="O107" i="11"/>
  <c r="W107" i="11"/>
  <c r="G108" i="11"/>
  <c r="O108" i="11"/>
  <c r="W108" i="11"/>
  <c r="G109" i="11"/>
  <c r="O109" i="11"/>
  <c r="W109" i="11"/>
  <c r="G112" i="11"/>
  <c r="O112" i="11"/>
  <c r="W112" i="11"/>
  <c r="G113" i="11"/>
  <c r="O113" i="11"/>
  <c r="O115" i="11"/>
  <c r="U125" i="11"/>
  <c r="F126" i="11"/>
  <c r="S128" i="11"/>
  <c r="M129" i="11"/>
  <c r="V129" i="11"/>
  <c r="S251" i="13"/>
  <c r="S243" i="13" s="1"/>
  <c r="D241" i="14"/>
  <c r="C251" i="14"/>
  <c r="K251" i="14"/>
  <c r="S251" i="14"/>
  <c r="I261" i="14"/>
  <c r="Q261" i="14"/>
  <c r="Y261" i="14"/>
  <c r="K253" i="15"/>
  <c r="K220" i="15"/>
  <c r="K218" i="15"/>
  <c r="K214" i="15"/>
  <c r="K213" i="15"/>
  <c r="K211" i="15"/>
  <c r="K210" i="15"/>
  <c r="K209" i="15"/>
  <c r="K217" i="15"/>
  <c r="K78" i="12"/>
  <c r="K107" i="4" s="1"/>
  <c r="H59" i="8"/>
  <c r="P59" i="8"/>
  <c r="H60" i="8"/>
  <c r="P60" i="8"/>
  <c r="X60" i="8"/>
  <c r="H61" i="8"/>
  <c r="P61" i="8"/>
  <c r="X61" i="8"/>
  <c r="H111" i="9"/>
  <c r="P111" i="9"/>
  <c r="X111" i="9"/>
  <c r="H111" i="10"/>
  <c r="P111" i="10"/>
  <c r="X111" i="10"/>
  <c r="G145" i="11"/>
  <c r="O145" i="11"/>
  <c r="W145" i="11"/>
  <c r="I147" i="11"/>
  <c r="I132" i="11"/>
  <c r="I130" i="11"/>
  <c r="I129" i="11"/>
  <c r="I126" i="11"/>
  <c r="I117" i="11" s="1"/>
  <c r="I125" i="11"/>
  <c r="I123" i="11"/>
  <c r="Q147" i="11"/>
  <c r="Q132" i="11"/>
  <c r="Q130" i="11"/>
  <c r="Q129" i="11"/>
  <c r="Q126" i="11"/>
  <c r="Q117" i="11" s="1"/>
  <c r="Q125" i="11"/>
  <c r="Q123" i="11"/>
  <c r="Y147" i="11"/>
  <c r="Y132" i="11"/>
  <c r="Y130" i="11"/>
  <c r="Y129" i="11"/>
  <c r="Y126" i="11"/>
  <c r="Y125" i="11"/>
  <c r="Y123" i="11"/>
  <c r="Y122" i="11"/>
  <c r="F156" i="11"/>
  <c r="N156" i="11"/>
  <c r="V156" i="11"/>
  <c r="H105" i="11"/>
  <c r="P105" i="11"/>
  <c r="X105" i="11"/>
  <c r="H106" i="11"/>
  <c r="P106" i="11"/>
  <c r="X106" i="11"/>
  <c r="H107" i="11"/>
  <c r="P107" i="11"/>
  <c r="X107" i="11"/>
  <c r="H108" i="11"/>
  <c r="P108" i="11"/>
  <c r="X108" i="11"/>
  <c r="H109" i="11"/>
  <c r="P109" i="11"/>
  <c r="X109" i="11"/>
  <c r="H111" i="11"/>
  <c r="P111" i="11"/>
  <c r="X111" i="11"/>
  <c r="H112" i="11"/>
  <c r="P112" i="11"/>
  <c r="X112" i="11"/>
  <c r="H113" i="11"/>
  <c r="P113" i="11"/>
  <c r="X113" i="11"/>
  <c r="H115" i="11"/>
  <c r="P115" i="11"/>
  <c r="X115" i="11"/>
  <c r="M125" i="11"/>
  <c r="V125" i="11"/>
  <c r="K128" i="11"/>
  <c r="T128" i="11"/>
  <c r="E129" i="11"/>
  <c r="N129" i="11"/>
  <c r="C85" i="12"/>
  <c r="K85" i="12"/>
  <c r="S85" i="12"/>
  <c r="C86" i="12"/>
  <c r="K86" i="12"/>
  <c r="S86" i="12"/>
  <c r="C87" i="12"/>
  <c r="K87" i="12"/>
  <c r="S87" i="12"/>
  <c r="C88" i="12"/>
  <c r="K88" i="12"/>
  <c r="S88" i="12"/>
  <c r="C89" i="12"/>
  <c r="K89" i="12"/>
  <c r="S89" i="12"/>
  <c r="B181" i="13"/>
  <c r="J181" i="13"/>
  <c r="R181" i="13"/>
  <c r="B199" i="13"/>
  <c r="J199" i="13"/>
  <c r="R199" i="13"/>
  <c r="B216" i="13"/>
  <c r="J216" i="13"/>
  <c r="R216" i="13"/>
  <c r="I181" i="14"/>
  <c r="Q181" i="14"/>
  <c r="Y181" i="14"/>
  <c r="I199" i="14"/>
  <c r="Q199" i="14"/>
  <c r="Y199" i="14"/>
  <c r="I216" i="14"/>
  <c r="Q216" i="14"/>
  <c r="Y216" i="14"/>
  <c r="I241" i="15"/>
  <c r="H251" i="15"/>
  <c r="P251" i="15"/>
  <c r="X251" i="15"/>
  <c r="B253" i="15"/>
  <c r="B220" i="15"/>
  <c r="B218" i="15"/>
  <c r="R253" i="15"/>
  <c r="R220" i="15"/>
  <c r="R218" i="15"/>
  <c r="F261" i="15"/>
  <c r="N261" i="15"/>
  <c r="V261" i="15"/>
  <c r="H176" i="15"/>
  <c r="H178" i="15"/>
  <c r="H179" i="15"/>
  <c r="P181" i="15"/>
  <c r="X181" i="15"/>
  <c r="H182" i="15"/>
  <c r="H183" i="15"/>
  <c r="H199" i="15"/>
  <c r="P199" i="15"/>
  <c r="X199" i="15"/>
  <c r="I217" i="15"/>
  <c r="R217" i="15"/>
  <c r="B229" i="17"/>
  <c r="J229" i="17"/>
  <c r="R229" i="17"/>
  <c r="C240" i="17"/>
  <c r="K240" i="17"/>
  <c r="S240" i="17"/>
  <c r="F217" i="18"/>
  <c r="F175" i="18"/>
  <c r="F174" i="18"/>
  <c r="F173" i="18"/>
  <c r="F172" i="18"/>
  <c r="F170" i="18"/>
  <c r="F169" i="18"/>
  <c r="F168" i="18"/>
  <c r="F167" i="18"/>
  <c r="F165" i="18"/>
  <c r="F164" i="18"/>
  <c r="F163" i="18"/>
  <c r="F162" i="18"/>
  <c r="F161" i="18"/>
  <c r="F97" i="16"/>
  <c r="F95" i="16" s="1"/>
  <c r="N217" i="18"/>
  <c r="N175" i="18"/>
  <c r="N174" i="18"/>
  <c r="N173" i="18"/>
  <c r="N172" i="18"/>
  <c r="N170" i="18"/>
  <c r="N169" i="18"/>
  <c r="N168" i="18"/>
  <c r="N167" i="18"/>
  <c r="N165" i="18"/>
  <c r="N164" i="18"/>
  <c r="N163" i="18"/>
  <c r="N162" i="18"/>
  <c r="N161" i="18"/>
  <c r="N97" i="16"/>
  <c r="N95" i="16" s="1"/>
  <c r="B3" i="12"/>
  <c r="J3" i="12"/>
  <c r="R3" i="12"/>
  <c r="E82" i="12"/>
  <c r="M82" i="12"/>
  <c r="U82" i="12"/>
  <c r="E85" i="12"/>
  <c r="M85" i="12"/>
  <c r="U85" i="12"/>
  <c r="E86" i="12"/>
  <c r="M86" i="12"/>
  <c r="U86" i="12"/>
  <c r="E87" i="12"/>
  <c r="M87" i="12"/>
  <c r="U87" i="12"/>
  <c r="E88" i="12"/>
  <c r="M88" i="12"/>
  <c r="U88" i="12"/>
  <c r="E89" i="12"/>
  <c r="M89" i="12"/>
  <c r="U89" i="12"/>
  <c r="D199" i="13"/>
  <c r="L199" i="13"/>
  <c r="T199" i="13"/>
  <c r="D216" i="13"/>
  <c r="L216" i="13"/>
  <c r="T216" i="13"/>
  <c r="C199" i="14"/>
  <c r="K199" i="14"/>
  <c r="S199" i="14"/>
  <c r="C216" i="14"/>
  <c r="K216" i="14"/>
  <c r="S216" i="14"/>
  <c r="C241" i="15"/>
  <c r="B251" i="15"/>
  <c r="J251" i="15"/>
  <c r="R251" i="15"/>
  <c r="D253" i="15"/>
  <c r="D220" i="15"/>
  <c r="L253" i="15"/>
  <c r="L220" i="15"/>
  <c r="T253" i="15"/>
  <c r="T220" i="15"/>
  <c r="H261" i="15"/>
  <c r="P261" i="15"/>
  <c r="X261" i="15"/>
  <c r="B199" i="15"/>
  <c r="J199" i="15"/>
  <c r="R199" i="15"/>
  <c r="T217" i="15"/>
  <c r="H175" i="18"/>
  <c r="H174" i="18"/>
  <c r="H173" i="18"/>
  <c r="H172" i="18"/>
  <c r="H170" i="18"/>
  <c r="H169" i="18"/>
  <c r="H168" i="18"/>
  <c r="H167" i="18"/>
  <c r="H165" i="18"/>
  <c r="H164" i="18"/>
  <c r="H163" i="18"/>
  <c r="H162" i="18"/>
  <c r="H97" i="16"/>
  <c r="H95" i="16" s="1"/>
  <c r="H161" i="18"/>
  <c r="P217" i="18"/>
  <c r="P175" i="18"/>
  <c r="P174" i="18"/>
  <c r="P173" i="18"/>
  <c r="P172" i="18"/>
  <c r="P170" i="18"/>
  <c r="P169" i="18"/>
  <c r="P168" i="18"/>
  <c r="P167" i="18"/>
  <c r="P165" i="18"/>
  <c r="P164" i="18"/>
  <c r="P163" i="18"/>
  <c r="P162" i="18"/>
  <c r="P97" i="16"/>
  <c r="P161" i="18"/>
  <c r="X217" i="18"/>
  <c r="X175" i="18"/>
  <c r="X174" i="18"/>
  <c r="X173" i="18"/>
  <c r="X172" i="18"/>
  <c r="X170" i="18"/>
  <c r="X169" i="18"/>
  <c r="X168" i="18"/>
  <c r="X167" i="18"/>
  <c r="X165" i="18"/>
  <c r="X164" i="18"/>
  <c r="X163" i="18"/>
  <c r="X162" i="18"/>
  <c r="X161" i="18"/>
  <c r="X97" i="16"/>
  <c r="X95" i="16" s="1"/>
  <c r="F85" i="12"/>
  <c r="N85" i="12"/>
  <c r="V85" i="12"/>
  <c r="F86" i="12"/>
  <c r="N86" i="12"/>
  <c r="F87" i="12"/>
  <c r="N87" i="12"/>
  <c r="V87" i="12"/>
  <c r="F88" i="12"/>
  <c r="N88" i="12"/>
  <c r="V88" i="12"/>
  <c r="F89" i="12"/>
  <c r="N89" i="12"/>
  <c r="V89" i="12"/>
  <c r="E181" i="13"/>
  <c r="M181" i="13"/>
  <c r="U181" i="13"/>
  <c r="E199" i="13"/>
  <c r="M199" i="13"/>
  <c r="U199" i="13"/>
  <c r="E216" i="13"/>
  <c r="M216" i="13"/>
  <c r="U216" i="13"/>
  <c r="D181" i="14"/>
  <c r="L181" i="14"/>
  <c r="T181" i="14"/>
  <c r="D199" i="14"/>
  <c r="L199" i="14"/>
  <c r="T199" i="14"/>
  <c r="D216" i="14"/>
  <c r="L216" i="14"/>
  <c r="T216" i="14"/>
  <c r="C34" i="15"/>
  <c r="C181" i="15" s="1"/>
  <c r="K34" i="15"/>
  <c r="S34" i="15"/>
  <c r="D241" i="15"/>
  <c r="C251" i="15"/>
  <c r="K251" i="15"/>
  <c r="S251" i="15"/>
  <c r="E253" i="15"/>
  <c r="E220" i="15"/>
  <c r="E218" i="15"/>
  <c r="E217" i="15"/>
  <c r="M253" i="15"/>
  <c r="M220" i="15"/>
  <c r="M218" i="15"/>
  <c r="M217" i="15"/>
  <c r="U253" i="15"/>
  <c r="U220" i="15"/>
  <c r="U218" i="15"/>
  <c r="U217" i="15"/>
  <c r="I261" i="15"/>
  <c r="Q261" i="15"/>
  <c r="Y261" i="15"/>
  <c r="K181" i="15"/>
  <c r="S181" i="15"/>
  <c r="C199" i="15"/>
  <c r="K199" i="15"/>
  <c r="S199" i="15"/>
  <c r="L217" i="15"/>
  <c r="I218" i="15"/>
  <c r="Y218" i="15"/>
  <c r="G85" i="12"/>
  <c r="O85" i="12"/>
  <c r="W85" i="12"/>
  <c r="G86" i="12"/>
  <c r="O86" i="12"/>
  <c r="W86" i="12"/>
  <c r="G87" i="12"/>
  <c r="O87" i="12"/>
  <c r="W87" i="12"/>
  <c r="G88" i="12"/>
  <c r="O88" i="12"/>
  <c r="W88" i="12"/>
  <c r="G89" i="12"/>
  <c r="O89" i="12"/>
  <c r="W89" i="12"/>
  <c r="F181" i="13"/>
  <c r="N181" i="13"/>
  <c r="V181" i="13"/>
  <c r="F199" i="13"/>
  <c r="N199" i="13"/>
  <c r="V199" i="13"/>
  <c r="F216" i="13"/>
  <c r="N216" i="13"/>
  <c r="V216" i="13"/>
  <c r="E181" i="14"/>
  <c r="M181" i="14"/>
  <c r="U181" i="14"/>
  <c r="E199" i="14"/>
  <c r="M199" i="14"/>
  <c r="U199" i="14"/>
  <c r="E216" i="14"/>
  <c r="M216" i="14"/>
  <c r="U216" i="14"/>
  <c r="E241" i="15"/>
  <c r="D251" i="15"/>
  <c r="L251" i="15"/>
  <c r="T251" i="15"/>
  <c r="F115" i="15"/>
  <c r="F216" i="15" s="1"/>
  <c r="N115" i="15"/>
  <c r="N216" i="15" s="1"/>
  <c r="V115" i="15"/>
  <c r="V216" i="15" s="1"/>
  <c r="B261" i="15"/>
  <c r="J261" i="15"/>
  <c r="R261" i="15"/>
  <c r="D176" i="15"/>
  <c r="D178" i="15"/>
  <c r="D179" i="15"/>
  <c r="D181" i="15"/>
  <c r="L181" i="15"/>
  <c r="T181" i="15"/>
  <c r="D182" i="15"/>
  <c r="D183" i="15"/>
  <c r="D185" i="15"/>
  <c r="D199" i="15"/>
  <c r="L199" i="15"/>
  <c r="T199" i="15"/>
  <c r="D209" i="15"/>
  <c r="L209" i="15"/>
  <c r="T209" i="15"/>
  <c r="D210" i="15"/>
  <c r="L210" i="15"/>
  <c r="T210" i="15"/>
  <c r="D211" i="15"/>
  <c r="L211" i="15"/>
  <c r="T211" i="15"/>
  <c r="D213" i="15"/>
  <c r="L213" i="15"/>
  <c r="T213" i="15"/>
  <c r="D214" i="15"/>
  <c r="L214" i="15"/>
  <c r="T214" i="15"/>
  <c r="D217" i="15"/>
  <c r="L218" i="15"/>
  <c r="H85" i="12"/>
  <c r="P85" i="12"/>
  <c r="X85" i="12"/>
  <c r="H86" i="12"/>
  <c r="P86" i="12"/>
  <c r="X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G216" i="13"/>
  <c r="O216" i="13"/>
  <c r="W216" i="13"/>
  <c r="F181" i="14"/>
  <c r="N181" i="14"/>
  <c r="V181" i="14"/>
  <c r="F199" i="14"/>
  <c r="N199" i="14"/>
  <c r="V199" i="14"/>
  <c r="F216" i="14"/>
  <c r="N216" i="14"/>
  <c r="V216" i="14"/>
  <c r="F241" i="15"/>
  <c r="E251" i="15"/>
  <c r="M251" i="15"/>
  <c r="U251" i="15"/>
  <c r="C261" i="15"/>
  <c r="K261" i="15"/>
  <c r="S261" i="15"/>
  <c r="E176" i="15"/>
  <c r="E178" i="15"/>
  <c r="E179" i="15"/>
  <c r="E181" i="15"/>
  <c r="M181" i="15"/>
  <c r="U181" i="15"/>
  <c r="E182" i="15"/>
  <c r="E183" i="15"/>
  <c r="E185" i="15"/>
  <c r="E199" i="15"/>
  <c r="M199" i="15"/>
  <c r="U199" i="15"/>
  <c r="E209" i="15"/>
  <c r="M209" i="15"/>
  <c r="U209" i="15"/>
  <c r="E210" i="15"/>
  <c r="M210" i="15"/>
  <c r="U210" i="15"/>
  <c r="E211" i="15"/>
  <c r="M211" i="15"/>
  <c r="U211" i="15"/>
  <c r="E213" i="15"/>
  <c r="M213" i="15"/>
  <c r="U213" i="15"/>
  <c r="E214" i="15"/>
  <c r="M214" i="15"/>
  <c r="U214" i="15"/>
  <c r="I220" i="15"/>
  <c r="E53" i="16"/>
  <c r="E175" i="17"/>
  <c r="E174" i="17"/>
  <c r="E173" i="17"/>
  <c r="E172" i="17"/>
  <c r="E170" i="17"/>
  <c r="E169" i="17"/>
  <c r="E168" i="17"/>
  <c r="E167" i="17"/>
  <c r="E166" i="17"/>
  <c r="E165" i="17"/>
  <c r="E164" i="17"/>
  <c r="E163" i="17"/>
  <c r="E162" i="17"/>
  <c r="E161" i="17"/>
  <c r="M53" i="16"/>
  <c r="M175" i="17"/>
  <c r="M174" i="17"/>
  <c r="M173" i="17"/>
  <c r="M172" i="17"/>
  <c r="M170" i="17"/>
  <c r="M169" i="17"/>
  <c r="M168" i="17"/>
  <c r="M167" i="17"/>
  <c r="M166" i="17"/>
  <c r="M165" i="17"/>
  <c r="M164" i="17"/>
  <c r="M163" i="17"/>
  <c r="M162" i="17"/>
  <c r="M161" i="17"/>
  <c r="U53" i="16"/>
  <c r="U175" i="17"/>
  <c r="U174" i="17"/>
  <c r="U173" i="17"/>
  <c r="U172" i="17"/>
  <c r="U170" i="17"/>
  <c r="U169" i="17"/>
  <c r="U168" i="17"/>
  <c r="U167" i="17"/>
  <c r="U166" i="17"/>
  <c r="U165" i="17"/>
  <c r="U164" i="17"/>
  <c r="U163" i="17"/>
  <c r="U162" i="17"/>
  <c r="U161" i="17"/>
  <c r="I85" i="12"/>
  <c r="Q85" i="12"/>
  <c r="Y85" i="12"/>
  <c r="I86" i="12"/>
  <c r="Q86" i="12"/>
  <c r="Y86" i="12"/>
  <c r="I87" i="12"/>
  <c r="Q87" i="12"/>
  <c r="Y87" i="12"/>
  <c r="I88" i="12"/>
  <c r="Q88" i="12"/>
  <c r="Y88" i="12"/>
  <c r="I89" i="12"/>
  <c r="Q89" i="12"/>
  <c r="Y89" i="12"/>
  <c r="H181" i="13"/>
  <c r="P181" i="13"/>
  <c r="X181" i="13"/>
  <c r="H199" i="13"/>
  <c r="P199" i="13"/>
  <c r="X199" i="13"/>
  <c r="H216" i="13"/>
  <c r="P216" i="13"/>
  <c r="X216" i="13"/>
  <c r="G181" i="14"/>
  <c r="O181" i="14"/>
  <c r="W181" i="14"/>
  <c r="G199" i="14"/>
  <c r="O199" i="14"/>
  <c r="W199" i="14"/>
  <c r="G216" i="14"/>
  <c r="O216" i="14"/>
  <c r="W216" i="14"/>
  <c r="G241" i="15"/>
  <c r="F251" i="15"/>
  <c r="N251" i="15"/>
  <c r="V251" i="15"/>
  <c r="H115" i="15"/>
  <c r="P115" i="15"/>
  <c r="X115" i="15"/>
  <c r="D261" i="15"/>
  <c r="L261" i="15"/>
  <c r="T261" i="15"/>
  <c r="F176" i="15"/>
  <c r="F178" i="15"/>
  <c r="F179" i="15"/>
  <c r="F181" i="15"/>
  <c r="N181" i="15"/>
  <c r="V181" i="15"/>
  <c r="F182" i="15"/>
  <c r="F183" i="15"/>
  <c r="F185" i="15"/>
  <c r="F199" i="15"/>
  <c r="N199" i="15"/>
  <c r="V199" i="15"/>
  <c r="Y217" i="15"/>
  <c r="H229" i="17"/>
  <c r="P229" i="17"/>
  <c r="X229" i="17"/>
  <c r="Q240" i="17"/>
  <c r="Y240" i="17"/>
  <c r="B85" i="12"/>
  <c r="J85" i="12"/>
  <c r="R85" i="12"/>
  <c r="B86" i="12"/>
  <c r="J86" i="12"/>
  <c r="R86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I199" i="13"/>
  <c r="Q199" i="13"/>
  <c r="Y199" i="13"/>
  <c r="H181" i="14"/>
  <c r="P181" i="14"/>
  <c r="X181" i="14"/>
  <c r="H199" i="14"/>
  <c r="P199" i="14"/>
  <c r="X199" i="14"/>
  <c r="H241" i="15"/>
  <c r="G251" i="15"/>
  <c r="O251" i="15"/>
  <c r="W251" i="15"/>
  <c r="E261" i="15"/>
  <c r="M261" i="15"/>
  <c r="U261" i="15"/>
  <c r="G176" i="15"/>
  <c r="G178" i="15"/>
  <c r="G179" i="15"/>
  <c r="G181" i="15"/>
  <c r="O181" i="15"/>
  <c r="W181" i="15"/>
  <c r="G182" i="15"/>
  <c r="G183" i="15"/>
  <c r="G185" i="15"/>
  <c r="G199" i="15"/>
  <c r="O199" i="15"/>
  <c r="W199" i="15"/>
  <c r="Q217" i="15"/>
  <c r="Q218" i="15"/>
  <c r="Q220" i="15"/>
  <c r="I90" i="16"/>
  <c r="Q90" i="16"/>
  <c r="Y90" i="16"/>
  <c r="Q91" i="16"/>
  <c r="Y91" i="16"/>
  <c r="I92" i="16"/>
  <c r="Q92" i="16"/>
  <c r="Y92" i="16"/>
  <c r="I93" i="16"/>
  <c r="Q93" i="16"/>
  <c r="Y93" i="16"/>
  <c r="D161" i="17"/>
  <c r="L161" i="17"/>
  <c r="T161" i="17"/>
  <c r="T162" i="17"/>
  <c r="T163" i="17"/>
  <c r="D164" i="17"/>
  <c r="T164" i="17"/>
  <c r="D165" i="17"/>
  <c r="T165" i="17"/>
  <c r="D166" i="17"/>
  <c r="T166" i="17"/>
  <c r="D167" i="17"/>
  <c r="T167" i="17"/>
  <c r="D168" i="17"/>
  <c r="L168" i="17"/>
  <c r="T168" i="17"/>
  <c r="D169" i="17"/>
  <c r="L169" i="17"/>
  <c r="T169" i="17"/>
  <c r="D170" i="17"/>
  <c r="L170" i="17"/>
  <c r="T170" i="17"/>
  <c r="D171" i="17"/>
  <c r="T171" i="17"/>
  <c r="T172" i="17"/>
  <c r="D173" i="17"/>
  <c r="L173" i="17"/>
  <c r="T173" i="17"/>
  <c r="D174" i="17"/>
  <c r="L174" i="17"/>
  <c r="T174" i="17"/>
  <c r="D184" i="17"/>
  <c r="L184" i="17"/>
  <c r="T184" i="17"/>
  <c r="D190" i="17"/>
  <c r="L190" i="17"/>
  <c r="T190" i="17"/>
  <c r="D203" i="17"/>
  <c r="L203" i="17"/>
  <c r="T203" i="17"/>
  <c r="D209" i="17"/>
  <c r="L209" i="17"/>
  <c r="T209" i="17"/>
  <c r="C175" i="18"/>
  <c r="C174" i="18"/>
  <c r="C173" i="18"/>
  <c r="C172" i="18"/>
  <c r="C170" i="18"/>
  <c r="C169" i="18"/>
  <c r="C168" i="18"/>
  <c r="C167" i="18"/>
  <c r="C165" i="18"/>
  <c r="C164" i="18"/>
  <c r="C163" i="18"/>
  <c r="C162" i="18"/>
  <c r="K175" i="18"/>
  <c r="K174" i="18"/>
  <c r="K173" i="18"/>
  <c r="K172" i="18"/>
  <c r="K170" i="18"/>
  <c r="K169" i="18"/>
  <c r="K168" i="18"/>
  <c r="K167" i="18"/>
  <c r="K165" i="18"/>
  <c r="K164" i="18"/>
  <c r="K163" i="18"/>
  <c r="K162" i="18"/>
  <c r="S175" i="18"/>
  <c r="S174" i="18"/>
  <c r="S173" i="18"/>
  <c r="S172" i="18"/>
  <c r="S170" i="18"/>
  <c r="S169" i="18"/>
  <c r="S168" i="18"/>
  <c r="S167" i="18"/>
  <c r="S165" i="18"/>
  <c r="S164" i="18"/>
  <c r="S163" i="18"/>
  <c r="S162" i="18"/>
  <c r="B226" i="18"/>
  <c r="J226" i="18"/>
  <c r="J171" i="18"/>
  <c r="R226" i="18"/>
  <c r="R171" i="18"/>
  <c r="D235" i="18"/>
  <c r="D184" i="18"/>
  <c r="L235" i="18"/>
  <c r="L184" i="18"/>
  <c r="T235" i="18"/>
  <c r="T184" i="18"/>
  <c r="C237" i="18"/>
  <c r="C190" i="18"/>
  <c r="K237" i="18"/>
  <c r="K190" i="18"/>
  <c r="S237" i="18"/>
  <c r="S190" i="18"/>
  <c r="E246" i="18"/>
  <c r="E203" i="18"/>
  <c r="M246" i="18"/>
  <c r="M203" i="18"/>
  <c r="U246" i="18"/>
  <c r="U203" i="18"/>
  <c r="D248" i="18"/>
  <c r="D209" i="18"/>
  <c r="L248" i="18"/>
  <c r="L209" i="18"/>
  <c r="T248" i="18"/>
  <c r="T209" i="18"/>
  <c r="O161" i="18"/>
  <c r="O162" i="18"/>
  <c r="W163" i="18"/>
  <c r="G165" i="18"/>
  <c r="O166" i="18"/>
  <c r="B91" i="16"/>
  <c r="B89" i="16" s="1"/>
  <c r="B92" i="16"/>
  <c r="J92" i="16"/>
  <c r="R92" i="16"/>
  <c r="B93" i="16"/>
  <c r="J93" i="16"/>
  <c r="R93" i="16"/>
  <c r="E171" i="17"/>
  <c r="M171" i="17"/>
  <c r="U171" i="17"/>
  <c r="E184" i="17"/>
  <c r="M184" i="17"/>
  <c r="U184" i="17"/>
  <c r="E190" i="17"/>
  <c r="M190" i="17"/>
  <c r="U190" i="17"/>
  <c r="E203" i="17"/>
  <c r="M203" i="17"/>
  <c r="U203" i="17"/>
  <c r="E209" i="17"/>
  <c r="M209" i="17"/>
  <c r="U209" i="17"/>
  <c r="E226" i="17"/>
  <c r="E217" i="17" s="1"/>
  <c r="M226" i="17"/>
  <c r="M217" i="17" s="1"/>
  <c r="U226" i="17"/>
  <c r="U217" i="17" s="1"/>
  <c r="D217" i="18"/>
  <c r="D175" i="18"/>
  <c r="D174" i="18"/>
  <c r="D173" i="18"/>
  <c r="D172" i="18"/>
  <c r="D170" i="18"/>
  <c r="D169" i="18"/>
  <c r="D168" i="18"/>
  <c r="D167" i="18"/>
  <c r="D165" i="18"/>
  <c r="D164" i="18"/>
  <c r="D163" i="18"/>
  <c r="D162" i="18"/>
  <c r="D161" i="18"/>
  <c r="L217" i="18"/>
  <c r="L175" i="18"/>
  <c r="L174" i="18"/>
  <c r="L173" i="18"/>
  <c r="L172" i="18"/>
  <c r="L170" i="18"/>
  <c r="L169" i="18"/>
  <c r="L168" i="18"/>
  <c r="L167" i="18"/>
  <c r="L165" i="18"/>
  <c r="L164" i="18"/>
  <c r="L163" i="18"/>
  <c r="L162" i="18"/>
  <c r="L161" i="18"/>
  <c r="T217" i="18"/>
  <c r="T175" i="18"/>
  <c r="T174" i="18"/>
  <c r="T173" i="18"/>
  <c r="T172" i="18"/>
  <c r="T170" i="18"/>
  <c r="T169" i="18"/>
  <c r="T168" i="18"/>
  <c r="T167" i="18"/>
  <c r="T165" i="18"/>
  <c r="T164" i="18"/>
  <c r="T163" i="18"/>
  <c r="T162" i="18"/>
  <c r="T161" i="18"/>
  <c r="C223" i="18"/>
  <c r="C166" i="18"/>
  <c r="K223" i="18"/>
  <c r="K166" i="18"/>
  <c r="S223" i="18"/>
  <c r="S166" i="18"/>
  <c r="C226" i="18"/>
  <c r="C171" i="18"/>
  <c r="K226" i="18"/>
  <c r="K171" i="18"/>
  <c r="S226" i="18"/>
  <c r="S171" i="18"/>
  <c r="E235" i="18"/>
  <c r="E184" i="18"/>
  <c r="M235" i="18"/>
  <c r="M184" i="18"/>
  <c r="U235" i="18"/>
  <c r="U184" i="18"/>
  <c r="D237" i="18"/>
  <c r="D190" i="18"/>
  <c r="L237" i="18"/>
  <c r="L190" i="18"/>
  <c r="T237" i="18"/>
  <c r="T190" i="18"/>
  <c r="F246" i="18"/>
  <c r="F203" i="18"/>
  <c r="N246" i="18"/>
  <c r="N203" i="18"/>
  <c r="V246" i="18"/>
  <c r="V203" i="18"/>
  <c r="E248" i="18"/>
  <c r="E209" i="18"/>
  <c r="M248" i="18"/>
  <c r="M209" i="18"/>
  <c r="U248" i="18"/>
  <c r="U209" i="18"/>
  <c r="J165" i="18"/>
  <c r="R166" i="18"/>
  <c r="U217" i="19"/>
  <c r="E226" i="19"/>
  <c r="M226" i="19"/>
  <c r="U226" i="19"/>
  <c r="C92" i="16"/>
  <c r="K92" i="16"/>
  <c r="S92" i="16"/>
  <c r="C93" i="16"/>
  <c r="K93" i="16"/>
  <c r="S93" i="16"/>
  <c r="F161" i="17"/>
  <c r="N161" i="17"/>
  <c r="F162" i="17"/>
  <c r="N162" i="17"/>
  <c r="F163" i="17"/>
  <c r="N163" i="17"/>
  <c r="V163" i="17"/>
  <c r="F164" i="17"/>
  <c r="N164" i="17"/>
  <c r="F165" i="17"/>
  <c r="N165" i="17"/>
  <c r="F166" i="17"/>
  <c r="N166" i="17"/>
  <c r="F167" i="17"/>
  <c r="N167" i="17"/>
  <c r="F168" i="17"/>
  <c r="N168" i="17"/>
  <c r="F169" i="17"/>
  <c r="N169" i="17"/>
  <c r="F170" i="17"/>
  <c r="N170" i="17"/>
  <c r="F171" i="17"/>
  <c r="N171" i="17"/>
  <c r="F172" i="17"/>
  <c r="N172" i="17"/>
  <c r="F173" i="17"/>
  <c r="N173" i="17"/>
  <c r="F174" i="17"/>
  <c r="N174" i="17"/>
  <c r="F184" i="17"/>
  <c r="N184" i="17"/>
  <c r="V184" i="17"/>
  <c r="F190" i="17"/>
  <c r="N190" i="17"/>
  <c r="V190" i="17"/>
  <c r="F203" i="17"/>
  <c r="N203" i="17"/>
  <c r="V203" i="17"/>
  <c r="F209" i="17"/>
  <c r="N209" i="17"/>
  <c r="V209" i="17"/>
  <c r="E217" i="18"/>
  <c r="E175" i="18"/>
  <c r="E174" i="18"/>
  <c r="E173" i="18"/>
  <c r="E172" i="18"/>
  <c r="E170" i="18"/>
  <c r="E169" i="18"/>
  <c r="E168" i="18"/>
  <c r="E167" i="18"/>
  <c r="E165" i="18"/>
  <c r="E164" i="18"/>
  <c r="E163" i="18"/>
  <c r="E162" i="18"/>
  <c r="E161" i="18"/>
  <c r="M217" i="18"/>
  <c r="M175" i="18"/>
  <c r="M174" i="18"/>
  <c r="M173" i="18"/>
  <c r="M172" i="18"/>
  <c r="M170" i="18"/>
  <c r="M169" i="18"/>
  <c r="M168" i="18"/>
  <c r="M167" i="18"/>
  <c r="M165" i="18"/>
  <c r="M164" i="18"/>
  <c r="M163" i="18"/>
  <c r="M162" i="18"/>
  <c r="M161" i="18"/>
  <c r="U173" i="18"/>
  <c r="U172" i="18"/>
  <c r="U170" i="18"/>
  <c r="U169" i="18"/>
  <c r="U168" i="18"/>
  <c r="U167" i="18"/>
  <c r="U165" i="18"/>
  <c r="U164" i="18"/>
  <c r="U163" i="18"/>
  <c r="U162" i="18"/>
  <c r="U161" i="18"/>
  <c r="D223" i="18"/>
  <c r="D166" i="18"/>
  <c r="L223" i="18"/>
  <c r="L166" i="18"/>
  <c r="T223" i="18"/>
  <c r="T166" i="18"/>
  <c r="D226" i="18"/>
  <c r="D171" i="18"/>
  <c r="L226" i="18"/>
  <c r="L171" i="18"/>
  <c r="T226" i="18"/>
  <c r="T171" i="18"/>
  <c r="F235" i="18"/>
  <c r="F184" i="18"/>
  <c r="N235" i="18"/>
  <c r="N184" i="18"/>
  <c r="V235" i="18"/>
  <c r="V184" i="18"/>
  <c r="E237" i="18"/>
  <c r="E190" i="18"/>
  <c r="M237" i="18"/>
  <c r="M190" i="18"/>
  <c r="U237" i="18"/>
  <c r="U190" i="18"/>
  <c r="G246" i="18"/>
  <c r="G203" i="18"/>
  <c r="O246" i="18"/>
  <c r="O203" i="18"/>
  <c r="W246" i="18"/>
  <c r="W203" i="18"/>
  <c r="F248" i="18"/>
  <c r="F209" i="18"/>
  <c r="N248" i="18"/>
  <c r="N209" i="18"/>
  <c r="V248" i="18"/>
  <c r="V209" i="18"/>
  <c r="B161" i="18"/>
  <c r="R161" i="18"/>
  <c r="B167" i="18"/>
  <c r="T91" i="16"/>
  <c r="D92" i="16"/>
  <c r="L92" i="16"/>
  <c r="T92" i="16"/>
  <c r="D93" i="16"/>
  <c r="L93" i="16"/>
  <c r="T93" i="16"/>
  <c r="C5" i="17"/>
  <c r="C217" i="19" s="1"/>
  <c r="K5" i="17"/>
  <c r="S5" i="17"/>
  <c r="G161" i="17"/>
  <c r="O161" i="17"/>
  <c r="W161" i="17"/>
  <c r="G162" i="17"/>
  <c r="O162" i="17"/>
  <c r="W162" i="17"/>
  <c r="G163" i="17"/>
  <c r="O163" i="17"/>
  <c r="W163" i="17"/>
  <c r="G164" i="17"/>
  <c r="O164" i="17"/>
  <c r="W164" i="17"/>
  <c r="G165" i="17"/>
  <c r="O165" i="17"/>
  <c r="W165" i="17"/>
  <c r="G166" i="17"/>
  <c r="O166" i="17"/>
  <c r="W166" i="17"/>
  <c r="G167" i="17"/>
  <c r="O167" i="17"/>
  <c r="W167" i="17"/>
  <c r="G168" i="17"/>
  <c r="O168" i="17"/>
  <c r="W168" i="17"/>
  <c r="G169" i="17"/>
  <c r="O169" i="17"/>
  <c r="W169" i="17"/>
  <c r="G170" i="17"/>
  <c r="O170" i="17"/>
  <c r="W170" i="17"/>
  <c r="G171" i="17"/>
  <c r="O171" i="17"/>
  <c r="W171" i="17"/>
  <c r="G172" i="17"/>
  <c r="O172" i="17"/>
  <c r="W172" i="17"/>
  <c r="G173" i="17"/>
  <c r="O173" i="17"/>
  <c r="W173" i="17"/>
  <c r="G174" i="17"/>
  <c r="O174" i="17"/>
  <c r="W174" i="17"/>
  <c r="G184" i="17"/>
  <c r="O184" i="17"/>
  <c r="W184" i="17"/>
  <c r="G190" i="17"/>
  <c r="O190" i="17"/>
  <c r="W190" i="17"/>
  <c r="G203" i="17"/>
  <c r="O203" i="17"/>
  <c r="W203" i="17"/>
  <c r="G209" i="17"/>
  <c r="O209" i="17"/>
  <c r="W209" i="17"/>
  <c r="E223" i="18"/>
  <c r="E166" i="18"/>
  <c r="M223" i="18"/>
  <c r="M166" i="18"/>
  <c r="U223" i="18"/>
  <c r="U166" i="18"/>
  <c r="E226" i="18"/>
  <c r="E171" i="18"/>
  <c r="M226" i="18"/>
  <c r="M171" i="18"/>
  <c r="U226" i="18"/>
  <c r="U171" i="18"/>
  <c r="G235" i="18"/>
  <c r="G184" i="18"/>
  <c r="O235" i="18"/>
  <c r="O184" i="18"/>
  <c r="W235" i="18"/>
  <c r="W184" i="18"/>
  <c r="F237" i="18"/>
  <c r="F190" i="18"/>
  <c r="N237" i="18"/>
  <c r="N190" i="18"/>
  <c r="V237" i="18"/>
  <c r="V190" i="18"/>
  <c r="H246" i="18"/>
  <c r="H203" i="18"/>
  <c r="P246" i="18"/>
  <c r="P203" i="18"/>
  <c r="X246" i="18"/>
  <c r="X203" i="18"/>
  <c r="G248" i="18"/>
  <c r="G209" i="18"/>
  <c r="O248" i="18"/>
  <c r="O209" i="18"/>
  <c r="W248" i="18"/>
  <c r="W209" i="18"/>
  <c r="C161" i="18"/>
  <c r="S161" i="18"/>
  <c r="B163" i="18"/>
  <c r="J164" i="18"/>
  <c r="R165" i="18"/>
  <c r="B217" i="19"/>
  <c r="B229" i="19"/>
  <c r="B192" i="19"/>
  <c r="B191" i="19"/>
  <c r="B188" i="19"/>
  <c r="B187" i="19"/>
  <c r="B185" i="19"/>
  <c r="B183" i="19"/>
  <c r="J229" i="19"/>
  <c r="J192" i="19"/>
  <c r="J191" i="19"/>
  <c r="J188" i="19"/>
  <c r="J187" i="19"/>
  <c r="J185" i="19"/>
  <c r="J183" i="19"/>
  <c r="R229" i="19"/>
  <c r="R192" i="19"/>
  <c r="R191" i="19"/>
  <c r="R188" i="19"/>
  <c r="R187" i="19"/>
  <c r="R185" i="19"/>
  <c r="R183" i="19"/>
  <c r="E92" i="16"/>
  <c r="M92" i="16"/>
  <c r="U92" i="16"/>
  <c r="E93" i="16"/>
  <c r="M93" i="16"/>
  <c r="U93" i="16"/>
  <c r="H161" i="17"/>
  <c r="P161" i="17"/>
  <c r="X161" i="17"/>
  <c r="X160" i="17" s="1"/>
  <c r="H162" i="17"/>
  <c r="P162" i="17"/>
  <c r="X162" i="17"/>
  <c r="H163" i="17"/>
  <c r="P163" i="17"/>
  <c r="X163" i="17"/>
  <c r="H164" i="17"/>
  <c r="P164" i="17"/>
  <c r="X164" i="17"/>
  <c r="H165" i="17"/>
  <c r="P165" i="17"/>
  <c r="X165" i="17"/>
  <c r="H166" i="17"/>
  <c r="P166" i="17"/>
  <c r="X166" i="17"/>
  <c r="H167" i="17"/>
  <c r="P167" i="17"/>
  <c r="X167" i="17"/>
  <c r="P168" i="17"/>
  <c r="X168" i="17"/>
  <c r="H169" i="17"/>
  <c r="P169" i="17"/>
  <c r="X169" i="17"/>
  <c r="H170" i="17"/>
  <c r="P170" i="17"/>
  <c r="X170" i="17"/>
  <c r="H171" i="17"/>
  <c r="P171" i="17"/>
  <c r="X171" i="17"/>
  <c r="H172" i="17"/>
  <c r="P172" i="17"/>
  <c r="X172" i="17"/>
  <c r="H173" i="17"/>
  <c r="P173" i="17"/>
  <c r="X173" i="17"/>
  <c r="H174" i="17"/>
  <c r="P174" i="17"/>
  <c r="X174" i="17"/>
  <c r="H184" i="17"/>
  <c r="P184" i="17"/>
  <c r="X184" i="17"/>
  <c r="H190" i="17"/>
  <c r="P190" i="17"/>
  <c r="X190" i="17"/>
  <c r="H203" i="17"/>
  <c r="P203" i="17"/>
  <c r="X203" i="17"/>
  <c r="H209" i="17"/>
  <c r="P209" i="17"/>
  <c r="X209" i="17"/>
  <c r="G217" i="18"/>
  <c r="G175" i="18"/>
  <c r="G174" i="18"/>
  <c r="G173" i="18"/>
  <c r="G172" i="18"/>
  <c r="G170" i="18"/>
  <c r="G169" i="18"/>
  <c r="G168" i="18"/>
  <c r="G167" i="18"/>
  <c r="O217" i="18"/>
  <c r="O175" i="18"/>
  <c r="O174" i="18"/>
  <c r="O173" i="18"/>
  <c r="O172" i="18"/>
  <c r="O170" i="18"/>
  <c r="O169" i="18"/>
  <c r="O168" i="18"/>
  <c r="O167" i="18"/>
  <c r="W217" i="18"/>
  <c r="W175" i="18"/>
  <c r="W174" i="18"/>
  <c r="W173" i="18"/>
  <c r="W172" i="18"/>
  <c r="W170" i="18"/>
  <c r="W169" i="18"/>
  <c r="W168" i="18"/>
  <c r="W167" i="18"/>
  <c r="F223" i="18"/>
  <c r="F166" i="18"/>
  <c r="N223" i="18"/>
  <c r="N166" i="18"/>
  <c r="V223" i="18"/>
  <c r="F226" i="18"/>
  <c r="F171" i="18"/>
  <c r="N226" i="18"/>
  <c r="N171" i="18"/>
  <c r="V226" i="18"/>
  <c r="H235" i="18"/>
  <c r="H184" i="18"/>
  <c r="P235" i="18"/>
  <c r="P184" i="18"/>
  <c r="X235" i="18"/>
  <c r="X184" i="18"/>
  <c r="G237" i="18"/>
  <c r="G190" i="18"/>
  <c r="O237" i="18"/>
  <c r="O190" i="18"/>
  <c r="W237" i="18"/>
  <c r="W190" i="18"/>
  <c r="I246" i="18"/>
  <c r="I203" i="18"/>
  <c r="Q246" i="18"/>
  <c r="Q203" i="18"/>
  <c r="Y246" i="18"/>
  <c r="Y203" i="18"/>
  <c r="H248" i="18"/>
  <c r="H209" i="18"/>
  <c r="P248" i="18"/>
  <c r="P209" i="18"/>
  <c r="X248" i="18"/>
  <c r="X209" i="18"/>
  <c r="G161" i="18"/>
  <c r="W161" i="18"/>
  <c r="G163" i="18"/>
  <c r="O164" i="18"/>
  <c r="W165" i="18"/>
  <c r="H217" i="19"/>
  <c r="H176" i="19"/>
  <c r="H173" i="19"/>
  <c r="H172" i="19"/>
  <c r="H169" i="19"/>
  <c r="H168" i="19"/>
  <c r="H167" i="19"/>
  <c r="H165" i="19"/>
  <c r="P217" i="19"/>
  <c r="P176" i="19"/>
  <c r="P173" i="19"/>
  <c r="P172" i="19"/>
  <c r="P169" i="19"/>
  <c r="P168" i="19"/>
  <c r="P167" i="19"/>
  <c r="P165" i="19"/>
  <c r="X217" i="19"/>
  <c r="X176" i="19"/>
  <c r="X173" i="19"/>
  <c r="X172" i="19"/>
  <c r="X169" i="19"/>
  <c r="X168" i="19"/>
  <c r="X167" i="19"/>
  <c r="X165" i="19"/>
  <c r="F92" i="16"/>
  <c r="N92" i="16"/>
  <c r="V92" i="16"/>
  <c r="F93" i="16"/>
  <c r="N93" i="16"/>
  <c r="V93" i="16"/>
  <c r="I161" i="17"/>
  <c r="Q161" i="17"/>
  <c r="Y161" i="17"/>
  <c r="I162" i="17"/>
  <c r="Q162" i="17"/>
  <c r="Y162" i="17"/>
  <c r="I163" i="17"/>
  <c r="Q163" i="17"/>
  <c r="Y163" i="17"/>
  <c r="I164" i="17"/>
  <c r="Q164" i="17"/>
  <c r="Y164" i="17"/>
  <c r="I165" i="17"/>
  <c r="Q165" i="17"/>
  <c r="Y165" i="17"/>
  <c r="I166" i="17"/>
  <c r="Q166" i="17"/>
  <c r="Y166" i="17"/>
  <c r="I167" i="17"/>
  <c r="Q167" i="17"/>
  <c r="Y167" i="17"/>
  <c r="I168" i="17"/>
  <c r="Q168" i="17"/>
  <c r="Y168" i="17"/>
  <c r="I169" i="17"/>
  <c r="Q169" i="17"/>
  <c r="Y169" i="17"/>
  <c r="I170" i="17"/>
  <c r="Q170" i="17"/>
  <c r="Y170" i="17"/>
  <c r="I171" i="17"/>
  <c r="Q171" i="17"/>
  <c r="Y171" i="17"/>
  <c r="I172" i="17"/>
  <c r="Q172" i="17"/>
  <c r="Y172" i="17"/>
  <c r="I173" i="17"/>
  <c r="Q173" i="17"/>
  <c r="Y173" i="17"/>
  <c r="I174" i="17"/>
  <c r="Q174" i="17"/>
  <c r="Y174" i="17"/>
  <c r="I184" i="17"/>
  <c r="Q184" i="17"/>
  <c r="Y184" i="17"/>
  <c r="I190" i="17"/>
  <c r="Q190" i="17"/>
  <c r="Y190" i="17"/>
  <c r="I203" i="17"/>
  <c r="Q203" i="17"/>
  <c r="Y203" i="17"/>
  <c r="I209" i="17"/>
  <c r="Q209" i="17"/>
  <c r="Y209" i="17"/>
  <c r="W223" i="18"/>
  <c r="W166" i="18"/>
  <c r="G226" i="18"/>
  <c r="G171" i="18"/>
  <c r="O226" i="18"/>
  <c r="O171" i="18"/>
  <c r="W226" i="18"/>
  <c r="W171" i="18"/>
  <c r="I235" i="18"/>
  <c r="I184" i="18"/>
  <c r="Q235" i="18"/>
  <c r="Q184" i="18"/>
  <c r="Y235" i="18"/>
  <c r="Y184" i="18"/>
  <c r="H237" i="18"/>
  <c r="H190" i="18"/>
  <c r="P237" i="18"/>
  <c r="P190" i="18"/>
  <c r="X237" i="18"/>
  <c r="X190" i="18"/>
  <c r="B246" i="18"/>
  <c r="B203" i="18"/>
  <c r="J246" i="18"/>
  <c r="J203" i="18"/>
  <c r="R246" i="18"/>
  <c r="R203" i="18"/>
  <c r="I248" i="18"/>
  <c r="I209" i="18"/>
  <c r="Q248" i="18"/>
  <c r="Y248" i="18"/>
  <c r="J163" i="18"/>
  <c r="B166" i="18"/>
  <c r="E217" i="19"/>
  <c r="D184" i="19"/>
  <c r="L184" i="19"/>
  <c r="T184" i="19"/>
  <c r="B203" i="17"/>
  <c r="J203" i="17"/>
  <c r="R203" i="17"/>
  <c r="B209" i="17"/>
  <c r="J209" i="17"/>
  <c r="R209" i="17"/>
  <c r="I217" i="18"/>
  <c r="I175" i="18"/>
  <c r="I174" i="18"/>
  <c r="I173" i="18"/>
  <c r="I172" i="18"/>
  <c r="I170" i="18"/>
  <c r="I169" i="18"/>
  <c r="I168" i="18"/>
  <c r="I167" i="18"/>
  <c r="I165" i="18"/>
  <c r="I164" i="18"/>
  <c r="I163" i="18"/>
  <c r="I162" i="18"/>
  <c r="I161" i="18"/>
  <c r="Q217" i="18"/>
  <c r="Q175" i="18"/>
  <c r="Q174" i="18"/>
  <c r="Q173" i="18"/>
  <c r="Q172" i="18"/>
  <c r="Q170" i="18"/>
  <c r="Q169" i="18"/>
  <c r="Q168" i="18"/>
  <c r="Q167" i="18"/>
  <c r="Q165" i="18"/>
  <c r="Q164" i="18"/>
  <c r="Q163" i="18"/>
  <c r="Q162" i="18"/>
  <c r="Q161" i="18"/>
  <c r="Y217" i="18"/>
  <c r="Y175" i="18"/>
  <c r="Y174" i="18"/>
  <c r="Y173" i="18"/>
  <c r="Y172" i="18"/>
  <c r="Y170" i="18"/>
  <c r="Y169" i="18"/>
  <c r="Y168" i="18"/>
  <c r="Y167" i="18"/>
  <c r="Y165" i="18"/>
  <c r="Y164" i="18"/>
  <c r="Y163" i="18"/>
  <c r="Y162" i="18"/>
  <c r="Y161" i="18"/>
  <c r="H223" i="18"/>
  <c r="H166" i="18"/>
  <c r="P223" i="18"/>
  <c r="P166" i="18"/>
  <c r="X223" i="18"/>
  <c r="X166" i="18"/>
  <c r="H226" i="18"/>
  <c r="H171" i="18"/>
  <c r="P226" i="18"/>
  <c r="P171" i="18"/>
  <c r="X226" i="18"/>
  <c r="X171" i="18"/>
  <c r="B235" i="18"/>
  <c r="B184" i="18"/>
  <c r="J235" i="18"/>
  <c r="J184" i="18"/>
  <c r="R235" i="18"/>
  <c r="R184" i="18"/>
  <c r="I237" i="18"/>
  <c r="I190" i="18"/>
  <c r="Q237" i="18"/>
  <c r="Q190" i="18"/>
  <c r="Y237" i="18"/>
  <c r="Y190" i="18"/>
  <c r="C246" i="18"/>
  <c r="C203" i="18"/>
  <c r="K246" i="18"/>
  <c r="K203" i="18"/>
  <c r="S246" i="18"/>
  <c r="S203" i="18"/>
  <c r="B248" i="18"/>
  <c r="B209" i="18"/>
  <c r="J248" i="18"/>
  <c r="J209" i="18"/>
  <c r="R248" i="18"/>
  <c r="R209" i="18"/>
  <c r="G166" i="18"/>
  <c r="E192" i="19"/>
  <c r="E191" i="19"/>
  <c r="E188" i="19"/>
  <c r="E187" i="19"/>
  <c r="E185" i="19"/>
  <c r="E183" i="19"/>
  <c r="E229" i="19"/>
  <c r="M192" i="19"/>
  <c r="M191" i="19"/>
  <c r="M188" i="19"/>
  <c r="M187" i="19"/>
  <c r="M185" i="19"/>
  <c r="M183" i="19"/>
  <c r="M229" i="19"/>
  <c r="U229" i="19"/>
  <c r="U192" i="19"/>
  <c r="U191" i="19"/>
  <c r="U188" i="19"/>
  <c r="U187" i="19"/>
  <c r="U185" i="19"/>
  <c r="U183" i="19"/>
  <c r="D229" i="19"/>
  <c r="D192" i="19"/>
  <c r="D191" i="19"/>
  <c r="D188" i="19"/>
  <c r="D187" i="19"/>
  <c r="D185" i="19"/>
  <c r="D183" i="19"/>
  <c r="L229" i="19"/>
  <c r="L192" i="19"/>
  <c r="L191" i="19"/>
  <c r="L188" i="19"/>
  <c r="L187" i="19"/>
  <c r="L185" i="19"/>
  <c r="L183" i="19"/>
  <c r="T229" i="19"/>
  <c r="T192" i="19"/>
  <c r="T191" i="19"/>
  <c r="T188" i="19"/>
  <c r="T187" i="19"/>
  <c r="T185" i="19"/>
  <c r="T183" i="19"/>
  <c r="X91" i="16"/>
  <c r="H92" i="16"/>
  <c r="P92" i="16"/>
  <c r="X92" i="16"/>
  <c r="H93" i="16"/>
  <c r="P93" i="16"/>
  <c r="X93" i="16"/>
  <c r="C203" i="17"/>
  <c r="K203" i="17"/>
  <c r="S203" i="17"/>
  <c r="C209" i="17"/>
  <c r="K209" i="17"/>
  <c r="S209" i="17"/>
  <c r="B175" i="18"/>
  <c r="B174" i="18"/>
  <c r="B172" i="18"/>
  <c r="B170" i="18"/>
  <c r="B169" i="18"/>
  <c r="B168" i="18"/>
  <c r="J217" i="18"/>
  <c r="J175" i="18"/>
  <c r="J174" i="18"/>
  <c r="J173" i="18"/>
  <c r="J172" i="18"/>
  <c r="J170" i="18"/>
  <c r="J169" i="18"/>
  <c r="J168" i="18"/>
  <c r="J167" i="18"/>
  <c r="R217" i="18"/>
  <c r="R175" i="18"/>
  <c r="R174" i="18"/>
  <c r="R173" i="18"/>
  <c r="R172" i="18"/>
  <c r="R170" i="18"/>
  <c r="R169" i="18"/>
  <c r="R168" i="18"/>
  <c r="R167" i="18"/>
  <c r="I223" i="18"/>
  <c r="I166" i="18"/>
  <c r="Q223" i="18"/>
  <c r="Q166" i="18"/>
  <c r="Y223" i="18"/>
  <c r="Y166" i="18"/>
  <c r="I226" i="18"/>
  <c r="I171" i="18"/>
  <c r="Q226" i="18"/>
  <c r="Q171" i="18"/>
  <c r="Y226" i="18"/>
  <c r="Y171" i="18"/>
  <c r="C235" i="18"/>
  <c r="C184" i="18"/>
  <c r="K235" i="18"/>
  <c r="K184" i="18"/>
  <c r="S235" i="18"/>
  <c r="S184" i="18"/>
  <c r="B237" i="18"/>
  <c r="B190" i="18"/>
  <c r="J237" i="18"/>
  <c r="J190" i="18"/>
  <c r="R237" i="18"/>
  <c r="R190" i="18"/>
  <c r="D246" i="18"/>
  <c r="D203" i="18"/>
  <c r="L246" i="18"/>
  <c r="L203" i="18"/>
  <c r="T246" i="18"/>
  <c r="T203" i="18"/>
  <c r="C248" i="18"/>
  <c r="C209" i="18"/>
  <c r="K248" i="18"/>
  <c r="K209" i="18"/>
  <c r="S248" i="18"/>
  <c r="S209" i="18"/>
  <c r="J162" i="18"/>
  <c r="R163" i="18"/>
  <c r="B165" i="18"/>
  <c r="J166" i="18"/>
  <c r="R217" i="19"/>
  <c r="C176" i="19"/>
  <c r="C173" i="19"/>
  <c r="C172" i="19"/>
  <c r="C169" i="19"/>
  <c r="C168" i="19"/>
  <c r="C167" i="19"/>
  <c r="C165" i="19"/>
  <c r="K217" i="19"/>
  <c r="K176" i="19"/>
  <c r="K173" i="19"/>
  <c r="K172" i="19"/>
  <c r="K169" i="19"/>
  <c r="K168" i="19"/>
  <c r="K167" i="19"/>
  <c r="K165" i="19"/>
  <c r="S176" i="19"/>
  <c r="S173" i="19"/>
  <c r="S172" i="19"/>
  <c r="S169" i="19"/>
  <c r="S168" i="19"/>
  <c r="S167" i="19"/>
  <c r="S165" i="19"/>
  <c r="E190" i="19"/>
  <c r="M190" i="19"/>
  <c r="F217" i="19"/>
  <c r="N217" i="19"/>
  <c r="G235" i="19"/>
  <c r="O235" i="19"/>
  <c r="W235" i="19"/>
  <c r="F237" i="19"/>
  <c r="N237" i="19"/>
  <c r="V237" i="19"/>
  <c r="H246" i="19"/>
  <c r="P246" i="19"/>
  <c r="X246" i="19"/>
  <c r="G248" i="19"/>
  <c r="O248" i="19"/>
  <c r="W248" i="19"/>
  <c r="B165" i="19"/>
  <c r="J165" i="19"/>
  <c r="R165" i="19"/>
  <c r="B167" i="19"/>
  <c r="J167" i="19"/>
  <c r="R167" i="19"/>
  <c r="B168" i="19"/>
  <c r="J168" i="19"/>
  <c r="R168" i="19"/>
  <c r="B169" i="19"/>
  <c r="J169" i="19"/>
  <c r="R169" i="19"/>
  <c r="B172" i="19"/>
  <c r="J172" i="19"/>
  <c r="R172" i="19"/>
  <c r="B173" i="19"/>
  <c r="J173" i="19"/>
  <c r="R173" i="19"/>
  <c r="B176" i="19"/>
  <c r="J176" i="19"/>
  <c r="R176" i="19"/>
  <c r="B184" i="19"/>
  <c r="J184" i="19"/>
  <c r="R184" i="19"/>
  <c r="G217" i="19"/>
  <c r="O217" i="19"/>
  <c r="W217" i="19"/>
  <c r="F226" i="19"/>
  <c r="N226" i="19"/>
  <c r="V226" i="19"/>
  <c r="H235" i="19"/>
  <c r="P235" i="19"/>
  <c r="X235" i="19"/>
  <c r="G237" i="19"/>
  <c r="O237" i="19"/>
  <c r="W237" i="19"/>
  <c r="I246" i="19"/>
  <c r="Q246" i="19"/>
  <c r="Y246" i="19"/>
  <c r="H248" i="19"/>
  <c r="P248" i="19"/>
  <c r="X248" i="19"/>
  <c r="C171" i="19"/>
  <c r="K171" i="19"/>
  <c r="S171" i="19"/>
  <c r="C183" i="19"/>
  <c r="K183" i="19"/>
  <c r="S183" i="19"/>
  <c r="C185" i="19"/>
  <c r="K185" i="19"/>
  <c r="S185" i="19"/>
  <c r="C187" i="19"/>
  <c r="K187" i="19"/>
  <c r="S187" i="19"/>
  <c r="C188" i="19"/>
  <c r="K188" i="19"/>
  <c r="S188" i="19"/>
  <c r="C191" i="19"/>
  <c r="K191" i="19"/>
  <c r="S191" i="19"/>
  <c r="C192" i="19"/>
  <c r="K192" i="19"/>
  <c r="S192" i="19"/>
  <c r="Q209" i="18"/>
  <c r="Y209" i="18"/>
  <c r="G226" i="19"/>
  <c r="O226" i="19"/>
  <c r="W226" i="19"/>
  <c r="I235" i="19"/>
  <c r="Q235" i="19"/>
  <c r="Y235" i="19"/>
  <c r="H237" i="19"/>
  <c r="P237" i="19"/>
  <c r="X237" i="19"/>
  <c r="B246" i="19"/>
  <c r="J246" i="19"/>
  <c r="R246" i="19"/>
  <c r="I248" i="19"/>
  <c r="I209" i="19"/>
  <c r="Q248" i="19"/>
  <c r="Q209" i="19"/>
  <c r="Y248" i="19"/>
  <c r="Y209" i="19"/>
  <c r="D165" i="19"/>
  <c r="L165" i="19"/>
  <c r="T165" i="19"/>
  <c r="D167" i="19"/>
  <c r="L167" i="19"/>
  <c r="T167" i="19"/>
  <c r="D168" i="19"/>
  <c r="L168" i="19"/>
  <c r="T168" i="19"/>
  <c r="D169" i="19"/>
  <c r="T169" i="19"/>
  <c r="D172" i="19"/>
  <c r="T172" i="19"/>
  <c r="D173" i="19"/>
  <c r="T173" i="19"/>
  <c r="D190" i="19"/>
  <c r="L190" i="19"/>
  <c r="T190" i="19"/>
  <c r="M217" i="19"/>
  <c r="I217" i="19"/>
  <c r="Q217" i="19"/>
  <c r="Y217" i="19"/>
  <c r="H226" i="19"/>
  <c r="P226" i="19"/>
  <c r="X226" i="19"/>
  <c r="B235" i="19"/>
  <c r="J235" i="19"/>
  <c r="R235" i="19"/>
  <c r="I237" i="19"/>
  <c r="Q237" i="19"/>
  <c r="Y237" i="19"/>
  <c r="C246" i="19"/>
  <c r="K246" i="19"/>
  <c r="S246" i="19"/>
  <c r="B248" i="19"/>
  <c r="J248" i="19"/>
  <c r="R248" i="19"/>
  <c r="E165" i="19"/>
  <c r="M165" i="19"/>
  <c r="U165" i="19"/>
  <c r="E167" i="19"/>
  <c r="M167" i="19"/>
  <c r="U167" i="19"/>
  <c r="E168" i="19"/>
  <c r="M168" i="19"/>
  <c r="U168" i="19"/>
  <c r="E169" i="19"/>
  <c r="M169" i="19"/>
  <c r="U169" i="19"/>
  <c r="E171" i="19"/>
  <c r="M171" i="19"/>
  <c r="U171" i="19"/>
  <c r="E172" i="19"/>
  <c r="M172" i="19"/>
  <c r="U172" i="19"/>
  <c r="E173" i="19"/>
  <c r="M173" i="19"/>
  <c r="U173" i="19"/>
  <c r="E176" i="19"/>
  <c r="U176" i="19"/>
  <c r="E184" i="19"/>
  <c r="M184" i="19"/>
  <c r="U184" i="19"/>
  <c r="W209" i="19"/>
  <c r="I226" i="19"/>
  <c r="Q226" i="19"/>
  <c r="Y226" i="19"/>
  <c r="C235" i="19"/>
  <c r="K235" i="19"/>
  <c r="S235" i="19"/>
  <c r="B237" i="19"/>
  <c r="J237" i="19"/>
  <c r="R237" i="19"/>
  <c r="D246" i="19"/>
  <c r="L246" i="19"/>
  <c r="T246" i="19"/>
  <c r="C248" i="19"/>
  <c r="K248" i="19"/>
  <c r="S248" i="19"/>
  <c r="F165" i="19"/>
  <c r="N165" i="19"/>
  <c r="V165" i="19"/>
  <c r="F167" i="19"/>
  <c r="N167" i="19"/>
  <c r="V167" i="19"/>
  <c r="F168" i="19"/>
  <c r="N168" i="19"/>
  <c r="V168" i="19"/>
  <c r="F169" i="19"/>
  <c r="N169" i="19"/>
  <c r="V169" i="19"/>
  <c r="F171" i="19"/>
  <c r="N171" i="19"/>
  <c r="V171" i="19"/>
  <c r="F172" i="19"/>
  <c r="N172" i="19"/>
  <c r="V172" i="19"/>
  <c r="F173" i="19"/>
  <c r="N173" i="19"/>
  <c r="V173" i="19"/>
  <c r="F176" i="19"/>
  <c r="N176" i="19"/>
  <c r="V176" i="19"/>
  <c r="F183" i="19"/>
  <c r="N183" i="19"/>
  <c r="V183" i="19"/>
  <c r="F185" i="19"/>
  <c r="N185" i="19"/>
  <c r="V185" i="19"/>
  <c r="F187" i="19"/>
  <c r="N187" i="19"/>
  <c r="V187" i="19"/>
  <c r="F188" i="19"/>
  <c r="N188" i="19"/>
  <c r="V188" i="19"/>
  <c r="F190" i="19"/>
  <c r="N190" i="19"/>
  <c r="V190" i="19"/>
  <c r="F191" i="19"/>
  <c r="N191" i="19"/>
  <c r="V191" i="19"/>
  <c r="F192" i="19"/>
  <c r="N192" i="19"/>
  <c r="V192" i="19"/>
  <c r="O209" i="19"/>
  <c r="X209" i="19"/>
  <c r="B226" i="19"/>
  <c r="J226" i="19"/>
  <c r="R226" i="19"/>
  <c r="D235" i="19"/>
  <c r="L235" i="19"/>
  <c r="T235" i="19"/>
  <c r="C237" i="19"/>
  <c r="K237" i="19"/>
  <c r="S237" i="19"/>
  <c r="E246" i="19"/>
  <c r="M246" i="19"/>
  <c r="U246" i="19"/>
  <c r="D248" i="19"/>
  <c r="L248" i="19"/>
  <c r="T248" i="19"/>
  <c r="G165" i="19"/>
  <c r="O165" i="19"/>
  <c r="W165" i="19"/>
  <c r="G167" i="19"/>
  <c r="O167" i="19"/>
  <c r="W167" i="19"/>
  <c r="G168" i="19"/>
  <c r="O168" i="19"/>
  <c r="W168" i="19"/>
  <c r="G169" i="19"/>
  <c r="O169" i="19"/>
  <c r="W169" i="19"/>
  <c r="G171" i="19"/>
  <c r="O171" i="19"/>
  <c r="W171" i="19"/>
  <c r="G172" i="19"/>
  <c r="O172" i="19"/>
  <c r="W172" i="19"/>
  <c r="G173" i="19"/>
  <c r="O173" i="19"/>
  <c r="W173" i="19"/>
  <c r="G176" i="19"/>
  <c r="O176" i="19"/>
  <c r="W176" i="19"/>
  <c r="G183" i="19"/>
  <c r="O183" i="19"/>
  <c r="W183" i="19"/>
  <c r="G184" i="19"/>
  <c r="O184" i="19"/>
  <c r="W184" i="19"/>
  <c r="G185" i="19"/>
  <c r="O185" i="19"/>
  <c r="W185" i="19"/>
  <c r="G187" i="19"/>
  <c r="O187" i="19"/>
  <c r="W187" i="19"/>
  <c r="G188" i="19"/>
  <c r="O188" i="19"/>
  <c r="W188" i="19"/>
  <c r="G190" i="19"/>
  <c r="O190" i="19"/>
  <c r="W190" i="19"/>
  <c r="G191" i="19"/>
  <c r="O191" i="19"/>
  <c r="W191" i="19"/>
  <c r="G192" i="19"/>
  <c r="O192" i="19"/>
  <c r="W192" i="19"/>
  <c r="G209" i="19"/>
  <c r="P209" i="19"/>
  <c r="D217" i="19"/>
  <c r="L217" i="19"/>
  <c r="T217" i="19"/>
  <c r="C226" i="19"/>
  <c r="K226" i="19"/>
  <c r="S226" i="19"/>
  <c r="E235" i="19"/>
  <c r="M235" i="19"/>
  <c r="U235" i="19"/>
  <c r="D237" i="19"/>
  <c r="L237" i="19"/>
  <c r="T237" i="19"/>
  <c r="F246" i="19"/>
  <c r="N246" i="19"/>
  <c r="V246" i="19"/>
  <c r="E248" i="19"/>
  <c r="M248" i="19"/>
  <c r="U248" i="19"/>
  <c r="H171" i="19"/>
  <c r="P171" i="19"/>
  <c r="X171" i="19"/>
  <c r="H183" i="19"/>
  <c r="P183" i="19"/>
  <c r="X183" i="19"/>
  <c r="X178" i="19" s="1"/>
  <c r="H184" i="19"/>
  <c r="P184" i="19"/>
  <c r="X184" i="19"/>
  <c r="H185" i="19"/>
  <c r="P185" i="19"/>
  <c r="X185" i="19"/>
  <c r="H187" i="19"/>
  <c r="P187" i="19"/>
  <c r="X187" i="19"/>
  <c r="H188" i="19"/>
  <c r="P188" i="19"/>
  <c r="X188" i="19"/>
  <c r="H190" i="19"/>
  <c r="P190" i="19"/>
  <c r="X190" i="19"/>
  <c r="H191" i="19"/>
  <c r="P191" i="19"/>
  <c r="X191" i="19"/>
  <c r="H192" i="19"/>
  <c r="P192" i="19"/>
  <c r="X192" i="19"/>
  <c r="H203" i="19"/>
  <c r="P203" i="19"/>
  <c r="X203" i="19"/>
  <c r="H209" i="19"/>
  <c r="R209" i="19"/>
  <c r="D226" i="19"/>
  <c r="L226" i="19"/>
  <c r="T226" i="19"/>
  <c r="F235" i="19"/>
  <c r="N235" i="19"/>
  <c r="V235" i="19"/>
  <c r="E237" i="19"/>
  <c r="M237" i="19"/>
  <c r="U237" i="19"/>
  <c r="G246" i="19"/>
  <c r="O246" i="19"/>
  <c r="W246" i="19"/>
  <c r="F248" i="19"/>
  <c r="N248" i="19"/>
  <c r="V248" i="19"/>
  <c r="I165" i="19"/>
  <c r="Q165" i="19"/>
  <c r="Y165" i="19"/>
  <c r="I167" i="19"/>
  <c r="Q167" i="19"/>
  <c r="Y167" i="19"/>
  <c r="I168" i="19"/>
  <c r="Q168" i="19"/>
  <c r="Y168" i="19"/>
  <c r="I169" i="19"/>
  <c r="Q169" i="19"/>
  <c r="Y169" i="19"/>
  <c r="I171" i="19"/>
  <c r="Q171" i="19"/>
  <c r="Y171" i="19"/>
  <c r="I172" i="19"/>
  <c r="Q172" i="19"/>
  <c r="Y172" i="19"/>
  <c r="I173" i="19"/>
  <c r="Q173" i="19"/>
  <c r="Y173" i="19"/>
  <c r="I176" i="19"/>
  <c r="Q176" i="19"/>
  <c r="Y176" i="19"/>
  <c r="I183" i="19"/>
  <c r="Q183" i="19"/>
  <c r="Y183" i="19"/>
  <c r="I184" i="19"/>
  <c r="Q184" i="19"/>
  <c r="Y184" i="19"/>
  <c r="I185" i="19"/>
  <c r="Q185" i="19"/>
  <c r="Y185" i="19"/>
  <c r="I187" i="19"/>
  <c r="Q187" i="19"/>
  <c r="Y187" i="19"/>
  <c r="I188" i="19"/>
  <c r="Q188" i="19"/>
  <c r="Y188" i="19"/>
  <c r="I190" i="19"/>
  <c r="Q190" i="19"/>
  <c r="Y190" i="19"/>
  <c r="I191" i="19"/>
  <c r="Q191" i="19"/>
  <c r="Y191" i="19"/>
  <c r="I192" i="19"/>
  <c r="Q192" i="19"/>
  <c r="Y192" i="19"/>
  <c r="I203" i="19"/>
  <c r="Q203" i="19"/>
  <c r="Y203" i="19"/>
  <c r="J209" i="19"/>
  <c r="S209" i="19"/>
  <c r="E183" i="21"/>
  <c r="D69" i="20"/>
  <c r="L69" i="20"/>
  <c r="T69" i="20"/>
  <c r="D70" i="20"/>
  <c r="L70" i="20"/>
  <c r="T70" i="20"/>
  <c r="D71" i="20"/>
  <c r="L71" i="20"/>
  <c r="T71" i="20"/>
  <c r="F202" i="21"/>
  <c r="F157" i="21"/>
  <c r="N202" i="21"/>
  <c r="N157" i="21"/>
  <c r="V202" i="21"/>
  <c r="V157" i="21"/>
  <c r="F203" i="21"/>
  <c r="F194" i="21" s="1"/>
  <c r="F160" i="21"/>
  <c r="N203" i="21"/>
  <c r="N160" i="21"/>
  <c r="V203" i="21"/>
  <c r="V160" i="21"/>
  <c r="G211" i="21"/>
  <c r="G171" i="21"/>
  <c r="O211" i="21"/>
  <c r="O171" i="21"/>
  <c r="W211" i="21"/>
  <c r="W171" i="21"/>
  <c r="I213" i="21"/>
  <c r="I175" i="21"/>
  <c r="Q213" i="21"/>
  <c r="Q175" i="21"/>
  <c r="Y213" i="21"/>
  <c r="Y175" i="21"/>
  <c r="B141" i="21"/>
  <c r="B132" i="21" s="1"/>
  <c r="J141" i="21"/>
  <c r="J132" i="21" s="1"/>
  <c r="R141" i="21"/>
  <c r="R132" i="21" s="1"/>
  <c r="B153" i="21"/>
  <c r="J153" i="21"/>
  <c r="R153" i="21"/>
  <c r="B157" i="21"/>
  <c r="R157" i="21"/>
  <c r="J160" i="21"/>
  <c r="B171" i="21"/>
  <c r="U171" i="21"/>
  <c r="M192" i="21"/>
  <c r="M183" i="21" s="1"/>
  <c r="E202" i="21"/>
  <c r="F201" i="22"/>
  <c r="N201" i="22"/>
  <c r="V201" i="22"/>
  <c r="F202" i="22"/>
  <c r="N202" i="22"/>
  <c r="V202" i="22"/>
  <c r="F203" i="22"/>
  <c r="N203" i="22"/>
  <c r="V203" i="22"/>
  <c r="G211" i="22"/>
  <c r="O211" i="22"/>
  <c r="W211" i="22"/>
  <c r="I213" i="22"/>
  <c r="Q213" i="22"/>
  <c r="Y213" i="22"/>
  <c r="S201" i="22"/>
  <c r="K211" i="22"/>
  <c r="E201" i="23"/>
  <c r="E48" i="23"/>
  <c r="E153" i="23"/>
  <c r="M201" i="23"/>
  <c r="M48" i="23"/>
  <c r="M153" i="23" s="1"/>
  <c r="U201" i="23"/>
  <c r="U48" i="23"/>
  <c r="U153" i="23" s="1"/>
  <c r="E202" i="23"/>
  <c r="E157" i="23"/>
  <c r="M202" i="23"/>
  <c r="M157" i="23"/>
  <c r="U202" i="23"/>
  <c r="E203" i="23"/>
  <c r="E160" i="23"/>
  <c r="M203" i="23"/>
  <c r="U203" i="23"/>
  <c r="U160" i="23"/>
  <c r="O183" i="23"/>
  <c r="E69" i="20"/>
  <c r="M69" i="20"/>
  <c r="U69" i="20"/>
  <c r="E70" i="20"/>
  <c r="M70" i="20"/>
  <c r="U70" i="20"/>
  <c r="E71" i="20"/>
  <c r="M71" i="20"/>
  <c r="U71" i="20"/>
  <c r="G202" i="21"/>
  <c r="G157" i="21"/>
  <c r="O202" i="21"/>
  <c r="O157" i="21"/>
  <c r="W202" i="21"/>
  <c r="W157" i="21"/>
  <c r="G203" i="21"/>
  <c r="G194" i="21" s="1"/>
  <c r="G160" i="21"/>
  <c r="O203" i="21"/>
  <c r="O160" i="21"/>
  <c r="W203" i="21"/>
  <c r="W160" i="21"/>
  <c r="H211" i="21"/>
  <c r="H171" i="21"/>
  <c r="P211" i="21"/>
  <c r="P171" i="21"/>
  <c r="X211" i="21"/>
  <c r="X171" i="21"/>
  <c r="B213" i="21"/>
  <c r="B175" i="21"/>
  <c r="J213" i="21"/>
  <c r="J205" i="21" s="1"/>
  <c r="J175" i="21"/>
  <c r="R213" i="21"/>
  <c r="R205" i="21" s="1"/>
  <c r="R175" i="21"/>
  <c r="C141" i="21"/>
  <c r="C132" i="21" s="1"/>
  <c r="K141" i="21"/>
  <c r="K132" i="21" s="1"/>
  <c r="S141" i="21"/>
  <c r="S132" i="21" s="1"/>
  <c r="C153" i="21"/>
  <c r="K153" i="21"/>
  <c r="S153" i="21"/>
  <c r="C157" i="21"/>
  <c r="S157" i="21"/>
  <c r="K160" i="21"/>
  <c r="C171" i="21"/>
  <c r="E175" i="21"/>
  <c r="U192" i="21"/>
  <c r="U183" i="21" s="1"/>
  <c r="M202" i="21"/>
  <c r="M194" i="21" s="1"/>
  <c r="E211" i="21"/>
  <c r="E205" i="21" s="1"/>
  <c r="D192" i="22"/>
  <c r="D141" i="22"/>
  <c r="D132" i="22" s="1"/>
  <c r="L192" i="22"/>
  <c r="L141" i="22"/>
  <c r="L132" i="22" s="1"/>
  <c r="T192" i="22"/>
  <c r="T141" i="22"/>
  <c r="T132" i="22" s="1"/>
  <c r="G201" i="22"/>
  <c r="G153" i="22"/>
  <c r="O201" i="22"/>
  <c r="O153" i="22"/>
  <c r="W201" i="22"/>
  <c r="W153" i="22"/>
  <c r="G202" i="22"/>
  <c r="G157" i="22"/>
  <c r="O202" i="22"/>
  <c r="O157" i="22"/>
  <c r="W202" i="22"/>
  <c r="W157" i="22"/>
  <c r="G203" i="22"/>
  <c r="G160" i="22"/>
  <c r="O203" i="22"/>
  <c r="O160" i="22"/>
  <c r="W203" i="22"/>
  <c r="W160" i="22"/>
  <c r="H211" i="22"/>
  <c r="H171" i="22"/>
  <c r="P211" i="22"/>
  <c r="P171" i="22"/>
  <c r="X211" i="22"/>
  <c r="X171" i="22"/>
  <c r="B213" i="22"/>
  <c r="B175" i="22"/>
  <c r="J213" i="22"/>
  <c r="J175" i="22"/>
  <c r="R213" i="22"/>
  <c r="R175" i="22"/>
  <c r="C202" i="22"/>
  <c r="S211" i="22"/>
  <c r="W163" i="23"/>
  <c r="W161" i="23"/>
  <c r="W160" i="23"/>
  <c r="W158" i="23"/>
  <c r="W157" i="23"/>
  <c r="W155" i="23"/>
  <c r="W154" i="23"/>
  <c r="W153" i="23"/>
  <c r="W151" i="23"/>
  <c r="S176" i="23"/>
  <c r="S172" i="23"/>
  <c r="S170" i="23"/>
  <c r="S179" i="23"/>
  <c r="F69" i="20"/>
  <c r="N69" i="20"/>
  <c r="V69" i="20"/>
  <c r="F70" i="20"/>
  <c r="N70" i="20"/>
  <c r="V70" i="20"/>
  <c r="F71" i="20"/>
  <c r="N71" i="20"/>
  <c r="V71" i="20"/>
  <c r="I211" i="21"/>
  <c r="I205" i="21" s="1"/>
  <c r="I171" i="21"/>
  <c r="Q211" i="21"/>
  <c r="Q171" i="21"/>
  <c r="Y211" i="21"/>
  <c r="Y171" i="21"/>
  <c r="C213" i="21"/>
  <c r="C205" i="21" s="1"/>
  <c r="C175" i="21"/>
  <c r="K213" i="21"/>
  <c r="K205" i="21" s="1"/>
  <c r="K175" i="21"/>
  <c r="S213" i="21"/>
  <c r="S175" i="21"/>
  <c r="D141" i="21"/>
  <c r="D132" i="21" s="1"/>
  <c r="L141" i="21"/>
  <c r="L132" i="21" s="1"/>
  <c r="T141" i="21"/>
  <c r="T132" i="21" s="1"/>
  <c r="D153" i="21"/>
  <c r="L153" i="21"/>
  <c r="T153" i="21"/>
  <c r="U157" i="21"/>
  <c r="M160" i="21"/>
  <c r="M175" i="21"/>
  <c r="M211" i="21"/>
  <c r="M205" i="21" s="1"/>
  <c r="E192" i="22"/>
  <c r="M192" i="22"/>
  <c r="U192" i="22"/>
  <c r="H201" i="22"/>
  <c r="P201" i="22"/>
  <c r="X201" i="22"/>
  <c r="H202" i="22"/>
  <c r="P202" i="22"/>
  <c r="X202" i="22"/>
  <c r="H203" i="22"/>
  <c r="P203" i="22"/>
  <c r="X203" i="22"/>
  <c r="I211" i="22"/>
  <c r="Q211" i="22"/>
  <c r="Y211" i="22"/>
  <c r="K202" i="22"/>
  <c r="C213" i="22"/>
  <c r="G163" i="23"/>
  <c r="G161" i="23"/>
  <c r="G160" i="23"/>
  <c r="G158" i="23"/>
  <c r="G157" i="23"/>
  <c r="G155" i="23"/>
  <c r="G154" i="23"/>
  <c r="G153" i="23"/>
  <c r="G151" i="23"/>
  <c r="O172" i="23"/>
  <c r="O170" i="23"/>
  <c r="O179" i="23"/>
  <c r="O176" i="23"/>
  <c r="G194" i="23"/>
  <c r="O194" i="23"/>
  <c r="W194" i="23"/>
  <c r="C205" i="23"/>
  <c r="G69" i="20"/>
  <c r="O69" i="20"/>
  <c r="W69" i="20"/>
  <c r="G70" i="20"/>
  <c r="O70" i="20"/>
  <c r="W70" i="20"/>
  <c r="G71" i="20"/>
  <c r="O71" i="20"/>
  <c r="W71" i="20"/>
  <c r="I202" i="21"/>
  <c r="I157" i="21"/>
  <c r="Q202" i="21"/>
  <c r="Q157" i="21"/>
  <c r="Y202" i="21"/>
  <c r="Y157" i="21"/>
  <c r="I203" i="21"/>
  <c r="I160" i="21"/>
  <c r="Q203" i="21"/>
  <c r="Q160" i="21"/>
  <c r="Y203" i="21"/>
  <c r="Y160" i="21"/>
  <c r="B205" i="21"/>
  <c r="D213" i="21"/>
  <c r="D175" i="21"/>
  <c r="L213" i="21"/>
  <c r="L175" i="21"/>
  <c r="T213" i="21"/>
  <c r="T175" i="21"/>
  <c r="E141" i="21"/>
  <c r="E132" i="21" s="1"/>
  <c r="E153" i="21"/>
  <c r="M153" i="21"/>
  <c r="U153" i="21"/>
  <c r="H157" i="21"/>
  <c r="X157" i="21"/>
  <c r="P160" i="21"/>
  <c r="J171" i="21"/>
  <c r="U175" i="21"/>
  <c r="E203" i="21"/>
  <c r="F192" i="22"/>
  <c r="N192" i="22"/>
  <c r="V192" i="22"/>
  <c r="I201" i="22"/>
  <c r="Q201" i="22"/>
  <c r="Y201" i="22"/>
  <c r="I202" i="22"/>
  <c r="Q202" i="22"/>
  <c r="Y202" i="22"/>
  <c r="I203" i="22"/>
  <c r="Q203" i="22"/>
  <c r="Y203" i="22"/>
  <c r="B211" i="22"/>
  <c r="J211" i="22"/>
  <c r="R211" i="22"/>
  <c r="D213" i="22"/>
  <c r="L213" i="22"/>
  <c r="T213" i="22"/>
  <c r="C192" i="22"/>
  <c r="S202" i="22"/>
  <c r="K213" i="22"/>
  <c r="H69" i="20"/>
  <c r="P69" i="20"/>
  <c r="X69" i="20"/>
  <c r="H70" i="20"/>
  <c r="P70" i="20"/>
  <c r="X70" i="20"/>
  <c r="H71" i="20"/>
  <c r="P71" i="20"/>
  <c r="X71" i="20"/>
  <c r="S205" i="21"/>
  <c r="F141" i="21"/>
  <c r="F132" i="21" s="1"/>
  <c r="N141" i="21"/>
  <c r="N132" i="21" s="1"/>
  <c r="V141" i="21"/>
  <c r="V132" i="21" s="1"/>
  <c r="F153" i="21"/>
  <c r="N153" i="21"/>
  <c r="V153" i="21"/>
  <c r="J157" i="21"/>
  <c r="B160" i="21"/>
  <c r="R160" i="21"/>
  <c r="K171" i="21"/>
  <c r="G192" i="22"/>
  <c r="O192" i="22"/>
  <c r="W192" i="22"/>
  <c r="B201" i="22"/>
  <c r="J201" i="22"/>
  <c r="R201" i="22"/>
  <c r="B202" i="22"/>
  <c r="J202" i="22"/>
  <c r="R202" i="22"/>
  <c r="B203" i="22"/>
  <c r="J203" i="22"/>
  <c r="R203" i="22"/>
  <c r="E213" i="22"/>
  <c r="M213" i="22"/>
  <c r="U213" i="22"/>
  <c r="K192" i="22"/>
  <c r="C203" i="22"/>
  <c r="S213" i="22"/>
  <c r="F211" i="23"/>
  <c r="F205" i="23" s="1"/>
  <c r="F99" i="23"/>
  <c r="N211" i="23"/>
  <c r="N205" i="23" s="1"/>
  <c r="N99" i="23"/>
  <c r="N175" i="23" s="1"/>
  <c r="V211" i="23"/>
  <c r="V205" i="23" s="1"/>
  <c r="V99" i="23"/>
  <c r="V175" i="23" s="1"/>
  <c r="H213" i="23"/>
  <c r="H205" i="23" s="1"/>
  <c r="H99" i="23"/>
  <c r="H171" i="23" s="1"/>
  <c r="P213" i="23"/>
  <c r="P99" i="23"/>
  <c r="P175" i="23" s="1"/>
  <c r="X213" i="23"/>
  <c r="X205" i="23" s="1"/>
  <c r="X99" i="23"/>
  <c r="X175" i="23" s="1"/>
  <c r="I69" i="20"/>
  <c r="Q69" i="20"/>
  <c r="Y69" i="20"/>
  <c r="I70" i="20"/>
  <c r="Q70" i="20"/>
  <c r="Y70" i="20"/>
  <c r="I71" i="20"/>
  <c r="Q71" i="20"/>
  <c r="Y71" i="20"/>
  <c r="D211" i="21"/>
  <c r="D171" i="21"/>
  <c r="L211" i="21"/>
  <c r="L171" i="21"/>
  <c r="T211" i="21"/>
  <c r="T171" i="21"/>
  <c r="F213" i="21"/>
  <c r="F175" i="21"/>
  <c r="N213" i="21"/>
  <c r="N175" i="21"/>
  <c r="V213" i="21"/>
  <c r="V175" i="21"/>
  <c r="G141" i="21"/>
  <c r="G132" i="21" s="1"/>
  <c r="O141" i="21"/>
  <c r="O132" i="21" s="1"/>
  <c r="W141" i="21"/>
  <c r="W132" i="21" s="1"/>
  <c r="G153" i="21"/>
  <c r="O153" i="21"/>
  <c r="W153" i="21"/>
  <c r="K157" i="21"/>
  <c r="C160" i="21"/>
  <c r="S160" i="21"/>
  <c r="U203" i="21"/>
  <c r="U194" i="21" s="1"/>
  <c r="H192" i="22"/>
  <c r="P192" i="22"/>
  <c r="X192" i="22"/>
  <c r="D211" i="22"/>
  <c r="L211" i="22"/>
  <c r="T211" i="22"/>
  <c r="F213" i="22"/>
  <c r="N213" i="22"/>
  <c r="V213" i="22"/>
  <c r="S192" i="22"/>
  <c r="K203" i="22"/>
  <c r="B144" i="23"/>
  <c r="B143" i="23"/>
  <c r="B140" i="23"/>
  <c r="B139" i="23"/>
  <c r="B137" i="23"/>
  <c r="J144" i="23"/>
  <c r="J143" i="23"/>
  <c r="J140" i="23"/>
  <c r="J139" i="23"/>
  <c r="J137" i="23"/>
  <c r="R144" i="23"/>
  <c r="R143" i="23"/>
  <c r="R140" i="23"/>
  <c r="R139" i="23"/>
  <c r="R137" i="23"/>
  <c r="B192" i="23"/>
  <c r="B183" i="23" s="1"/>
  <c r="B141" i="23"/>
  <c r="J192" i="23"/>
  <c r="J183" i="23" s="1"/>
  <c r="J141" i="23"/>
  <c r="R141" i="23"/>
  <c r="R192" i="23"/>
  <c r="R183" i="23" s="1"/>
  <c r="O163" i="23"/>
  <c r="O161" i="23"/>
  <c r="O160" i="23"/>
  <c r="O158" i="23"/>
  <c r="O157" i="23"/>
  <c r="O155" i="23"/>
  <c r="O154" i="23"/>
  <c r="O153" i="23"/>
  <c r="O151" i="23"/>
  <c r="R161" i="23"/>
  <c r="R158" i="23"/>
  <c r="R155" i="23"/>
  <c r="R154" i="23"/>
  <c r="R151" i="23"/>
  <c r="B194" i="23"/>
  <c r="B69" i="20"/>
  <c r="J69" i="20"/>
  <c r="R69" i="20"/>
  <c r="B70" i="20"/>
  <c r="J70" i="20"/>
  <c r="R70" i="20"/>
  <c r="B71" i="20"/>
  <c r="J71" i="20"/>
  <c r="R71" i="20"/>
  <c r="D202" i="21"/>
  <c r="D194" i="21" s="1"/>
  <c r="D157" i="21"/>
  <c r="L202" i="21"/>
  <c r="L157" i="21"/>
  <c r="T202" i="21"/>
  <c r="T157" i="21"/>
  <c r="D203" i="21"/>
  <c r="D160" i="21"/>
  <c r="L203" i="21"/>
  <c r="L160" i="21"/>
  <c r="T203" i="21"/>
  <c r="T194" i="21" s="1"/>
  <c r="T160" i="21"/>
  <c r="G213" i="21"/>
  <c r="G175" i="21"/>
  <c r="O213" i="21"/>
  <c r="O175" i="21"/>
  <c r="W213" i="21"/>
  <c r="W175" i="21"/>
  <c r="H141" i="21"/>
  <c r="H132" i="21" s="1"/>
  <c r="P141" i="21"/>
  <c r="P132" i="21" s="1"/>
  <c r="X141" i="21"/>
  <c r="X132" i="21" s="1"/>
  <c r="H153" i="21"/>
  <c r="P153" i="21"/>
  <c r="X153" i="21"/>
  <c r="R171" i="21"/>
  <c r="I192" i="22"/>
  <c r="Q192" i="22"/>
  <c r="Y192" i="22"/>
  <c r="D201" i="22"/>
  <c r="L201" i="22"/>
  <c r="T201" i="22"/>
  <c r="D202" i="22"/>
  <c r="L202" i="22"/>
  <c r="T202" i="22"/>
  <c r="D203" i="22"/>
  <c r="L203" i="22"/>
  <c r="T203" i="22"/>
  <c r="E211" i="22"/>
  <c r="M211" i="22"/>
  <c r="U211" i="22"/>
  <c r="G213" i="22"/>
  <c r="O213" i="22"/>
  <c r="W213" i="22"/>
  <c r="C201" i="22"/>
  <c r="S203" i="22"/>
  <c r="K163" i="23"/>
  <c r="K161" i="23"/>
  <c r="K158" i="23"/>
  <c r="K155" i="23"/>
  <c r="K154" i="23"/>
  <c r="K151" i="23"/>
  <c r="S163" i="23"/>
  <c r="S161" i="23"/>
  <c r="S158" i="23"/>
  <c r="S155" i="23"/>
  <c r="S154" i="23"/>
  <c r="S151" i="23"/>
  <c r="K157" i="23"/>
  <c r="K160" i="23"/>
  <c r="G179" i="23"/>
  <c r="G172" i="23"/>
  <c r="G170" i="23"/>
  <c r="G176" i="23"/>
  <c r="W172" i="23"/>
  <c r="W176" i="23"/>
  <c r="C69" i="20"/>
  <c r="K69" i="20"/>
  <c r="S69" i="20"/>
  <c r="C70" i="20"/>
  <c r="K70" i="20"/>
  <c r="S70" i="20"/>
  <c r="C71" i="20"/>
  <c r="K71" i="20"/>
  <c r="S71" i="20"/>
  <c r="F211" i="21"/>
  <c r="F171" i="21"/>
  <c r="N211" i="21"/>
  <c r="N171" i="21"/>
  <c r="V211" i="21"/>
  <c r="V171" i="21"/>
  <c r="H213" i="21"/>
  <c r="H175" i="21"/>
  <c r="P213" i="21"/>
  <c r="P175" i="21"/>
  <c r="X213" i="21"/>
  <c r="X175" i="21"/>
  <c r="I141" i="21"/>
  <c r="I132" i="21" s="1"/>
  <c r="Q141" i="21"/>
  <c r="Q132" i="21" s="1"/>
  <c r="Y141" i="21"/>
  <c r="Y132" i="21" s="1"/>
  <c r="I153" i="21"/>
  <c r="Q153" i="21"/>
  <c r="Y153" i="21"/>
  <c r="P157" i="21"/>
  <c r="H160" i="21"/>
  <c r="X160" i="21"/>
  <c r="S171" i="21"/>
  <c r="B192" i="22"/>
  <c r="J192" i="22"/>
  <c r="R192" i="22"/>
  <c r="E201" i="22"/>
  <c r="M201" i="22"/>
  <c r="U201" i="22"/>
  <c r="E202" i="22"/>
  <c r="M202" i="22"/>
  <c r="U202" i="22"/>
  <c r="E203" i="22"/>
  <c r="M203" i="22"/>
  <c r="U203" i="22"/>
  <c r="F211" i="22"/>
  <c r="N211" i="22"/>
  <c r="V211" i="22"/>
  <c r="H213" i="22"/>
  <c r="P213" i="22"/>
  <c r="X213" i="22"/>
  <c r="K201" i="22"/>
  <c r="C211" i="22"/>
  <c r="B141" i="22"/>
  <c r="B132" i="22" s="1"/>
  <c r="J141" i="22"/>
  <c r="J132" i="22" s="1"/>
  <c r="R141" i="22"/>
  <c r="R132" i="22" s="1"/>
  <c r="B153" i="22"/>
  <c r="J153" i="22"/>
  <c r="R153" i="22"/>
  <c r="B157" i="22"/>
  <c r="J157" i="22"/>
  <c r="R157" i="22"/>
  <c r="B160" i="22"/>
  <c r="J160" i="22"/>
  <c r="R160" i="22"/>
  <c r="B171" i="22"/>
  <c r="J171" i="22"/>
  <c r="R171" i="22"/>
  <c r="E205" i="23"/>
  <c r="M205" i="23"/>
  <c r="U205" i="23"/>
  <c r="H137" i="23"/>
  <c r="P137" i="23"/>
  <c r="X137" i="23"/>
  <c r="H139" i="23"/>
  <c r="P139" i="23"/>
  <c r="X139" i="23"/>
  <c r="H140" i="23"/>
  <c r="P140" i="23"/>
  <c r="X140" i="23"/>
  <c r="H141" i="23"/>
  <c r="P141" i="23"/>
  <c r="X141" i="23"/>
  <c r="H143" i="23"/>
  <c r="X143" i="23"/>
  <c r="P153" i="23"/>
  <c r="X153" i="23"/>
  <c r="P157" i="23"/>
  <c r="U176" i="23"/>
  <c r="K201" i="23"/>
  <c r="J202" i="23"/>
  <c r="J194" i="23" s="1"/>
  <c r="S211" i="23"/>
  <c r="S205" i="23" s="1"/>
  <c r="S68" i="24"/>
  <c r="K75" i="24"/>
  <c r="K172" i="4" s="1"/>
  <c r="H143" i="25"/>
  <c r="H136" i="25" s="1"/>
  <c r="H105" i="25"/>
  <c r="P143" i="25"/>
  <c r="P136" i="25" s="1"/>
  <c r="P105" i="25"/>
  <c r="X143" i="25"/>
  <c r="X136" i="25" s="1"/>
  <c r="X105" i="25"/>
  <c r="C152" i="25"/>
  <c r="C116" i="25"/>
  <c r="K152" i="25"/>
  <c r="K116" i="25"/>
  <c r="S152" i="25"/>
  <c r="S116" i="25"/>
  <c r="H153" i="25"/>
  <c r="H119" i="25"/>
  <c r="P153" i="25"/>
  <c r="P119" i="25"/>
  <c r="X153" i="25"/>
  <c r="X119" i="25"/>
  <c r="E154" i="25"/>
  <c r="E122" i="25"/>
  <c r="E154" i="27"/>
  <c r="M154" i="25"/>
  <c r="M122" i="25"/>
  <c r="U154" i="25"/>
  <c r="U122" i="25"/>
  <c r="D153" i="22"/>
  <c r="L153" i="22"/>
  <c r="T153" i="22"/>
  <c r="D157" i="22"/>
  <c r="L157" i="22"/>
  <c r="T157" i="22"/>
  <c r="D160" i="22"/>
  <c r="L160" i="22"/>
  <c r="T160" i="22"/>
  <c r="D171" i="22"/>
  <c r="L171" i="22"/>
  <c r="T171" i="22"/>
  <c r="D175" i="22"/>
  <c r="L175" i="22"/>
  <c r="T175" i="22"/>
  <c r="H48" i="23"/>
  <c r="H160" i="23" s="1"/>
  <c r="P48" i="23"/>
  <c r="P160" i="23" s="1"/>
  <c r="X48" i="23"/>
  <c r="X157" i="23" s="1"/>
  <c r="Y213" i="23"/>
  <c r="Y205" i="23" s="1"/>
  <c r="R153" i="23"/>
  <c r="R157" i="23"/>
  <c r="R160" i="23"/>
  <c r="B170" i="23"/>
  <c r="J170" i="23"/>
  <c r="R170" i="23"/>
  <c r="B171" i="23"/>
  <c r="J171" i="23"/>
  <c r="R171" i="23"/>
  <c r="B172" i="23"/>
  <c r="J172" i="23"/>
  <c r="R172" i="23"/>
  <c r="B175" i="23"/>
  <c r="J175" i="23"/>
  <c r="R175" i="23"/>
  <c r="M176" i="23"/>
  <c r="U179" i="23"/>
  <c r="W192" i="23"/>
  <c r="W183" i="23" s="1"/>
  <c r="R201" i="23"/>
  <c r="R194" i="23" s="1"/>
  <c r="K203" i="23"/>
  <c r="K213" i="23"/>
  <c r="K205" i="23" s="1"/>
  <c r="E141" i="22"/>
  <c r="E132" i="22" s="1"/>
  <c r="M141" i="22"/>
  <c r="M132" i="22" s="1"/>
  <c r="U141" i="22"/>
  <c r="U132" i="22" s="1"/>
  <c r="E153" i="22"/>
  <c r="M153" i="22"/>
  <c r="U153" i="22"/>
  <c r="E157" i="22"/>
  <c r="M157" i="22"/>
  <c r="U157" i="22"/>
  <c r="E160" i="22"/>
  <c r="M160" i="22"/>
  <c r="U160" i="22"/>
  <c r="E171" i="22"/>
  <c r="M171" i="22"/>
  <c r="U171" i="22"/>
  <c r="E175" i="22"/>
  <c r="M175" i="22"/>
  <c r="U175" i="22"/>
  <c r="I48" i="23"/>
  <c r="I99" i="23"/>
  <c r="Q99" i="23"/>
  <c r="Y99" i="23"/>
  <c r="Y175" i="23" s="1"/>
  <c r="P205" i="23"/>
  <c r="C137" i="23"/>
  <c r="K137" i="23"/>
  <c r="S137" i="23"/>
  <c r="C139" i="23"/>
  <c r="K139" i="23"/>
  <c r="S139" i="23"/>
  <c r="C140" i="23"/>
  <c r="K140" i="23"/>
  <c r="S140" i="23"/>
  <c r="C141" i="23"/>
  <c r="K141" i="23"/>
  <c r="C143" i="23"/>
  <c r="K143" i="23"/>
  <c r="S143" i="23"/>
  <c r="K153" i="23"/>
  <c r="S153" i="23"/>
  <c r="S157" i="23"/>
  <c r="S160" i="23"/>
  <c r="S171" i="23"/>
  <c r="S175" i="23"/>
  <c r="D176" i="23"/>
  <c r="L179" i="23"/>
  <c r="S201" i="23"/>
  <c r="S194" i="23" s="1"/>
  <c r="F141" i="22"/>
  <c r="F132" i="22" s="1"/>
  <c r="N141" i="22"/>
  <c r="N132" i="22" s="1"/>
  <c r="V141" i="22"/>
  <c r="V132" i="22" s="1"/>
  <c r="F153" i="22"/>
  <c r="N153" i="22"/>
  <c r="V153" i="22"/>
  <c r="F157" i="22"/>
  <c r="N157" i="22"/>
  <c r="V157" i="22"/>
  <c r="F160" i="22"/>
  <c r="N160" i="22"/>
  <c r="V160" i="22"/>
  <c r="F171" i="22"/>
  <c r="N171" i="22"/>
  <c r="V171" i="22"/>
  <c r="F175" i="22"/>
  <c r="N175" i="22"/>
  <c r="V175" i="22"/>
  <c r="B48" i="23"/>
  <c r="B157" i="23" s="1"/>
  <c r="J48" i="23"/>
  <c r="D137" i="23"/>
  <c r="L137" i="23"/>
  <c r="T137" i="23"/>
  <c r="D139" i="23"/>
  <c r="L139" i="23"/>
  <c r="T139" i="23"/>
  <c r="D140" i="23"/>
  <c r="L140" i="23"/>
  <c r="T140" i="23"/>
  <c r="D141" i="23"/>
  <c r="L141" i="23"/>
  <c r="T141" i="23"/>
  <c r="D143" i="23"/>
  <c r="L143" i="23"/>
  <c r="T143" i="23"/>
  <c r="D151" i="23"/>
  <c r="L151" i="23"/>
  <c r="T151" i="23"/>
  <c r="D153" i="23"/>
  <c r="L153" i="23"/>
  <c r="T153" i="23"/>
  <c r="D154" i="23"/>
  <c r="L154" i="23"/>
  <c r="T154" i="23"/>
  <c r="D155" i="23"/>
  <c r="L155" i="23"/>
  <c r="T155" i="23"/>
  <c r="D157" i="23"/>
  <c r="L157" i="23"/>
  <c r="T157" i="23"/>
  <c r="D158" i="23"/>
  <c r="L158" i="23"/>
  <c r="T158" i="23"/>
  <c r="D160" i="23"/>
  <c r="L160" i="23"/>
  <c r="T160" i="23"/>
  <c r="D161" i="23"/>
  <c r="L161" i="23"/>
  <c r="T161" i="23"/>
  <c r="D170" i="23"/>
  <c r="L170" i="23"/>
  <c r="L165" i="23" s="1"/>
  <c r="T170" i="23"/>
  <c r="D171" i="23"/>
  <c r="L171" i="23"/>
  <c r="T171" i="23"/>
  <c r="D172" i="23"/>
  <c r="T172" i="23"/>
  <c r="D175" i="23"/>
  <c r="L175" i="23"/>
  <c r="T175" i="23"/>
  <c r="E176" i="23"/>
  <c r="M179" i="23"/>
  <c r="G192" i="23"/>
  <c r="G183" i="23" s="1"/>
  <c r="G141" i="22"/>
  <c r="G132" i="22" s="1"/>
  <c r="O141" i="22"/>
  <c r="O132" i="22" s="1"/>
  <c r="W141" i="22"/>
  <c r="W132" i="22" s="1"/>
  <c r="G171" i="22"/>
  <c r="O171" i="22"/>
  <c r="W171" i="22"/>
  <c r="G175" i="22"/>
  <c r="O175" i="22"/>
  <c r="W175" i="22"/>
  <c r="C48" i="23"/>
  <c r="C153" i="23" s="1"/>
  <c r="C99" i="23"/>
  <c r="K99" i="23"/>
  <c r="K175" i="23" s="1"/>
  <c r="E137" i="23"/>
  <c r="M137" i="23"/>
  <c r="U137" i="23"/>
  <c r="U132" i="23" s="1"/>
  <c r="E139" i="23"/>
  <c r="M139" i="23"/>
  <c r="U139" i="23"/>
  <c r="E140" i="23"/>
  <c r="M140" i="23"/>
  <c r="U140" i="23"/>
  <c r="E141" i="23"/>
  <c r="M141" i="23"/>
  <c r="U141" i="23"/>
  <c r="E143" i="23"/>
  <c r="M143" i="23"/>
  <c r="U143" i="23"/>
  <c r="E170" i="23"/>
  <c r="M170" i="23"/>
  <c r="U170" i="23"/>
  <c r="E171" i="23"/>
  <c r="M171" i="23"/>
  <c r="U171" i="23"/>
  <c r="E172" i="23"/>
  <c r="E175" i="23"/>
  <c r="M175" i="23"/>
  <c r="U175" i="23"/>
  <c r="R176" i="23"/>
  <c r="H153" i="22"/>
  <c r="P153" i="22"/>
  <c r="X153" i="22"/>
  <c r="H157" i="22"/>
  <c r="P157" i="22"/>
  <c r="X157" i="22"/>
  <c r="H160" i="22"/>
  <c r="P160" i="22"/>
  <c r="X160" i="22"/>
  <c r="H175" i="22"/>
  <c r="P175" i="22"/>
  <c r="X175" i="22"/>
  <c r="F151" i="23"/>
  <c r="N151" i="23"/>
  <c r="F153" i="23"/>
  <c r="N153" i="23"/>
  <c r="V153" i="23"/>
  <c r="F154" i="23"/>
  <c r="N154" i="23"/>
  <c r="V154" i="23"/>
  <c r="F155" i="23"/>
  <c r="N155" i="23"/>
  <c r="V155" i="23"/>
  <c r="F157" i="23"/>
  <c r="N157" i="23"/>
  <c r="V157" i="23"/>
  <c r="F158" i="23"/>
  <c r="N158" i="23"/>
  <c r="V158" i="23"/>
  <c r="F160" i="23"/>
  <c r="N160" i="23"/>
  <c r="V160" i="23"/>
  <c r="F161" i="23"/>
  <c r="N161" i="23"/>
  <c r="V161" i="23"/>
  <c r="F175" i="23"/>
  <c r="I143" i="27"/>
  <c r="I105" i="27"/>
  <c r="Q143" i="27"/>
  <c r="Q105" i="27"/>
  <c r="Y105" i="27"/>
  <c r="Y143" i="27"/>
  <c r="D152" i="27"/>
  <c r="D116" i="27"/>
  <c r="L152" i="27"/>
  <c r="L116" i="27"/>
  <c r="T152" i="27"/>
  <c r="T116" i="27"/>
  <c r="I153" i="27"/>
  <c r="I119" i="27"/>
  <c r="Y153" i="27"/>
  <c r="Y119" i="27"/>
  <c r="F122" i="27"/>
  <c r="F154" i="27"/>
  <c r="N122" i="27"/>
  <c r="N154" i="27"/>
  <c r="V154" i="27"/>
  <c r="V122" i="27"/>
  <c r="I141" i="22"/>
  <c r="I132" i="22" s="1"/>
  <c r="Q141" i="22"/>
  <c r="Q132" i="22" s="1"/>
  <c r="Y141" i="22"/>
  <c r="Y132" i="22" s="1"/>
  <c r="I153" i="22"/>
  <c r="Q153" i="22"/>
  <c r="Y153" i="22"/>
  <c r="I157" i="22"/>
  <c r="Q157" i="22"/>
  <c r="Y157" i="22"/>
  <c r="I160" i="22"/>
  <c r="Q160" i="22"/>
  <c r="Y160" i="22"/>
  <c r="I171" i="22"/>
  <c r="Q171" i="22"/>
  <c r="Y171" i="22"/>
  <c r="I175" i="22"/>
  <c r="Q175" i="22"/>
  <c r="Y175" i="22"/>
  <c r="G137" i="23"/>
  <c r="O137" i="23"/>
  <c r="W137" i="23"/>
  <c r="G139" i="23"/>
  <c r="O139" i="23"/>
  <c r="W139" i="23"/>
  <c r="G140" i="23"/>
  <c r="O140" i="23"/>
  <c r="W140" i="23"/>
  <c r="O141" i="23"/>
  <c r="G143" i="23"/>
  <c r="O143" i="23"/>
  <c r="W143" i="23"/>
  <c r="G171" i="23"/>
  <c r="O171" i="23"/>
  <c r="W171" i="23"/>
  <c r="G175" i="23"/>
  <c r="O175" i="23"/>
  <c r="W175" i="23"/>
  <c r="Q119" i="27"/>
  <c r="B67" i="24"/>
  <c r="J67" i="24"/>
  <c r="R67" i="24"/>
  <c r="B68" i="24"/>
  <c r="J68" i="24"/>
  <c r="R68" i="24"/>
  <c r="B69" i="24"/>
  <c r="J69" i="24"/>
  <c r="R69" i="24"/>
  <c r="D154" i="25"/>
  <c r="D122" i="25"/>
  <c r="L154" i="25"/>
  <c r="L122" i="25"/>
  <c r="T154" i="25"/>
  <c r="T122" i="25"/>
  <c r="I105" i="25"/>
  <c r="T105" i="25"/>
  <c r="G116" i="25"/>
  <c r="W116" i="25"/>
  <c r="O143" i="25"/>
  <c r="O136" i="25" s="1"/>
  <c r="G153" i="25"/>
  <c r="G146" i="25" s="1"/>
  <c r="B143" i="26"/>
  <c r="J143" i="26"/>
  <c r="R143" i="26"/>
  <c r="E152" i="26"/>
  <c r="M152" i="26"/>
  <c r="U152" i="26"/>
  <c r="B153" i="26"/>
  <c r="J153" i="26"/>
  <c r="R153" i="26"/>
  <c r="G154" i="26"/>
  <c r="O154" i="26"/>
  <c r="W154" i="26"/>
  <c r="L152" i="26"/>
  <c r="H143" i="27"/>
  <c r="P143" i="27"/>
  <c r="X143" i="27"/>
  <c r="C152" i="27"/>
  <c r="K152" i="27"/>
  <c r="S152" i="27"/>
  <c r="H153" i="27"/>
  <c r="P153" i="27"/>
  <c r="X153" i="27"/>
  <c r="M154" i="27"/>
  <c r="U154" i="27"/>
  <c r="D67" i="24"/>
  <c r="L67" i="24"/>
  <c r="T67" i="24"/>
  <c r="D68" i="24"/>
  <c r="L68" i="24"/>
  <c r="T68" i="24"/>
  <c r="D69" i="24"/>
  <c r="L69" i="24"/>
  <c r="T69" i="24"/>
  <c r="I153" i="25"/>
  <c r="I119" i="25"/>
  <c r="Q153" i="25"/>
  <c r="Q119" i="25"/>
  <c r="Y153" i="25"/>
  <c r="Y119" i="25"/>
  <c r="F154" i="25"/>
  <c r="F122" i="25"/>
  <c r="N154" i="25"/>
  <c r="N122" i="25"/>
  <c r="V154" i="25"/>
  <c r="V122" i="25"/>
  <c r="L105" i="25"/>
  <c r="L116" i="25"/>
  <c r="O122" i="25"/>
  <c r="W153" i="25"/>
  <c r="W146" i="25" s="1"/>
  <c r="G152" i="26"/>
  <c r="G116" i="26"/>
  <c r="O152" i="26"/>
  <c r="O116" i="26"/>
  <c r="W152" i="26"/>
  <c r="W116" i="26"/>
  <c r="I154" i="26"/>
  <c r="I122" i="26"/>
  <c r="Q154" i="26"/>
  <c r="Q122" i="26"/>
  <c r="Y154" i="26"/>
  <c r="Y122" i="26"/>
  <c r="T105" i="26"/>
  <c r="D153" i="26"/>
  <c r="B143" i="27"/>
  <c r="J143" i="27"/>
  <c r="R143" i="27"/>
  <c r="E152" i="27"/>
  <c r="M152" i="27"/>
  <c r="U152" i="27"/>
  <c r="B153" i="27"/>
  <c r="J153" i="27"/>
  <c r="W154" i="27"/>
  <c r="E67" i="24"/>
  <c r="M67" i="24"/>
  <c r="U67" i="24"/>
  <c r="E68" i="24"/>
  <c r="M68" i="24"/>
  <c r="U68" i="24"/>
  <c r="E69" i="24"/>
  <c r="M69" i="24"/>
  <c r="U69" i="24"/>
  <c r="B105" i="25"/>
  <c r="M105" i="25"/>
  <c r="M116" i="25"/>
  <c r="J119" i="25"/>
  <c r="E143" i="26"/>
  <c r="M143" i="26"/>
  <c r="U143" i="26"/>
  <c r="H152" i="26"/>
  <c r="P152" i="26"/>
  <c r="X152" i="26"/>
  <c r="E153" i="26"/>
  <c r="M153" i="26"/>
  <c r="U153" i="26"/>
  <c r="B154" i="26"/>
  <c r="J154" i="26"/>
  <c r="R154" i="26"/>
  <c r="L153" i="26"/>
  <c r="C143" i="27"/>
  <c r="K143" i="27"/>
  <c r="S143" i="27"/>
  <c r="F152" i="27"/>
  <c r="N152" i="27"/>
  <c r="V152" i="27"/>
  <c r="C153" i="27"/>
  <c r="K153" i="27"/>
  <c r="H154" i="27"/>
  <c r="P154" i="27"/>
  <c r="X154" i="27"/>
  <c r="F67" i="24"/>
  <c r="N67" i="24"/>
  <c r="V67" i="24"/>
  <c r="F68" i="24"/>
  <c r="N68" i="24"/>
  <c r="V68" i="24"/>
  <c r="F69" i="24"/>
  <c r="N69" i="24"/>
  <c r="V69" i="24"/>
  <c r="C143" i="25"/>
  <c r="C136" i="25" s="1"/>
  <c r="C105" i="25"/>
  <c r="K143" i="25"/>
  <c r="K136" i="25" s="1"/>
  <c r="K105" i="25"/>
  <c r="S143" i="25"/>
  <c r="S136" i="25" s="1"/>
  <c r="S105" i="25"/>
  <c r="F152" i="25"/>
  <c r="F116" i="25"/>
  <c r="N152" i="25"/>
  <c r="N116" i="25"/>
  <c r="V152" i="25"/>
  <c r="V116" i="25"/>
  <c r="C153" i="25"/>
  <c r="C119" i="25"/>
  <c r="K153" i="25"/>
  <c r="K119" i="25"/>
  <c r="S153" i="25"/>
  <c r="S119" i="25"/>
  <c r="H154" i="25"/>
  <c r="H122" i="25"/>
  <c r="P154" i="25"/>
  <c r="P122" i="25"/>
  <c r="X154" i="25"/>
  <c r="X122" i="25"/>
  <c r="D105" i="25"/>
  <c r="N105" i="25"/>
  <c r="Y105" i="25"/>
  <c r="O116" i="25"/>
  <c r="O154" i="25"/>
  <c r="O146" i="25" s="1"/>
  <c r="F143" i="26"/>
  <c r="N143" i="26"/>
  <c r="V143" i="26"/>
  <c r="I152" i="26"/>
  <c r="Q152" i="26"/>
  <c r="Y152" i="26"/>
  <c r="F153" i="26"/>
  <c r="N153" i="26"/>
  <c r="V153" i="26"/>
  <c r="C154" i="26"/>
  <c r="K154" i="26"/>
  <c r="S154" i="26"/>
  <c r="D143" i="27"/>
  <c r="L143" i="27"/>
  <c r="T143" i="27"/>
  <c r="G152" i="27"/>
  <c r="O152" i="27"/>
  <c r="W152" i="27"/>
  <c r="D153" i="27"/>
  <c r="N94" i="29"/>
  <c r="G67" i="24"/>
  <c r="O67" i="24"/>
  <c r="W67" i="24"/>
  <c r="G68" i="24"/>
  <c r="O68" i="24"/>
  <c r="W68" i="24"/>
  <c r="G69" i="24"/>
  <c r="O69" i="24"/>
  <c r="W69" i="24"/>
  <c r="D153" i="25"/>
  <c r="D146" i="25" s="1"/>
  <c r="D119" i="25"/>
  <c r="L153" i="25"/>
  <c r="L119" i="25"/>
  <c r="T153" i="25"/>
  <c r="T146" i="25" s="1"/>
  <c r="T119" i="25"/>
  <c r="I154" i="25"/>
  <c r="I122" i="25"/>
  <c r="Q154" i="25"/>
  <c r="Q122" i="25"/>
  <c r="Y154" i="25"/>
  <c r="Y122" i="25"/>
  <c r="B116" i="25"/>
  <c r="R116" i="25"/>
  <c r="G143" i="26"/>
  <c r="O143" i="26"/>
  <c r="W143" i="26"/>
  <c r="B152" i="26"/>
  <c r="J152" i="26"/>
  <c r="R152" i="26"/>
  <c r="G153" i="26"/>
  <c r="O153" i="26"/>
  <c r="W153" i="26"/>
  <c r="L143" i="26"/>
  <c r="D154" i="26"/>
  <c r="E143" i="27"/>
  <c r="M143" i="27"/>
  <c r="U143" i="27"/>
  <c r="H152" i="27"/>
  <c r="P152" i="27"/>
  <c r="X152" i="27"/>
  <c r="E153" i="27"/>
  <c r="B154" i="27"/>
  <c r="J154" i="27"/>
  <c r="R154" i="27"/>
  <c r="R153" i="27"/>
  <c r="E119" i="29"/>
  <c r="E90" i="29"/>
  <c r="M119" i="29"/>
  <c r="M90" i="29"/>
  <c r="U119" i="29"/>
  <c r="U90" i="29"/>
  <c r="F120" i="29"/>
  <c r="F113" i="29" s="1"/>
  <c r="F94" i="29"/>
  <c r="E122" i="29"/>
  <c r="E99" i="29"/>
  <c r="M122" i="29"/>
  <c r="M99" i="29"/>
  <c r="M122" i="30"/>
  <c r="U122" i="29"/>
  <c r="U99" i="29"/>
  <c r="C123" i="29"/>
  <c r="C113" i="29" s="1"/>
  <c r="C105" i="29"/>
  <c r="K123" i="29"/>
  <c r="K113" i="29" s="1"/>
  <c r="K105" i="29"/>
  <c r="S123" i="29"/>
  <c r="S113" i="29" s="1"/>
  <c r="S105" i="29"/>
  <c r="H67" i="24"/>
  <c r="P67" i="24"/>
  <c r="X67" i="24"/>
  <c r="H68" i="24"/>
  <c r="P68" i="24"/>
  <c r="X68" i="24"/>
  <c r="H69" i="24"/>
  <c r="P69" i="24"/>
  <c r="X69" i="24"/>
  <c r="H152" i="25"/>
  <c r="H116" i="25"/>
  <c r="P152" i="25"/>
  <c r="P116" i="25"/>
  <c r="X152" i="25"/>
  <c r="X116" i="25"/>
  <c r="E153" i="25"/>
  <c r="E119" i="25"/>
  <c r="M153" i="25"/>
  <c r="M119" i="25"/>
  <c r="U153" i="25"/>
  <c r="U119" i="25"/>
  <c r="R154" i="25"/>
  <c r="R146" i="25" s="1"/>
  <c r="R122" i="25"/>
  <c r="F105" i="25"/>
  <c r="Q105" i="25"/>
  <c r="D116" i="25"/>
  <c r="T116" i="25"/>
  <c r="H143" i="26"/>
  <c r="P143" i="26"/>
  <c r="X143" i="26"/>
  <c r="C152" i="26"/>
  <c r="K152" i="26"/>
  <c r="S152" i="26"/>
  <c r="H153" i="26"/>
  <c r="P153" i="26"/>
  <c r="X153" i="26"/>
  <c r="E154" i="26"/>
  <c r="M154" i="26"/>
  <c r="U154" i="26"/>
  <c r="L154" i="26"/>
  <c r="F143" i="27"/>
  <c r="N143" i="27"/>
  <c r="V143" i="27"/>
  <c r="F153" i="27"/>
  <c r="K154" i="27"/>
  <c r="S154" i="27"/>
  <c r="V113" i="29"/>
  <c r="I67" i="24"/>
  <c r="Q67" i="24"/>
  <c r="Y67" i="24"/>
  <c r="I68" i="24"/>
  <c r="Q68" i="24"/>
  <c r="Y68" i="24"/>
  <c r="I69" i="24"/>
  <c r="Q69" i="24"/>
  <c r="Y69" i="24"/>
  <c r="I152" i="25"/>
  <c r="I116" i="25"/>
  <c r="Q152" i="25"/>
  <c r="Q116" i="25"/>
  <c r="Y152" i="25"/>
  <c r="Y116" i="25"/>
  <c r="F153" i="25"/>
  <c r="F119" i="25"/>
  <c r="N153" i="25"/>
  <c r="N119" i="25"/>
  <c r="V153" i="25"/>
  <c r="V119" i="25"/>
  <c r="C154" i="25"/>
  <c r="C122" i="25"/>
  <c r="K154" i="25"/>
  <c r="K122" i="25"/>
  <c r="S154" i="25"/>
  <c r="S122" i="25"/>
  <c r="G105" i="25"/>
  <c r="R105" i="25"/>
  <c r="E116" i="25"/>
  <c r="U116" i="25"/>
  <c r="B122" i="25"/>
  <c r="I143" i="26"/>
  <c r="Q143" i="26"/>
  <c r="Y143" i="26"/>
  <c r="I153" i="26"/>
  <c r="Q153" i="26"/>
  <c r="Y153" i="26"/>
  <c r="F154" i="26"/>
  <c r="N154" i="26"/>
  <c r="V154" i="26"/>
  <c r="D152" i="26"/>
  <c r="T154" i="26"/>
  <c r="G143" i="27"/>
  <c r="O143" i="27"/>
  <c r="W143" i="27"/>
  <c r="B152" i="27"/>
  <c r="J152" i="27"/>
  <c r="R152" i="27"/>
  <c r="G153" i="27"/>
  <c r="V120" i="29"/>
  <c r="C105" i="26"/>
  <c r="K105" i="26"/>
  <c r="S105" i="26"/>
  <c r="C116" i="26"/>
  <c r="K116" i="26"/>
  <c r="S116" i="26"/>
  <c r="C119" i="26"/>
  <c r="K119" i="26"/>
  <c r="S119" i="26"/>
  <c r="C122" i="26"/>
  <c r="K122" i="26"/>
  <c r="S122" i="26"/>
  <c r="H105" i="27"/>
  <c r="P105" i="27"/>
  <c r="X105" i="27"/>
  <c r="H116" i="27"/>
  <c r="P116" i="27"/>
  <c r="X116" i="27"/>
  <c r="H119" i="27"/>
  <c r="P119" i="27"/>
  <c r="X119" i="27"/>
  <c r="H122" i="27"/>
  <c r="P122" i="27"/>
  <c r="X122" i="27"/>
  <c r="C154" i="27"/>
  <c r="D113" i="29"/>
  <c r="L113" i="29"/>
  <c r="T113" i="29"/>
  <c r="U94" i="30"/>
  <c r="E105" i="26"/>
  <c r="M105" i="26"/>
  <c r="U105" i="26"/>
  <c r="E116" i="26"/>
  <c r="M116" i="26"/>
  <c r="U116" i="26"/>
  <c r="E119" i="26"/>
  <c r="M119" i="26"/>
  <c r="U119" i="26"/>
  <c r="E122" i="26"/>
  <c r="M122" i="26"/>
  <c r="U122" i="26"/>
  <c r="B105" i="27"/>
  <c r="J105" i="27"/>
  <c r="R105" i="27"/>
  <c r="B116" i="27"/>
  <c r="J116" i="27"/>
  <c r="R116" i="27"/>
  <c r="B119" i="27"/>
  <c r="J119" i="27"/>
  <c r="B122" i="27"/>
  <c r="J122" i="27"/>
  <c r="R122" i="27"/>
  <c r="S153" i="27"/>
  <c r="F105" i="26"/>
  <c r="N105" i="26"/>
  <c r="V105" i="26"/>
  <c r="F116" i="26"/>
  <c r="N116" i="26"/>
  <c r="V116" i="26"/>
  <c r="F119" i="26"/>
  <c r="N119" i="26"/>
  <c r="V119" i="26"/>
  <c r="F122" i="26"/>
  <c r="N122" i="26"/>
  <c r="V122" i="26"/>
  <c r="C105" i="27"/>
  <c r="K105" i="27"/>
  <c r="S105" i="27"/>
  <c r="C116" i="27"/>
  <c r="K116" i="27"/>
  <c r="S116" i="27"/>
  <c r="C119" i="27"/>
  <c r="K119" i="27"/>
  <c r="K122" i="27"/>
  <c r="S122" i="27"/>
  <c r="U153" i="27"/>
  <c r="G154" i="27"/>
  <c r="D119" i="30"/>
  <c r="D90" i="30"/>
  <c r="L119" i="30"/>
  <c r="L90" i="30"/>
  <c r="T119" i="30"/>
  <c r="T90" i="30"/>
  <c r="L122" i="30"/>
  <c r="L99" i="30"/>
  <c r="T122" i="30"/>
  <c r="T99" i="30"/>
  <c r="B105" i="30"/>
  <c r="B123" i="30"/>
  <c r="J105" i="30"/>
  <c r="J123" i="30"/>
  <c r="R105" i="30"/>
  <c r="R123" i="30"/>
  <c r="G105" i="26"/>
  <c r="O105" i="26"/>
  <c r="W105" i="26"/>
  <c r="G119" i="26"/>
  <c r="O119" i="26"/>
  <c r="W119" i="26"/>
  <c r="G122" i="26"/>
  <c r="O122" i="26"/>
  <c r="W122" i="26"/>
  <c r="L153" i="27"/>
  <c r="T153" i="27"/>
  <c r="I154" i="27"/>
  <c r="Q154" i="27"/>
  <c r="Y154" i="27"/>
  <c r="D105" i="27"/>
  <c r="L105" i="27"/>
  <c r="T105" i="27"/>
  <c r="D119" i="27"/>
  <c r="L119" i="27"/>
  <c r="T119" i="27"/>
  <c r="M153" i="27"/>
  <c r="V153" i="27"/>
  <c r="H113" i="29"/>
  <c r="P113" i="29"/>
  <c r="X113" i="29"/>
  <c r="E119" i="30"/>
  <c r="M119" i="30"/>
  <c r="U119" i="30"/>
  <c r="F120" i="30"/>
  <c r="N120" i="30"/>
  <c r="V120" i="30"/>
  <c r="E122" i="30"/>
  <c r="U122" i="30"/>
  <c r="D122" i="30"/>
  <c r="H105" i="26"/>
  <c r="P105" i="26"/>
  <c r="X105" i="26"/>
  <c r="H116" i="26"/>
  <c r="P116" i="26"/>
  <c r="X116" i="26"/>
  <c r="H119" i="26"/>
  <c r="P119" i="26"/>
  <c r="X119" i="26"/>
  <c r="H122" i="26"/>
  <c r="P122" i="26"/>
  <c r="X122" i="26"/>
  <c r="E105" i="27"/>
  <c r="M105" i="27"/>
  <c r="U105" i="27"/>
  <c r="E116" i="27"/>
  <c r="M116" i="27"/>
  <c r="U116" i="27"/>
  <c r="E119" i="27"/>
  <c r="M122" i="27"/>
  <c r="U122" i="27"/>
  <c r="N153" i="27"/>
  <c r="W153" i="27"/>
  <c r="I105" i="26"/>
  <c r="Q105" i="26"/>
  <c r="Y105" i="26"/>
  <c r="I116" i="26"/>
  <c r="Q116" i="26"/>
  <c r="Y116" i="26"/>
  <c r="I119" i="26"/>
  <c r="Q119" i="26"/>
  <c r="Y119" i="26"/>
  <c r="F105" i="27"/>
  <c r="N105" i="27"/>
  <c r="V105" i="27"/>
  <c r="F116" i="27"/>
  <c r="N116" i="27"/>
  <c r="V116" i="27"/>
  <c r="F119" i="27"/>
  <c r="O153" i="27"/>
  <c r="B105" i="26"/>
  <c r="J105" i="26"/>
  <c r="R105" i="26"/>
  <c r="B116" i="26"/>
  <c r="J116" i="26"/>
  <c r="R116" i="26"/>
  <c r="B119" i="26"/>
  <c r="J119" i="26"/>
  <c r="R119" i="26"/>
  <c r="B122" i="26"/>
  <c r="J122" i="26"/>
  <c r="R122" i="26"/>
  <c r="D154" i="27"/>
  <c r="L154" i="27"/>
  <c r="T154" i="27"/>
  <c r="G105" i="27"/>
  <c r="O105" i="27"/>
  <c r="W105" i="27"/>
  <c r="G116" i="27"/>
  <c r="O116" i="27"/>
  <c r="W116" i="27"/>
  <c r="G119" i="27"/>
  <c r="W122" i="27"/>
  <c r="G119" i="31"/>
  <c r="G90" i="31"/>
  <c r="O119" i="31"/>
  <c r="O90" i="31"/>
  <c r="W119" i="31"/>
  <c r="W90" i="31"/>
  <c r="H120" i="31"/>
  <c r="H94" i="31"/>
  <c r="P120" i="31"/>
  <c r="P94" i="31"/>
  <c r="X120" i="31"/>
  <c r="X94" i="31"/>
  <c r="G122" i="31"/>
  <c r="G99" i="31"/>
  <c r="O122" i="31"/>
  <c r="O99" i="31"/>
  <c r="W122" i="31"/>
  <c r="W99" i="31"/>
  <c r="E94" i="29"/>
  <c r="M94" i="29"/>
  <c r="U94" i="29"/>
  <c r="E105" i="29"/>
  <c r="M105" i="29"/>
  <c r="U105" i="29"/>
  <c r="C119" i="30"/>
  <c r="K119" i="30"/>
  <c r="S119" i="30"/>
  <c r="C122" i="30"/>
  <c r="K122" i="30"/>
  <c r="S122" i="30"/>
  <c r="D94" i="30"/>
  <c r="L94" i="30"/>
  <c r="T94" i="30"/>
  <c r="W119" i="30"/>
  <c r="H120" i="30"/>
  <c r="Q120" i="30"/>
  <c r="B122" i="30"/>
  <c r="V122" i="30"/>
  <c r="X123" i="30"/>
  <c r="F119" i="31"/>
  <c r="N119" i="31"/>
  <c r="V119" i="31"/>
  <c r="G120" i="31"/>
  <c r="O120" i="31"/>
  <c r="W120" i="31"/>
  <c r="F122" i="31"/>
  <c r="N122" i="31"/>
  <c r="V122" i="31"/>
  <c r="D123" i="31"/>
  <c r="L123" i="31"/>
  <c r="T123" i="31"/>
  <c r="Y94" i="31"/>
  <c r="Q119" i="31"/>
  <c r="I123" i="31"/>
  <c r="E72" i="33"/>
  <c r="M72" i="33"/>
  <c r="U72" i="33"/>
  <c r="G90" i="29"/>
  <c r="O90" i="29"/>
  <c r="W90" i="29"/>
  <c r="G94" i="29"/>
  <c r="O94" i="29"/>
  <c r="W94" i="29"/>
  <c r="G99" i="29"/>
  <c r="O99" i="29"/>
  <c r="W99" i="29"/>
  <c r="G105" i="29"/>
  <c r="O105" i="29"/>
  <c r="W105" i="29"/>
  <c r="C123" i="30"/>
  <c r="K123" i="30"/>
  <c r="S123" i="30"/>
  <c r="F94" i="30"/>
  <c r="N94" i="30"/>
  <c r="V94" i="30"/>
  <c r="F99" i="30"/>
  <c r="N99" i="30"/>
  <c r="F105" i="30"/>
  <c r="N105" i="30"/>
  <c r="V105" i="30"/>
  <c r="G119" i="30"/>
  <c r="P119" i="30"/>
  <c r="Y119" i="30"/>
  <c r="J120" i="30"/>
  <c r="Y122" i="30"/>
  <c r="H119" i="31"/>
  <c r="H90" i="31"/>
  <c r="P119" i="31"/>
  <c r="P90" i="31"/>
  <c r="X119" i="31"/>
  <c r="X90" i="31"/>
  <c r="H122" i="31"/>
  <c r="H99" i="31"/>
  <c r="P122" i="31"/>
  <c r="P99" i="31"/>
  <c r="X122" i="31"/>
  <c r="X99" i="31"/>
  <c r="F123" i="31"/>
  <c r="F105" i="31"/>
  <c r="N123" i="31"/>
  <c r="N105" i="31"/>
  <c r="V123" i="31"/>
  <c r="V105" i="31"/>
  <c r="I120" i="31"/>
  <c r="Y123" i="31"/>
  <c r="H78" i="34"/>
  <c r="H57" i="34"/>
  <c r="P78" i="34"/>
  <c r="P57" i="34"/>
  <c r="X78" i="34"/>
  <c r="X57" i="34"/>
  <c r="B79" i="34"/>
  <c r="B60" i="34"/>
  <c r="J60" i="34"/>
  <c r="J79" i="34"/>
  <c r="R60" i="34"/>
  <c r="R79" i="34"/>
  <c r="H80" i="34"/>
  <c r="H63" i="34"/>
  <c r="P80" i="34"/>
  <c r="P63" i="34"/>
  <c r="X80" i="34"/>
  <c r="X63" i="34"/>
  <c r="H90" i="29"/>
  <c r="P90" i="29"/>
  <c r="X90" i="29"/>
  <c r="H94" i="29"/>
  <c r="P94" i="29"/>
  <c r="X94" i="29"/>
  <c r="H99" i="29"/>
  <c r="P99" i="29"/>
  <c r="X99" i="29"/>
  <c r="H105" i="29"/>
  <c r="P105" i="29"/>
  <c r="X105" i="29"/>
  <c r="D123" i="30"/>
  <c r="L123" i="30"/>
  <c r="T123" i="30"/>
  <c r="G94" i="30"/>
  <c r="O94" i="30"/>
  <c r="W94" i="30"/>
  <c r="G99" i="30"/>
  <c r="H119" i="30"/>
  <c r="Q119" i="30"/>
  <c r="B120" i="30"/>
  <c r="P122" i="30"/>
  <c r="P123" i="30"/>
  <c r="B120" i="31"/>
  <c r="J120" i="31"/>
  <c r="R120" i="31"/>
  <c r="G123" i="31"/>
  <c r="O123" i="31"/>
  <c r="W123" i="31"/>
  <c r="Q120" i="31"/>
  <c r="H72" i="33"/>
  <c r="P72" i="33"/>
  <c r="X72" i="33"/>
  <c r="I90" i="29"/>
  <c r="Q90" i="29"/>
  <c r="Y90" i="29"/>
  <c r="I94" i="29"/>
  <c r="Q94" i="29"/>
  <c r="Y94" i="29"/>
  <c r="I99" i="29"/>
  <c r="Q99" i="29"/>
  <c r="Y99" i="29"/>
  <c r="I105" i="29"/>
  <c r="Q105" i="29"/>
  <c r="Y105" i="29"/>
  <c r="I119" i="29"/>
  <c r="I122" i="29"/>
  <c r="Q122" i="29"/>
  <c r="Q113" i="29" s="1"/>
  <c r="Y122" i="29"/>
  <c r="Y113" i="29" s="1"/>
  <c r="O122" i="30"/>
  <c r="W122" i="30"/>
  <c r="P94" i="30"/>
  <c r="X94" i="30"/>
  <c r="H99" i="30"/>
  <c r="H105" i="30"/>
  <c r="I119" i="30"/>
  <c r="R119" i="30"/>
  <c r="Q122" i="30"/>
  <c r="Q123" i="30"/>
  <c r="B119" i="31"/>
  <c r="J119" i="31"/>
  <c r="R119" i="31"/>
  <c r="C120" i="31"/>
  <c r="K120" i="31"/>
  <c r="S120" i="31"/>
  <c r="B122" i="31"/>
  <c r="J122" i="31"/>
  <c r="R122" i="31"/>
  <c r="H123" i="31"/>
  <c r="P123" i="31"/>
  <c r="X123" i="31"/>
  <c r="F78" i="38"/>
  <c r="F57" i="38"/>
  <c r="N78" i="38"/>
  <c r="N57" i="38"/>
  <c r="V78" i="38"/>
  <c r="V57" i="38"/>
  <c r="H79" i="38"/>
  <c r="H60" i="38"/>
  <c r="P79" i="38"/>
  <c r="P60" i="38"/>
  <c r="X79" i="38"/>
  <c r="X60" i="38"/>
  <c r="F80" i="38"/>
  <c r="F63" i="38"/>
  <c r="N80" i="38"/>
  <c r="N63" i="38"/>
  <c r="V80" i="38"/>
  <c r="V63" i="38"/>
  <c r="B90" i="29"/>
  <c r="J90" i="29"/>
  <c r="R90" i="29"/>
  <c r="B94" i="29"/>
  <c r="J94" i="29"/>
  <c r="R94" i="29"/>
  <c r="B99" i="29"/>
  <c r="J99" i="29"/>
  <c r="R99" i="29"/>
  <c r="B105" i="29"/>
  <c r="J105" i="29"/>
  <c r="R105" i="29"/>
  <c r="Y94" i="30"/>
  <c r="I99" i="30"/>
  <c r="I105" i="30"/>
  <c r="J119" i="30"/>
  <c r="R122" i="30"/>
  <c r="C119" i="31"/>
  <c r="C90" i="31"/>
  <c r="K119" i="31"/>
  <c r="K90" i="31"/>
  <c r="S119" i="31"/>
  <c r="S90" i="31"/>
  <c r="D120" i="31"/>
  <c r="D94" i="31"/>
  <c r="L120" i="31"/>
  <c r="L94" i="31"/>
  <c r="T120" i="31"/>
  <c r="T94" i="31"/>
  <c r="C122" i="31"/>
  <c r="C99" i="31"/>
  <c r="K122" i="31"/>
  <c r="K99" i="31"/>
  <c r="S122" i="31"/>
  <c r="S99" i="31"/>
  <c r="C90" i="29"/>
  <c r="K90" i="29"/>
  <c r="S90" i="29"/>
  <c r="C94" i="29"/>
  <c r="K94" i="29"/>
  <c r="S94" i="29"/>
  <c r="C99" i="29"/>
  <c r="K99" i="29"/>
  <c r="S99" i="29"/>
  <c r="G123" i="30"/>
  <c r="O123" i="30"/>
  <c r="W123" i="30"/>
  <c r="B90" i="30"/>
  <c r="J99" i="30"/>
  <c r="D119" i="31"/>
  <c r="D90" i="31"/>
  <c r="L119" i="31"/>
  <c r="L90" i="31"/>
  <c r="T119" i="31"/>
  <c r="T90" i="31"/>
  <c r="E120" i="31"/>
  <c r="E94" i="31"/>
  <c r="M120" i="31"/>
  <c r="M94" i="31"/>
  <c r="U120" i="31"/>
  <c r="U94" i="31"/>
  <c r="D122" i="31"/>
  <c r="D99" i="31"/>
  <c r="L122" i="31"/>
  <c r="L99" i="31"/>
  <c r="T122" i="31"/>
  <c r="T99" i="31"/>
  <c r="B123" i="31"/>
  <c r="J123" i="31"/>
  <c r="R123" i="31"/>
  <c r="S72" i="33"/>
  <c r="D78" i="34"/>
  <c r="L78" i="34"/>
  <c r="T78" i="34"/>
  <c r="F79" i="34"/>
  <c r="N79" i="34"/>
  <c r="V79" i="34"/>
  <c r="B78" i="37"/>
  <c r="B57" i="37"/>
  <c r="J78" i="37"/>
  <c r="J57" i="37"/>
  <c r="R78" i="37"/>
  <c r="R57" i="37"/>
  <c r="D79" i="39"/>
  <c r="D79" i="37"/>
  <c r="D60" i="37"/>
  <c r="L79" i="37"/>
  <c r="L60" i="37"/>
  <c r="L79" i="39"/>
  <c r="T79" i="37"/>
  <c r="T60" i="37"/>
  <c r="T79" i="39"/>
  <c r="B80" i="37"/>
  <c r="B63" i="37"/>
  <c r="J80" i="37"/>
  <c r="J63" i="37"/>
  <c r="R80" i="37"/>
  <c r="R63" i="37"/>
  <c r="D90" i="29"/>
  <c r="L90" i="29"/>
  <c r="T90" i="29"/>
  <c r="D94" i="29"/>
  <c r="L94" i="29"/>
  <c r="T94" i="29"/>
  <c r="D99" i="29"/>
  <c r="L99" i="29"/>
  <c r="T99" i="29"/>
  <c r="D105" i="29"/>
  <c r="L105" i="29"/>
  <c r="T105" i="29"/>
  <c r="C120" i="30"/>
  <c r="K120" i="30"/>
  <c r="S120" i="30"/>
  <c r="C90" i="30"/>
  <c r="K90" i="30"/>
  <c r="S90" i="30"/>
  <c r="C94" i="30"/>
  <c r="K94" i="30"/>
  <c r="S94" i="30"/>
  <c r="C99" i="30"/>
  <c r="K99" i="30"/>
  <c r="S99" i="30"/>
  <c r="C105" i="30"/>
  <c r="K105" i="30"/>
  <c r="S105" i="30"/>
  <c r="E119" i="31"/>
  <c r="M119" i="31"/>
  <c r="U119" i="31"/>
  <c r="F120" i="31"/>
  <c r="N120" i="31"/>
  <c r="V120" i="31"/>
  <c r="E122" i="31"/>
  <c r="M122" i="31"/>
  <c r="U122" i="31"/>
  <c r="C123" i="31"/>
  <c r="K123" i="31"/>
  <c r="S123" i="31"/>
  <c r="D78" i="33"/>
  <c r="D57" i="33"/>
  <c r="L78" i="33"/>
  <c r="L57" i="33"/>
  <c r="T78" i="33"/>
  <c r="T57" i="33"/>
  <c r="F79" i="33"/>
  <c r="F72" i="33" s="1"/>
  <c r="F60" i="33"/>
  <c r="N79" i="33"/>
  <c r="N72" i="33" s="1"/>
  <c r="N60" i="33"/>
  <c r="V79" i="33"/>
  <c r="V72" i="33" s="1"/>
  <c r="V60" i="33"/>
  <c r="D80" i="33"/>
  <c r="D63" i="33"/>
  <c r="L80" i="33"/>
  <c r="L63" i="33"/>
  <c r="T80" i="33"/>
  <c r="T63" i="33"/>
  <c r="H105" i="31"/>
  <c r="P105" i="31"/>
  <c r="X105" i="31"/>
  <c r="I57" i="33"/>
  <c r="Q57" i="33"/>
  <c r="Y57" i="33"/>
  <c r="I60" i="33"/>
  <c r="Q60" i="33"/>
  <c r="Y60" i="33"/>
  <c r="I63" i="33"/>
  <c r="Q63" i="33"/>
  <c r="Y63" i="33"/>
  <c r="E57" i="34"/>
  <c r="M57" i="34"/>
  <c r="U57" i="34"/>
  <c r="E60" i="34"/>
  <c r="M60" i="34"/>
  <c r="U60" i="34"/>
  <c r="E63" i="34"/>
  <c r="M63" i="34"/>
  <c r="U63" i="34"/>
  <c r="O79" i="34"/>
  <c r="X79" i="34"/>
  <c r="I80" i="34"/>
  <c r="I78" i="35"/>
  <c r="I57" i="35"/>
  <c r="Q78" i="35"/>
  <c r="Q57" i="35"/>
  <c r="Y78" i="35"/>
  <c r="Y57" i="35"/>
  <c r="C79" i="35"/>
  <c r="C60" i="35"/>
  <c r="K79" i="35"/>
  <c r="K60" i="35"/>
  <c r="S79" i="35"/>
  <c r="S60" i="35"/>
  <c r="I80" i="35"/>
  <c r="I63" i="35"/>
  <c r="Q80" i="35"/>
  <c r="Q63" i="35"/>
  <c r="Y80" i="35"/>
  <c r="Y63" i="35"/>
  <c r="W79" i="35"/>
  <c r="I72" i="37"/>
  <c r="Q72" i="37"/>
  <c r="Y72" i="37"/>
  <c r="B90" i="31"/>
  <c r="J90" i="31"/>
  <c r="R90" i="31"/>
  <c r="B94" i="31"/>
  <c r="J94" i="31"/>
  <c r="R94" i="31"/>
  <c r="B99" i="31"/>
  <c r="J99" i="31"/>
  <c r="R99" i="31"/>
  <c r="B105" i="31"/>
  <c r="J105" i="31"/>
  <c r="R105" i="31"/>
  <c r="C57" i="33"/>
  <c r="K57" i="33"/>
  <c r="S57" i="33"/>
  <c r="C60" i="33"/>
  <c r="K60" i="33"/>
  <c r="S60" i="33"/>
  <c r="C63" i="33"/>
  <c r="K63" i="33"/>
  <c r="S63" i="33"/>
  <c r="G57" i="34"/>
  <c r="O57" i="34"/>
  <c r="W57" i="34"/>
  <c r="W60" i="34"/>
  <c r="G63" i="34"/>
  <c r="O63" i="34"/>
  <c r="W63" i="34"/>
  <c r="H79" i="34"/>
  <c r="Q79" i="34"/>
  <c r="K80" i="34"/>
  <c r="C78" i="35"/>
  <c r="K78" i="35"/>
  <c r="S78" i="35"/>
  <c r="E79" i="35"/>
  <c r="E60" i="35"/>
  <c r="M79" i="35"/>
  <c r="M60" i="35"/>
  <c r="U79" i="35"/>
  <c r="U60" i="35"/>
  <c r="C80" i="35"/>
  <c r="C63" i="35"/>
  <c r="K80" i="35"/>
  <c r="K63" i="35"/>
  <c r="S80" i="35"/>
  <c r="S63" i="35"/>
  <c r="S57" i="35"/>
  <c r="O80" i="35"/>
  <c r="C94" i="31"/>
  <c r="K94" i="31"/>
  <c r="S94" i="31"/>
  <c r="C105" i="31"/>
  <c r="K105" i="31"/>
  <c r="S105" i="31"/>
  <c r="D60" i="33"/>
  <c r="L60" i="33"/>
  <c r="T60" i="33"/>
  <c r="D79" i="34"/>
  <c r="L79" i="34"/>
  <c r="T79" i="34"/>
  <c r="I79" i="34"/>
  <c r="C80" i="34"/>
  <c r="D78" i="35"/>
  <c r="D57" i="35"/>
  <c r="L78" i="35"/>
  <c r="L57" i="35"/>
  <c r="T78" i="35"/>
  <c r="T57" i="35"/>
  <c r="F79" i="35"/>
  <c r="F60" i="35"/>
  <c r="N79" i="35"/>
  <c r="N60" i="35"/>
  <c r="V79" i="35"/>
  <c r="V60" i="35"/>
  <c r="D80" i="35"/>
  <c r="D63" i="35"/>
  <c r="L80" i="35"/>
  <c r="L63" i="35"/>
  <c r="T80" i="35"/>
  <c r="T63" i="35"/>
  <c r="G78" i="35"/>
  <c r="W80" i="35"/>
  <c r="D72" i="37"/>
  <c r="D105" i="31"/>
  <c r="L105" i="31"/>
  <c r="T105" i="31"/>
  <c r="E60" i="33"/>
  <c r="M60" i="33"/>
  <c r="U60" i="33"/>
  <c r="E63" i="33"/>
  <c r="M63" i="33"/>
  <c r="U63" i="33"/>
  <c r="Q63" i="34"/>
  <c r="Y63" i="34"/>
  <c r="S79" i="34"/>
  <c r="E78" i="35"/>
  <c r="E57" i="35"/>
  <c r="M78" i="35"/>
  <c r="M57" i="35"/>
  <c r="U78" i="35"/>
  <c r="U57" i="35"/>
  <c r="E80" i="35"/>
  <c r="E63" i="35"/>
  <c r="M80" i="35"/>
  <c r="M63" i="35"/>
  <c r="U80" i="35"/>
  <c r="U63" i="35"/>
  <c r="C57" i="35"/>
  <c r="O78" i="35"/>
  <c r="E72" i="37"/>
  <c r="M72" i="37"/>
  <c r="U72" i="37"/>
  <c r="E90" i="31"/>
  <c r="M90" i="31"/>
  <c r="U90" i="31"/>
  <c r="E99" i="31"/>
  <c r="M99" i="31"/>
  <c r="U99" i="31"/>
  <c r="E105" i="31"/>
  <c r="M105" i="31"/>
  <c r="U105" i="31"/>
  <c r="F63" i="33"/>
  <c r="N63" i="33"/>
  <c r="V63" i="33"/>
  <c r="D80" i="34"/>
  <c r="L80" i="34"/>
  <c r="T80" i="34"/>
  <c r="K79" i="34"/>
  <c r="F78" i="35"/>
  <c r="F57" i="35"/>
  <c r="N78" i="35"/>
  <c r="N57" i="35"/>
  <c r="V78" i="35"/>
  <c r="V57" i="35"/>
  <c r="H79" i="35"/>
  <c r="H60" i="35"/>
  <c r="P79" i="35"/>
  <c r="P60" i="35"/>
  <c r="X79" i="35"/>
  <c r="X60" i="35"/>
  <c r="F80" i="35"/>
  <c r="F63" i="35"/>
  <c r="N80" i="35"/>
  <c r="N63" i="35"/>
  <c r="V80" i="35"/>
  <c r="V63" i="35"/>
  <c r="W78" i="35"/>
  <c r="F78" i="39"/>
  <c r="F57" i="39"/>
  <c r="N78" i="39"/>
  <c r="N57" i="39"/>
  <c r="V78" i="39"/>
  <c r="V57" i="39"/>
  <c r="H79" i="39"/>
  <c r="H60" i="39"/>
  <c r="P79" i="39"/>
  <c r="P60" i="39"/>
  <c r="X79" i="39"/>
  <c r="X60" i="39"/>
  <c r="F80" i="39"/>
  <c r="F63" i="39"/>
  <c r="N80" i="39"/>
  <c r="N63" i="39"/>
  <c r="V80" i="39"/>
  <c r="V63" i="39"/>
  <c r="F90" i="31"/>
  <c r="N90" i="31"/>
  <c r="V90" i="31"/>
  <c r="F94" i="31"/>
  <c r="N94" i="31"/>
  <c r="V94" i="31"/>
  <c r="F99" i="31"/>
  <c r="N99" i="31"/>
  <c r="V99" i="31"/>
  <c r="G57" i="33"/>
  <c r="O57" i="33"/>
  <c r="W57" i="33"/>
  <c r="G60" i="33"/>
  <c r="O60" i="33"/>
  <c r="W60" i="33"/>
  <c r="G63" i="33"/>
  <c r="O63" i="33"/>
  <c r="W63" i="33"/>
  <c r="G79" i="33"/>
  <c r="G72" i="33" s="1"/>
  <c r="C57" i="34"/>
  <c r="K57" i="34"/>
  <c r="S57" i="34"/>
  <c r="C60" i="34"/>
  <c r="I79" i="35"/>
  <c r="Q79" i="35"/>
  <c r="Y79" i="35"/>
  <c r="G94" i="31"/>
  <c r="O94" i="31"/>
  <c r="W94" i="31"/>
  <c r="G105" i="31"/>
  <c r="O105" i="31"/>
  <c r="W105" i="31"/>
  <c r="H57" i="33"/>
  <c r="P57" i="33"/>
  <c r="X57" i="33"/>
  <c r="H60" i="33"/>
  <c r="P60" i="33"/>
  <c r="X60" i="33"/>
  <c r="H63" i="33"/>
  <c r="P63" i="33"/>
  <c r="X63" i="33"/>
  <c r="D57" i="34"/>
  <c r="L57" i="34"/>
  <c r="T57" i="34"/>
  <c r="D63" i="34"/>
  <c r="L63" i="34"/>
  <c r="T63" i="34"/>
  <c r="H78" i="35"/>
  <c r="H57" i="35"/>
  <c r="P78" i="35"/>
  <c r="P57" i="35"/>
  <c r="X78" i="35"/>
  <c r="X57" i="35"/>
  <c r="B79" i="35"/>
  <c r="J79" i="35"/>
  <c r="R79" i="35"/>
  <c r="H80" i="35"/>
  <c r="H63" i="35"/>
  <c r="P80" i="35"/>
  <c r="P63" i="35"/>
  <c r="X80" i="35"/>
  <c r="X63" i="35"/>
  <c r="J60" i="35"/>
  <c r="G57" i="37"/>
  <c r="O57" i="37"/>
  <c r="W57" i="37"/>
  <c r="G60" i="37"/>
  <c r="O60" i="37"/>
  <c r="W60" i="37"/>
  <c r="G63" i="37"/>
  <c r="O63" i="37"/>
  <c r="W63" i="37"/>
  <c r="M60" i="38"/>
  <c r="G63" i="38"/>
  <c r="P63" i="38"/>
  <c r="U79" i="38"/>
  <c r="E78" i="39"/>
  <c r="E57" i="39"/>
  <c r="M78" i="39"/>
  <c r="M57" i="39"/>
  <c r="U78" i="39"/>
  <c r="U57" i="39"/>
  <c r="G79" i="39"/>
  <c r="G60" i="39"/>
  <c r="O79" i="39"/>
  <c r="O60" i="39"/>
  <c r="W79" i="39"/>
  <c r="W60" i="39"/>
  <c r="E80" i="39"/>
  <c r="E63" i="39"/>
  <c r="M80" i="39"/>
  <c r="M63" i="39"/>
  <c r="U80" i="39"/>
  <c r="U63" i="39"/>
  <c r="I77" i="45"/>
  <c r="I69" i="45" s="1"/>
  <c r="I60" i="45"/>
  <c r="Q77" i="45"/>
  <c r="Q69" i="45" s="1"/>
  <c r="Q60" i="45"/>
  <c r="Y77" i="45"/>
  <c r="Y69" i="45" s="1"/>
  <c r="Y60" i="45"/>
  <c r="I57" i="37"/>
  <c r="Q57" i="37"/>
  <c r="Y57" i="37"/>
  <c r="I60" i="37"/>
  <c r="Q60" i="37"/>
  <c r="Y60" i="37"/>
  <c r="I63" i="37"/>
  <c r="Q63" i="37"/>
  <c r="Y63" i="37"/>
  <c r="I79" i="38"/>
  <c r="Q79" i="38"/>
  <c r="Y79" i="38"/>
  <c r="M57" i="38"/>
  <c r="U57" i="38"/>
  <c r="O60" i="38"/>
  <c r="G78" i="39"/>
  <c r="O78" i="39"/>
  <c r="W78" i="39"/>
  <c r="I79" i="39"/>
  <c r="Q79" i="39"/>
  <c r="Y79" i="39"/>
  <c r="G80" i="39"/>
  <c r="O80" i="39"/>
  <c r="W80" i="39"/>
  <c r="D80" i="39"/>
  <c r="I90" i="42"/>
  <c r="I72" i="42"/>
  <c r="Q90" i="42"/>
  <c r="Q72" i="42"/>
  <c r="Y90" i="42"/>
  <c r="Y72" i="42"/>
  <c r="I60" i="35"/>
  <c r="Q60" i="35"/>
  <c r="Y60" i="35"/>
  <c r="B79" i="38"/>
  <c r="J79" i="38"/>
  <c r="R79" i="38"/>
  <c r="G60" i="38"/>
  <c r="Y60" i="38"/>
  <c r="H78" i="38"/>
  <c r="E80" i="38"/>
  <c r="X80" i="38"/>
  <c r="H78" i="39"/>
  <c r="P78" i="39"/>
  <c r="X78" i="39"/>
  <c r="B79" i="39"/>
  <c r="J79" i="39"/>
  <c r="R79" i="39"/>
  <c r="H80" i="39"/>
  <c r="P80" i="39"/>
  <c r="X80" i="39"/>
  <c r="L80" i="39"/>
  <c r="B90" i="42"/>
  <c r="J90" i="42"/>
  <c r="R90" i="42"/>
  <c r="C60" i="37"/>
  <c r="K60" i="37"/>
  <c r="S60" i="37"/>
  <c r="I78" i="38"/>
  <c r="Q78" i="38"/>
  <c r="Y78" i="38"/>
  <c r="C79" i="38"/>
  <c r="K79" i="38"/>
  <c r="S79" i="38"/>
  <c r="I80" i="38"/>
  <c r="Q80" i="38"/>
  <c r="Y80" i="38"/>
  <c r="I78" i="39"/>
  <c r="Q78" i="39"/>
  <c r="Y78" i="39"/>
  <c r="C79" i="39"/>
  <c r="K79" i="39"/>
  <c r="S79" i="39"/>
  <c r="I80" i="39"/>
  <c r="Q80" i="39"/>
  <c r="Y80" i="39"/>
  <c r="D78" i="39"/>
  <c r="T80" i="39"/>
  <c r="B90" i="41"/>
  <c r="B81" i="41" s="1"/>
  <c r="B72" i="41"/>
  <c r="J90" i="41"/>
  <c r="J81" i="41" s="1"/>
  <c r="J72" i="41"/>
  <c r="R90" i="41"/>
  <c r="R81" i="41" s="1"/>
  <c r="R72" i="41"/>
  <c r="D57" i="37"/>
  <c r="L57" i="37"/>
  <c r="T57" i="37"/>
  <c r="D63" i="37"/>
  <c r="L63" i="37"/>
  <c r="T63" i="37"/>
  <c r="L78" i="37"/>
  <c r="T78" i="37"/>
  <c r="T72" i="37" s="1"/>
  <c r="B78" i="38"/>
  <c r="J78" i="38"/>
  <c r="R78" i="38"/>
  <c r="D79" i="38"/>
  <c r="D60" i="38"/>
  <c r="L79" i="38"/>
  <c r="L60" i="38"/>
  <c r="T79" i="38"/>
  <c r="T60" i="38"/>
  <c r="B80" i="38"/>
  <c r="J80" i="38"/>
  <c r="R80" i="38"/>
  <c r="P57" i="38"/>
  <c r="I60" i="38"/>
  <c r="R60" i="38"/>
  <c r="M63" i="38"/>
  <c r="B78" i="39"/>
  <c r="J78" i="39"/>
  <c r="R78" i="39"/>
  <c r="B80" i="39"/>
  <c r="J80" i="39"/>
  <c r="R80" i="39"/>
  <c r="H90" i="43"/>
  <c r="H72" i="43"/>
  <c r="P90" i="43"/>
  <c r="P72" i="43"/>
  <c r="X90" i="43"/>
  <c r="X72" i="43"/>
  <c r="E57" i="37"/>
  <c r="M57" i="37"/>
  <c r="U57" i="37"/>
  <c r="E63" i="37"/>
  <c r="M63" i="37"/>
  <c r="U63" i="37"/>
  <c r="C78" i="38"/>
  <c r="K78" i="38"/>
  <c r="S78" i="38"/>
  <c r="C80" i="38"/>
  <c r="K80" i="38"/>
  <c r="S80" i="38"/>
  <c r="I57" i="38"/>
  <c r="Q57" i="38"/>
  <c r="Y57" i="38"/>
  <c r="J60" i="38"/>
  <c r="S60" i="38"/>
  <c r="C78" i="39"/>
  <c r="K78" i="39"/>
  <c r="S78" i="39"/>
  <c r="E79" i="39"/>
  <c r="M79" i="39"/>
  <c r="U79" i="39"/>
  <c r="C80" i="39"/>
  <c r="K80" i="39"/>
  <c r="S80" i="39"/>
  <c r="F57" i="37"/>
  <c r="N57" i="37"/>
  <c r="V57" i="37"/>
  <c r="F60" i="37"/>
  <c r="N60" i="37"/>
  <c r="V60" i="37"/>
  <c r="F63" i="37"/>
  <c r="N63" i="37"/>
  <c r="V63" i="37"/>
  <c r="D78" i="38"/>
  <c r="L78" i="38"/>
  <c r="T78" i="38"/>
  <c r="F79" i="38"/>
  <c r="N79" i="38"/>
  <c r="V79" i="38"/>
  <c r="D80" i="38"/>
  <c r="D63" i="38"/>
  <c r="L80" i="38"/>
  <c r="L63" i="38"/>
  <c r="T80" i="38"/>
  <c r="T63" i="38"/>
  <c r="B57" i="38"/>
  <c r="J57" i="38"/>
  <c r="R57" i="38"/>
  <c r="B60" i="38"/>
  <c r="K60" i="38"/>
  <c r="O63" i="38"/>
  <c r="F79" i="39"/>
  <c r="N79" i="39"/>
  <c r="V79" i="39"/>
  <c r="B90" i="43"/>
  <c r="J90" i="43"/>
  <c r="R90" i="43"/>
  <c r="U96" i="49"/>
  <c r="C63" i="39"/>
  <c r="K63" i="39"/>
  <c r="S63" i="39"/>
  <c r="G72" i="41"/>
  <c r="O72" i="41"/>
  <c r="W72" i="41"/>
  <c r="F72" i="42"/>
  <c r="N72" i="42"/>
  <c r="V72" i="42"/>
  <c r="E72" i="43"/>
  <c r="M72" i="43"/>
  <c r="U72" i="43"/>
  <c r="H77" i="45"/>
  <c r="H69" i="45" s="1"/>
  <c r="H60" i="45"/>
  <c r="P77" i="45"/>
  <c r="P69" i="45" s="1"/>
  <c r="P60" i="45"/>
  <c r="X77" i="45"/>
  <c r="X69" i="45" s="1"/>
  <c r="X60" i="45"/>
  <c r="I77" i="46"/>
  <c r="Q77" i="46"/>
  <c r="Y77" i="46"/>
  <c r="K103" i="51"/>
  <c r="E60" i="39"/>
  <c r="M60" i="39"/>
  <c r="U60" i="39"/>
  <c r="I72" i="41"/>
  <c r="Q72" i="41"/>
  <c r="Y72" i="41"/>
  <c r="H72" i="42"/>
  <c r="P72" i="42"/>
  <c r="X72" i="42"/>
  <c r="G72" i="43"/>
  <c r="O72" i="43"/>
  <c r="W72" i="43"/>
  <c r="B77" i="45"/>
  <c r="B69" i="45" s="1"/>
  <c r="B60" i="45"/>
  <c r="J77" i="45"/>
  <c r="J69" i="45" s="1"/>
  <c r="J60" i="45"/>
  <c r="R77" i="45"/>
  <c r="R69" i="45" s="1"/>
  <c r="R60" i="45"/>
  <c r="G77" i="47"/>
  <c r="O77" i="47"/>
  <c r="W77" i="47"/>
  <c r="E83" i="49"/>
  <c r="M105" i="49"/>
  <c r="M96" i="49" s="1"/>
  <c r="K83" i="51"/>
  <c r="F60" i="39"/>
  <c r="N60" i="39"/>
  <c r="V60" i="39"/>
  <c r="H77" i="47"/>
  <c r="H60" i="47"/>
  <c r="P77" i="47"/>
  <c r="P60" i="47"/>
  <c r="X77" i="47"/>
  <c r="X60" i="47"/>
  <c r="S83" i="51"/>
  <c r="G57" i="39"/>
  <c r="O57" i="39"/>
  <c r="W57" i="39"/>
  <c r="G63" i="39"/>
  <c r="O63" i="39"/>
  <c r="W63" i="39"/>
  <c r="C72" i="41"/>
  <c r="K72" i="41"/>
  <c r="S72" i="41"/>
  <c r="B72" i="42"/>
  <c r="J72" i="42"/>
  <c r="R72" i="42"/>
  <c r="I72" i="43"/>
  <c r="Q72" i="43"/>
  <c r="Y72" i="43"/>
  <c r="I77" i="47"/>
  <c r="Q77" i="47"/>
  <c r="Y77" i="47"/>
  <c r="D80" i="50"/>
  <c r="T87" i="50"/>
  <c r="C87" i="51"/>
  <c r="H57" i="39"/>
  <c r="P57" i="39"/>
  <c r="X57" i="39"/>
  <c r="H63" i="39"/>
  <c r="P63" i="39"/>
  <c r="X63" i="39"/>
  <c r="D72" i="41"/>
  <c r="L72" i="41"/>
  <c r="T72" i="41"/>
  <c r="C72" i="42"/>
  <c r="K72" i="42"/>
  <c r="S72" i="42"/>
  <c r="B72" i="43"/>
  <c r="J72" i="43"/>
  <c r="R72" i="43"/>
  <c r="E77" i="45"/>
  <c r="E69" i="45" s="1"/>
  <c r="E60" i="45"/>
  <c r="M77" i="45"/>
  <c r="M69" i="45" s="1"/>
  <c r="M60" i="45"/>
  <c r="U77" i="45"/>
  <c r="U69" i="45" s="1"/>
  <c r="U60" i="45"/>
  <c r="F77" i="46"/>
  <c r="N77" i="46"/>
  <c r="V77" i="46"/>
  <c r="B77" i="47"/>
  <c r="J77" i="47"/>
  <c r="R77" i="47"/>
  <c r="L80" i="50"/>
  <c r="K87" i="51"/>
  <c r="I60" i="39"/>
  <c r="Q60" i="39"/>
  <c r="Y60" i="39"/>
  <c r="I63" i="39"/>
  <c r="Q63" i="39"/>
  <c r="Y63" i="39"/>
  <c r="F77" i="45"/>
  <c r="F69" i="45" s="1"/>
  <c r="F60" i="45"/>
  <c r="N77" i="45"/>
  <c r="N69" i="45" s="1"/>
  <c r="N60" i="45"/>
  <c r="V77" i="45"/>
  <c r="V69" i="45" s="1"/>
  <c r="V60" i="45"/>
  <c r="G77" i="46"/>
  <c r="G60" i="46"/>
  <c r="O77" i="46"/>
  <c r="O60" i="46"/>
  <c r="W77" i="46"/>
  <c r="W60" i="46"/>
  <c r="C80" i="51"/>
  <c r="S87" i="51"/>
  <c r="B60" i="39"/>
  <c r="J60" i="39"/>
  <c r="R60" i="39"/>
  <c r="B63" i="39"/>
  <c r="J63" i="39"/>
  <c r="R63" i="39"/>
  <c r="G77" i="45"/>
  <c r="G69" i="45" s="1"/>
  <c r="G60" i="45"/>
  <c r="O77" i="45"/>
  <c r="O69" i="45" s="1"/>
  <c r="O60" i="45"/>
  <c r="W77" i="45"/>
  <c r="W69" i="45" s="1"/>
  <c r="W60" i="45"/>
  <c r="H77" i="46"/>
  <c r="P77" i="46"/>
  <c r="X77" i="46"/>
  <c r="C60" i="45"/>
  <c r="K60" i="45"/>
  <c r="S60" i="45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R72" i="37" l="1"/>
  <c r="T72" i="33"/>
  <c r="I113" i="29"/>
  <c r="U113" i="29"/>
  <c r="N74" i="24"/>
  <c r="N171" i="4" s="1"/>
  <c r="U74" i="24"/>
  <c r="U171" i="4" s="1"/>
  <c r="N146" i="25"/>
  <c r="K74" i="24"/>
  <c r="K171" i="4" s="1"/>
  <c r="K146" i="25"/>
  <c r="O69" i="4"/>
  <c r="O142" i="4" s="1"/>
  <c r="U146" i="25"/>
  <c r="M69" i="4"/>
  <c r="M142" i="4" s="1"/>
  <c r="E146" i="25"/>
  <c r="S74" i="24"/>
  <c r="S171" i="4" s="1"/>
  <c r="T74" i="24"/>
  <c r="T171" i="4" s="1"/>
  <c r="T69" i="4"/>
  <c r="T142" i="4" s="1"/>
  <c r="F74" i="24"/>
  <c r="F171" i="4" s="1"/>
  <c r="F69" i="4"/>
  <c r="F142" i="4" s="1"/>
  <c r="P74" i="24"/>
  <c r="P171" i="4" s="1"/>
  <c r="P69" i="4"/>
  <c r="P142" i="4" s="1"/>
  <c r="G74" i="24"/>
  <c r="G171" i="4" s="1"/>
  <c r="G69" i="4"/>
  <c r="G142" i="4" s="1"/>
  <c r="L146" i="25"/>
  <c r="E74" i="24"/>
  <c r="E171" i="4" s="1"/>
  <c r="E69" i="4"/>
  <c r="E142" i="4" s="1"/>
  <c r="D74" i="24"/>
  <c r="D171" i="4" s="1"/>
  <c r="D69" i="4"/>
  <c r="D142" i="4" s="1"/>
  <c r="J74" i="24"/>
  <c r="J171" i="4" s="1"/>
  <c r="J69" i="4"/>
  <c r="J142" i="4" s="1"/>
  <c r="C74" i="24"/>
  <c r="C171" i="4" s="1"/>
  <c r="C69" i="4"/>
  <c r="C142" i="4" s="1"/>
  <c r="R74" i="24"/>
  <c r="R171" i="4" s="1"/>
  <c r="R69" i="4"/>
  <c r="R142" i="4" s="1"/>
  <c r="Y74" i="24"/>
  <c r="Y171" i="4" s="1"/>
  <c r="Y69" i="4"/>
  <c r="Y142" i="4" s="1"/>
  <c r="X74" i="24"/>
  <c r="X171" i="4" s="1"/>
  <c r="X69" i="4"/>
  <c r="X142" i="4" s="1"/>
  <c r="I74" i="24"/>
  <c r="I171" i="4" s="1"/>
  <c r="I69" i="4"/>
  <c r="I142" i="4" s="1"/>
  <c r="B74" i="24"/>
  <c r="B171" i="4" s="1"/>
  <c r="B69" i="4"/>
  <c r="B142" i="4" s="1"/>
  <c r="V74" i="24"/>
  <c r="V171" i="4" s="1"/>
  <c r="V69" i="4"/>
  <c r="V142" i="4" s="1"/>
  <c r="P146" i="25"/>
  <c r="M146" i="25"/>
  <c r="Q74" i="24"/>
  <c r="Q171" i="4" s="1"/>
  <c r="Q69" i="4"/>
  <c r="Q142" i="4" s="1"/>
  <c r="H74" i="24"/>
  <c r="H171" i="4" s="1"/>
  <c r="H69" i="4"/>
  <c r="H142" i="4" s="1"/>
  <c r="P144" i="23"/>
  <c r="P60" i="20"/>
  <c r="O144" i="23"/>
  <c r="O57" i="20"/>
  <c r="O56" i="20" s="1"/>
  <c r="O60" i="20"/>
  <c r="P132" i="23"/>
  <c r="N60" i="20"/>
  <c r="N139" i="23"/>
  <c r="N137" i="23"/>
  <c r="N144" i="23"/>
  <c r="N143" i="23"/>
  <c r="N141" i="23"/>
  <c r="N140" i="23"/>
  <c r="W132" i="23"/>
  <c r="G59" i="20"/>
  <c r="G113" i="4"/>
  <c r="B179" i="23"/>
  <c r="B62" i="20"/>
  <c r="B176" i="23"/>
  <c r="K78" i="20"/>
  <c r="K169" i="4" s="1"/>
  <c r="R61" i="20"/>
  <c r="R57" i="20"/>
  <c r="R56" i="20" s="1"/>
  <c r="L163" i="23"/>
  <c r="L146" i="23" s="1"/>
  <c r="L61" i="20"/>
  <c r="T132" i="23"/>
  <c r="W115" i="4"/>
  <c r="Y61" i="20"/>
  <c r="Y161" i="23"/>
  <c r="Y158" i="23"/>
  <c r="Y155" i="23"/>
  <c r="Y163" i="23"/>
  <c r="Y160" i="23"/>
  <c r="Y157" i="23"/>
  <c r="Y154" i="23"/>
  <c r="Y151" i="23"/>
  <c r="Y146" i="23" s="1"/>
  <c r="G61" i="20"/>
  <c r="G57" i="20"/>
  <c r="G56" i="20" s="1"/>
  <c r="H175" i="23"/>
  <c r="D144" i="23"/>
  <c r="D132" i="23" s="1"/>
  <c r="D60" i="20"/>
  <c r="D57" i="20"/>
  <c r="D56" i="20" s="1"/>
  <c r="C157" i="23"/>
  <c r="J165" i="23"/>
  <c r="Y132" i="23"/>
  <c r="E179" i="23"/>
  <c r="E62" i="20"/>
  <c r="B165" i="23"/>
  <c r="X171" i="23"/>
  <c r="L144" i="23"/>
  <c r="L132" i="23" s="1"/>
  <c r="L60" i="20"/>
  <c r="L57" i="20"/>
  <c r="L56" i="20" s="1"/>
  <c r="W61" i="20"/>
  <c r="W59" i="20" s="1"/>
  <c r="W57" i="20"/>
  <c r="W56" i="20" s="1"/>
  <c r="F163" i="23"/>
  <c r="F61" i="20"/>
  <c r="V78" i="20"/>
  <c r="V169" i="4" s="1"/>
  <c r="V171" i="23"/>
  <c r="H77" i="20"/>
  <c r="H168" i="4" s="1"/>
  <c r="V132" i="23"/>
  <c r="E77" i="20"/>
  <c r="E168" i="4" s="1"/>
  <c r="T78" i="20"/>
  <c r="T169" i="4" s="1"/>
  <c r="P171" i="23"/>
  <c r="K144" i="23"/>
  <c r="K132" i="23" s="1"/>
  <c r="K60" i="20"/>
  <c r="W79" i="20"/>
  <c r="W170" i="4" s="1"/>
  <c r="R163" i="23"/>
  <c r="U165" i="23"/>
  <c r="P143" i="23"/>
  <c r="Q139" i="23"/>
  <c r="Q137" i="23"/>
  <c r="Q144" i="23"/>
  <c r="Q143" i="23"/>
  <c r="Q141" i="23"/>
  <c r="Q140" i="23"/>
  <c r="Q60" i="20"/>
  <c r="I139" i="23"/>
  <c r="I60" i="20"/>
  <c r="I137" i="23"/>
  <c r="I144" i="23"/>
  <c r="I143" i="23"/>
  <c r="I140" i="23"/>
  <c r="W179" i="23"/>
  <c r="W165" i="23" s="1"/>
  <c r="C77" i="20"/>
  <c r="C168" i="4" s="1"/>
  <c r="R79" i="20"/>
  <c r="R170" i="4" s="1"/>
  <c r="I141" i="23"/>
  <c r="W170" i="23"/>
  <c r="D79" i="20"/>
  <c r="D170" i="4" s="1"/>
  <c r="J79" i="20"/>
  <c r="J170" i="4" s="1"/>
  <c r="W194" i="21"/>
  <c r="N194" i="21"/>
  <c r="O194" i="21"/>
  <c r="T205" i="21"/>
  <c r="L205" i="21"/>
  <c r="D205" i="21"/>
  <c r="V194" i="21"/>
  <c r="Y194" i="21"/>
  <c r="W65" i="4"/>
  <c r="W138" i="4" s="1"/>
  <c r="E194" i="23"/>
  <c r="E194" i="21"/>
  <c r="Q194" i="21"/>
  <c r="L194" i="21"/>
  <c r="D65" i="4"/>
  <c r="D138" i="4" s="1"/>
  <c r="I194" i="21"/>
  <c r="T76" i="20"/>
  <c r="T167" i="4" s="1"/>
  <c r="T65" i="4"/>
  <c r="T138" i="4" s="1"/>
  <c r="V205" i="21"/>
  <c r="Q205" i="21"/>
  <c r="F205" i="21"/>
  <c r="O205" i="21"/>
  <c r="S76" i="20"/>
  <c r="S167" i="4" s="1"/>
  <c r="S65" i="4"/>
  <c r="S138" i="4" s="1"/>
  <c r="Y160" i="19"/>
  <c r="S229" i="19"/>
  <c r="S77" i="16"/>
  <c r="S76" i="16" s="1"/>
  <c r="S81" i="16"/>
  <c r="U79" i="16"/>
  <c r="U108" i="4" s="1"/>
  <c r="U109" i="4"/>
  <c r="F79" i="16"/>
  <c r="F108" i="4" s="1"/>
  <c r="F109" i="4"/>
  <c r="W79" i="16"/>
  <c r="L176" i="19"/>
  <c r="L77" i="16"/>
  <c r="L76" i="16" s="1"/>
  <c r="L80" i="16"/>
  <c r="E79" i="16"/>
  <c r="E108" i="4" s="1"/>
  <c r="E109" i="4"/>
  <c r="R160" i="19"/>
  <c r="J77" i="16"/>
  <c r="J76" i="16" s="1"/>
  <c r="J80" i="16"/>
  <c r="S184" i="19"/>
  <c r="F160" i="19"/>
  <c r="H79" i="16"/>
  <c r="H108" i="4" s="1"/>
  <c r="V79" i="16"/>
  <c r="V108" i="4" s="1"/>
  <c r="R110" i="4"/>
  <c r="R79" i="16"/>
  <c r="R108" i="4" s="1"/>
  <c r="F178" i="19"/>
  <c r="H102" i="16"/>
  <c r="H165" i="4" s="1"/>
  <c r="B81" i="16"/>
  <c r="B77" i="16"/>
  <c r="B76" i="16" s="1"/>
  <c r="F229" i="19"/>
  <c r="F81" i="16"/>
  <c r="Q110" i="4"/>
  <c r="D176" i="19"/>
  <c r="D77" i="16"/>
  <c r="D76" i="16" s="1"/>
  <c r="D80" i="16"/>
  <c r="N79" i="16"/>
  <c r="N108" i="4" s="1"/>
  <c r="W102" i="16"/>
  <c r="W165" i="4" s="1"/>
  <c r="S190" i="19"/>
  <c r="I79" i="16"/>
  <c r="I108" i="4" s="1"/>
  <c r="I109" i="4"/>
  <c r="L171" i="19"/>
  <c r="P79" i="16"/>
  <c r="P108" i="4" s="1"/>
  <c r="P110" i="4"/>
  <c r="L173" i="19"/>
  <c r="Q101" i="16"/>
  <c r="Q164" i="4" s="1"/>
  <c r="Y79" i="16"/>
  <c r="Y108" i="4" s="1"/>
  <c r="Y109" i="4"/>
  <c r="F184" i="19"/>
  <c r="U190" i="19"/>
  <c r="R102" i="16"/>
  <c r="R165" i="4" s="1"/>
  <c r="J171" i="19"/>
  <c r="L172" i="19"/>
  <c r="L160" i="19" s="1"/>
  <c r="Y101" i="16"/>
  <c r="Y164" i="4" s="1"/>
  <c r="B190" i="19"/>
  <c r="J217" i="19"/>
  <c r="G79" i="16"/>
  <c r="G108" i="4" s="1"/>
  <c r="G109" i="4"/>
  <c r="V102" i="16"/>
  <c r="V165" i="4" s="1"/>
  <c r="L169" i="19"/>
  <c r="J5" i="7"/>
  <c r="J53" i="7" s="1"/>
  <c r="O79" i="16"/>
  <c r="V163" i="18"/>
  <c r="V97" i="16"/>
  <c r="V161" i="18"/>
  <c r="V166" i="18"/>
  <c r="V162" i="18"/>
  <c r="V164" i="18"/>
  <c r="V165" i="18"/>
  <c r="P95" i="16"/>
  <c r="V167" i="18"/>
  <c r="V168" i="18"/>
  <c r="V169" i="18"/>
  <c r="V170" i="18"/>
  <c r="V172" i="18"/>
  <c r="V173" i="18"/>
  <c r="V174" i="18"/>
  <c r="U95" i="16"/>
  <c r="V175" i="18"/>
  <c r="W95" i="16"/>
  <c r="B171" i="18"/>
  <c r="T95" i="16"/>
  <c r="U174" i="18"/>
  <c r="U160" i="18" s="1"/>
  <c r="U175" i="18"/>
  <c r="U217" i="18"/>
  <c r="K95" i="16"/>
  <c r="B61" i="4"/>
  <c r="B134" i="4" s="1"/>
  <c r="V172" i="17"/>
  <c r="B162" i="18"/>
  <c r="B97" i="16"/>
  <c r="B95" i="16" s="1"/>
  <c r="H175" i="17"/>
  <c r="H53" i="16"/>
  <c r="V162" i="17"/>
  <c r="V171" i="17"/>
  <c r="C217" i="18"/>
  <c r="L175" i="17"/>
  <c r="L53" i="16"/>
  <c r="V217" i="18"/>
  <c r="D175" i="17"/>
  <c r="D53" i="16"/>
  <c r="V161" i="17"/>
  <c r="V160" i="17" s="1"/>
  <c r="N160" i="18"/>
  <c r="K160" i="18"/>
  <c r="V175" i="17"/>
  <c r="V53" i="16"/>
  <c r="R164" i="18"/>
  <c r="R97" i="16"/>
  <c r="R95" i="16" s="1"/>
  <c r="V169" i="17"/>
  <c r="J170" i="17"/>
  <c r="J169" i="17"/>
  <c r="J167" i="17"/>
  <c r="J168" i="17"/>
  <c r="J166" i="17"/>
  <c r="J53" i="16"/>
  <c r="J175" i="17"/>
  <c r="J165" i="17"/>
  <c r="J174" i="17"/>
  <c r="J164" i="17"/>
  <c r="J173" i="17"/>
  <c r="J163" i="17"/>
  <c r="J172" i="17"/>
  <c r="J162" i="17"/>
  <c r="J171" i="17"/>
  <c r="J161" i="17"/>
  <c r="L167" i="17"/>
  <c r="R169" i="17"/>
  <c r="R167" i="17"/>
  <c r="R166" i="17"/>
  <c r="R175" i="17"/>
  <c r="R165" i="17"/>
  <c r="R174" i="17"/>
  <c r="R164" i="17"/>
  <c r="R173" i="17"/>
  <c r="R163" i="17"/>
  <c r="R172" i="17"/>
  <c r="R53" i="16"/>
  <c r="R162" i="17"/>
  <c r="R161" i="17"/>
  <c r="R160" i="17" s="1"/>
  <c r="R170" i="17"/>
  <c r="R168" i="17"/>
  <c r="V217" i="19"/>
  <c r="V168" i="17"/>
  <c r="U160" i="17"/>
  <c r="L166" i="17"/>
  <c r="R171" i="17"/>
  <c r="V167" i="17"/>
  <c r="I175" i="17"/>
  <c r="I53" i="16"/>
  <c r="J160" i="18"/>
  <c r="L165" i="17"/>
  <c r="P175" i="17"/>
  <c r="P53" i="16"/>
  <c r="V95" i="16"/>
  <c r="G175" i="17"/>
  <c r="G160" i="17" s="1"/>
  <c r="G53" i="16"/>
  <c r="V166" i="17"/>
  <c r="B173" i="18"/>
  <c r="L164" i="17"/>
  <c r="V165" i="17"/>
  <c r="F175" i="17"/>
  <c r="F53" i="16"/>
  <c r="B217" i="18"/>
  <c r="V174" i="17"/>
  <c r="R162" i="18"/>
  <c r="R160" i="18" s="1"/>
  <c r="L163" i="17"/>
  <c r="L172" i="17"/>
  <c r="D163" i="17"/>
  <c r="D160" i="17" s="1"/>
  <c r="H217" i="18"/>
  <c r="H168" i="17"/>
  <c r="V164" i="17"/>
  <c r="D172" i="17"/>
  <c r="N175" i="17"/>
  <c r="N53" i="16"/>
  <c r="V173" i="17"/>
  <c r="L162" i="17"/>
  <c r="L171" i="17"/>
  <c r="D162" i="17"/>
  <c r="E55" i="7"/>
  <c r="E53" i="7"/>
  <c r="Y61" i="4"/>
  <c r="Y134" i="4" s="1"/>
  <c r="G55" i="7"/>
  <c r="X100" i="16"/>
  <c r="X163" i="4" s="1"/>
  <c r="X61" i="4"/>
  <c r="X134" i="4" s="1"/>
  <c r="W100" i="16"/>
  <c r="W163" i="4" s="1"/>
  <c r="W108" i="4"/>
  <c r="Q100" i="16"/>
  <c r="Q163" i="4" s="1"/>
  <c r="Q61" i="4"/>
  <c r="Q134" i="4" s="1"/>
  <c r="C5" i="7"/>
  <c r="O100" i="16"/>
  <c r="O163" i="4" s="1"/>
  <c r="O108" i="4"/>
  <c r="F75" i="12"/>
  <c r="F105" i="4"/>
  <c r="E75" i="12"/>
  <c r="E105" i="4"/>
  <c r="J211" i="15"/>
  <c r="J210" i="15"/>
  <c r="J78" i="12"/>
  <c r="J209" i="15"/>
  <c r="J217" i="15"/>
  <c r="J214" i="15"/>
  <c r="J213" i="15"/>
  <c r="F99" i="12"/>
  <c r="F160" i="4" s="1"/>
  <c r="D99" i="12"/>
  <c r="D160" i="4" s="1"/>
  <c r="D105" i="4"/>
  <c r="I253" i="15"/>
  <c r="I211" i="15"/>
  <c r="I210" i="15"/>
  <c r="I78" i="12"/>
  <c r="I209" i="15"/>
  <c r="I204" i="15" s="1"/>
  <c r="I214" i="15"/>
  <c r="I213" i="15"/>
  <c r="H75" i="12"/>
  <c r="H104" i="4" s="1"/>
  <c r="H105" i="4"/>
  <c r="L204" i="15"/>
  <c r="H171" i="15"/>
  <c r="D204" i="15"/>
  <c r="L5" i="7"/>
  <c r="L53" i="7" s="1"/>
  <c r="L98" i="12"/>
  <c r="L159" i="4" s="1"/>
  <c r="U233" i="15"/>
  <c r="U76" i="12"/>
  <c r="U71" i="12"/>
  <c r="U70" i="12" s="1"/>
  <c r="X75" i="12"/>
  <c r="X104" i="4" s="1"/>
  <c r="X105" i="4"/>
  <c r="T233" i="15"/>
  <c r="T76" i="12"/>
  <c r="T71" i="12"/>
  <c r="T70" i="12" s="1"/>
  <c r="J218" i="15"/>
  <c r="E99" i="12"/>
  <c r="E160" i="4" s="1"/>
  <c r="J220" i="15"/>
  <c r="J253" i="15"/>
  <c r="B204" i="15"/>
  <c r="D75" i="12"/>
  <c r="D98" i="12" s="1"/>
  <c r="D159" i="4" s="1"/>
  <c r="C101" i="12"/>
  <c r="C162" i="4" s="1"/>
  <c r="P233" i="15"/>
  <c r="P76" i="12"/>
  <c r="V5" i="7"/>
  <c r="V53" i="7" s="1"/>
  <c r="O75" i="12"/>
  <c r="O105" i="4"/>
  <c r="Q204" i="15"/>
  <c r="Y5" i="7"/>
  <c r="Y53" i="7" s="1"/>
  <c r="G75" i="12"/>
  <c r="G105" i="4"/>
  <c r="J216" i="15"/>
  <c r="I216" i="15"/>
  <c r="O51" i="4"/>
  <c r="V98" i="12"/>
  <c r="V159" i="4" s="1"/>
  <c r="V57" i="4"/>
  <c r="V132" i="4" s="1"/>
  <c r="V63" i="12"/>
  <c r="V55" i="4" s="1"/>
  <c r="V130" i="4" s="1"/>
  <c r="Y57" i="4"/>
  <c r="Y132" i="4" s="1"/>
  <c r="Y63" i="12"/>
  <c r="Y55" i="4" s="1"/>
  <c r="U63" i="12"/>
  <c r="U57" i="4"/>
  <c r="U132" i="4" s="1"/>
  <c r="X98" i="12"/>
  <c r="X159" i="4" s="1"/>
  <c r="X57" i="4"/>
  <c r="X132" i="4" s="1"/>
  <c r="X63" i="12"/>
  <c r="X55" i="4" s="1"/>
  <c r="M96" i="12"/>
  <c r="M157" i="4" s="1"/>
  <c r="M55" i="4"/>
  <c r="M130" i="4" s="1"/>
  <c r="D73" i="12"/>
  <c r="D104" i="4"/>
  <c r="S63" i="12"/>
  <c r="S55" i="4" s="1"/>
  <c r="S130" i="4" s="1"/>
  <c r="S57" i="4"/>
  <c r="S132" i="4" s="1"/>
  <c r="F5" i="4"/>
  <c r="F130" i="4" s="1"/>
  <c r="F3" i="4"/>
  <c r="F128" i="4" s="1"/>
  <c r="W98" i="12"/>
  <c r="W159" i="4" s="1"/>
  <c r="W57" i="4"/>
  <c r="W132" i="4" s="1"/>
  <c r="W63" i="12"/>
  <c r="W55" i="4" s="1"/>
  <c r="W130" i="4" s="1"/>
  <c r="H98" i="12"/>
  <c r="H159" i="4" s="1"/>
  <c r="H63" i="12"/>
  <c r="H55" i="4" s="1"/>
  <c r="H57" i="4"/>
  <c r="H132" i="4" s="1"/>
  <c r="V86" i="12"/>
  <c r="R63" i="12"/>
  <c r="R55" i="4" s="1"/>
  <c r="R57" i="4"/>
  <c r="R132" i="4" s="1"/>
  <c r="E147" i="11"/>
  <c r="E56" i="8"/>
  <c r="E132" i="11"/>
  <c r="W115" i="11"/>
  <c r="W55" i="8"/>
  <c r="L66" i="8"/>
  <c r="L155" i="4" s="1"/>
  <c r="L100" i="11"/>
  <c r="N147" i="11"/>
  <c r="N56" i="8"/>
  <c r="N132" i="11"/>
  <c r="N123" i="11"/>
  <c r="V136" i="11"/>
  <c r="V52" i="8"/>
  <c r="V51" i="8" s="1"/>
  <c r="V55" i="8"/>
  <c r="N52" i="8"/>
  <c r="N51" i="8" s="1"/>
  <c r="U115" i="11"/>
  <c r="U136" i="11"/>
  <c r="U55" i="8"/>
  <c r="U52" i="8"/>
  <c r="U51" i="8" s="1"/>
  <c r="E128" i="11"/>
  <c r="R66" i="8"/>
  <c r="R155" i="4" s="1"/>
  <c r="W100" i="11"/>
  <c r="N128" i="11"/>
  <c r="V111" i="11"/>
  <c r="N130" i="11"/>
  <c r="N117" i="11" s="1"/>
  <c r="U105" i="11"/>
  <c r="U100" i="11" s="1"/>
  <c r="U111" i="11"/>
  <c r="V67" i="8"/>
  <c r="V156" i="4" s="1"/>
  <c r="V112" i="11"/>
  <c r="E130" i="11"/>
  <c r="W111" i="11"/>
  <c r="F55" i="7"/>
  <c r="J66" i="8"/>
  <c r="J155" i="4" s="1"/>
  <c r="V109" i="11"/>
  <c r="F54" i="7"/>
  <c r="G115" i="11"/>
  <c r="G55" i="8"/>
  <c r="E52" i="8"/>
  <c r="E51" i="8" s="1"/>
  <c r="F52" i="7"/>
  <c r="I67" i="8"/>
  <c r="I156" i="4" s="1"/>
  <c r="W113" i="11"/>
  <c r="V108" i="11"/>
  <c r="G59" i="8"/>
  <c r="G129" i="4"/>
  <c r="L59" i="8"/>
  <c r="X59" i="8"/>
  <c r="B59" i="8"/>
  <c r="S59" i="8"/>
  <c r="O129" i="4"/>
  <c r="F65" i="8"/>
  <c r="F154" i="4" s="1"/>
  <c r="F52" i="4"/>
  <c r="P129" i="4"/>
  <c r="N52" i="4"/>
  <c r="X129" i="4"/>
  <c r="W129" i="4"/>
  <c r="V52" i="4"/>
  <c r="R59" i="8"/>
  <c r="L129" i="4"/>
  <c r="G53" i="7"/>
  <c r="E54" i="7"/>
  <c r="U52" i="4"/>
  <c r="U129" i="4" s="1"/>
  <c r="T54" i="7"/>
  <c r="T129" i="4"/>
  <c r="T51" i="4"/>
  <c r="V59" i="8"/>
  <c r="N59" i="8"/>
  <c r="U52" i="7"/>
  <c r="G54" i="7"/>
  <c r="S129" i="4"/>
  <c r="F59" i="8"/>
  <c r="E52" i="7"/>
  <c r="B5" i="7"/>
  <c r="B55" i="7" s="1"/>
  <c r="O5" i="7"/>
  <c r="O53" i="7" s="1"/>
  <c r="V54" i="7"/>
  <c r="P5" i="7"/>
  <c r="P54" i="7" s="1"/>
  <c r="S55" i="7"/>
  <c r="K55" i="7"/>
  <c r="S54" i="7"/>
  <c r="K54" i="7"/>
  <c r="S52" i="7"/>
  <c r="S47" i="7" s="1"/>
  <c r="N55" i="7"/>
  <c r="T52" i="7"/>
  <c r="X5" i="7"/>
  <c r="X52" i="7" s="1"/>
  <c r="N54" i="7"/>
  <c r="U54" i="7"/>
  <c r="T53" i="7"/>
  <c r="U53" i="7"/>
  <c r="D5" i="5"/>
  <c r="K48" i="6"/>
  <c r="I5" i="6"/>
  <c r="Q46" i="6"/>
  <c r="N53" i="7"/>
  <c r="X27" i="5"/>
  <c r="X5" i="5" s="1"/>
  <c r="X44" i="5" s="1"/>
  <c r="M46" i="6"/>
  <c r="J27" i="5"/>
  <c r="G27" i="5"/>
  <c r="E27" i="5"/>
  <c r="V47" i="6"/>
  <c r="M45" i="5"/>
  <c r="O27" i="5"/>
  <c r="O5" i="5" s="1"/>
  <c r="O47" i="5" s="1"/>
  <c r="W5" i="7"/>
  <c r="W54" i="7" s="1"/>
  <c r="Y27" i="5"/>
  <c r="Q27" i="5"/>
  <c r="B46" i="6"/>
  <c r="R27" i="5"/>
  <c r="R5" i="5" s="1"/>
  <c r="R45" i="5" s="1"/>
  <c r="O44" i="6"/>
  <c r="B27" i="5"/>
  <c r="B5" i="5" s="1"/>
  <c r="B47" i="6"/>
  <c r="H5" i="6"/>
  <c r="I5" i="7"/>
  <c r="V44" i="6"/>
  <c r="U44" i="5"/>
  <c r="W27" i="5"/>
  <c r="P46" i="6"/>
  <c r="G47" i="6"/>
  <c r="M44" i="5"/>
  <c r="I27" i="5"/>
  <c r="B43" i="6"/>
  <c r="N42" i="6"/>
  <c r="G48" i="6"/>
  <c r="U43" i="5"/>
  <c r="Q5" i="7"/>
  <c r="O43" i="6"/>
  <c r="L27" i="5"/>
  <c r="E47" i="6"/>
  <c r="N48" i="6"/>
  <c r="V27" i="5"/>
  <c r="V5" i="5" s="1"/>
  <c r="V44" i="5" s="1"/>
  <c r="O46" i="6"/>
  <c r="Y47" i="6"/>
  <c r="Q5" i="6"/>
  <c r="U42" i="5"/>
  <c r="U41" i="5" s="1"/>
  <c r="O45" i="6"/>
  <c r="G44" i="6"/>
  <c r="K5" i="6"/>
  <c r="Y45" i="6"/>
  <c r="Y41" i="6" s="1"/>
  <c r="M42" i="5"/>
  <c r="M41" i="5" s="1"/>
  <c r="N27" i="5"/>
  <c r="G43" i="6"/>
  <c r="G41" i="6" s="1"/>
  <c r="W5" i="6"/>
  <c r="F27" i="5"/>
  <c r="C27" i="5"/>
  <c r="C5" i="5" s="1"/>
  <c r="R45" i="6"/>
  <c r="R41" i="6" s="1"/>
  <c r="H27" i="5"/>
  <c r="M5" i="6"/>
  <c r="S27" i="5"/>
  <c r="S5" i="5" s="1"/>
  <c r="F5" i="6"/>
  <c r="N44" i="6"/>
  <c r="S44" i="6"/>
  <c r="D54" i="7"/>
  <c r="V46" i="6"/>
  <c r="D53" i="7"/>
  <c r="P42" i="6"/>
  <c r="D27" i="5"/>
  <c r="D52" i="7"/>
  <c r="P47" i="6"/>
  <c r="R48" i="6"/>
  <c r="V42" i="6"/>
  <c r="R46" i="6"/>
  <c r="B48" i="6"/>
  <c r="N47" i="6"/>
  <c r="P27" i="5"/>
  <c r="E5" i="6"/>
  <c r="N46" i="6"/>
  <c r="J5" i="6"/>
  <c r="J47" i="6"/>
  <c r="O48" i="6"/>
  <c r="O41" i="6" s="1"/>
  <c r="M5" i="7"/>
  <c r="K27" i="5"/>
  <c r="X41" i="6"/>
  <c r="C44" i="6"/>
  <c r="C43" i="6"/>
  <c r="C42" i="6"/>
  <c r="S45" i="6"/>
  <c r="B45" i="6"/>
  <c r="V45" i="6"/>
  <c r="N45" i="6"/>
  <c r="K53" i="7"/>
  <c r="V43" i="6"/>
  <c r="P44" i="6"/>
  <c r="S43" i="6"/>
  <c r="S41" i="6" s="1"/>
  <c r="P43" i="6"/>
  <c r="J163" i="23"/>
  <c r="J161" i="23"/>
  <c r="J158" i="23"/>
  <c r="J155" i="23"/>
  <c r="J154" i="23"/>
  <c r="J151" i="23"/>
  <c r="J61" i="20"/>
  <c r="J57" i="20"/>
  <c r="J56" i="20" s="1"/>
  <c r="X253" i="15"/>
  <c r="X217" i="15"/>
  <c r="X78" i="12"/>
  <c r="X71" i="12"/>
  <c r="X70" i="12" s="1"/>
  <c r="X218" i="15"/>
  <c r="X220" i="15"/>
  <c r="X214" i="15"/>
  <c r="X213" i="15"/>
  <c r="X211" i="15"/>
  <c r="X210" i="15"/>
  <c r="X209" i="15"/>
  <c r="E171" i="15"/>
  <c r="S233" i="15"/>
  <c r="S76" i="12"/>
  <c r="S71" i="12"/>
  <c r="S70" i="12" s="1"/>
  <c r="H5" i="4"/>
  <c r="H3" i="4"/>
  <c r="K54" i="8"/>
  <c r="K101" i="4"/>
  <c r="J233" i="15"/>
  <c r="J76" i="12"/>
  <c r="J71" i="12"/>
  <c r="J70" i="12" s="1"/>
  <c r="J185" i="15"/>
  <c r="J183" i="15"/>
  <c r="J182" i="15"/>
  <c r="J179" i="15"/>
  <c r="J178" i="15"/>
  <c r="J176" i="15"/>
  <c r="I54" i="8"/>
  <c r="I100" i="4"/>
  <c r="O46" i="5"/>
  <c r="O43" i="5"/>
  <c r="O45" i="5"/>
  <c r="S175" i="17"/>
  <c r="S174" i="17"/>
  <c r="S173" i="17"/>
  <c r="S172" i="17"/>
  <c r="S171" i="17"/>
  <c r="S170" i="17"/>
  <c r="S169" i="17"/>
  <c r="S168" i="17"/>
  <c r="S167" i="17"/>
  <c r="S166" i="17"/>
  <c r="S165" i="17"/>
  <c r="S164" i="17"/>
  <c r="S163" i="17"/>
  <c r="S162" i="17"/>
  <c r="S161" i="17"/>
  <c r="S53" i="16"/>
  <c r="L72" i="33"/>
  <c r="B72" i="37"/>
  <c r="Q146" i="25"/>
  <c r="O132" i="23"/>
  <c r="M132" i="23"/>
  <c r="B163" i="23"/>
  <c r="B161" i="23"/>
  <c r="B158" i="23"/>
  <c r="B155" i="23"/>
  <c r="B154" i="23"/>
  <c r="B151" i="23"/>
  <c r="B61" i="20"/>
  <c r="B57" i="20"/>
  <c r="B56" i="20" s="1"/>
  <c r="C132" i="23"/>
  <c r="H132" i="23"/>
  <c r="K146" i="23"/>
  <c r="J160" i="23"/>
  <c r="R132" i="23"/>
  <c r="H176" i="23"/>
  <c r="H179" i="23"/>
  <c r="H172" i="23"/>
  <c r="H170" i="23"/>
  <c r="H62" i="20"/>
  <c r="F179" i="23"/>
  <c r="F176" i="23"/>
  <c r="F172" i="23"/>
  <c r="F170" i="23"/>
  <c r="F62" i="20"/>
  <c r="F57" i="20"/>
  <c r="F56" i="20" s="1"/>
  <c r="G146" i="23"/>
  <c r="W146" i="23"/>
  <c r="H205" i="21"/>
  <c r="U163" i="23"/>
  <c r="U161" i="23"/>
  <c r="U158" i="23"/>
  <c r="U155" i="23"/>
  <c r="U154" i="23"/>
  <c r="U151" i="23"/>
  <c r="U146" i="23" s="1"/>
  <c r="U61" i="20"/>
  <c r="U57" i="20"/>
  <c r="U56" i="20" s="1"/>
  <c r="P178" i="19"/>
  <c r="J160" i="19"/>
  <c r="X160" i="19"/>
  <c r="P160" i="19"/>
  <c r="H160" i="19"/>
  <c r="P160" i="17"/>
  <c r="B178" i="19"/>
  <c r="K175" i="17"/>
  <c r="K174" i="17"/>
  <c r="K173" i="17"/>
  <c r="K172" i="17"/>
  <c r="K171" i="17"/>
  <c r="K170" i="17"/>
  <c r="K169" i="17"/>
  <c r="K168" i="17"/>
  <c r="K167" i="17"/>
  <c r="K166" i="17"/>
  <c r="K165" i="17"/>
  <c r="K164" i="17"/>
  <c r="K163" i="17"/>
  <c r="K162" i="17"/>
  <c r="K161" i="17"/>
  <c r="K53" i="16"/>
  <c r="M160" i="18"/>
  <c r="N160" i="17"/>
  <c r="T160" i="18"/>
  <c r="P253" i="15"/>
  <c r="P220" i="15"/>
  <c r="P218" i="15"/>
  <c r="P217" i="15"/>
  <c r="P78" i="12"/>
  <c r="P71" i="12"/>
  <c r="P70" i="12" s="1"/>
  <c r="P214" i="15"/>
  <c r="P213" i="15"/>
  <c r="P211" i="15"/>
  <c r="P210" i="15"/>
  <c r="P209" i="15"/>
  <c r="V253" i="15"/>
  <c r="V220" i="15"/>
  <c r="V218" i="15"/>
  <c r="V214" i="15"/>
  <c r="V213" i="15"/>
  <c r="V211" i="15"/>
  <c r="V210" i="15"/>
  <c r="V209" i="15"/>
  <c r="V217" i="15"/>
  <c r="V78" i="12"/>
  <c r="V71" i="12"/>
  <c r="V70" i="12" s="1"/>
  <c r="K233" i="15"/>
  <c r="K76" i="12"/>
  <c r="K71" i="12"/>
  <c r="K70" i="12" s="1"/>
  <c r="V160" i="18"/>
  <c r="R204" i="15"/>
  <c r="X100" i="11"/>
  <c r="K204" i="15"/>
  <c r="O100" i="11"/>
  <c r="W253" i="15"/>
  <c r="W220" i="15"/>
  <c r="W214" i="15"/>
  <c r="W213" i="15"/>
  <c r="W211" i="15"/>
  <c r="W210" i="15"/>
  <c r="W209" i="15"/>
  <c r="W217" i="15"/>
  <c r="W78" i="12"/>
  <c r="W71" i="12"/>
  <c r="W70" i="12" s="1"/>
  <c r="W218" i="15"/>
  <c r="K117" i="11"/>
  <c r="J181" i="15"/>
  <c r="I100" i="11"/>
  <c r="S54" i="8"/>
  <c r="S101" i="4"/>
  <c r="C54" i="8"/>
  <c r="C101" i="4"/>
  <c r="R53" i="7"/>
  <c r="H147" i="11"/>
  <c r="H130" i="11"/>
  <c r="H122" i="11"/>
  <c r="H56" i="8"/>
  <c r="H52" i="8"/>
  <c r="H51" i="8" s="1"/>
  <c r="H123" i="11"/>
  <c r="H132" i="11"/>
  <c r="H125" i="11"/>
  <c r="H129" i="11"/>
  <c r="H126" i="11"/>
  <c r="H53" i="7"/>
  <c r="T47" i="5"/>
  <c r="R55" i="7"/>
  <c r="R48" i="5"/>
  <c r="I157" i="23"/>
  <c r="I153" i="23"/>
  <c r="I160" i="23"/>
  <c r="I61" i="20"/>
  <c r="I57" i="20"/>
  <c r="I56" i="20" s="1"/>
  <c r="I155" i="23"/>
  <c r="I163" i="23"/>
  <c r="I158" i="23"/>
  <c r="I151" i="23"/>
  <c r="I154" i="23"/>
  <c r="I161" i="23"/>
  <c r="Q89" i="16"/>
  <c r="H146" i="25"/>
  <c r="E113" i="29"/>
  <c r="F146" i="25"/>
  <c r="G132" i="23"/>
  <c r="M165" i="23"/>
  <c r="E132" i="23"/>
  <c r="R165" i="23"/>
  <c r="J153" i="23"/>
  <c r="C146" i="25"/>
  <c r="X160" i="23"/>
  <c r="H153" i="23"/>
  <c r="J157" i="23"/>
  <c r="O146" i="23"/>
  <c r="F171" i="23"/>
  <c r="U157" i="23"/>
  <c r="U194" i="23"/>
  <c r="G205" i="21"/>
  <c r="H178" i="19"/>
  <c r="V178" i="19"/>
  <c r="V160" i="19"/>
  <c r="T160" i="19"/>
  <c r="B160" i="19"/>
  <c r="I160" i="18"/>
  <c r="H160" i="17"/>
  <c r="J178" i="19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 s="1"/>
  <c r="C53" i="16"/>
  <c r="F160" i="17"/>
  <c r="O160" i="18"/>
  <c r="K217" i="18"/>
  <c r="H253" i="15"/>
  <c r="H217" i="15"/>
  <c r="H78" i="12"/>
  <c r="H71" i="12"/>
  <c r="H70" i="12" s="1"/>
  <c r="H220" i="15"/>
  <c r="H218" i="15"/>
  <c r="H214" i="15"/>
  <c r="H213" i="15"/>
  <c r="H211" i="15"/>
  <c r="H210" i="15"/>
  <c r="H209" i="15"/>
  <c r="U204" i="15"/>
  <c r="N253" i="15"/>
  <c r="N220" i="15"/>
  <c r="N218" i="15"/>
  <c r="N214" i="15"/>
  <c r="N213" i="15"/>
  <c r="N211" i="15"/>
  <c r="N210" i="15"/>
  <c r="N209" i="15"/>
  <c r="N217" i="15"/>
  <c r="N78" i="12"/>
  <c r="N71" i="12"/>
  <c r="N70" i="12" s="1"/>
  <c r="C233" i="15"/>
  <c r="C185" i="15"/>
  <c r="C183" i="15"/>
  <c r="C182" i="15"/>
  <c r="C179" i="15"/>
  <c r="C178" i="15"/>
  <c r="C176" i="15"/>
  <c r="C76" i="12"/>
  <c r="C71" i="12"/>
  <c r="C70" i="12" s="1"/>
  <c r="H160" i="18"/>
  <c r="P100" i="11"/>
  <c r="G100" i="11"/>
  <c r="I75" i="12"/>
  <c r="I105" i="4"/>
  <c r="W216" i="15"/>
  <c r="S101" i="12"/>
  <c r="S162" i="4" s="1"/>
  <c r="I66" i="8"/>
  <c r="I155" i="4" s="1"/>
  <c r="X216" i="15"/>
  <c r="T54" i="8"/>
  <c r="T101" i="4"/>
  <c r="L54" i="8"/>
  <c r="L101" i="4"/>
  <c r="Y54" i="8"/>
  <c r="Y100" i="4"/>
  <c r="S117" i="11"/>
  <c r="C117" i="11"/>
  <c r="X46" i="5"/>
  <c r="T44" i="5"/>
  <c r="R47" i="5"/>
  <c r="C48" i="5"/>
  <c r="M113" i="29"/>
  <c r="D72" i="33"/>
  <c r="I146" i="25"/>
  <c r="N146" i="23"/>
  <c r="E165" i="23"/>
  <c r="K172" i="23"/>
  <c r="K170" i="23"/>
  <c r="K179" i="23"/>
  <c r="K176" i="23"/>
  <c r="K62" i="20"/>
  <c r="K57" i="20"/>
  <c r="K56" i="20" s="1"/>
  <c r="K171" i="23"/>
  <c r="B153" i="23"/>
  <c r="S146" i="23"/>
  <c r="R146" i="23"/>
  <c r="B132" i="23"/>
  <c r="X179" i="23"/>
  <c r="X176" i="23"/>
  <c r="X172" i="23"/>
  <c r="X170" i="23"/>
  <c r="X165" i="23" s="1"/>
  <c r="X62" i="20"/>
  <c r="V179" i="23"/>
  <c r="V176" i="23"/>
  <c r="V172" i="23"/>
  <c r="V170" i="23"/>
  <c r="V62" i="20"/>
  <c r="V57" i="20"/>
  <c r="V56" i="20" s="1"/>
  <c r="N178" i="19"/>
  <c r="N160" i="19"/>
  <c r="E178" i="19"/>
  <c r="R178" i="19"/>
  <c r="T160" i="17"/>
  <c r="M204" i="15"/>
  <c r="F253" i="15"/>
  <c r="F220" i="15"/>
  <c r="F218" i="15"/>
  <c r="F214" i="15"/>
  <c r="F213" i="15"/>
  <c r="F211" i="15"/>
  <c r="F210" i="15"/>
  <c r="F209" i="15"/>
  <c r="F217" i="15"/>
  <c r="F78" i="12"/>
  <c r="F71" i="12"/>
  <c r="F70" i="12" s="1"/>
  <c r="P160" i="18"/>
  <c r="H100" i="11"/>
  <c r="W147" i="11"/>
  <c r="W129" i="11"/>
  <c r="W132" i="11"/>
  <c r="W122" i="11"/>
  <c r="W56" i="8"/>
  <c r="W52" i="8"/>
  <c r="W51" i="8" s="1"/>
  <c r="W126" i="11"/>
  <c r="W130" i="11"/>
  <c r="W123" i="11"/>
  <c r="W125" i="11"/>
  <c r="M100" i="11"/>
  <c r="S100" i="11"/>
  <c r="K101" i="12"/>
  <c r="K162" i="4" s="1"/>
  <c r="P216" i="15"/>
  <c r="B233" i="15"/>
  <c r="B76" i="12"/>
  <c r="B71" i="12"/>
  <c r="B70" i="12" s="1"/>
  <c r="B185" i="15"/>
  <c r="B183" i="15"/>
  <c r="B182" i="15"/>
  <c r="B179" i="15"/>
  <c r="B178" i="15"/>
  <c r="B176" i="15"/>
  <c r="T117" i="11"/>
  <c r="L117" i="11"/>
  <c r="Y100" i="11"/>
  <c r="X147" i="11"/>
  <c r="X132" i="11"/>
  <c r="X122" i="11"/>
  <c r="X56" i="8"/>
  <c r="X52" i="8"/>
  <c r="X51" i="8" s="1"/>
  <c r="X126" i="11"/>
  <c r="X130" i="11"/>
  <c r="X123" i="11"/>
  <c r="X129" i="11"/>
  <c r="X125" i="11"/>
  <c r="R52" i="7"/>
  <c r="R44" i="5"/>
  <c r="F146" i="23"/>
  <c r="C179" i="23"/>
  <c r="C172" i="23"/>
  <c r="C170" i="23"/>
  <c r="C176" i="23"/>
  <c r="C62" i="20"/>
  <c r="C171" i="23"/>
  <c r="Y205" i="21"/>
  <c r="M163" i="23"/>
  <c r="M161" i="23"/>
  <c r="M158" i="23"/>
  <c r="M155" i="23"/>
  <c r="M154" i="23"/>
  <c r="M151" i="23"/>
  <c r="M61" i="20"/>
  <c r="M57" i="20"/>
  <c r="M56" i="20" s="1"/>
  <c r="Y178" i="19"/>
  <c r="D160" i="19"/>
  <c r="S178" i="19"/>
  <c r="S217" i="19"/>
  <c r="X89" i="16"/>
  <c r="U178" i="19"/>
  <c r="M178" i="19"/>
  <c r="Q160" i="18"/>
  <c r="W160" i="18"/>
  <c r="S160" i="18"/>
  <c r="L160" i="17"/>
  <c r="F171" i="15"/>
  <c r="E101" i="16"/>
  <c r="E164" i="4" s="1"/>
  <c r="E91" i="16"/>
  <c r="E89" i="16" s="1"/>
  <c r="E52" i="16"/>
  <c r="E62" i="4"/>
  <c r="E135" i="4" s="1"/>
  <c r="E204" i="15"/>
  <c r="O147" i="11"/>
  <c r="O126" i="11"/>
  <c r="O122" i="11"/>
  <c r="O56" i="8"/>
  <c r="O52" i="8"/>
  <c r="O51" i="8" s="1"/>
  <c r="O130" i="11"/>
  <c r="O123" i="11"/>
  <c r="O128" i="11"/>
  <c r="O132" i="11"/>
  <c r="O129" i="11"/>
  <c r="O125" i="11"/>
  <c r="U117" i="11"/>
  <c r="E100" i="11"/>
  <c r="X5" i="4"/>
  <c r="X130" i="4" s="1"/>
  <c r="X3" i="4"/>
  <c r="K100" i="11"/>
  <c r="O253" i="15"/>
  <c r="O220" i="15"/>
  <c r="O214" i="15"/>
  <c r="O213" i="15"/>
  <c r="O211" i="15"/>
  <c r="O210" i="15"/>
  <c r="O209" i="15"/>
  <c r="O218" i="15"/>
  <c r="O217" i="15"/>
  <c r="O78" i="12"/>
  <c r="O71" i="12"/>
  <c r="O70" i="12" s="1"/>
  <c r="R130" i="11"/>
  <c r="R123" i="11"/>
  <c r="R132" i="11"/>
  <c r="R125" i="11"/>
  <c r="R129" i="11"/>
  <c r="R147" i="11"/>
  <c r="R126" i="11"/>
  <c r="R56" i="8"/>
  <c r="R52" i="8"/>
  <c r="R51" i="8" s="1"/>
  <c r="R122" i="11"/>
  <c r="H216" i="15"/>
  <c r="B181" i="15"/>
  <c r="D54" i="8"/>
  <c r="D101" i="4"/>
  <c r="R128" i="11"/>
  <c r="T41" i="6"/>
  <c r="H52" i="7"/>
  <c r="T46" i="5"/>
  <c r="V146" i="23"/>
  <c r="C163" i="23"/>
  <c r="C161" i="23"/>
  <c r="C158" i="23"/>
  <c r="C155" i="23"/>
  <c r="C154" i="23"/>
  <c r="C151" i="23"/>
  <c r="C146" i="23" s="1"/>
  <c r="C61" i="20"/>
  <c r="C57" i="20"/>
  <c r="C56" i="20" s="1"/>
  <c r="T165" i="23"/>
  <c r="T146" i="23"/>
  <c r="Y179" i="23"/>
  <c r="Y176" i="23"/>
  <c r="Y171" i="23"/>
  <c r="Y62" i="20"/>
  <c r="Y57" i="20"/>
  <c r="Y56" i="20" s="1"/>
  <c r="Y170" i="23"/>
  <c r="Y172" i="23"/>
  <c r="K194" i="23"/>
  <c r="C175" i="23"/>
  <c r="N205" i="21"/>
  <c r="X205" i="21"/>
  <c r="M194" i="23"/>
  <c r="Q178" i="19"/>
  <c r="Q160" i="19"/>
  <c r="W178" i="19"/>
  <c r="W160" i="19"/>
  <c r="U160" i="19"/>
  <c r="K178" i="19"/>
  <c r="S160" i="19"/>
  <c r="K160" i="19"/>
  <c r="C160" i="19"/>
  <c r="D178" i="19"/>
  <c r="Y160" i="17"/>
  <c r="G160" i="18"/>
  <c r="C160" i="18"/>
  <c r="W160" i="17"/>
  <c r="D160" i="18"/>
  <c r="S217" i="18"/>
  <c r="G171" i="15"/>
  <c r="Y204" i="15"/>
  <c r="M101" i="16"/>
  <c r="M164" i="4" s="1"/>
  <c r="M91" i="16"/>
  <c r="M89" i="16" s="1"/>
  <c r="M52" i="16"/>
  <c r="M62" i="4"/>
  <c r="M135" i="4" s="1"/>
  <c r="D171" i="15"/>
  <c r="X160" i="18"/>
  <c r="R3" i="4"/>
  <c r="R5" i="4"/>
  <c r="R130" i="4" s="1"/>
  <c r="V117" i="11"/>
  <c r="V100" i="11"/>
  <c r="G147" i="11"/>
  <c r="G126" i="11"/>
  <c r="G130" i="11"/>
  <c r="G122" i="11"/>
  <c r="G56" i="8"/>
  <c r="G52" i="8"/>
  <c r="G51" i="8" s="1"/>
  <c r="G123" i="11"/>
  <c r="G132" i="11"/>
  <c r="G125" i="11"/>
  <c r="G129" i="11"/>
  <c r="M117" i="11"/>
  <c r="C100" i="11"/>
  <c r="O216" i="15"/>
  <c r="J147" i="11"/>
  <c r="J123" i="11"/>
  <c r="J132" i="11"/>
  <c r="J125" i="11"/>
  <c r="J129" i="11"/>
  <c r="J130" i="11"/>
  <c r="J56" i="8"/>
  <c r="J52" i="8"/>
  <c r="J51" i="8" s="1"/>
  <c r="J122" i="11"/>
  <c r="J126" i="11"/>
  <c r="R233" i="15"/>
  <c r="R76" i="12"/>
  <c r="R71" i="12"/>
  <c r="R70" i="12" s="1"/>
  <c r="D117" i="11"/>
  <c r="Q54" i="8"/>
  <c r="Q100" i="4"/>
  <c r="J128" i="11"/>
  <c r="S67" i="8"/>
  <c r="S156" i="4" s="1"/>
  <c r="L41" i="6"/>
  <c r="T43" i="5"/>
  <c r="T41" i="5" s="1"/>
  <c r="T89" i="16"/>
  <c r="R46" i="5"/>
  <c r="B48" i="5"/>
  <c r="H163" i="23"/>
  <c r="H161" i="23"/>
  <c r="H158" i="23"/>
  <c r="H155" i="23"/>
  <c r="H154" i="23"/>
  <c r="H151" i="23"/>
  <c r="H61" i="20"/>
  <c r="H57" i="20"/>
  <c r="H56" i="20" s="1"/>
  <c r="L72" i="37"/>
  <c r="X146" i="25"/>
  <c r="V146" i="25"/>
  <c r="C160" i="23"/>
  <c r="Q179" i="23"/>
  <c r="Q176" i="23"/>
  <c r="Q171" i="23"/>
  <c r="Q62" i="20"/>
  <c r="Q57" i="20"/>
  <c r="Q56" i="20" s="1"/>
  <c r="Q175" i="23"/>
  <c r="Q170" i="23"/>
  <c r="Q172" i="23"/>
  <c r="B160" i="23"/>
  <c r="X163" i="23"/>
  <c r="X161" i="23"/>
  <c r="X158" i="23"/>
  <c r="X155" i="23"/>
  <c r="X154" i="23"/>
  <c r="X151" i="23"/>
  <c r="X61" i="20"/>
  <c r="X57" i="20"/>
  <c r="X56" i="20" s="1"/>
  <c r="S146" i="25"/>
  <c r="G165" i="23"/>
  <c r="J132" i="23"/>
  <c r="P179" i="23"/>
  <c r="P176" i="23"/>
  <c r="P172" i="23"/>
  <c r="P170" i="23"/>
  <c r="P62" i="20"/>
  <c r="N179" i="23"/>
  <c r="N176" i="23"/>
  <c r="N172" i="23"/>
  <c r="N170" i="23"/>
  <c r="N62" i="20"/>
  <c r="N57" i="20"/>
  <c r="N56" i="20" s="1"/>
  <c r="S165" i="23"/>
  <c r="M160" i="23"/>
  <c r="W205" i="21"/>
  <c r="I178" i="19"/>
  <c r="I160" i="19"/>
  <c r="O178" i="19"/>
  <c r="O160" i="19"/>
  <c r="M160" i="19"/>
  <c r="C178" i="19"/>
  <c r="L178" i="19"/>
  <c r="Y160" i="18"/>
  <c r="Q160" i="17"/>
  <c r="O160" i="17"/>
  <c r="U101" i="16"/>
  <c r="U164" i="4" s="1"/>
  <c r="U91" i="16"/>
  <c r="U89" i="16" s="1"/>
  <c r="U52" i="16"/>
  <c r="U62" i="4"/>
  <c r="U135" i="4" s="1"/>
  <c r="E160" i="17"/>
  <c r="J3" i="4"/>
  <c r="J5" i="4"/>
  <c r="J130" i="4" s="1"/>
  <c r="N100" i="11"/>
  <c r="E117" i="11"/>
  <c r="S204" i="15"/>
  <c r="P5" i="4"/>
  <c r="P130" i="4" s="1"/>
  <c r="P3" i="4"/>
  <c r="B147" i="11"/>
  <c r="B132" i="11"/>
  <c r="B125" i="11"/>
  <c r="B129" i="11"/>
  <c r="B126" i="11"/>
  <c r="B123" i="11"/>
  <c r="B122" i="11"/>
  <c r="B56" i="8"/>
  <c r="B52" i="8"/>
  <c r="B51" i="8" s="1"/>
  <c r="B130" i="11"/>
  <c r="C204" i="15"/>
  <c r="L73" i="12"/>
  <c r="Q100" i="11"/>
  <c r="R54" i="7"/>
  <c r="B128" i="11"/>
  <c r="P147" i="11"/>
  <c r="P132" i="11"/>
  <c r="P126" i="11"/>
  <c r="P122" i="11"/>
  <c r="P56" i="8"/>
  <c r="P52" i="8"/>
  <c r="P51" i="8" s="1"/>
  <c r="P130" i="11"/>
  <c r="P123" i="11"/>
  <c r="P125" i="11"/>
  <c r="P129" i="11"/>
  <c r="K67" i="8"/>
  <c r="K156" i="4" s="1"/>
  <c r="D41" i="6"/>
  <c r="R43" i="5"/>
  <c r="S48" i="5"/>
  <c r="J72" i="37"/>
  <c r="Y146" i="25"/>
  <c r="D165" i="23"/>
  <c r="D146" i="23"/>
  <c r="S132" i="23"/>
  <c r="I179" i="23"/>
  <c r="I176" i="23"/>
  <c r="I172" i="23"/>
  <c r="I62" i="20"/>
  <c r="I171" i="23"/>
  <c r="I175" i="23"/>
  <c r="I170" i="23"/>
  <c r="P163" i="23"/>
  <c r="P161" i="23"/>
  <c r="P158" i="23"/>
  <c r="P155" i="23"/>
  <c r="P154" i="23"/>
  <c r="P151" i="23"/>
  <c r="P61" i="20"/>
  <c r="P57" i="20"/>
  <c r="P56" i="20" s="1"/>
  <c r="H157" i="23"/>
  <c r="X132" i="23"/>
  <c r="N171" i="23"/>
  <c r="O165" i="23"/>
  <c r="P205" i="21"/>
  <c r="E163" i="23"/>
  <c r="E161" i="23"/>
  <c r="E158" i="23"/>
  <c r="E155" i="23"/>
  <c r="E154" i="23"/>
  <c r="E151" i="23"/>
  <c r="E146" i="23" s="1"/>
  <c r="E61" i="20"/>
  <c r="E57" i="20"/>
  <c r="E56" i="20" s="1"/>
  <c r="G178" i="19"/>
  <c r="G160" i="19"/>
  <c r="E160" i="19"/>
  <c r="T178" i="19"/>
  <c r="I160" i="17"/>
  <c r="E160" i="18"/>
  <c r="L160" i="18"/>
  <c r="Y89" i="16"/>
  <c r="M160" i="17"/>
  <c r="T204" i="15"/>
  <c r="B3" i="4"/>
  <c r="B5" i="4"/>
  <c r="B130" i="4" s="1"/>
  <c r="F160" i="18"/>
  <c r="Y117" i="11"/>
  <c r="F117" i="11"/>
  <c r="F100" i="11"/>
  <c r="Q75" i="12"/>
  <c r="Q105" i="4"/>
  <c r="G253" i="15"/>
  <c r="G220" i="15"/>
  <c r="G214" i="15"/>
  <c r="G213" i="15"/>
  <c r="G211" i="15"/>
  <c r="G210" i="15"/>
  <c r="G209" i="15"/>
  <c r="G217" i="15"/>
  <c r="G78" i="12"/>
  <c r="G71" i="12"/>
  <c r="G70" i="12" s="1"/>
  <c r="G218" i="15"/>
  <c r="Y75" i="12"/>
  <c r="Y105" i="4"/>
  <c r="C67" i="8"/>
  <c r="C156" i="4" s="1"/>
  <c r="X47" i="5"/>
  <c r="V42" i="5"/>
  <c r="H54" i="7"/>
  <c r="T45" i="5"/>
  <c r="T48" i="5"/>
  <c r="H55" i="7"/>
  <c r="B51" i="4" l="1"/>
  <c r="W112" i="4"/>
  <c r="W76" i="20"/>
  <c r="W167" i="4" s="1"/>
  <c r="I132" i="23"/>
  <c r="L59" i="20"/>
  <c r="L113" i="4"/>
  <c r="L77" i="20"/>
  <c r="L168" i="4" s="1"/>
  <c r="I113" i="4"/>
  <c r="I77" i="20"/>
  <c r="I168" i="4" s="1"/>
  <c r="R114" i="4"/>
  <c r="R59" i="20"/>
  <c r="R78" i="20"/>
  <c r="R169" i="4" s="1"/>
  <c r="Q113" i="4"/>
  <c r="Q77" i="20"/>
  <c r="Q168" i="4" s="1"/>
  <c r="E115" i="4"/>
  <c r="E79" i="20"/>
  <c r="E170" i="4" s="1"/>
  <c r="B115" i="4"/>
  <c r="B79" i="20"/>
  <c r="B170" i="4" s="1"/>
  <c r="W114" i="4"/>
  <c r="W78" i="20"/>
  <c r="W169" i="4" s="1"/>
  <c r="Q132" i="23"/>
  <c r="G112" i="4"/>
  <c r="G76" i="20"/>
  <c r="G167" i="4" s="1"/>
  <c r="D59" i="20"/>
  <c r="D77" i="20"/>
  <c r="D168" i="4" s="1"/>
  <c r="D113" i="4"/>
  <c r="V52" i="7"/>
  <c r="V47" i="7" s="1"/>
  <c r="K113" i="4"/>
  <c r="K77" i="20"/>
  <c r="K168" i="4" s="1"/>
  <c r="G114" i="4"/>
  <c r="G78" i="20"/>
  <c r="G169" i="4" s="1"/>
  <c r="N132" i="23"/>
  <c r="N113" i="4"/>
  <c r="N77" i="20"/>
  <c r="N168" i="4" s="1"/>
  <c r="L114" i="4"/>
  <c r="L78" i="20"/>
  <c r="L169" i="4" s="1"/>
  <c r="O59" i="20"/>
  <c r="O113" i="4"/>
  <c r="O77" i="20"/>
  <c r="O168" i="4" s="1"/>
  <c r="P113" i="4"/>
  <c r="P77" i="20"/>
  <c r="P168" i="4" s="1"/>
  <c r="F114" i="4"/>
  <c r="F78" i="20"/>
  <c r="F169" i="4" s="1"/>
  <c r="Y114" i="4"/>
  <c r="Y78" i="20"/>
  <c r="Y169" i="4" s="1"/>
  <c r="J54" i="7"/>
  <c r="J55" i="7"/>
  <c r="J52" i="7"/>
  <c r="V55" i="7"/>
  <c r="B110" i="4"/>
  <c r="B102" i="16"/>
  <c r="B165" i="4" s="1"/>
  <c r="B79" i="16"/>
  <c r="J79" i="16"/>
  <c r="J108" i="4" s="1"/>
  <c r="J109" i="4"/>
  <c r="X53" i="7"/>
  <c r="L79" i="16"/>
  <c r="L108" i="4" s="1"/>
  <c r="L109" i="4"/>
  <c r="Y100" i="16"/>
  <c r="Y163" i="4" s="1"/>
  <c r="D109" i="4"/>
  <c r="D79" i="16"/>
  <c r="D108" i="4" s="1"/>
  <c r="S110" i="4"/>
  <c r="S79" i="16"/>
  <c r="S108" i="4" s="1"/>
  <c r="S102" i="16"/>
  <c r="S165" i="4" s="1"/>
  <c r="F47" i="7"/>
  <c r="F110" i="4"/>
  <c r="F102" i="16"/>
  <c r="F165" i="4" s="1"/>
  <c r="B160" i="18"/>
  <c r="R101" i="16"/>
  <c r="R164" i="4" s="1"/>
  <c r="R62" i="4"/>
  <c r="R135" i="4" s="1"/>
  <c r="R52" i="16"/>
  <c r="R91" i="16"/>
  <c r="R89" i="16" s="1"/>
  <c r="F62" i="4"/>
  <c r="F135" i="4" s="1"/>
  <c r="F52" i="16"/>
  <c r="F101" i="16"/>
  <c r="F164" i="4" s="1"/>
  <c r="F91" i="16"/>
  <c r="F89" i="16" s="1"/>
  <c r="V62" i="4"/>
  <c r="V135" i="4" s="1"/>
  <c r="V101" i="16"/>
  <c r="V164" i="4" s="1"/>
  <c r="V52" i="16"/>
  <c r="V91" i="16"/>
  <c r="V89" i="16" s="1"/>
  <c r="G91" i="16"/>
  <c r="G89" i="16" s="1"/>
  <c r="G62" i="4"/>
  <c r="G135" i="4" s="1"/>
  <c r="G52" i="16"/>
  <c r="G101" i="16"/>
  <c r="G164" i="4" s="1"/>
  <c r="D101" i="16"/>
  <c r="D164" i="4" s="1"/>
  <c r="D62" i="4"/>
  <c r="D135" i="4" s="1"/>
  <c r="D91" i="16"/>
  <c r="D89" i="16" s="1"/>
  <c r="D52" i="16"/>
  <c r="P101" i="16"/>
  <c r="P164" i="4" s="1"/>
  <c r="P62" i="4"/>
  <c r="P135" i="4" s="1"/>
  <c r="P91" i="16"/>
  <c r="P89" i="16" s="1"/>
  <c r="P52" i="16"/>
  <c r="J160" i="17"/>
  <c r="L62" i="4"/>
  <c r="L135" i="4" s="1"/>
  <c r="L91" i="16"/>
  <c r="L89" i="16" s="1"/>
  <c r="L101" i="16"/>
  <c r="L164" i="4" s="1"/>
  <c r="L52" i="16"/>
  <c r="I101" i="16"/>
  <c r="I164" i="4" s="1"/>
  <c r="I52" i="16"/>
  <c r="I62" i="4"/>
  <c r="I135" i="4" s="1"/>
  <c r="I91" i="16"/>
  <c r="I89" i="16" s="1"/>
  <c r="H101" i="16"/>
  <c r="H164" i="4" s="1"/>
  <c r="H52" i="16"/>
  <c r="H62" i="4"/>
  <c r="H135" i="4" s="1"/>
  <c r="H91" i="16"/>
  <c r="H89" i="16" s="1"/>
  <c r="S160" i="17"/>
  <c r="N62" i="4"/>
  <c r="N135" i="4" s="1"/>
  <c r="N52" i="16"/>
  <c r="N91" i="16"/>
  <c r="N89" i="16" s="1"/>
  <c r="N101" i="16"/>
  <c r="N164" i="4" s="1"/>
  <c r="J101" i="16"/>
  <c r="J164" i="4" s="1"/>
  <c r="J62" i="4"/>
  <c r="J135" i="4" s="1"/>
  <c r="J52" i="16"/>
  <c r="J91" i="16"/>
  <c r="J89" i="16" s="1"/>
  <c r="X51" i="4"/>
  <c r="Q51" i="4"/>
  <c r="C53" i="7"/>
  <c r="C52" i="7"/>
  <c r="C54" i="7"/>
  <c r="C55" i="7"/>
  <c r="L54" i="7"/>
  <c r="G104" i="4"/>
  <c r="G98" i="12"/>
  <c r="G159" i="4" s="1"/>
  <c r="O104" i="4"/>
  <c r="O98" i="12"/>
  <c r="O159" i="4" s="1"/>
  <c r="I107" i="4"/>
  <c r="I101" i="12"/>
  <c r="I162" i="4" s="1"/>
  <c r="P75" i="12"/>
  <c r="P105" i="4"/>
  <c r="L55" i="7"/>
  <c r="Y55" i="7"/>
  <c r="Y54" i="7"/>
  <c r="Y52" i="7"/>
  <c r="Y47" i="7" s="1"/>
  <c r="J204" i="15"/>
  <c r="T105" i="4"/>
  <c r="T75" i="12"/>
  <c r="J107" i="4"/>
  <c r="J101" i="12"/>
  <c r="J162" i="4" s="1"/>
  <c r="L52" i="7"/>
  <c r="E73" i="12"/>
  <c r="E104" i="4"/>
  <c r="E98" i="12"/>
  <c r="E159" i="4" s="1"/>
  <c r="U75" i="12"/>
  <c r="U105" i="4"/>
  <c r="V204" i="15"/>
  <c r="P204" i="15"/>
  <c r="F104" i="4"/>
  <c r="F98" i="12"/>
  <c r="F159" i="4" s="1"/>
  <c r="D102" i="4"/>
  <c r="D96" i="12"/>
  <c r="D157" i="4" s="1"/>
  <c r="U55" i="4"/>
  <c r="U130" i="4" s="1"/>
  <c r="W51" i="4"/>
  <c r="Y130" i="4"/>
  <c r="Y51" i="4"/>
  <c r="H130" i="4"/>
  <c r="K47" i="7"/>
  <c r="X55" i="7"/>
  <c r="H117" i="11"/>
  <c r="O55" i="7"/>
  <c r="O52" i="7"/>
  <c r="U54" i="8"/>
  <c r="U100" i="4"/>
  <c r="U66" i="8"/>
  <c r="U155" i="4" s="1"/>
  <c r="O54" i="7"/>
  <c r="B52" i="7"/>
  <c r="B53" i="7"/>
  <c r="V54" i="8"/>
  <c r="V100" i="4"/>
  <c r="V66" i="8"/>
  <c r="V155" i="4" s="1"/>
  <c r="G100" i="4"/>
  <c r="G66" i="8"/>
  <c r="G155" i="4" s="1"/>
  <c r="N101" i="4"/>
  <c r="N54" i="8"/>
  <c r="N67" i="8"/>
  <c r="N156" i="4" s="1"/>
  <c r="B54" i="7"/>
  <c r="W100" i="4"/>
  <c r="W66" i="8"/>
  <c r="W155" i="4" s="1"/>
  <c r="X117" i="11"/>
  <c r="E101" i="4"/>
  <c r="E54" i="8"/>
  <c r="E67" i="8"/>
  <c r="E156" i="4" s="1"/>
  <c r="U47" i="7"/>
  <c r="G47" i="7"/>
  <c r="V129" i="4"/>
  <c r="N129" i="4"/>
  <c r="F129" i="4"/>
  <c r="E47" i="7"/>
  <c r="T47" i="7"/>
  <c r="N47" i="7"/>
  <c r="J47" i="7"/>
  <c r="P55" i="7"/>
  <c r="P52" i="7"/>
  <c r="X54" i="7"/>
  <c r="P53" i="7"/>
  <c r="J5" i="5"/>
  <c r="F42" i="6"/>
  <c r="F46" i="6"/>
  <c r="F48" i="6"/>
  <c r="F44" i="6"/>
  <c r="F45" i="6"/>
  <c r="F43" i="6"/>
  <c r="I54" i="7"/>
  <c r="I52" i="7"/>
  <c r="I55" i="7"/>
  <c r="K5" i="5"/>
  <c r="S42" i="5"/>
  <c r="S41" i="5" s="1"/>
  <c r="S43" i="5"/>
  <c r="S44" i="5"/>
  <c r="S45" i="5"/>
  <c r="S46" i="5"/>
  <c r="S47" i="5"/>
  <c r="I53" i="7"/>
  <c r="M52" i="7"/>
  <c r="M55" i="7"/>
  <c r="M54" i="7"/>
  <c r="M42" i="6"/>
  <c r="M48" i="6"/>
  <c r="M45" i="6"/>
  <c r="M43" i="6"/>
  <c r="M47" i="6"/>
  <c r="M44" i="6"/>
  <c r="H44" i="6"/>
  <c r="H45" i="6"/>
  <c r="H43" i="6"/>
  <c r="H47" i="6"/>
  <c r="H48" i="6"/>
  <c r="H42" i="6"/>
  <c r="H5" i="5"/>
  <c r="H48" i="5" s="1"/>
  <c r="L5" i="5"/>
  <c r="L48" i="5"/>
  <c r="H46" i="6"/>
  <c r="I44" i="6"/>
  <c r="I42" i="6"/>
  <c r="I47" i="6"/>
  <c r="I43" i="6"/>
  <c r="I45" i="6"/>
  <c r="I48" i="6"/>
  <c r="J44" i="6"/>
  <c r="J43" i="6"/>
  <c r="J45" i="6"/>
  <c r="J42" i="6"/>
  <c r="I46" i="6"/>
  <c r="J46" i="6"/>
  <c r="C42" i="5"/>
  <c r="C43" i="5"/>
  <c r="C44" i="5"/>
  <c r="C45" i="5"/>
  <c r="C46" i="5"/>
  <c r="C47" i="5"/>
  <c r="F47" i="6"/>
  <c r="B42" i="5"/>
  <c r="B43" i="5"/>
  <c r="B44" i="5"/>
  <c r="B45" i="5"/>
  <c r="B46" i="5"/>
  <c r="B47" i="5"/>
  <c r="B41" i="5"/>
  <c r="V46" i="5"/>
  <c r="E43" i="6"/>
  <c r="E42" i="6"/>
  <c r="E44" i="6"/>
  <c r="E48" i="6"/>
  <c r="E46" i="6"/>
  <c r="E45" i="6"/>
  <c r="F5" i="5"/>
  <c r="Q53" i="7"/>
  <c r="Q54" i="7"/>
  <c r="Q55" i="7"/>
  <c r="X48" i="5"/>
  <c r="W47" i="6"/>
  <c r="W44" i="6"/>
  <c r="W48" i="6"/>
  <c r="W42" i="6"/>
  <c r="W43" i="6"/>
  <c r="W45" i="6"/>
  <c r="P5" i="5"/>
  <c r="X43" i="5"/>
  <c r="Q5" i="5"/>
  <c r="Q48" i="5" s="1"/>
  <c r="D42" i="5"/>
  <c r="D43" i="5"/>
  <c r="D44" i="5"/>
  <c r="D45" i="5"/>
  <c r="D46" i="5"/>
  <c r="D47" i="5"/>
  <c r="N5" i="5"/>
  <c r="N48" i="5"/>
  <c r="V47" i="5"/>
  <c r="V41" i="5" s="1"/>
  <c r="Y5" i="5"/>
  <c r="Y48" i="5" s="1"/>
  <c r="V41" i="6"/>
  <c r="W53" i="7"/>
  <c r="W55" i="7"/>
  <c r="W52" i="7"/>
  <c r="N41" i="6"/>
  <c r="M53" i="7"/>
  <c r="K42" i="6"/>
  <c r="K43" i="6"/>
  <c r="K47" i="6"/>
  <c r="K44" i="6"/>
  <c r="K45" i="6"/>
  <c r="B41" i="6"/>
  <c r="J48" i="6"/>
  <c r="R42" i="5"/>
  <c r="R41" i="5" s="1"/>
  <c r="O44" i="5"/>
  <c r="K46" i="6"/>
  <c r="I5" i="5"/>
  <c r="I48" i="5" s="1"/>
  <c r="X42" i="5"/>
  <c r="X41" i="5" s="1"/>
  <c r="O42" i="5"/>
  <c r="O41" i="5" s="1"/>
  <c r="W46" i="6"/>
  <c r="X45" i="5"/>
  <c r="D48" i="5"/>
  <c r="P41" i="6"/>
  <c r="Q52" i="7"/>
  <c r="V43" i="5"/>
  <c r="Q44" i="6"/>
  <c r="Q43" i="6"/>
  <c r="Q47" i="6"/>
  <c r="Q42" i="6"/>
  <c r="Q48" i="6"/>
  <c r="Q45" i="6"/>
  <c r="O48" i="5"/>
  <c r="D47" i="7"/>
  <c r="E5" i="5"/>
  <c r="E48" i="5"/>
  <c r="W5" i="5"/>
  <c r="W48" i="5"/>
  <c r="V45" i="5"/>
  <c r="V48" i="5"/>
  <c r="C41" i="6"/>
  <c r="G5" i="5"/>
  <c r="G48" i="5" s="1"/>
  <c r="U100" i="16"/>
  <c r="U163" i="4" s="1"/>
  <c r="U61" i="4"/>
  <c r="I73" i="12"/>
  <c r="I104" i="4"/>
  <c r="I98" i="12"/>
  <c r="I159" i="4" s="1"/>
  <c r="N73" i="12"/>
  <c r="N107" i="4"/>
  <c r="N101" i="12"/>
  <c r="N162" i="4" s="1"/>
  <c r="Y73" i="12"/>
  <c r="Y104" i="4"/>
  <c r="Y98" i="12"/>
  <c r="Y159" i="4" s="1"/>
  <c r="G73" i="12"/>
  <c r="G107" i="4"/>
  <c r="G101" i="12"/>
  <c r="G162" i="4" s="1"/>
  <c r="P146" i="23"/>
  <c r="J128" i="4"/>
  <c r="N59" i="20"/>
  <c r="N115" i="4"/>
  <c r="N79" i="20"/>
  <c r="N170" i="4" s="1"/>
  <c r="R75" i="12"/>
  <c r="R105" i="4"/>
  <c r="F73" i="12"/>
  <c r="F107" i="4"/>
  <c r="F101" i="12"/>
  <c r="F162" i="4" s="1"/>
  <c r="W204" i="15"/>
  <c r="H115" i="4"/>
  <c r="H79" i="20"/>
  <c r="H170" i="4" s="1"/>
  <c r="D99" i="4"/>
  <c r="D65" i="8"/>
  <c r="D154" i="4" s="1"/>
  <c r="I115" i="4"/>
  <c r="I79" i="20"/>
  <c r="I170" i="4" s="1"/>
  <c r="N165" i="23"/>
  <c r="Q99" i="4"/>
  <c r="Q65" i="8"/>
  <c r="Q154" i="4" s="1"/>
  <c r="B75" i="12"/>
  <c r="B105" i="4"/>
  <c r="B99" i="12"/>
  <c r="B160" i="4" s="1"/>
  <c r="W54" i="8"/>
  <c r="W101" i="4"/>
  <c r="W67" i="8"/>
  <c r="W156" i="4" s="1"/>
  <c r="X115" i="4"/>
  <c r="X79" i="20"/>
  <c r="X170" i="4" s="1"/>
  <c r="T99" i="4"/>
  <c r="T65" i="8"/>
  <c r="T154" i="4" s="1"/>
  <c r="N204" i="15"/>
  <c r="H165" i="23"/>
  <c r="I99" i="4"/>
  <c r="I65" i="8"/>
  <c r="S75" i="12"/>
  <c r="S105" i="4"/>
  <c r="S99" i="4"/>
  <c r="S65" i="8"/>
  <c r="S154" i="4" s="1"/>
  <c r="H128" i="4"/>
  <c r="G204" i="15"/>
  <c r="P54" i="8"/>
  <c r="P101" i="4"/>
  <c r="P67" i="8"/>
  <c r="P156" i="4" s="1"/>
  <c r="B67" i="8"/>
  <c r="B156" i="4" s="1"/>
  <c r="B101" i="4"/>
  <c r="B54" i="8"/>
  <c r="X59" i="20"/>
  <c r="X114" i="4"/>
  <c r="X78" i="20"/>
  <c r="X169" i="4" s="1"/>
  <c r="H59" i="20"/>
  <c r="H114" i="4"/>
  <c r="H78" i="20"/>
  <c r="H169" i="4" s="1"/>
  <c r="G54" i="8"/>
  <c r="G101" i="4"/>
  <c r="G67" i="8"/>
  <c r="G156" i="4" s="1"/>
  <c r="Y165" i="23"/>
  <c r="O204" i="15"/>
  <c r="O54" i="8"/>
  <c r="O101" i="4"/>
  <c r="O67" i="8"/>
  <c r="O156" i="4" s="1"/>
  <c r="E100" i="16"/>
  <c r="E163" i="4" s="1"/>
  <c r="E61" i="4"/>
  <c r="B171" i="15"/>
  <c r="W117" i="11"/>
  <c r="F204" i="15"/>
  <c r="B59" i="20"/>
  <c r="B114" i="4"/>
  <c r="B78" i="20"/>
  <c r="B169" i="4" s="1"/>
  <c r="J75" i="12"/>
  <c r="J105" i="4"/>
  <c r="J99" i="12"/>
  <c r="J160" i="4" s="1"/>
  <c r="P117" i="11"/>
  <c r="L102" i="4"/>
  <c r="L96" i="12"/>
  <c r="L157" i="4" s="1"/>
  <c r="B117" i="11"/>
  <c r="X146" i="23"/>
  <c r="H146" i="23"/>
  <c r="G117" i="11"/>
  <c r="R117" i="11"/>
  <c r="O117" i="11"/>
  <c r="M59" i="20"/>
  <c r="M114" i="4"/>
  <c r="M78" i="20"/>
  <c r="M169" i="4" s="1"/>
  <c r="K59" i="20"/>
  <c r="K115" i="4"/>
  <c r="K79" i="20"/>
  <c r="K170" i="4" s="1"/>
  <c r="H204" i="15"/>
  <c r="H73" i="12"/>
  <c r="H107" i="4"/>
  <c r="H101" i="12"/>
  <c r="H162" i="4" s="1"/>
  <c r="I59" i="20"/>
  <c r="I114" i="4"/>
  <c r="I78" i="20"/>
  <c r="I169" i="4" s="1"/>
  <c r="V73" i="12"/>
  <c r="V107" i="4"/>
  <c r="V101" i="12"/>
  <c r="V162" i="4" s="1"/>
  <c r="K101" i="16"/>
  <c r="K164" i="4" s="1"/>
  <c r="K91" i="16"/>
  <c r="K52" i="16"/>
  <c r="K62" i="4"/>
  <c r="K135" i="4" s="1"/>
  <c r="F59" i="20"/>
  <c r="F115" i="4"/>
  <c r="F79" i="20"/>
  <c r="F170" i="4" s="1"/>
  <c r="B146" i="23"/>
  <c r="J171" i="15"/>
  <c r="O73" i="12"/>
  <c r="O107" i="4"/>
  <c r="O101" i="12"/>
  <c r="O162" i="4" s="1"/>
  <c r="L99" i="4"/>
  <c r="L65" i="8"/>
  <c r="L154" i="4" s="1"/>
  <c r="P128" i="4"/>
  <c r="Q165" i="23"/>
  <c r="J117" i="11"/>
  <c r="M100" i="16"/>
  <c r="M163" i="4" s="1"/>
  <c r="M61" i="4"/>
  <c r="Y59" i="20"/>
  <c r="Y115" i="4"/>
  <c r="Y79" i="20"/>
  <c r="Y170" i="4" s="1"/>
  <c r="H47" i="7"/>
  <c r="X128" i="4"/>
  <c r="M146" i="23"/>
  <c r="C115" i="4"/>
  <c r="C79" i="20"/>
  <c r="C170" i="4" s="1"/>
  <c r="V59" i="20"/>
  <c r="V115" i="4"/>
  <c r="V79" i="20"/>
  <c r="V170" i="4" s="1"/>
  <c r="C75" i="12"/>
  <c r="C105" i="4"/>
  <c r="C99" i="12"/>
  <c r="C160" i="4" s="1"/>
  <c r="K160" i="17"/>
  <c r="F165" i="23"/>
  <c r="B128" i="4"/>
  <c r="P59" i="20"/>
  <c r="P114" i="4"/>
  <c r="P78" i="20"/>
  <c r="P169" i="4" s="1"/>
  <c r="P115" i="4"/>
  <c r="P79" i="20"/>
  <c r="P170" i="4" s="1"/>
  <c r="R101" i="4"/>
  <c r="R54" i="8"/>
  <c r="R67" i="8"/>
  <c r="R156" i="4" s="1"/>
  <c r="R47" i="7"/>
  <c r="V165" i="23"/>
  <c r="Y99" i="4"/>
  <c r="Y65" i="8"/>
  <c r="Y154" i="4" s="1"/>
  <c r="C171" i="15"/>
  <c r="C99" i="4"/>
  <c r="C65" i="8"/>
  <c r="C154" i="4" s="1"/>
  <c r="P73" i="12"/>
  <c r="P107" i="4"/>
  <c r="P101" i="12"/>
  <c r="P162" i="4" s="1"/>
  <c r="K99" i="4"/>
  <c r="K65" i="8"/>
  <c r="J59" i="20"/>
  <c r="J114" i="4"/>
  <c r="J78" i="20"/>
  <c r="J169" i="4" s="1"/>
  <c r="Q59" i="20"/>
  <c r="Q115" i="4"/>
  <c r="Q79" i="20"/>
  <c r="Q170" i="4" s="1"/>
  <c r="Q73" i="12"/>
  <c r="Q104" i="4"/>
  <c r="Q98" i="12"/>
  <c r="Q159" i="4" s="1"/>
  <c r="E59" i="20"/>
  <c r="E114" i="4"/>
  <c r="E78" i="20"/>
  <c r="E169" i="4" s="1"/>
  <c r="I165" i="23"/>
  <c r="P165" i="23"/>
  <c r="J101" i="4"/>
  <c r="J67" i="8"/>
  <c r="J156" i="4" s="1"/>
  <c r="J54" i="8"/>
  <c r="R128" i="4"/>
  <c r="C59" i="20"/>
  <c r="C114" i="4"/>
  <c r="C78" i="20"/>
  <c r="C169" i="4" s="1"/>
  <c r="C165" i="23"/>
  <c r="X54" i="8"/>
  <c r="X101" i="4"/>
  <c r="X67" i="8"/>
  <c r="X156" i="4" s="1"/>
  <c r="K165" i="23"/>
  <c r="C101" i="16"/>
  <c r="C164" i="4" s="1"/>
  <c r="C91" i="16"/>
  <c r="C52" i="16"/>
  <c r="C62" i="4"/>
  <c r="C135" i="4" s="1"/>
  <c r="I146" i="23"/>
  <c r="H54" i="8"/>
  <c r="H101" i="4"/>
  <c r="H67" i="8"/>
  <c r="H156" i="4" s="1"/>
  <c r="W73" i="12"/>
  <c r="W107" i="4"/>
  <c r="W101" i="12"/>
  <c r="W162" i="4" s="1"/>
  <c r="K75" i="12"/>
  <c r="K105" i="4"/>
  <c r="U59" i="20"/>
  <c r="U114" i="4"/>
  <c r="U78" i="20"/>
  <c r="U169" i="4" s="1"/>
  <c r="S101" i="16"/>
  <c r="S164" i="4" s="1"/>
  <c r="S91" i="16"/>
  <c r="S52" i="16"/>
  <c r="S62" i="4"/>
  <c r="S135" i="4" s="1"/>
  <c r="X204" i="15"/>
  <c r="X73" i="12"/>
  <c r="X107" i="4"/>
  <c r="X101" i="12"/>
  <c r="X162" i="4" s="1"/>
  <c r="J146" i="23"/>
  <c r="D112" i="4" l="1"/>
  <c r="D98" i="4" s="1"/>
  <c r="D76" i="20"/>
  <c r="D167" i="4" s="1"/>
  <c r="L112" i="4"/>
  <c r="L76" i="20"/>
  <c r="L167" i="4" s="1"/>
  <c r="R112" i="4"/>
  <c r="R76" i="20"/>
  <c r="R167" i="4" s="1"/>
  <c r="O112" i="4"/>
  <c r="O76" i="20"/>
  <c r="O167" i="4" s="1"/>
  <c r="O47" i="7"/>
  <c r="B108" i="4"/>
  <c r="B100" i="16"/>
  <c r="B163" i="4" s="1"/>
  <c r="F61" i="4"/>
  <c r="F100" i="16"/>
  <c r="F163" i="4" s="1"/>
  <c r="P100" i="16"/>
  <c r="P163" i="4" s="1"/>
  <c r="P61" i="4"/>
  <c r="D100" i="16"/>
  <c r="D163" i="4" s="1"/>
  <c r="D61" i="4"/>
  <c r="V100" i="16"/>
  <c r="V163" i="4" s="1"/>
  <c r="V61" i="4"/>
  <c r="H61" i="4"/>
  <c r="H100" i="16"/>
  <c r="H163" i="4" s="1"/>
  <c r="I100" i="16"/>
  <c r="I163" i="4" s="1"/>
  <c r="I61" i="4"/>
  <c r="R100" i="16"/>
  <c r="R163" i="4" s="1"/>
  <c r="R61" i="4"/>
  <c r="J100" i="16"/>
  <c r="J163" i="4" s="1"/>
  <c r="J61" i="4"/>
  <c r="N61" i="4"/>
  <c r="N100" i="16"/>
  <c r="N163" i="4" s="1"/>
  <c r="G61" i="4"/>
  <c r="G100" i="16"/>
  <c r="G163" i="4" s="1"/>
  <c r="L100" i="16"/>
  <c r="L163" i="4" s="1"/>
  <c r="L61" i="4"/>
  <c r="C47" i="7"/>
  <c r="X47" i="7"/>
  <c r="L47" i="7"/>
  <c r="U104" i="4"/>
  <c r="U73" i="12"/>
  <c r="U98" i="12"/>
  <c r="U159" i="4" s="1"/>
  <c r="E102" i="4"/>
  <c r="E96" i="12"/>
  <c r="E157" i="4" s="1"/>
  <c r="T104" i="4"/>
  <c r="T73" i="12"/>
  <c r="T98" i="12"/>
  <c r="T159" i="4" s="1"/>
  <c r="P104" i="4"/>
  <c r="P98" i="12"/>
  <c r="P159" i="4" s="1"/>
  <c r="B47" i="7"/>
  <c r="E99" i="4"/>
  <c r="E65" i="8"/>
  <c r="E154" i="4" s="1"/>
  <c r="N99" i="4"/>
  <c r="N65" i="8"/>
  <c r="N154" i="4" s="1"/>
  <c r="V99" i="4"/>
  <c r="V65" i="8"/>
  <c r="V154" i="4" s="1"/>
  <c r="U99" i="4"/>
  <c r="U65" i="8"/>
  <c r="U154" i="4" s="1"/>
  <c r="P47" i="7"/>
  <c r="F42" i="5"/>
  <c r="F43" i="5"/>
  <c r="F44" i="5"/>
  <c r="F45" i="5"/>
  <c r="F46" i="5"/>
  <c r="F47" i="5"/>
  <c r="N42" i="5"/>
  <c r="N43" i="5"/>
  <c r="N44" i="5"/>
  <c r="N45" i="5"/>
  <c r="N46" i="5"/>
  <c r="N47" i="5"/>
  <c r="N41" i="5" s="1"/>
  <c r="K42" i="5"/>
  <c r="K43" i="5"/>
  <c r="K44" i="5"/>
  <c r="K45" i="5"/>
  <c r="K46" i="5"/>
  <c r="K47" i="5"/>
  <c r="K48" i="5"/>
  <c r="M47" i="7"/>
  <c r="L42" i="5"/>
  <c r="L43" i="5"/>
  <c r="L44" i="5"/>
  <c r="L45" i="5"/>
  <c r="L46" i="5"/>
  <c r="L47" i="5"/>
  <c r="E42" i="5"/>
  <c r="E43" i="5"/>
  <c r="E44" i="5"/>
  <c r="E45" i="5"/>
  <c r="E46" i="5"/>
  <c r="E47" i="5"/>
  <c r="Q41" i="6"/>
  <c r="M41" i="6"/>
  <c r="H44" i="5"/>
  <c r="H45" i="5"/>
  <c r="H46" i="5"/>
  <c r="H47" i="5"/>
  <c r="H42" i="5"/>
  <c r="H41" i="5" s="1"/>
  <c r="H43" i="5"/>
  <c r="W41" i="6"/>
  <c r="I47" i="5"/>
  <c r="I46" i="5"/>
  <c r="I43" i="5"/>
  <c r="I44" i="5"/>
  <c r="I42" i="5"/>
  <c r="I45" i="5"/>
  <c r="P43" i="5"/>
  <c r="P44" i="5"/>
  <c r="P45" i="5"/>
  <c r="P47" i="5"/>
  <c r="P42" i="5"/>
  <c r="P46" i="5"/>
  <c r="H41" i="6"/>
  <c r="F41" i="6"/>
  <c r="J41" i="6"/>
  <c r="G47" i="5"/>
  <c r="G45" i="5"/>
  <c r="G42" i="5"/>
  <c r="G44" i="5"/>
  <c r="G46" i="5"/>
  <c r="G43" i="5"/>
  <c r="D41" i="5"/>
  <c r="C41" i="5"/>
  <c r="F48" i="5"/>
  <c r="E41" i="6"/>
  <c r="W47" i="5"/>
  <c r="W43" i="5"/>
  <c r="W44" i="5"/>
  <c r="W46" i="5"/>
  <c r="W42" i="5"/>
  <c r="W41" i="5" s="1"/>
  <c r="W45" i="5"/>
  <c r="K41" i="6"/>
  <c r="I47" i="7"/>
  <c r="J42" i="5"/>
  <c r="J43" i="5"/>
  <c r="J44" i="5"/>
  <c r="J45" i="5"/>
  <c r="J46" i="5"/>
  <c r="J47" i="5"/>
  <c r="Q42" i="5"/>
  <c r="Q43" i="5"/>
  <c r="Q46" i="5"/>
  <c r="Q44" i="5"/>
  <c r="Q47" i="5"/>
  <c r="Q45" i="5"/>
  <c r="W47" i="7"/>
  <c r="J48" i="5"/>
  <c r="Y45" i="5"/>
  <c r="Y43" i="5"/>
  <c r="Y44" i="5"/>
  <c r="Y46" i="5"/>
  <c r="Y42" i="5"/>
  <c r="Y47" i="5"/>
  <c r="I41" i="6"/>
  <c r="Q47" i="7"/>
  <c r="P48" i="5"/>
  <c r="W102" i="4"/>
  <c r="W96" i="12"/>
  <c r="W157" i="4" s="1"/>
  <c r="H102" i="4"/>
  <c r="H96" i="12"/>
  <c r="J73" i="12"/>
  <c r="J104" i="4"/>
  <c r="J98" i="12"/>
  <c r="J159" i="4" s="1"/>
  <c r="R65" i="8"/>
  <c r="R154" i="4" s="1"/>
  <c r="R99" i="4"/>
  <c r="F112" i="4"/>
  <c r="F76" i="20"/>
  <c r="F167" i="4" s="1"/>
  <c r="V102" i="4"/>
  <c r="V96" i="12"/>
  <c r="V157" i="4" s="1"/>
  <c r="E134" i="4"/>
  <c r="E51" i="4"/>
  <c r="H112" i="4"/>
  <c r="H76" i="20"/>
  <c r="H167" i="4" s="1"/>
  <c r="W99" i="4"/>
  <c r="W65" i="8"/>
  <c r="W154" i="4" s="1"/>
  <c r="Y102" i="4"/>
  <c r="Y96" i="12"/>
  <c r="Y157" i="4" s="1"/>
  <c r="C100" i="16"/>
  <c r="C163" i="4" s="1"/>
  <c r="C61" i="4"/>
  <c r="K154" i="4"/>
  <c r="P112" i="4"/>
  <c r="P76" i="20"/>
  <c r="C73" i="12"/>
  <c r="C104" i="4"/>
  <c r="C98" i="12"/>
  <c r="C159" i="4" s="1"/>
  <c r="M134" i="4"/>
  <c r="M51" i="4"/>
  <c r="P99" i="4"/>
  <c r="P65" i="8"/>
  <c r="P154" i="4" s="1"/>
  <c r="U112" i="4"/>
  <c r="U76" i="20"/>
  <c r="U167" i="4" s="1"/>
  <c r="C89" i="16"/>
  <c r="P102" i="4"/>
  <c r="P96" i="12"/>
  <c r="P157" i="4" s="1"/>
  <c r="M112" i="4"/>
  <c r="M98" i="4" s="1"/>
  <c r="M76" i="20"/>
  <c r="M167" i="4" s="1"/>
  <c r="S73" i="12"/>
  <c r="S104" i="4"/>
  <c r="S98" i="12"/>
  <c r="S159" i="4" s="1"/>
  <c r="F102" i="4"/>
  <c r="F96" i="12"/>
  <c r="F157" i="4" s="1"/>
  <c r="U134" i="4"/>
  <c r="U51" i="4"/>
  <c r="X99" i="4"/>
  <c r="X65" i="8"/>
  <c r="X154" i="4" s="1"/>
  <c r="C112" i="4"/>
  <c r="C76" i="20"/>
  <c r="C167" i="4" s="1"/>
  <c r="E112" i="4"/>
  <c r="E98" i="4" s="1"/>
  <c r="E76" i="20"/>
  <c r="E167" i="4" s="1"/>
  <c r="L98" i="4"/>
  <c r="K100" i="16"/>
  <c r="K163" i="4" s="1"/>
  <c r="K61" i="4"/>
  <c r="I112" i="4"/>
  <c r="I76" i="20"/>
  <c r="I167" i="4" s="1"/>
  <c r="B112" i="4"/>
  <c r="B76" i="20"/>
  <c r="B167" i="4" s="1"/>
  <c r="X112" i="4"/>
  <c r="X76" i="20"/>
  <c r="X167" i="4" s="1"/>
  <c r="R73" i="12"/>
  <c r="R104" i="4"/>
  <c r="R98" i="12"/>
  <c r="R159" i="4" s="1"/>
  <c r="N102" i="4"/>
  <c r="N96" i="12"/>
  <c r="J112" i="4"/>
  <c r="J76" i="20"/>
  <c r="J167" i="4" s="1"/>
  <c r="N112" i="4"/>
  <c r="N76" i="20"/>
  <c r="N167" i="4" s="1"/>
  <c r="H99" i="4"/>
  <c r="H65" i="8"/>
  <c r="H154" i="4" s="1"/>
  <c r="S100" i="16"/>
  <c r="S163" i="4" s="1"/>
  <c r="S61" i="4"/>
  <c r="K73" i="12"/>
  <c r="K104" i="4"/>
  <c r="K98" i="12"/>
  <c r="K159" i="4" s="1"/>
  <c r="Q112" i="4"/>
  <c r="Q76" i="20"/>
  <c r="K89" i="16"/>
  <c r="O99" i="4"/>
  <c r="O65" i="8"/>
  <c r="O154" i="4" s="1"/>
  <c r="B99" i="4"/>
  <c r="B65" i="8"/>
  <c r="I154" i="4"/>
  <c r="B73" i="12"/>
  <c r="B104" i="4"/>
  <c r="B98" i="12"/>
  <c r="B159" i="4" s="1"/>
  <c r="X102" i="4"/>
  <c r="X96" i="12"/>
  <c r="X157" i="4" s="1"/>
  <c r="S89" i="16"/>
  <c r="K112" i="4"/>
  <c r="K76" i="20"/>
  <c r="K167" i="4" s="1"/>
  <c r="G99" i="4"/>
  <c r="G65" i="8"/>
  <c r="G154" i="4" s="1"/>
  <c r="G102" i="4"/>
  <c r="G96" i="12"/>
  <c r="J65" i="8"/>
  <c r="J154" i="4" s="1"/>
  <c r="J99" i="4"/>
  <c r="Q102" i="4"/>
  <c r="Q96" i="12"/>
  <c r="Q157" i="4" s="1"/>
  <c r="V112" i="4"/>
  <c r="V76" i="20"/>
  <c r="Y112" i="4"/>
  <c r="Y76" i="20"/>
  <c r="O102" i="4"/>
  <c r="O96" i="12"/>
  <c r="I102" i="4"/>
  <c r="I96" i="12"/>
  <c r="I157" i="4" s="1"/>
  <c r="X98" i="4" l="1"/>
  <c r="F98" i="4"/>
  <c r="N98" i="4"/>
  <c r="Q98" i="4"/>
  <c r="I98" i="4"/>
  <c r="L134" i="4"/>
  <c r="L51" i="4"/>
  <c r="G134" i="4"/>
  <c r="G51" i="4"/>
  <c r="N134" i="4"/>
  <c r="N51" i="4"/>
  <c r="N153" i="4" s="1"/>
  <c r="R134" i="4"/>
  <c r="R51" i="4"/>
  <c r="H134" i="4"/>
  <c r="H51" i="4"/>
  <c r="D51" i="4"/>
  <c r="D153" i="4" s="1"/>
  <c r="D134" i="4"/>
  <c r="P134" i="4"/>
  <c r="P51" i="4"/>
  <c r="V134" i="4"/>
  <c r="V51" i="4"/>
  <c r="J134" i="4"/>
  <c r="J51" i="4"/>
  <c r="I134" i="4"/>
  <c r="I51" i="4"/>
  <c r="I153" i="4" s="1"/>
  <c r="F134" i="4"/>
  <c r="F51" i="4"/>
  <c r="F153" i="4" s="1"/>
  <c r="T96" i="12"/>
  <c r="T157" i="4" s="1"/>
  <c r="T102" i="4"/>
  <c r="T98" i="4" s="1"/>
  <c r="T153" i="4" s="1"/>
  <c r="U102" i="4"/>
  <c r="U96" i="12"/>
  <c r="U157" i="4" s="1"/>
  <c r="Y98" i="4"/>
  <c r="Y153" i="4" s="1"/>
  <c r="H98" i="4"/>
  <c r="G98" i="4"/>
  <c r="W98" i="4"/>
  <c r="W153" i="4" s="1"/>
  <c r="U98" i="4"/>
  <c r="U153" i="4" s="1"/>
  <c r="L41" i="5"/>
  <c r="K41" i="5"/>
  <c r="G41" i="5"/>
  <c r="F41" i="5"/>
  <c r="Q41" i="5"/>
  <c r="I41" i="5"/>
  <c r="Y41" i="5"/>
  <c r="E41" i="5"/>
  <c r="J41" i="5"/>
  <c r="P41" i="5"/>
  <c r="Q153" i="4"/>
  <c r="S102" i="4"/>
  <c r="S98" i="4" s="1"/>
  <c r="S96" i="12"/>
  <c r="S157" i="4" s="1"/>
  <c r="C102" i="4"/>
  <c r="C98" i="4" s="1"/>
  <c r="C96" i="12"/>
  <c r="C157" i="4" s="1"/>
  <c r="V98" i="4"/>
  <c r="G153" i="4"/>
  <c r="P167" i="4"/>
  <c r="B154" i="4"/>
  <c r="K102" i="4"/>
  <c r="K98" i="4" s="1"/>
  <c r="K96" i="12"/>
  <c r="K157" i="4" s="1"/>
  <c r="R102" i="4"/>
  <c r="R96" i="12"/>
  <c r="R157" i="4" s="1"/>
  <c r="P98" i="4"/>
  <c r="J102" i="4"/>
  <c r="J98" i="4" s="1"/>
  <c r="J96" i="12"/>
  <c r="J157" i="4" s="1"/>
  <c r="X153" i="4"/>
  <c r="G157" i="4"/>
  <c r="K134" i="4"/>
  <c r="K51" i="4"/>
  <c r="H157" i="4"/>
  <c r="O157" i="4"/>
  <c r="S134" i="4"/>
  <c r="S51" i="4"/>
  <c r="M153" i="4"/>
  <c r="E153" i="4"/>
  <c r="R98" i="4"/>
  <c r="V167" i="4"/>
  <c r="O98" i="4"/>
  <c r="L153" i="4"/>
  <c r="C134" i="4"/>
  <c r="C51" i="4"/>
  <c r="Y167" i="4"/>
  <c r="B102" i="4"/>
  <c r="B98" i="4" s="1"/>
  <c r="B96" i="12"/>
  <c r="B157" i="4" s="1"/>
  <c r="Q167" i="4"/>
  <c r="N157" i="4"/>
  <c r="H153" i="4" l="1"/>
  <c r="J153" i="4"/>
  <c r="B153" i="4"/>
  <c r="P153" i="4"/>
  <c r="V153" i="4"/>
  <c r="R153" i="4"/>
  <c r="K153" i="4"/>
  <c r="C153" i="4"/>
  <c r="O153" i="4"/>
  <c r="S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<sst xmlns="http://schemas.openxmlformats.org/spreadsheetml/2006/main" count="8364" uniqueCount="3249">
  <si>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</si>
  <si>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</si>
  <si>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</si>
  <si>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</si>
  <si>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</si>
  <si>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</si>
  <si>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</si>
  <si>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</si>
  <si>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</si>
  <si>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</si>
  <si>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</si>
  <si>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</si>
  <si>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</si>
  <si>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</si>
  <si>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</si>
  <si>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</si>
  <si>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</si>
  <si>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</si>
  <si>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</si>
  <si>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</si>
  <si>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</si>
  <si>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</si>
  <si>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</si>
  <si>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</si>
  <si>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</si>
  <si>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</si>
  <si>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</si>
  <si>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</si>
  <si>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</si>
  <si>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</si>
  <si>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</si>
  <si>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</si>
  <si>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</si>
  <si>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</si>
  <si>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</si>
  <si>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</si>
  <si>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</si>
  <si>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</si>
  <si>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</si>
  <si>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</si>
  <si>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</si>
  <si>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</si>
  <si>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</si>
  <si>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</si>
  <si>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</si>
  <si>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</si>
  <si>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</si>
  <si>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</si>
  <si>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</si>
  <si>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</si>
  <si>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</si>
  <si>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</si>
  <si>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</si>
  <si>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</si>
  <si>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</si>
  <si>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</si>
  <si>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</si>
  <si>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</si>
  <si>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</si>
  <si>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</si>
  <si>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</si>
  <si>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</si>
  <si>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</si>
  <si>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</si>
  <si>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</si>
  <si>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</si>
  <si>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</si>
  <si>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</si>
  <si>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</si>
  <si>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</si>
  <si>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</si>
  <si>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</si>
  <si>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</si>
  <si>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</si>
  <si>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</si>
  <si>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</si>
  <si>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</si>
  <si>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</si>
  <si>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</si>
  <si>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</si>
  <si>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</si>
  <si>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</si>
  <si>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</si>
  <si>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</si>
  <si>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</si>
  <si>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</si>
  <si>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</si>
  <si>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</si>
  <si>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</si>
  <si>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</si>
  <si>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</si>
  <si>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</si>
  <si>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</si>
  <si>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</si>
  <si>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</si>
  <si>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</si>
  <si>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</si>
  <si>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</si>
  <si>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</si>
  <si>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</si>
  <si>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</si>
  <si>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</si>
  <si>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</si>
  <si>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</si>
  <si>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</si>
  <si>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</si>
  <si>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</si>
  <si>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</si>
  <si>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</si>
  <si>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</si>
  <si>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</si>
  <si>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PROCESS_EMI.ktCO2.PL.NSI.TOTAL</t>
  </si>
  <si>
    <t>Market shares of CO2 emissions (%)</t>
  </si>
  <si>
    <t>VA.Meuro2023.PL.ISI.BF_BOF</t>
  </si>
  <si>
    <t>VA.Meuro2023.PL.ISI.EAF</t>
  </si>
  <si>
    <t>Physical output (kt steel)</t>
  </si>
  <si>
    <t>OUTPUT.kt.PL.ISI.BF_BOF</t>
  </si>
  <si>
    <t>OUTPUT.kt.PL.ISI.EAF</t>
  </si>
  <si>
    <t>Installed capacity (kt steel production)</t>
  </si>
  <si>
    <t>CAP.kt.PL.ISI.BF_BOF</t>
  </si>
  <si>
    <t>CAP.kt.PL.ISI.EAF</t>
  </si>
  <si>
    <t>Capacity investment (kt steel production)</t>
  </si>
  <si>
    <t>NEWCAP.kt.PL.ISI.BF_BOF</t>
  </si>
  <si>
    <t>NEWCAP.kt.PL.ISI.EAF</t>
  </si>
  <si>
    <t>Decommissioned capacity (kt steel production)</t>
  </si>
  <si>
    <t>Idle capacity (kt steel production)</t>
  </si>
  <si>
    <t>FEC.ktoe.PL.ISI.TOTAL.TOTAL.TOTAL.TOTAL</t>
  </si>
  <si>
    <t>FEC.ktoe.PL.ISI.TOTAL.TOTAL.TOTAL.NONCOKE_SOLIDS</t>
  </si>
  <si>
    <t>FEC.ktoe.PL.ISI.TOTAL.TOTAL.TOTAL.COKE</t>
  </si>
  <si>
    <t>FEC.ktoe.PL.ISI.TOTAL.TOTAL.TOTAL.RFG</t>
  </si>
  <si>
    <t>FEC.ktoe.PL.ISI.TOTAL.TOTAL.TOTAL.LPG</t>
  </si>
  <si>
    <t>FEC.ktoe.PL.ISI.TOTAL.TOTAL.TOTAL.DIESEL</t>
  </si>
  <si>
    <t>FEC.ktoe.PL.ISI.TOTAL.TOTAL.TOTAL.RFO</t>
  </si>
  <si>
    <t>FEC.ktoe.PL.ISI.TOTAL.TOTAL.TOTAL.OTHER</t>
  </si>
  <si>
    <t>FEC.ktoe.PL.ISI.TOTAL.TOTAL.TOTAL.NG</t>
  </si>
  <si>
    <t>FEC.ktoe.PL.ISI.TOTAL.TOTAL.TOTAL.DERIVED</t>
  </si>
  <si>
    <t>FEC.ktoe.PL.ISI.TOTAL.TOTAL.TOTAL.BIOMASS_WASTE</t>
  </si>
  <si>
    <t>FEC.ktoe.PL.ISI.TOTAL.TOTAL.TOTAL.BIOGAS</t>
  </si>
  <si>
    <t>FEC.ktoe.PL.ISI.TOTAL.TOTAL.TOTAL.LIQBIO</t>
  </si>
  <si>
    <t>FEC.ktoe.PL.ISI.TOTAL.TOTAL.TOTAL.SOLAR</t>
  </si>
  <si>
    <t>FEC.ktoe.PL.ISI.TOTAL.TOTAL.TOTAL.GEO</t>
  </si>
  <si>
    <t>FEC.ktoe.PL.ISI.TOTAL.TOTAL.TOTAL.AMBIENT</t>
  </si>
  <si>
    <t>FEC.ktoe.PL.ISI.TOTAL.TOTAL.TOTAL.STEAM_DISTR</t>
  </si>
  <si>
    <t>FEC.ktoe.PL.ISI.TOTAL.TOTAL.TOTAL.ELEC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</si>
  <si>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</si>
  <si>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</si>
  <si>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</si>
  <si>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</si>
  <si>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</si>
  <si>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</si>
  <si>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</si>
  <si>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</si>
  <si>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</si>
  <si>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FEC.ktoe.PL.ISI.BF_BOF.TOTAL.TOTAL.TOTAL</t>
  </si>
  <si>
    <t>FEC.ktoe.PL.ISI.BF_BOF.LIGHT.GENERIC.ELEC</t>
  </si>
  <si>
    <t>FEC.ktoe.PL.ISI.BF_BOF.AIRCOMP.GENERIC.ELEC</t>
  </si>
  <si>
    <t>FEC.ktoe.PL.ISI.BF_BOF.MOTOR.GENERIC.ELEC</t>
  </si>
  <si>
    <t>FEC.ktoe.PL.ISI.BF_BOF.FANS.GENERIC.ELEC</t>
  </si>
  <si>
    <t>FEC.ktoe.PL.ISI.BF_BOF.LOW_ENTH.TOTAL.TOTAL</t>
  </si>
  <si>
    <t>Diesel oil and liquid biofuels</t>
  </si>
  <si>
    <t>FEC.ktoe.PL.ISI.BF_BOF.LOW_ENTH.THERM.DIESEL_LIQBIO</t>
  </si>
  <si>
    <t>FEC.ktoe.PL.ISI.BF_BOF.LOW_ENTH.THERM.NG_BIOGAS</t>
  </si>
  <si>
    <t>FEC.ktoe.PL.ISI.BF_BOF.LOW_ENTH.THERM.SOLAR_GEO</t>
  </si>
  <si>
    <t>FEC.ktoe.PL.ISI.BF_BOF.LOW_ENTH.HP.AMBIENT</t>
  </si>
  <si>
    <t>FEC.ktoe.PL.ISI.BF_BOF.LOW_ENTH.THERM.ELEC</t>
  </si>
  <si>
    <t>Steel: Sinter/Pellet-making</t>
  </si>
  <si>
    <t>FEC.ktoe.PL.ISI.BF_BOF.SINTERING.TOTAL.TOTAL</t>
  </si>
  <si>
    <t>FEC.ktoe.PL.ISI.BF_BOF.SINTERING.THERM.NONCOKE_SOLIDS</t>
  </si>
  <si>
    <t>FEC.ktoe.PL.ISI.BF_BOF.SINTERING.THERM.RFO</t>
  </si>
  <si>
    <t>FEC.ktoe.PL.ISI.BF_BOF.SINTERING.THERM.NG_BIOGAS</t>
  </si>
  <si>
    <t>FEC.ktoe.PL.ISI.BF_BOF.SINTERING.THERM.DERIVED</t>
  </si>
  <si>
    <t>FEC.ktoe.PL.ISI.BF_BOF.SINTERING.THERM.ELEC</t>
  </si>
  <si>
    <t>Steel: Blast /Basic oxygen furnace</t>
  </si>
  <si>
    <t>FEC.ktoe.PL.ISI.BF_BOF.BLAST_FURNACE.TOTAL.TOTAL</t>
  </si>
  <si>
    <t>FEC.ktoe.PL.ISI.BF_BOF.BLAST_FURNACE.THERM.NONCOKE_SOLIDS</t>
  </si>
  <si>
    <t>FEC.ktoe.PL.ISI.BF_BOF.BLAST_FURNACE.THERM.COKE</t>
  </si>
  <si>
    <t>FEC.ktoe.PL.ISI.BF_BOF.BLAST_FURNACE.THERM.RFO</t>
  </si>
  <si>
    <t>FEC.ktoe.PL.ISI.BF_BOF.BLAST_FURNACE.THERM.NG_BIOGAS</t>
  </si>
  <si>
    <t>FEC.ktoe.PL.ISI.BF_BOF.BLAST_FURNACE.THERM.DERIVED</t>
  </si>
  <si>
    <t>Steel: Furnaces, refining and rolling</t>
  </si>
  <si>
    <t>FEC.ktoe.PL.ISI.BF_BOF.REFINING.TOTAL.TOTAL</t>
  </si>
  <si>
    <t>Steel: Furnaces, refining and rolling - Thermal</t>
  </si>
  <si>
    <t>FEC.ktoe.PL.ISI.BF_BOF.REFINING.THERM.TOTAL</t>
  </si>
  <si>
    <t>FEC.ktoe.PL.ISI.BF_BOF.REFINING.THERM.LPG</t>
  </si>
  <si>
    <t>FEC.ktoe.PL.ISI.BF_BOF.REFINING.THERM.DIESEL_LIQBIO</t>
  </si>
  <si>
    <t>FEC.ktoe.PL.ISI.BF_BOF.REFINING.THERM.RFO</t>
  </si>
  <si>
    <t>FEC.ktoe.PL.ISI.BF_BOF.REFINING.THERM.NG_BIOGAS</t>
  </si>
  <si>
    <t>Steel: Furnaces, refining and rolling - Electric</t>
  </si>
  <si>
    <t>FEC.ktoe.PL.ISI.BF_BOF.REFINING.ELEC.ELEC</t>
  </si>
  <si>
    <t>Steel: Product finishing</t>
  </si>
  <si>
    <t>Steel: Product finishing - Thermal</t>
  </si>
  <si>
    <t>FEC.ktoe.PL.ISI.BF_BOF.FINISHING.THERM.TOTAL</t>
  </si>
  <si>
    <t>FEC.ktoe.PL.ISI.BF_BOF.FINISHING.THERM.LPG</t>
  </si>
  <si>
    <t>FEC.ktoe.PL.ISI.BF_BOF.FINISHING.THERM.DIESEL_LIQBIO</t>
  </si>
  <si>
    <t>FEC.ktoe.PL.ISI.BF_BOF.FINISHING.THERM.NG_BIOGAS</t>
  </si>
  <si>
    <t>Steel: Product finishing - Steam</t>
  </si>
  <si>
    <t>FEC.ktoe.PL.ISI.BF_BOF.FINISHING_STEAM.TOTAL.TOTAL</t>
  </si>
  <si>
    <t>FEC.ktoe.PL.ISI.BF_BOF.FINISHING_STEAM.STEAM.NONCOKE_SOLIDS</t>
  </si>
  <si>
    <t>FEC.ktoe.PL.ISI.BF_BOF.FINISHING_STEAM.STEAM.RFG</t>
  </si>
  <si>
    <t>FEC.ktoe.PL.ISI.BF_BOF.FINISHING_STEAM.STEAM.LPG</t>
  </si>
  <si>
    <t>FEC.ktoe.PL.ISI.BF_BOF.FINISHING_STEAM.STEAM.DIESEL_LIQBIO</t>
  </si>
  <si>
    <t>FEC.ktoe.PL.ISI.BF_BOF.FINISHING_STEAM.STEAM.RFO</t>
  </si>
  <si>
    <t>FEC.ktoe.PL.ISI.BF_BOF.FINISHING_STEAM.STEAM.OTHER</t>
  </si>
  <si>
    <t>FEC.ktoe.PL.ISI.BF_BOF.FINISHING_STEAM.STEAM.NG_BIOGAS</t>
  </si>
  <si>
    <t>FEC.ktoe.PL.ISI.BF_BOF.FINISHING_STEAM.STEAM.DERIVED</t>
  </si>
  <si>
    <t>FEC.ktoe.PL.ISI.BF_BOF.FINISHING_STEAM.STEAM.BIOMASS_WASTE</t>
  </si>
  <si>
    <t>FEC.ktoe.PL.ISI.BF_BOF.FINISHING_STEAM.STEAM.STEAM_DISTR</t>
  </si>
  <si>
    <t>Steel: Product finishing - Electric</t>
  </si>
  <si>
    <t>FEC.ktoe.PL.ISI.BF_BOF.FINISHING.ELEC.ELEC</t>
  </si>
  <si>
    <t>FEC.ktoe.PL.ISI.EAF.TOTAL.TOTAL.TOTAL</t>
  </si>
  <si>
    <t>FEC.ktoe.PL.ISI.EAF.LIGHT.GENERIC.ELEC</t>
  </si>
  <si>
    <t>FEC.ktoe.PL.ISI.EAF.AIRCOMP.GENERIC.ELEC</t>
  </si>
  <si>
    <t>FEC.ktoe.PL.ISI.EAF.MOTOR.GENERIC.ELEC</t>
  </si>
  <si>
    <t>FEC.ktoe.PL.ISI.EAF.FANS.GENERIC.ELEC</t>
  </si>
  <si>
    <t>FEC.ktoe.PL.ISI.EAF.LOW_ENTH.TOTAL.TOTAL</t>
  </si>
  <si>
    <t>FEC.ktoe.PL.ISI.EAF.LOW_ENTH.THERM.DIESEL_LIQBIO</t>
  </si>
  <si>
    <t>FEC.ktoe.PL.ISI.EAF.LOW_ENTH.THERM.NG_BIOGAS</t>
  </si>
  <si>
    <t>FEC.ktoe.PL.ISI.EAF.LOW_ENTH.THERM.SOLAR_GEO</t>
  </si>
  <si>
    <t>FEC.ktoe.PL.ISI.EAF.LOW_ENTH.HP.AMBIENT</t>
  </si>
  <si>
    <t>FEC.ktoe.PL.ISI.EAF.LOW_ENTH.THERM.ELEC</t>
  </si>
  <si>
    <t>Steel: Smelters</t>
  </si>
  <si>
    <t>FEC.ktoe.PL.ISI.EAF.SMELTING.TOTAL.TOTAL</t>
  </si>
  <si>
    <t>FEC.ktoe.PL.ISI.EAF.SMELTING.THERM.NONCOKE_SOLIDS</t>
  </si>
  <si>
    <t>FEC.ktoe.PL.ISI.EAF.SMELTING.THERM.RFO</t>
  </si>
  <si>
    <t>FEC.ktoe.PL.ISI.EAF.SMELTING.THERM.NG_BIOGAS</t>
  </si>
  <si>
    <t>FEC.ktoe.PL.ISI.EAF.SMELTING.THERM.DERIVED</t>
  </si>
  <si>
    <t>Steel: Electric arc</t>
  </si>
  <si>
    <t>FEC.ktoe.PL.ISI.EAF.ARC_FURNACE.ELEC.ELEC</t>
  </si>
  <si>
    <t>FEC.ktoe.PL.ISI.EAF.REFINING.TOTAL.TOTAL</t>
  </si>
  <si>
    <t>FEC.ktoe.PL.ISI.EAF.REFINING.THERM.TOTAL</t>
  </si>
  <si>
    <t>FEC.ktoe.PL.ISI.EAF.REFINING.THERM.LPG</t>
  </si>
  <si>
    <t>FEC.ktoe.PL.ISI.EAF.REFINING.THERM.DIESEL_LIQBIO</t>
  </si>
  <si>
    <t>FEC.ktoe.PL.ISI.EAF.REFINING.THERM.RFO</t>
  </si>
  <si>
    <t>FEC.ktoe.PL.ISI.EAF.REFINING.THERM.NG_BIOGAS</t>
  </si>
  <si>
    <t>FEC.ktoe.PL.ISI.EAF.REFINING.ELEC.ELEC</t>
  </si>
  <si>
    <t>FEC.ktoe.PL.ISI.EAF.FINISHING.THERM.TOTAL</t>
  </si>
  <si>
    <t>FEC.ktoe.PL.ISI.EAF.FINISHING.THERM.LPG</t>
  </si>
  <si>
    <t>FEC.ktoe.PL.ISI.EAF.FINISHING.THERM.DIESEL_LIQBIO</t>
  </si>
  <si>
    <t>FEC.ktoe.PL.ISI.EAF.FINISHING.THERM.NG_BIOGAS</t>
  </si>
  <si>
    <t>FEC.ktoe.PL.ISI.EAF.FINISHING_STEAM.TOTAL.TOTAL</t>
  </si>
  <si>
    <t>FEC.ktoe.PL.ISI.EAF.FINISHING_STEAM.STEAM.NONCOKE_SOLIDS</t>
  </si>
  <si>
    <t>FEC.ktoe.PL.ISI.EAF.FINISHING_STEAM.STEAM.RFG</t>
  </si>
  <si>
    <t>FEC.ktoe.PL.ISI.EAF.FINISHING_STEAM.STEAM.LPG</t>
  </si>
  <si>
    <t>FEC.ktoe.PL.ISI.EAF.FINISHING_STEAM.STEAM.DIESEL_LIQBIO</t>
  </si>
  <si>
    <t>FEC.ktoe.PL.ISI.EAF.FINISHING_STEAM.STEAM.RFO</t>
  </si>
  <si>
    <t>FEC.ktoe.PL.ISI.EAF.FINISHING_STEAM.STEAM.OTHER</t>
  </si>
  <si>
    <t>FEC.ktoe.PL.ISI.EAF.FINISHING_STEAM.STEAM.NG_BIOGAS</t>
  </si>
  <si>
    <t>FEC.ktoe.PL.ISI.EAF.FINISHING_STEAM.STEAM.DERIVED</t>
  </si>
  <si>
    <t>FEC.ktoe.PL.ISI.EAF.FINISHING_STEAM.STEAM.BIOMASS_WASTE</t>
  </si>
  <si>
    <t>FEC.ktoe.PL.ISI.EAF.FINISHING_STEAM.STEAM.STEAM_DISTR</t>
  </si>
  <si>
    <t>FEC.ktoe.PL.ISI.EAF.FINISHING.ELEC.ELEC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</si>
  <si>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</si>
  <si>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</si>
  <si>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</si>
  <si>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UED.ktoe.PL.ISI.BF_BOF.TOTAL.TOTAL.TOTAL</t>
  </si>
  <si>
    <t>UED.ktoe.PL.ISI.BF_BOF.LIGHT.GENERIC.ELEC</t>
  </si>
  <si>
    <t>UED.ktoe.PL.ISI.BF_BOF.AIRCOMP.GENERIC.ELEC</t>
  </si>
  <si>
    <t>UED.ktoe.PL.ISI.BF_BOF.MOTOR.GENERIC.ELEC</t>
  </si>
  <si>
    <t>UED.ktoe.PL.ISI.BF_BOF.FANS.GENERIC.ELEC</t>
  </si>
  <si>
    <t>UED.ktoe.PL.ISI.BF_BOF.LOW_ENTH.TOTAL.TOTAL</t>
  </si>
  <si>
    <t>UED.ktoe.PL.ISI.BF_BOF.LOW_ENTH.THERM.DIESEL_LIQBIO</t>
  </si>
  <si>
    <t>UED.ktoe.PL.ISI.BF_BOF.LOW_ENTH.THERM.NG_BIOGAS</t>
  </si>
  <si>
    <t>UED.ktoe.PL.ISI.BF_BOF.LOW_ENTH.THERM.SOLAR_GEO</t>
  </si>
  <si>
    <t>UED.ktoe.PL.ISI.BF_BOF.LOW_ENTH.HP.AMBIENT</t>
  </si>
  <si>
    <t>UED.ktoe.PL.ISI.BF_BOF.LOW_ENTH.THERM.ELEC</t>
  </si>
  <si>
    <t>UED.ktoe.PL.ISI.BF_BOF.SINTERING.TOTAL.TOTAL</t>
  </si>
  <si>
    <t>UED.ktoe.PL.ISI.BF_BOF.SINTERING.THERM.NONCOKE_SOLIDS</t>
  </si>
  <si>
    <t>UED.ktoe.PL.ISI.BF_BOF.SINTERING.THERM.RFO</t>
  </si>
  <si>
    <t>UED.ktoe.PL.ISI.BF_BOF.SINTERING.THERM.NG_BIOGAS</t>
  </si>
  <si>
    <t>UED.ktoe.PL.ISI.BF_BOF.SINTERING.THERM.DERIVED</t>
  </si>
  <si>
    <t>UED.ktoe.PL.ISI.BF_BOF.SINTERING.THERM.ELEC</t>
  </si>
  <si>
    <t>UED.ktoe.PL.ISI.BF_BOF.BLAST_FURNACE.TOTAL.TOTAL</t>
  </si>
  <si>
    <t>UED.ktoe.PL.ISI.BF_BOF.BLAST_FURNACE.THERM.NONCOKE_SOLIDS</t>
  </si>
  <si>
    <t>UED.ktoe.PL.ISI.BF_BOF.BLAST_FURNACE.THERM.COKE</t>
  </si>
  <si>
    <t>UED.ktoe.PL.ISI.BF_BOF.BLAST_FURNACE.THERM.RFO</t>
  </si>
  <si>
    <t>UED.ktoe.PL.ISI.BF_BOF.BLAST_FURNACE.THERM.NG_BIOGAS</t>
  </si>
  <si>
    <t>UED.ktoe.PL.ISI.BF_BOF.BLAST_FURNACE.THERM.DERIVED</t>
  </si>
  <si>
    <t>UED.ktoe.PL.ISI.BF_BOF.REFINING.TOTAL.TOTAL</t>
  </si>
  <si>
    <t>UED.ktoe.PL.ISI.BF_BOF.REFINING.THERM.TOTAL</t>
  </si>
  <si>
    <t>UED.ktoe.PL.ISI.BF_BOF.REFINING.THERM.LPG</t>
  </si>
  <si>
    <t>UED.ktoe.PL.ISI.BF_BOF.REFINING.THERM.DIESEL_LIQBIO</t>
  </si>
  <si>
    <t>UED.ktoe.PL.ISI.BF_BOF.REFINING.THERM.RFO</t>
  </si>
  <si>
    <t>UED.ktoe.PL.ISI.BF_BOF.REFINING.THERM.NG_BIOGAS</t>
  </si>
  <si>
    <t>UED.ktoe.PL.ISI.BF_BOF.REFINING.ELEC.ELEC</t>
  </si>
  <si>
    <t>UED.ktoe.PL.ISI.BF_BOF.FINISHING.THERM.TOTAL</t>
  </si>
  <si>
    <t>UED.ktoe.PL.ISI.BF_BOF.FINISHING.THERM.LPG</t>
  </si>
  <si>
    <t>UED.ktoe.PL.ISI.BF_BOF.FINISHING.THERM.DIESEL_LIQBIO</t>
  </si>
  <si>
    <t>UED.ktoe.PL.ISI.BF_BOF.FINISHING.THERM.NG_BIOGAS</t>
  </si>
  <si>
    <t>UED.ktoe.PL.ISI.BF_BOF.FINISHING_STEAM.TOTAL.TOTAL</t>
  </si>
  <si>
    <t>UED.ktoe.PL.ISI.BF_BOF.FINISHING_STEAM.STEAM.NONCOKE_SOLIDS</t>
  </si>
  <si>
    <t>UED.ktoe.PL.ISI.BF_BOF.FINISHING_STEAM.STEAM.RFG</t>
  </si>
  <si>
    <t>UED.ktoe.PL.ISI.BF_BOF.FINISHING_STEAM.STEAM.LPG</t>
  </si>
  <si>
    <t>UED.ktoe.PL.ISI.BF_BOF.FINISHING_STEAM.STEAM.DIESEL_LIQBIO</t>
  </si>
  <si>
    <t>UED.ktoe.PL.ISI.BF_BOF.FINISHING_STEAM.STEAM.RFO</t>
  </si>
  <si>
    <t>UED.ktoe.PL.ISI.BF_BOF.FINISHING_STEAM.STEAM.OTHER</t>
  </si>
  <si>
    <t>UED.ktoe.PL.ISI.BF_BOF.FINISHING_STEAM.STEAM.NG_BIOGAS</t>
  </si>
  <si>
    <t>UED.ktoe.PL.ISI.BF_BOF.FINISHING_STEAM.STEAM.DERIVED</t>
  </si>
  <si>
    <t>UED.ktoe.PL.ISI.BF_BOF.FINISHING_STEAM.STEAM.BIOMASS_WASTE</t>
  </si>
  <si>
    <t>UED.ktoe.PL.ISI.BF_BOF.FINISHING_STEAM.STEAM.STEAM_DISTR</t>
  </si>
  <si>
    <t>UED.ktoe.PL.ISI.BF_BOF.FINISHING.ELEC.ELEC</t>
  </si>
  <si>
    <t>UED.ktoe.PL.ISI.EAF.TOTAL.TOTAL.TOTAL</t>
  </si>
  <si>
    <t>UED.ktoe.PL.ISI.EAF.LIGHT.GENERIC.ELEC</t>
  </si>
  <si>
    <t>UED.ktoe.PL.ISI.EAF.AIRCOMP.GENERIC.ELEC</t>
  </si>
  <si>
    <t>UED.ktoe.PL.ISI.EAF.MOTOR.GENERIC.ELEC</t>
  </si>
  <si>
    <t>UED.ktoe.PL.ISI.EAF.FANS.GENERIC.ELEC</t>
  </si>
  <si>
    <t>UED.ktoe.PL.ISI.EAF.LOW_ENTH.TOTAL.TOTAL</t>
  </si>
  <si>
    <t>UED.ktoe.PL.ISI.EAF.LOW_ENTH.THERM.DIESEL_LIQBIO</t>
  </si>
  <si>
    <t>UED.ktoe.PL.ISI.EAF.LOW_ENTH.THERM.NG_BIOGAS</t>
  </si>
  <si>
    <t>UED.ktoe.PL.ISI.EAF.LOW_ENTH.THERM.SOLAR_GEO</t>
  </si>
  <si>
    <t>UED.ktoe.PL.ISI.EAF.LOW_ENTH.HP.AMBIENT</t>
  </si>
  <si>
    <t>UED.ktoe.PL.ISI.EAF.LOW_ENTH.THERM.ELEC</t>
  </si>
  <si>
    <t>UED.ktoe.PL.ISI.EAF.SMELTING.TOTAL.TOTAL</t>
  </si>
  <si>
    <t>UED.ktoe.PL.ISI.EAF.SMELTING.THERM.NONCOKE_SOLIDS</t>
  </si>
  <si>
    <t>UED.ktoe.PL.ISI.EAF.SMELTING.THERM.RFO</t>
  </si>
  <si>
    <t>UED.ktoe.PL.ISI.EAF.SMELTING.THERM.NG_BIOGAS</t>
  </si>
  <si>
    <t>UED.ktoe.PL.ISI.EAF.SMELTING.THERM.DERIVED</t>
  </si>
  <si>
    <t>UED.ktoe.PL.ISI.EAF.ARC_FURNACE.ELEC.ELEC</t>
  </si>
  <si>
    <t>UED.ktoe.PL.ISI.EAF.REFINING.TOTAL.TOTAL</t>
  </si>
  <si>
    <t>UED.ktoe.PL.ISI.EAF.REFINING.THERM.TOTAL</t>
  </si>
  <si>
    <t>UED.ktoe.PL.ISI.EAF.REFINING.THERM.LPG</t>
  </si>
  <si>
    <t>UED.ktoe.PL.ISI.EAF.REFINING.THERM.DIESEL_LIQBIO</t>
  </si>
  <si>
    <t>UED.ktoe.PL.ISI.EAF.REFINING.THERM.RFO</t>
  </si>
  <si>
    <t>UED.ktoe.PL.ISI.EAF.REFINING.THERM.NG_BIOGAS</t>
  </si>
  <si>
    <t>UED.ktoe.PL.ISI.EAF.REFINING.ELEC.ELEC</t>
  </si>
  <si>
    <t>UED.ktoe.PL.ISI.EAF.FINISHING.THERM.TOTAL</t>
  </si>
  <si>
    <t>UED.ktoe.PL.ISI.EAF.FINISHING.THERM.LPG</t>
  </si>
  <si>
    <t>UED.ktoe.PL.ISI.EAF.FINISHING.THERM.DIESEL_LIQBIO</t>
  </si>
  <si>
    <t>UED.ktoe.PL.ISI.EAF.FINISHING.THERM.NG_BIOGAS</t>
  </si>
  <si>
    <t>UED.ktoe.PL.ISI.EAF.FINISHING_STEAM.TOTAL.TOTAL</t>
  </si>
  <si>
    <t>UED.ktoe.PL.ISI.EAF.FINISHING_STEAM.STEAM.NONCOKE_SOLIDS</t>
  </si>
  <si>
    <t>UED.ktoe.PL.ISI.EAF.FINISHING_STEAM.STEAM.RFG</t>
  </si>
  <si>
    <t>UED.ktoe.PL.ISI.EAF.FINISHING_STEAM.STEAM.LPG</t>
  </si>
  <si>
    <t>UED.ktoe.PL.ISI.EAF.FINISHING_STEAM.STEAM.DIESEL_LIQBIO</t>
  </si>
  <si>
    <t>UED.ktoe.PL.ISI.EAF.FINISHING_STEAM.STEAM.RFO</t>
  </si>
  <si>
    <t>UED.ktoe.PL.ISI.EAF.FINISHING_STEAM.STEAM.OTHER</t>
  </si>
  <si>
    <t>UED.ktoe.PL.ISI.EAF.FINISHING_STEAM.STEAM.NG_BIOGAS</t>
  </si>
  <si>
    <t>UED.ktoe.PL.ISI.EAF.FINISHING_STEAM.STEAM.DERIVED</t>
  </si>
  <si>
    <t>UED.ktoe.PL.ISI.EAF.FINISHING_STEAM.STEAM.BIOMASS_WASTE</t>
  </si>
  <si>
    <t>UED.ktoe.PL.ISI.EAF.FINISHING_STEAM.STEAM.STEAM_DISTR</t>
  </si>
  <si>
    <t>UED.ktoe.PL.ISI.EAF.FINISHING.ELEC.ELEC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</si>
  <si>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</si>
  <si>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</si>
  <si>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</si>
  <si>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FUEL_EMI.ktCO2.PL.ISI.BF_BOF.LIGHT.GENERIC.ELEC</t>
  </si>
  <si>
    <t>FUEL_EMI.ktCO2.PL.ISI.BF_BOF.AIRCOMP.GENERIC.ELEC</t>
  </si>
  <si>
    <t>FUEL_EMI.ktCO2.PL.ISI.BF_BOF.MOTOR.GENERIC.ELEC</t>
  </si>
  <si>
    <t>FUEL_EMI.ktCO2.PL.ISI.BF_BOF.FANS.GENERIC.ELEC</t>
  </si>
  <si>
    <t>FUEL_EMI.ktCO2.PL.ISI.BF_BOF.LOW_ENTH.TOTAL.TOTAL</t>
  </si>
  <si>
    <t>FUEL_EMI.ktCO2.PL.ISI.BF_BOF.LOW_ENTH.THERM.DIESEL_LIQBIO</t>
  </si>
  <si>
    <t>FUEL_EMI.ktCO2.PL.ISI.BF_BOF.LOW_ENTH.THERM.NG_BIOGAS</t>
  </si>
  <si>
    <t>FUEL_EMI.ktCO2.PL.ISI.BF_BOF.LOW_ENTH.THERM.SOLAR_GEO</t>
  </si>
  <si>
    <t>FUEL_EMI.ktCO2.PL.ISI.BF_BOF.LOW_ENTH.HP.AMBIENT</t>
  </si>
  <si>
    <t>FUEL_EMI.ktCO2.PL.ISI.BF_BOF.LOW_ENTH.THERM.ELEC</t>
  </si>
  <si>
    <t>FUEL_EMI.ktCO2.PL.ISI.BF_BOF.SINTERING.TOTAL.TOTAL</t>
  </si>
  <si>
    <t>FUEL_EMI.ktCO2.PL.ISI.BF_BOF.SINTERING.THERM.NONCOKE_SOLIDS</t>
  </si>
  <si>
    <t>FUEL_EMI.ktCO2.PL.ISI.BF_BOF.SINTERING.THERM.RFO</t>
  </si>
  <si>
    <t>FUEL_EMI.ktCO2.PL.ISI.BF_BOF.SINTERING.THERM.NG_BIOGAS</t>
  </si>
  <si>
    <t>FUEL_EMI.ktCO2.PL.ISI.BF_BOF.SINTERING.THERM.DERIVED</t>
  </si>
  <si>
    <t>FUEL_EMI.ktCO2.PL.ISI.BF_BOF.SINTERING.THERM.ELEC</t>
  </si>
  <si>
    <t>FUEL_EMI.ktCO2.PL.ISI.BF_BOF.BLAST_FURNACE.TOTAL.TOTAL</t>
  </si>
  <si>
    <t>FUEL_EMI.ktCO2.PL.ISI.BF_BOF.BLAST_FURNACE.THERM.NONCOKE_SOLIDS</t>
  </si>
  <si>
    <t>FUEL_EMI.ktCO2.PL.ISI.BF_BOF.BLAST_FURNACE.THERM.COKE</t>
  </si>
  <si>
    <t>FUEL_EMI.ktCO2.PL.ISI.BF_BOF.BLAST_FURNACE.THERM.RFO</t>
  </si>
  <si>
    <t>FUEL_EMI.ktCO2.PL.ISI.BF_BOF.BLAST_FURNACE.THERM.NG_BIOGAS</t>
  </si>
  <si>
    <t>FUEL_EMI.ktCO2.PL.ISI.BF_BOF.BLAST_FURNACE.THERM.DERIVED</t>
  </si>
  <si>
    <t>FUEL_EMI.ktCO2.PL.ISI.BF_BOF.REFINING.TOTAL.TOTAL</t>
  </si>
  <si>
    <t>FUEL_EMI.ktCO2.PL.ISI.BF_BOF.REFINING.THERM.TOTAL</t>
  </si>
  <si>
    <t>FUEL_EMI.ktCO2.PL.ISI.BF_BOF.REFINING.THERM.LPG</t>
  </si>
  <si>
    <t>FUEL_EMI.ktCO2.PL.ISI.BF_BOF.REFINING.THERM.DIESEL_LIQBIO</t>
  </si>
  <si>
    <t>FUEL_EMI.ktCO2.PL.ISI.BF_BOF.REFINING.THERM.RFO</t>
  </si>
  <si>
    <t>FUEL_EMI.ktCO2.PL.ISI.BF_BOF.REFINING.THERM.NG_BIOGAS</t>
  </si>
  <si>
    <t>FUEL_EMI.ktCO2.PL.ISI.BF_BOF.REFINING.ELEC.ELEC</t>
  </si>
  <si>
    <t>FUEL_EMI.ktCO2.PL.ISI.BF_BOF.FINISHING.THERM.TOTAL</t>
  </si>
  <si>
    <t>FUEL_EMI.ktCO2.PL.ISI.BF_BOF.FINISHING.THERM.LPG</t>
  </si>
  <si>
    <t>FUEL_EMI.ktCO2.PL.ISI.BF_BOF.FINISHING.THERM.DIESEL_LIQBIO</t>
  </si>
  <si>
    <t>FUEL_EMI.ktCO2.PL.ISI.BF_BOF.FINISHING.THERM.NG_BIOGAS</t>
  </si>
  <si>
    <t>FUEL_EMI.ktCO2.PL.ISI.BF_BOF.FINISHING_STEAM.TOTAL.TOTAL</t>
  </si>
  <si>
    <t>FUEL_EMI.ktCO2.PL.ISI.BF_BOF.FINISHING_STEAM.STEAM.NONCOKE_SOLIDS</t>
  </si>
  <si>
    <t>FUEL_EMI.ktCO2.PL.ISI.BF_BOF.FINISHING_STEAM.STEAM.RFG</t>
  </si>
  <si>
    <t>FUEL_EMI.ktCO2.PL.ISI.BF_BOF.FINISHING_STEAM.STEAM.LPG</t>
  </si>
  <si>
    <t>FUEL_EMI.ktCO2.PL.ISI.BF_BOF.FINISHING_STEAM.STEAM.DIESEL_LIQBIO</t>
  </si>
  <si>
    <t>FUEL_EMI.ktCO2.PL.ISI.BF_BOF.FINISHING_STEAM.STEAM.RFO</t>
  </si>
  <si>
    <t>FUEL_EMI.ktCO2.PL.ISI.BF_BOF.FINISHING_STEAM.STEAM.OTHER</t>
  </si>
  <si>
    <t>FUEL_EMI.ktCO2.PL.ISI.BF_BOF.FINISHING_STEAM.STEAM.NG_BIOGAS</t>
  </si>
  <si>
    <t>FUEL_EMI.ktCO2.PL.ISI.BF_BOF.FINISHING_STEAM.STEAM.DERIVED</t>
  </si>
  <si>
    <t>FUEL_EMI.ktCO2.PL.ISI.BF_BOF.FINISHING_STEAM.STEAM.BIOMASS_WASTE</t>
  </si>
  <si>
    <t>FUEL_EMI.ktCO2.PL.ISI.BF_BOF.FINISHING_STEAM.STEAM.STEAM_DISTR</t>
  </si>
  <si>
    <t>FUEL_EMI.ktCO2.PL.ISI.BF_BOF.FINISHING.ELEC.ELEC</t>
  </si>
  <si>
    <t>PROCESS_EMI.ktCO2.PL.ISI.BF_BOF</t>
  </si>
  <si>
    <t>FUEL_EMI.ktCO2.PL.ISI.EAF.LIGHT.GENERIC.ELEC</t>
  </si>
  <si>
    <t>FUEL_EMI.ktCO2.PL.ISI.EAF.AIRCOMP.GENERIC.ELEC</t>
  </si>
  <si>
    <t>FUEL_EMI.ktCO2.PL.ISI.EAF.MOTOR.GENERIC.ELEC</t>
  </si>
  <si>
    <t>FUEL_EMI.ktCO2.PL.ISI.EAF.FANS.GENERIC.ELEC</t>
  </si>
  <si>
    <t>FUEL_EMI.ktCO2.PL.ISI.EAF.LOW_ENTH.TOTAL.TOTAL</t>
  </si>
  <si>
    <t>FUEL_EMI.ktCO2.PL.ISI.EAF.LOW_ENTH.THERM.DIESEL_LIQBIO</t>
  </si>
  <si>
    <t>FUEL_EMI.ktCO2.PL.ISI.EAF.LOW_ENTH.THERM.NG_BIOGAS</t>
  </si>
  <si>
    <t>FUEL_EMI.ktCO2.PL.ISI.EAF.LOW_ENTH.THERM.SOLAR_GEO</t>
  </si>
  <si>
    <t>FUEL_EMI.ktCO2.PL.ISI.EAF.LOW_ENTH.HP.AMBIENT</t>
  </si>
  <si>
    <t>FUEL_EMI.ktCO2.PL.ISI.EAF.LOW_ENTH.THERM.ELEC</t>
  </si>
  <si>
    <t>FUEL_EMI.ktCO2.PL.ISI.EAF.SMELTING.TOTAL.TOTAL</t>
  </si>
  <si>
    <t>FUEL_EMI.ktCO2.PL.ISI.EAF.SMELTING.THERM.NONCOKE_SOLIDS</t>
  </si>
  <si>
    <t>FUEL_EMI.ktCO2.PL.ISI.EAF.SMELTING.THERM.RFO</t>
  </si>
  <si>
    <t>FUEL_EMI.ktCO2.PL.ISI.EAF.SMELTING.THERM.NG_BIOGAS</t>
  </si>
  <si>
    <t>FUEL_EMI.ktCO2.PL.ISI.EAF.SMELTING.THERM.DERIVED</t>
  </si>
  <si>
    <t>FUEL_EMI.ktCO2.PL.ISI.EAF.ARC_FURNACE.ELEC.ELEC</t>
  </si>
  <si>
    <t>FUEL_EMI.ktCO2.PL.ISI.EAF.REFINING.TOTAL.TOTAL</t>
  </si>
  <si>
    <t>FUEL_EMI.ktCO2.PL.ISI.EAF.REFINING.THERM.TOTAL</t>
  </si>
  <si>
    <t>FUEL_EMI.ktCO2.PL.ISI.EAF.REFINING.THERM.LPG</t>
  </si>
  <si>
    <t>FUEL_EMI.ktCO2.PL.ISI.EAF.REFINING.THERM.DIESEL_LIQBIO</t>
  </si>
  <si>
    <t>FUEL_EMI.ktCO2.PL.ISI.EAF.REFINING.THERM.RFO</t>
  </si>
  <si>
    <t>FUEL_EMI.ktCO2.PL.ISI.EAF.REFINING.THERM.NG_BIOGAS</t>
  </si>
  <si>
    <t>FUEL_EMI.ktCO2.PL.ISI.EAF.REFINING.ELEC.ELEC</t>
  </si>
  <si>
    <t>FUEL_EMI.ktCO2.PL.ISI.EAF.FINISHING.THERM.TOTAL</t>
  </si>
  <si>
    <t>FUEL_EMI.ktCO2.PL.ISI.EAF.FINISHING.THERM.LPG</t>
  </si>
  <si>
    <t>FUEL_EMI.ktCO2.PL.ISI.EAF.FINISHING.THERM.DIESEL_LIQBIO</t>
  </si>
  <si>
    <t>FUEL_EMI.ktCO2.PL.ISI.EAF.FINISHING.THERM.NG_BIOGAS</t>
  </si>
  <si>
    <t>FUEL_EMI.ktCO2.PL.ISI.EAF.FINISHING_STEAM.TOTAL.TOTAL</t>
  </si>
  <si>
    <t>FUEL_EMI.ktCO2.PL.ISI.EAF.FINISHING_STEAM.STEAM.NONCOKE_SOLIDS</t>
  </si>
  <si>
    <t>FUEL_EMI.ktCO2.PL.ISI.EAF.FINISHING_STEAM.STEAM.RFG</t>
  </si>
  <si>
    <t>FUEL_EMI.ktCO2.PL.ISI.EAF.FINISHING_STEAM.STEAM.LPG</t>
  </si>
  <si>
    <t>FUEL_EMI.ktCO2.PL.ISI.EAF.FINISHING_STEAM.STEAM.DIESEL_LIQBIO</t>
  </si>
  <si>
    <t>FUEL_EMI.ktCO2.PL.ISI.EAF.FINISHING_STEAM.STEAM.RFO</t>
  </si>
  <si>
    <t>FUEL_EMI.ktCO2.PL.ISI.EAF.FINISHING_STEAM.STEAM.OTHER</t>
  </si>
  <si>
    <t>FUEL_EMI.ktCO2.PL.ISI.EAF.FINISHING_STEAM.STEAM.NG_BIOGAS</t>
  </si>
  <si>
    <t>FUEL_EMI.ktCO2.PL.ISI.EAF.FINISHING_STEAM.STEAM.DERIVED</t>
  </si>
  <si>
    <t>FUEL_EMI.ktCO2.PL.ISI.EAF.FINISHING_STEAM.STEAM.BIOMASS_WASTE</t>
  </si>
  <si>
    <t>FUEL_EMI.ktCO2.PL.ISI.EAF.FINISHING_STEAM.STEAM.STEAM_DISTR</t>
  </si>
  <si>
    <t>FUEL_EMI.ktCO2.PL.ISI.EAF.FINISHING.ELEC.ELEC</t>
  </si>
  <si>
    <t>PROCESS_EMI.ktCO2.PL.ISI.EAF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</si>
  <si>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</si>
  <si>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</si>
  <si>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</si>
  <si>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</si>
  <si>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VA.Meuro2023.PL.NFM.ALUMINA</t>
  </si>
  <si>
    <t>VA.Meuro2023.PL.NFM.PRIM_ALU</t>
  </si>
  <si>
    <t>VA.Meuro2023.PL.NFM.SEC_ALU</t>
  </si>
  <si>
    <t>VA.Meuro2023.PL.NFM.OTHER_NFM</t>
  </si>
  <si>
    <t>Physical output (kt)</t>
  </si>
  <si>
    <t>Alumina production (kt)</t>
  </si>
  <si>
    <t>OUTPUT.kt.PL.NFM.ALUMINA</t>
  </si>
  <si>
    <t>Aluminium production (kt)</t>
  </si>
  <si>
    <t>OUTPUT.kt.PL.NFM.PRIM_ALU</t>
  </si>
  <si>
    <t>OUTPUT.kt.PL.NFM.SEC_ALU</t>
  </si>
  <si>
    <t>Other non-ferrous metals (kt lead eq.)</t>
  </si>
  <si>
    <t>OUTPUT.kt.PL.NFM.OTHER_NFM</t>
  </si>
  <si>
    <t>Installed capacity (kt production)</t>
  </si>
  <si>
    <t>CAP.kt.PL.NFM.ALUMINA</t>
  </si>
  <si>
    <t>CAP.kt.PL.NFM.PRIM_ALU</t>
  </si>
  <si>
    <t>CAP.kt.PL.NFM.SEC_ALU</t>
  </si>
  <si>
    <t>CAP.kt.PL.NFM.OTHER_NFM</t>
  </si>
  <si>
    <t>Capacity investment (kt production)</t>
  </si>
  <si>
    <t>NEWCAP.kt.PL.NFM.ALUMINA</t>
  </si>
  <si>
    <t>NEWCAP.kt.PL.NFM.PRIM_ALU</t>
  </si>
  <si>
    <t>NEWCAP.kt.PL.NFM.SEC_ALU</t>
  </si>
  <si>
    <t>NEWCAP.kt.PL.NFM.OTHER_NFM</t>
  </si>
  <si>
    <t>Decommissioned capacity (kt production)</t>
  </si>
  <si>
    <t>Idle capacity (kt production)</t>
  </si>
  <si>
    <t>FEC.ktoe.PL.NFM.TOTAL.TOTAL.TOTAL.TOTAL</t>
  </si>
  <si>
    <t>FEC.ktoe.PL.NFM.TOTAL.TOTAL.TOTAL.SOLIDS</t>
  </si>
  <si>
    <t>FEC.ktoe.PL.NFM.TOTAL.TOTAL.TOTAL.RFG</t>
  </si>
  <si>
    <t>FEC.ktoe.PL.NFM.TOTAL.TOTAL.TOTAL.LPG</t>
  </si>
  <si>
    <t>FEC.ktoe.PL.NFM.TOTAL.TOTAL.TOTAL.DIESEL</t>
  </si>
  <si>
    <t>FEC.ktoe.PL.NFM.TOTAL.TOTAL.TOTAL.RFO</t>
  </si>
  <si>
    <t>FEC.ktoe.PL.NFM.TOTAL.TOTAL.TOTAL.OTHER</t>
  </si>
  <si>
    <t>FEC.ktoe.PL.NFM.TOTAL.TOTAL.TOTAL.NG</t>
  </si>
  <si>
    <t>FEC.ktoe.PL.NFM.TOTAL.TOTAL.TOTAL.DERIVED</t>
  </si>
  <si>
    <t>FEC.ktoe.PL.NFM.TOTAL.TOTAL.TOTAL.BIOMASS_WASTE</t>
  </si>
  <si>
    <t>FEC.ktoe.PL.NFM.TOTAL.TOTAL.TOTAL.BIOGAS</t>
  </si>
  <si>
    <t>FEC.ktoe.PL.NFM.TOTAL.TOTAL.TOTAL.LIQBIO</t>
  </si>
  <si>
    <t>FEC.ktoe.PL.NFM.TOTAL.TOTAL.TOTAL.SOLAR</t>
  </si>
  <si>
    <t>FEC.ktoe.PL.NFM.TOTAL.TOTAL.TOTAL.GEO</t>
  </si>
  <si>
    <t>FEC.ktoe.PL.NFM.TOTAL.TOTAL.TOTAL.AMBIENT</t>
  </si>
  <si>
    <t>FEC.ktoe.PL.NFM.TOTAL.TOTAL.TOTAL.STEAM_DISTR</t>
  </si>
  <si>
    <t>FEC.ktoe.PL.NFM.TOTAL.TOTAL.TOTAL.ELEC</t>
  </si>
  <si>
    <t>FEC.ktoe.PL.NFM.ALUMINA.TOTAL.TOTAL.TOTAL</t>
  </si>
  <si>
    <t>FEC.ktoe.PL.NFM.ALUMINA.LIGHT.GENERIC.ELEC</t>
  </si>
  <si>
    <t>FEC.ktoe.PL.NFM.ALUMINA.AIRCOMP.GENERIC.ELEC</t>
  </si>
  <si>
    <t>FEC.ktoe.PL.NFM.ALUMINA.MOTOR.GENERIC.ELEC</t>
  </si>
  <si>
    <t>FEC.ktoe.PL.NFM.ALUMINA.FANS.GENERIC.ELEC</t>
  </si>
  <si>
    <t>FEC.ktoe.PL.NFM.ALUMINA.LOW_ENTH.TOTAL.TOTAL</t>
  </si>
  <si>
    <t>FEC.ktoe.PL.NFM.ALUMINA.LOW_ENTH.THERM.DIESEL_LIQBIO</t>
  </si>
  <si>
    <t>FEC.ktoe.PL.NFM.ALUMINA.LOW_ENTH.THERM.NG_BIOGAS</t>
  </si>
  <si>
    <t>FEC.ktoe.PL.NFM.ALUMINA.LOW_ENTH.THERM.SOLAR_GEO</t>
  </si>
  <si>
    <t>FEC.ktoe.PL.NFM.ALUMINA.LOW_ENTH.HP.AMBIENT</t>
  </si>
  <si>
    <t>FEC.ktoe.PL.NFM.ALUMINA.LOW_ENTH.THERM.ELEC</t>
  </si>
  <si>
    <t>Alumina production: High-enthalpy heat</t>
  </si>
  <si>
    <t>FEC.ktoe.PL.NFM.ALUMINA.A_PRODUCTION.TOTAL.TOTAL</t>
  </si>
  <si>
    <t>FEC.ktoe.PL.NFM.ALUMINA.A_PRODUCTION.STEAM.SOLIDS</t>
  </si>
  <si>
    <t>FEC.ktoe.PL.NFM.ALUMINA.A_PRODUCTION.STEAM.RFG</t>
  </si>
  <si>
    <t>FEC.ktoe.PL.NFM.ALUMINA.A_PRODUCTION.STEAM.LPG</t>
  </si>
  <si>
    <t>FEC.ktoe.PL.NFM.ALUMINA.A_PRODUCTION.STEAM.DIESEL_LIQBIO</t>
  </si>
  <si>
    <t>FEC.ktoe.PL.NFM.ALUMINA.A_PRODUCTION.STEAM.RFO</t>
  </si>
  <si>
    <t>FEC.ktoe.PL.NFM.ALUMINA.A_PRODUCTION.STEAM.OTHER</t>
  </si>
  <si>
    <t>FEC.ktoe.PL.NFM.ALUMINA.A_PRODUCTION.STEAM.NG_BIOGAS</t>
  </si>
  <si>
    <t>FEC.ktoe.PL.NFM.ALUMINA.A_PRODUCTION.STEAM.DERIVED</t>
  </si>
  <si>
    <t>FEC.ktoe.PL.NFM.ALUMINA.A_PRODUCTION.STEAM.BIOMASS_WASTE</t>
  </si>
  <si>
    <t>FEC.ktoe.PL.NFM.ALUMINA.A_PRODUCTION.STEAM.STEAM_DISTR</t>
  </si>
  <si>
    <t>Alumina production: Refining</t>
  </si>
  <si>
    <t>FEC.ktoe.PL.NFM.ALUMINA.A_REFINING.TOTAL.TOTAL</t>
  </si>
  <si>
    <t>FEC.ktoe.PL.NFM.ALUMINA.A_REFINING.THERM.LPG</t>
  </si>
  <si>
    <t>FEC.ktoe.PL.NFM.ALUMINA.A_REFINING.THERM.DIESEL_LIQBIO</t>
  </si>
  <si>
    <t>FEC.ktoe.PL.NFM.ALUMINA.A_REFINING.THERM.RFO</t>
  </si>
  <si>
    <t>FEC.ktoe.PL.NFM.ALUMINA.A_REFINING.THERM.NG_BIOGAS</t>
  </si>
  <si>
    <t>FEC.ktoe.PL.NFM.ALUMINA.A_REFINING.THERM.ELEC</t>
  </si>
  <si>
    <t>FEC.ktoe.PL.NFM.PRIM_ALU.TOTAL.TOTAL.TOTAL</t>
  </si>
  <si>
    <t>FEC.ktoe.PL.NFM.PRIM_ALU.LIGHT.GENERIC.ELEC</t>
  </si>
  <si>
    <t>FEC.ktoe.PL.NFM.PRIM_ALU.AIRCOMP.GENERIC.ELEC</t>
  </si>
  <si>
    <t>FEC.ktoe.PL.NFM.PRIM_ALU.MOTOR.GENERIC.ELEC</t>
  </si>
  <si>
    <t>FEC.ktoe.PL.NFM.PRIM_ALU.FANS.GENERIC.ELEC</t>
  </si>
  <si>
    <t>FEC.ktoe.PL.NFM.PRIM_ALU.LOW_ENTH.TOTAL.TOTAL</t>
  </si>
  <si>
    <t>FEC.ktoe.PL.NFM.PRIM_ALU.LOW_ENTH.THERM.DIESEL_LIQBIO</t>
  </si>
  <si>
    <t>FEC.ktoe.PL.NFM.PRIM_ALU.LOW_ENTH.THERM.NG_BIOGAS</t>
  </si>
  <si>
    <t>FEC.ktoe.PL.NFM.PRIM_ALU.LOW_ENTH.THERM.SOLAR_GEO</t>
  </si>
  <si>
    <t>FEC.ktoe.PL.NFM.PRIM_ALU.LOW_ENTH.HP.AMBIENT</t>
  </si>
  <si>
    <t>FEC.ktoe.PL.NFM.PRIM_ALU.LOW_ENTH.THERM.ELEC</t>
  </si>
  <si>
    <t>Aluminium electrolysis (smelting)</t>
  </si>
  <si>
    <t>FEC.ktoe.PL.NFM.PRIM_ALU.SMELTING.ELEC.ELEC</t>
  </si>
  <si>
    <t>Aluminium processing  (metallurgy e.g. cast house, reheating)</t>
  </si>
  <si>
    <t>FEC.ktoe.PL.NFM.PRIM_ALU.PROCESSING.TOTAL.TOTAL</t>
  </si>
  <si>
    <t>Aluminium processing - Thermal</t>
  </si>
  <si>
    <t>FEC.ktoe.PL.NFM.PRIM_ALU.PROCESSING.THERM.TOTAL</t>
  </si>
  <si>
    <t>FEC.ktoe.PL.NFM.PRIM_ALU.PROCESSING.THERM.LPG</t>
  </si>
  <si>
    <t>FEC.ktoe.PL.NFM.PRIM_ALU.PROCESSING.THERM.DIESEL_LIQBIO</t>
  </si>
  <si>
    <t>FEC.ktoe.PL.NFM.PRIM_ALU.PROCESSING.THERM.RFO</t>
  </si>
  <si>
    <t>FEC.ktoe.PL.NFM.PRIM_ALU.PROCESSING.THERM.NG_BIOGAS</t>
  </si>
  <si>
    <t>Aluminium processing - Electric</t>
  </si>
  <si>
    <t>FEC.ktoe.PL.NFM.PRIM_ALU.PROCESSING.ELEC.ELEC</t>
  </si>
  <si>
    <t>Aluminium finishing</t>
  </si>
  <si>
    <t>Aluminium finishing - Thermal</t>
  </si>
  <si>
    <t>FEC.ktoe.PL.NFM.PRIM_ALU.FINISHING.THERM.TOTAL</t>
  </si>
  <si>
    <t>FEC.ktoe.PL.NFM.PRIM_ALU.FINISHING.THERM.LPG</t>
  </si>
  <si>
    <t>FEC.ktoe.PL.NFM.PRIM_ALU.FINISHING.THERM.DIESEL_LIQBIO</t>
  </si>
  <si>
    <t>FEC.ktoe.PL.NFM.PRIM_ALU.FINISHING.THERM.NG_BIOGAS</t>
  </si>
  <si>
    <t>Aluminium finishing - Steam</t>
  </si>
  <si>
    <t>FEC.ktoe.PL.NFM.PRIM_ALU.FINISHING_STEAM.TOTAL.TOTAL</t>
  </si>
  <si>
    <t>FEC.ktoe.PL.NFM.PRIM_ALU.FINISHING_STEAM.STEAM.SOLIDS</t>
  </si>
  <si>
    <t>FEC.ktoe.PL.NFM.PRIM_ALU.FINISHING_STEAM.STEAM.RFG</t>
  </si>
  <si>
    <t>FEC.ktoe.PL.NFM.PRIM_ALU.FINISHING_STEAM.STEAM.LPG</t>
  </si>
  <si>
    <t>FEC.ktoe.PL.NFM.PRIM_ALU.FINISHING_STEAM.STEAM.DIESEL_LIQBIO</t>
  </si>
  <si>
    <t>FEC.ktoe.PL.NFM.PRIM_ALU.FINISHING_STEAM.STEAM.RFO</t>
  </si>
  <si>
    <t>FEC.ktoe.PL.NFM.PRIM_ALU.FINISHING_STEAM.STEAM.OTHER</t>
  </si>
  <si>
    <t>FEC.ktoe.PL.NFM.PRIM_ALU.FINISHING_STEAM.STEAM.NG_BIOGAS</t>
  </si>
  <si>
    <t>FEC.ktoe.PL.NFM.PRIM_ALU.FINISHING_STEAM.STEAM.DERIVED</t>
  </si>
  <si>
    <t>FEC.ktoe.PL.NFM.PRIM_ALU.FINISHING_STEAM.STEAM.BIOMASS_WASTE</t>
  </si>
  <si>
    <t>FEC.ktoe.PL.NFM.PRIM_ALU.FINISHING_STEAM.STEAM.STEAM_DISTR</t>
  </si>
  <si>
    <t>Aluminium finishing - Electric</t>
  </si>
  <si>
    <t>FEC.ktoe.PL.NFM.PRIM_ALU.FINISHING.ELEC.ELEC</t>
  </si>
  <si>
    <t>FEC.ktoe.PL.NFM.SEC_ALU.TOTAL.TOTAL.TOTAL</t>
  </si>
  <si>
    <t>FEC.ktoe.PL.NFM.SEC_ALU.LIGHT.GENERIC.ELEC</t>
  </si>
  <si>
    <t>FEC.ktoe.PL.NFM.SEC_ALU.AIRCOMP.GENERIC.ELEC</t>
  </si>
  <si>
    <t>FEC.ktoe.PL.NFM.SEC_ALU.MOTOR.GENERIC.ELEC</t>
  </si>
  <si>
    <t>FEC.ktoe.PL.NFM.SEC_ALU.FANS.GENERIC.ELEC</t>
  </si>
  <si>
    <t>FEC.ktoe.PL.NFM.SEC_ALU.LOW_ENTH.TOTAL.TOTAL</t>
  </si>
  <si>
    <t>FEC.ktoe.PL.NFM.SEC_ALU.LOW_ENTH.THERM.DIESEL_LIQBIO</t>
  </si>
  <si>
    <t>FEC.ktoe.PL.NFM.SEC_ALU.LOW_ENTH.THERM.NG_BIOGAS</t>
  </si>
  <si>
    <t>FEC.ktoe.PL.NFM.SEC_ALU.LOW_ENTH.THERM.SOLAR_GEO</t>
  </si>
  <si>
    <t>FEC.ktoe.PL.NFM.SEC_ALU.LOW_ENTH.HP.AMBIENT</t>
  </si>
  <si>
    <t>FEC.ktoe.PL.NFM.SEC_ALU.LOW_ENTH.THERM.ELEC</t>
  </si>
  <si>
    <t>Secondary aluminium (incl. pre-treatment, remelting)</t>
  </si>
  <si>
    <t>FEC.ktoe.PL.NFM.SEC_ALU.SEC_REMELTING.TOTAL.TOTAL</t>
  </si>
  <si>
    <t>Secondary aluminium - Thermal</t>
  </si>
  <si>
    <t>FEC.ktoe.PL.NFM.SEC_ALU.SEC_REMELTING.THERM.TOTAL</t>
  </si>
  <si>
    <t>FEC.ktoe.PL.NFM.SEC_ALU.SEC_REMELTING.THERM.LPG</t>
  </si>
  <si>
    <t>FEC.ktoe.PL.NFM.SEC_ALU.SEC_REMELTING.THERM.DIESEL_LIQBIO</t>
  </si>
  <si>
    <t>FEC.ktoe.PL.NFM.SEC_ALU.SEC_REMELTING.THERM.RFO</t>
  </si>
  <si>
    <t>FEC.ktoe.PL.NFM.SEC_ALU.SEC_REMELTING.THERM.NG_BIOGAS</t>
  </si>
  <si>
    <t>Secondary aluminium - Electric</t>
  </si>
  <si>
    <t>FEC.ktoe.PL.NFM.SEC_ALU.SEC_REMELTING.ELEC.ELEC</t>
  </si>
  <si>
    <t>FEC.ktoe.PL.NFM.SEC_ALU.SEC_PROCESSING.TOTAL.TOTAL</t>
  </si>
  <si>
    <t>FEC.ktoe.PL.NFM.SEC_ALU.SEC_PROCESSING.THERM.TOTAL</t>
  </si>
  <si>
    <t>FEC.ktoe.PL.NFM.SEC_ALU.SEC_PROCESSING.THERM.LPG</t>
  </si>
  <si>
    <t>FEC.ktoe.PL.NFM.SEC_ALU.SEC_PROCESSING.THERM.DIESEL_LIQBIO</t>
  </si>
  <si>
    <t>FEC.ktoe.PL.NFM.SEC_ALU.SEC_PROCESSING.THERM.RFO</t>
  </si>
  <si>
    <t>FEC.ktoe.PL.NFM.SEC_ALU.SEC_PROCESSING.THERM.NG_BIOGAS</t>
  </si>
  <si>
    <t>FEC.ktoe.PL.NFM.SEC_ALU.SEC_PROCESSING.ELEC.ELEC</t>
  </si>
  <si>
    <t>FEC.ktoe.PL.NFM.SEC_ALU.SEC_FINISHING.THERM.TOTAL</t>
  </si>
  <si>
    <t>FEC.ktoe.PL.NFM.SEC_ALU.SEC_FINISHING.THERM.LPG</t>
  </si>
  <si>
    <t>FEC.ktoe.PL.NFM.SEC_ALU.SEC_FINISHING.THERM.DIESEL_LIQBIO</t>
  </si>
  <si>
    <t>FEC.ktoe.PL.NFM.SEC_ALU.SEC_FINISHING.THERM.NG_BIOGAS</t>
  </si>
  <si>
    <t>FEC.ktoe.PL.NFM.SEC_ALU.SEC_FINISHING_STEAM.TOTAL.TOTAL</t>
  </si>
  <si>
    <t>FEC.ktoe.PL.NFM.SEC_ALU.SEC_FINISHING_STEAM.STEAM.SOLIDS</t>
  </si>
  <si>
    <t>FEC.ktoe.PL.NFM.SEC_ALU.SEC_FINISHING_STEAM.STEAM.RFG</t>
  </si>
  <si>
    <t>FEC.ktoe.PL.NFM.SEC_ALU.SEC_FINISHING_STEAM.STEAM.LPG</t>
  </si>
  <si>
    <t>FEC.ktoe.PL.NFM.SEC_ALU.SEC_FINISHING_STEAM.STEAM.DIESEL_LIQBIO</t>
  </si>
  <si>
    <t>FEC.ktoe.PL.NFM.SEC_ALU.SEC_FINISHING_STEAM.STEAM.RFO</t>
  </si>
  <si>
    <t>FEC.ktoe.PL.NFM.SEC_ALU.SEC_FINISHING_STEAM.STEAM.OTHER</t>
  </si>
  <si>
    <t>FEC.ktoe.PL.NFM.SEC_ALU.SEC_FINISHING_STEAM.STEAM.NG_BIOGAS</t>
  </si>
  <si>
    <t>FEC.ktoe.PL.NFM.SEC_ALU.SEC_FINISHING_STEAM.STEAM.DERIVED</t>
  </si>
  <si>
    <t>FEC.ktoe.PL.NFM.SEC_ALU.SEC_FINISHING_STEAM.STEAM.BIOMASS_WASTE</t>
  </si>
  <si>
    <t>FEC.ktoe.PL.NFM.SEC_ALU.SEC_FINISHING_STEAM.STEAM.STEAM_DISTR</t>
  </si>
  <si>
    <t>FEC.ktoe.PL.NFM.SEC_ALU.SEC_FINISHING.ELEC.ELEC</t>
  </si>
  <si>
    <t>FEC.ktoe.PL.NFM.OTHER_NFM.TOTAL.TOTAL.TOTAL</t>
  </si>
  <si>
    <t>FEC.ktoe.PL.NFM.OTHER_NFM.LIGHT.GENERIC.ELEC</t>
  </si>
  <si>
    <t>FEC.ktoe.PL.NFM.OTHER_NFM.AIRCOMP.GENERIC.ELEC</t>
  </si>
  <si>
    <t>FEC.ktoe.PL.NFM.OTHER_NFM.MOTOR.GENERIC.ELEC</t>
  </si>
  <si>
    <t>FEC.ktoe.PL.NFM.OTHER_NFM.FANS.GENERIC.ELEC</t>
  </si>
  <si>
    <t>FEC.ktoe.PL.NFM.OTHER_NFM.LOW_ENTH.TOTAL.TOTAL</t>
  </si>
  <si>
    <t>FEC.ktoe.PL.NFM.OTHER_NFM.LOW_ENTH.THERM.DIESEL_LIQBIO</t>
  </si>
  <si>
    <t>FEC.ktoe.PL.NFM.OTHER_NFM.LOW_ENTH.THERM.NG_BIOGAS</t>
  </si>
  <si>
    <t>FEC.ktoe.PL.NFM.OTHER_NFM.LOW_ENTH.THERM.SOLAR_GEO</t>
  </si>
  <si>
    <t>FEC.ktoe.PL.NFM.OTHER_NFM.LOW_ENTH.HP.AMBIENT</t>
  </si>
  <si>
    <t>FEC.ktoe.PL.NFM.OTHER_NFM.LOW_ENTH.THERM.ELEC</t>
  </si>
  <si>
    <t>Other Metals: production</t>
  </si>
  <si>
    <t>FEC.ktoe.PL.NFM.OTHER_NFM.OTH_PRODUCTION.TOTAL.TOTAL</t>
  </si>
  <si>
    <t>Metal production - Thermal</t>
  </si>
  <si>
    <t>FEC.ktoe.PL.NFM.OTHER_NFM.OTH_PRODUCTION.THERM.TOTAL</t>
  </si>
  <si>
    <t>FEC.ktoe.PL.NFM.OTHER_NFM.OTH_PRODUCTION.THERM.SOLIDS</t>
  </si>
  <si>
    <t>FEC.ktoe.PL.NFM.OTHER_NFM.OTH_PRODUCTION.THERM.LPG</t>
  </si>
  <si>
    <t>FEC.ktoe.PL.NFM.OTHER_NFM.OTH_PRODUCTION.THERM.DIESEL_LIQBIO</t>
  </si>
  <si>
    <t>FEC.ktoe.PL.NFM.OTHER_NFM.OTH_PRODUCTION.THERM.RFO</t>
  </si>
  <si>
    <t>FEC.ktoe.PL.NFM.OTHER_NFM.OTH_PRODUCTION.THERM.NG_BIOGAS</t>
  </si>
  <si>
    <t>Metal production - Electric</t>
  </si>
  <si>
    <t>FEC.ktoe.PL.NFM.OTHER_NFM.OTH_PRODUCTION.ELEC.ELEC</t>
  </si>
  <si>
    <t>Metal processing  (metallurgy e.g. cast house, reheating)</t>
  </si>
  <si>
    <t>FEC.ktoe.PL.NFM.OTHER_NFM.OTH_PROCESSING.TOTAL.TOTAL</t>
  </si>
  <si>
    <t>Metal processing - Thermal</t>
  </si>
  <si>
    <t>FEC.ktoe.PL.NFM.OTHER_NFM.OTH_PROCESSING.THERM.TOTAL</t>
  </si>
  <si>
    <t>FEC.ktoe.PL.NFM.OTHER_NFM.OTH_PROCESSING.THERM.LPG</t>
  </si>
  <si>
    <t>FEC.ktoe.PL.NFM.OTHER_NFM.OTH_PROCESSING.THERM.DIESEL_LIQBIO</t>
  </si>
  <si>
    <t>FEC.ktoe.PL.NFM.OTHER_NFM.OTH_PROCESSING.THERM.RFO</t>
  </si>
  <si>
    <t>FEC.ktoe.PL.NFM.OTHER_NFM.OTH_PROCESSING.THERM.NG_BIOGAS</t>
  </si>
  <si>
    <t>Metal processing - Electric</t>
  </si>
  <si>
    <t>FEC.ktoe.PL.NFM.OTHER_NFM.OTH_PROCESSING.ELEC.ELEC</t>
  </si>
  <si>
    <t>Metal finishing</t>
  </si>
  <si>
    <t>Metal finishing - Thermal</t>
  </si>
  <si>
    <t>FEC.ktoe.PL.NFM.OTHER_NFM.OTH_FINISHING.THERM.TOTAL</t>
  </si>
  <si>
    <t>FEC.ktoe.PL.NFM.OTHER_NFM.OTH_FINISHING.THERM.LPG</t>
  </si>
  <si>
    <t>FEC.ktoe.PL.NFM.OTHER_NFM.OTH_FINISHING.THERM.DIESEL_LIQBIO</t>
  </si>
  <si>
    <t>FEC.ktoe.PL.NFM.OTHER_NFM.OTH_FINISHING.THERM.NG_BIOGAS</t>
  </si>
  <si>
    <t>Metal finishing - Steam</t>
  </si>
  <si>
    <t>FEC.ktoe.PL.NFM.OTHER_NFM.OTH_FINISHING_STEAM.TOTAL.TOTAL</t>
  </si>
  <si>
    <t>FEC.ktoe.PL.NFM.OTHER_NFM.OTH_FINISHING_STEAM.STEAM.SOLIDS</t>
  </si>
  <si>
    <t>FEC.ktoe.PL.NFM.OTHER_NFM.OTH_FINISHING_STEAM.STEAM.RFG</t>
  </si>
  <si>
    <t>FEC.ktoe.PL.NFM.OTHER_NFM.OTH_FINISHING_STEAM.STEAM.LPG</t>
  </si>
  <si>
    <t>FEC.ktoe.PL.NFM.OTHER_NFM.OTH_FINISHING_STEAM.STEAM.DIESEL_LIQBIO</t>
  </si>
  <si>
    <t>FEC.ktoe.PL.NFM.OTHER_NFM.OTH_FINISHING_STEAM.STEAM.RFO</t>
  </si>
  <si>
    <t>FEC.ktoe.PL.NFM.OTHER_NFM.OTH_FINISHING_STEAM.STEAM.OTHER</t>
  </si>
  <si>
    <t>FEC.ktoe.PL.NFM.OTHER_NFM.OTH_FINISHING_STEAM.STEAM.NG_BIOGAS</t>
  </si>
  <si>
    <t>FEC.ktoe.PL.NFM.OTHER_NFM.OTH_FINISHING_STEAM.STEAM.DERIVED</t>
  </si>
  <si>
    <t>FEC.ktoe.PL.NFM.OTHER_NFM.OTH_FINISHING_STEAM.STEAM.BIOMASS_WASTE</t>
  </si>
  <si>
    <t>FEC.ktoe.PL.NFM.OTHER_NFM.OTH_FINISHING_STEAM.STEAM.STEAM_DISTR</t>
  </si>
  <si>
    <t>Metal finishing - Electric</t>
  </si>
  <si>
    <t>FEC.ktoe.PL.NFM.OTHER_NFM.OTH_FINISHING.ELEC.ELEC</t>
  </si>
  <si>
    <t>UED.ktoe.PL.NFM.ALUMINA.TOTAL.TOTAL.TOTAL</t>
  </si>
  <si>
    <t>UED.ktoe.PL.NFM.ALUMINA.LIGHT.GENERIC.ELEC</t>
  </si>
  <si>
    <t>UED.ktoe.PL.NFM.ALUMINA.AIRCOMP.GENERIC.ELEC</t>
  </si>
  <si>
    <t>UED.ktoe.PL.NFM.ALUMINA.MOTOR.GENERIC.ELEC</t>
  </si>
  <si>
    <t>UED.ktoe.PL.NFM.ALUMINA.FANS.GENERIC.ELEC</t>
  </si>
  <si>
    <t>UED.ktoe.PL.NFM.ALUMINA.LOW_ENTH.TOTAL.TOTAL</t>
  </si>
  <si>
    <t>UED.ktoe.PL.NFM.ALUMINA.LOW_ENTH.THERM.DIESEL_LIQBIO</t>
  </si>
  <si>
    <t>UED.ktoe.PL.NFM.ALUMINA.LOW_ENTH.THERM.NG_BIOGAS</t>
  </si>
  <si>
    <t>UED.ktoe.PL.NFM.ALUMINA.LOW_ENTH.THERM.SOLAR_GEO</t>
  </si>
  <si>
    <t>UED.ktoe.PL.NFM.ALUMINA.LOW_ENTH.HP.AMBIENT</t>
  </si>
  <si>
    <t>UED.ktoe.PL.NFM.ALUMINA.LOW_ENTH.THERM.ELEC</t>
  </si>
  <si>
    <t>UED.ktoe.PL.NFM.ALUMINA.A_PRODUCTION.TOTAL.TOTAL</t>
  </si>
  <si>
    <t>UED.ktoe.PL.NFM.ALUMINA.A_PRODUCTION.STEAM.SOLIDS</t>
  </si>
  <si>
    <t>UED.ktoe.PL.NFM.ALUMINA.A_PRODUCTION.STEAM.RFG</t>
  </si>
  <si>
    <t>UED.ktoe.PL.NFM.ALUMINA.A_PRODUCTION.STEAM.LPG</t>
  </si>
  <si>
    <t>UED.ktoe.PL.NFM.ALUMINA.A_PRODUCTION.STEAM.DIESEL_LIQBIO</t>
  </si>
  <si>
    <t>UED.ktoe.PL.NFM.ALUMINA.A_PRODUCTION.STEAM.RFO</t>
  </si>
  <si>
    <t>UED.ktoe.PL.NFM.ALUMINA.A_PRODUCTION.STEAM.OTHER</t>
  </si>
  <si>
    <t>UED.ktoe.PL.NFM.ALUMINA.A_PRODUCTION.STEAM.NG_BIOGAS</t>
  </si>
  <si>
    <t>UED.ktoe.PL.NFM.ALUMINA.A_PRODUCTION.STEAM.DERIVED</t>
  </si>
  <si>
    <t>UED.ktoe.PL.NFM.ALUMINA.A_PRODUCTION.STEAM.BIOMASS_WASTE</t>
  </si>
  <si>
    <t>UED.ktoe.PL.NFM.ALUMINA.A_PRODUCTION.STEAM.STEAM_DISTR</t>
  </si>
  <si>
    <t>UED.ktoe.PL.NFM.ALUMINA.A_REFINING.TOTAL.TOTAL</t>
  </si>
  <si>
    <t>UED.ktoe.PL.NFM.ALUMINA.A_REFINING.THERM.LPG</t>
  </si>
  <si>
    <t>UED.ktoe.PL.NFM.ALUMINA.A_REFINING.THERM.DIESEL_LIQBIO</t>
  </si>
  <si>
    <t>UED.ktoe.PL.NFM.ALUMINA.A_REFINING.THERM.RFO</t>
  </si>
  <si>
    <t>UED.ktoe.PL.NFM.ALUMINA.A_REFINING.THERM.NG_BIOGAS</t>
  </si>
  <si>
    <t>UED.ktoe.PL.NFM.ALUMINA.A_REFINING.THERM.ELEC</t>
  </si>
  <si>
    <t>UED.ktoe.PL.NFM.PRIM_ALU.TOTAL.TOTAL.TOTAL</t>
  </si>
  <si>
    <t>UED.ktoe.PL.NFM.PRIM_ALU.LIGHT.GENERIC.ELEC</t>
  </si>
  <si>
    <t>UED.ktoe.PL.NFM.PRIM_ALU.AIRCOMP.GENERIC.ELEC</t>
  </si>
  <si>
    <t>UED.ktoe.PL.NFM.PRIM_ALU.MOTOR.GENERIC.ELEC</t>
  </si>
  <si>
    <t>UED.ktoe.PL.NFM.PRIM_ALU.FANS.GENERIC.ELEC</t>
  </si>
  <si>
    <t>UED.ktoe.PL.NFM.PRIM_ALU.LOW_ENTH.TOTAL.TOTAL</t>
  </si>
  <si>
    <t>UED.ktoe.PL.NFM.PRIM_ALU.LOW_ENTH.THERM.DIESEL_LIQBIO</t>
  </si>
  <si>
    <t>UED.ktoe.PL.NFM.PRIM_ALU.LOW_ENTH.THERM.NG_BIOGAS</t>
  </si>
  <si>
    <t>UED.ktoe.PL.NFM.PRIM_ALU.LOW_ENTH.THERM.SOLAR_GEO</t>
  </si>
  <si>
    <t>UED.ktoe.PL.NFM.PRIM_ALU.LOW_ENTH.HP.AMBIENT</t>
  </si>
  <si>
    <t>UED.ktoe.PL.NFM.PRIM_ALU.LOW_ENTH.THERM.ELEC</t>
  </si>
  <si>
    <t>UED.ktoe.PL.NFM.PRIM_ALU.SMELTING.ELEC.ELEC</t>
  </si>
  <si>
    <t>UED.ktoe.PL.NFM.PRIM_ALU.PROCESSING.TOTAL.TOTAL</t>
  </si>
  <si>
    <t>UED.ktoe.PL.NFM.PRIM_ALU.PROCESSING.THERM.TOTAL</t>
  </si>
  <si>
    <t>UED.ktoe.PL.NFM.PRIM_ALU.PROCESSING.THERM.LPG</t>
  </si>
  <si>
    <t>UED.ktoe.PL.NFM.PRIM_ALU.PROCESSING.THERM.DIESEL_LIQBIO</t>
  </si>
  <si>
    <t>UED.ktoe.PL.NFM.PRIM_ALU.PROCESSING.THERM.RFO</t>
  </si>
  <si>
    <t>UED.ktoe.PL.NFM.PRIM_ALU.PROCESSING.THERM.NG_BIOGAS</t>
  </si>
  <si>
    <t>UED.ktoe.PL.NFM.PRIM_ALU.PROCESSING.ELEC.ELEC</t>
  </si>
  <si>
    <t>UED.ktoe.PL.NFM.PRIM_ALU.FINISHING.THERM.TOTAL</t>
  </si>
  <si>
    <t>UED.ktoe.PL.NFM.PRIM_ALU.FINISHING.THERM.LPG</t>
  </si>
  <si>
    <t>UED.ktoe.PL.NFM.PRIM_ALU.FINISHING.THERM.DIESEL_LIQBIO</t>
  </si>
  <si>
    <t>UED.ktoe.PL.NFM.PRIM_ALU.FINISHING.THERM.NG_BIOGAS</t>
  </si>
  <si>
    <t>UED.ktoe.PL.NFM.PRIM_ALU.FINISHING_STEAM.TOTAL.TOTAL</t>
  </si>
  <si>
    <t>UED.ktoe.PL.NFM.PRIM_ALU.FINISHING_STEAM.STEAM.SOLIDS</t>
  </si>
  <si>
    <t>UED.ktoe.PL.NFM.PRIM_ALU.FINISHING_STEAM.STEAM.RFG</t>
  </si>
  <si>
    <t>UED.ktoe.PL.NFM.PRIM_ALU.FINISHING_STEAM.STEAM.LPG</t>
  </si>
  <si>
    <t>UED.ktoe.PL.NFM.PRIM_ALU.FINISHING_STEAM.STEAM.DIESEL_LIQBIO</t>
  </si>
  <si>
    <t>UED.ktoe.PL.NFM.PRIM_ALU.FINISHING_STEAM.STEAM.RFO</t>
  </si>
  <si>
    <t>UED.ktoe.PL.NFM.PRIM_ALU.FINISHING_STEAM.STEAM.OTHER</t>
  </si>
  <si>
    <t>UED.ktoe.PL.NFM.PRIM_ALU.FINISHING_STEAM.STEAM.NG_BIOGAS</t>
  </si>
  <si>
    <t>UED.ktoe.PL.NFM.PRIM_ALU.FINISHING_STEAM.STEAM.DERIVED</t>
  </si>
  <si>
    <t>UED.ktoe.PL.NFM.PRIM_ALU.FINISHING_STEAM.STEAM.BIOMASS_WASTE</t>
  </si>
  <si>
    <t>UED.ktoe.PL.NFM.PRIM_ALU.FINISHING_STEAM.STEAM.STEAM_DISTR</t>
  </si>
  <si>
    <t>UED.ktoe.PL.NFM.PRIM_ALU.FINISHING.ELEC.ELEC</t>
  </si>
  <si>
    <t>UED.ktoe.PL.NFM.SEC_ALU.TOTAL.TOTAL.TOTAL</t>
  </si>
  <si>
    <t>UED.ktoe.PL.NFM.SEC_ALU.LIGHT.GENERIC.ELEC</t>
  </si>
  <si>
    <t>UED.ktoe.PL.NFM.SEC_ALU.AIRCOMP.GENERIC.ELEC</t>
  </si>
  <si>
    <t>UED.ktoe.PL.NFM.SEC_ALU.MOTOR.GENERIC.ELEC</t>
  </si>
  <si>
    <t>UED.ktoe.PL.NFM.SEC_ALU.FANS.GENERIC.ELEC</t>
  </si>
  <si>
    <t>UED.ktoe.PL.NFM.SEC_ALU.LOW_ENTH.TOTAL.TOTAL</t>
  </si>
  <si>
    <t>UED.ktoe.PL.NFM.SEC_ALU.LOW_ENTH.THERM.DIESEL_LIQBIO</t>
  </si>
  <si>
    <t>UED.ktoe.PL.NFM.SEC_ALU.LOW_ENTH.THERM.NG_BIOGAS</t>
  </si>
  <si>
    <t>UED.ktoe.PL.NFM.SEC_ALU.LOW_ENTH.THERM.SOLAR_GEO</t>
  </si>
  <si>
    <t>UED.ktoe.PL.NFM.SEC_ALU.LOW_ENTH.HP.AMBIENT</t>
  </si>
  <si>
    <t>UED.ktoe.PL.NFM.SEC_ALU.LOW_ENTH.THERM.ELEC</t>
  </si>
  <si>
    <t>UED.ktoe.PL.NFM.SEC_ALU.SEC_REMELTING.TOTAL.TOTAL</t>
  </si>
  <si>
    <t>UED.ktoe.PL.NFM.SEC_ALU.SEC_REMELTING.THERM.TOTAL</t>
  </si>
  <si>
    <t>UED.ktoe.PL.NFM.SEC_ALU.SEC_REMELTING.THERM.LPG</t>
  </si>
  <si>
    <t>UED.ktoe.PL.NFM.SEC_ALU.SEC_REMELTING.THERM.DIESEL_LIQBIO</t>
  </si>
  <si>
    <t>UED.ktoe.PL.NFM.SEC_ALU.SEC_REMELTING.THERM.RFO</t>
  </si>
  <si>
    <t>UED.ktoe.PL.NFM.SEC_ALU.SEC_REMELTING.THERM.NG_BIOGAS</t>
  </si>
  <si>
    <t>UED.ktoe.PL.NFM.SEC_ALU.SEC_REMELTING.ELEC.ELEC</t>
  </si>
  <si>
    <t>UED.ktoe.PL.NFM.SEC_ALU.SEC_PROCESSING.TOTAL.TOTAL</t>
  </si>
  <si>
    <t>UED.ktoe.PL.NFM.SEC_ALU.SEC_PROCESSING.THERM.TOTAL</t>
  </si>
  <si>
    <t>UED.ktoe.PL.NFM.SEC_ALU.SEC_PROCESSING.THERM.LPG</t>
  </si>
  <si>
    <t>UED.ktoe.PL.NFM.SEC_ALU.SEC_PROCESSING.THERM.DIESEL_LIQBIO</t>
  </si>
  <si>
    <t>UED.ktoe.PL.NFM.SEC_ALU.SEC_PROCESSING.THERM.RFO</t>
  </si>
  <si>
    <t>UED.ktoe.PL.NFM.SEC_ALU.SEC_PROCESSING.THERM.NG_BIOGAS</t>
  </si>
  <si>
    <t>UED.ktoe.PL.NFM.SEC_ALU.SEC_PROCESSING.ELEC.ELEC</t>
  </si>
  <si>
    <t>UED.ktoe.PL.NFM.SEC_ALU.SEC_FINISHING.THERM.TOTAL</t>
  </si>
  <si>
    <t>UED.ktoe.PL.NFM.SEC_ALU.SEC_FINISHING.THERM.LPG</t>
  </si>
  <si>
    <t>UED.ktoe.PL.NFM.SEC_ALU.SEC_FINISHING.THERM.DIESEL_LIQBIO</t>
  </si>
  <si>
    <t>UED.ktoe.PL.NFM.SEC_ALU.SEC_FINISHING.THERM.NG_BIOGAS</t>
  </si>
  <si>
    <t>UED.ktoe.PL.NFM.SEC_ALU.SEC_FINISHING_STEAM.TOTAL.TOTAL</t>
  </si>
  <si>
    <t>UED.ktoe.PL.NFM.SEC_ALU.SEC_FINISHING_STEAM.STEAM.SOLIDS</t>
  </si>
  <si>
    <t>UED.ktoe.PL.NFM.SEC_ALU.SEC_FINISHING_STEAM.STEAM.RFG</t>
  </si>
  <si>
    <t>UED.ktoe.PL.NFM.SEC_ALU.SEC_FINISHING_STEAM.STEAM.LPG</t>
  </si>
  <si>
    <t>UED.ktoe.PL.NFM.SEC_ALU.SEC_FINISHING_STEAM.STEAM.DIESEL_LIQBIO</t>
  </si>
  <si>
    <t>UED.ktoe.PL.NFM.SEC_ALU.SEC_FINISHING_STEAM.STEAM.RFO</t>
  </si>
  <si>
    <t>UED.ktoe.PL.NFM.SEC_ALU.SEC_FINISHING_STEAM.STEAM.OTHER</t>
  </si>
  <si>
    <t>UED.ktoe.PL.NFM.SEC_ALU.SEC_FINISHING_STEAM.STEAM.NG_BIOGAS</t>
  </si>
  <si>
    <t>UED.ktoe.PL.NFM.SEC_ALU.SEC_FINISHING_STEAM.STEAM.DERIVED</t>
  </si>
  <si>
    <t>UED.ktoe.PL.NFM.SEC_ALU.SEC_FINISHING_STEAM.STEAM.BIOMASS_WASTE</t>
  </si>
  <si>
    <t>UED.ktoe.PL.NFM.SEC_ALU.SEC_FINISHING_STEAM.STEAM.STEAM_DISTR</t>
  </si>
  <si>
    <t>UED.ktoe.PL.NFM.SEC_ALU.SEC_FINISHING.ELEC.ELEC</t>
  </si>
  <si>
    <t>UED.ktoe.PL.NFM.OTHER_NFM.TOTAL.TOTAL.TOTAL</t>
  </si>
  <si>
    <t>UED.ktoe.PL.NFM.OTHER_NFM.LIGHT.GENERIC.ELEC</t>
  </si>
  <si>
    <t>UED.ktoe.PL.NFM.OTHER_NFM.AIRCOMP.GENERIC.ELEC</t>
  </si>
  <si>
    <t>UED.ktoe.PL.NFM.OTHER_NFM.MOTOR.GENERIC.ELEC</t>
  </si>
  <si>
    <t>UED.ktoe.PL.NFM.OTHER_NFM.FANS.GENERIC.ELEC</t>
  </si>
  <si>
    <t>UED.ktoe.PL.NFM.OTHER_NFM.LOW_ENTH.TOTAL.TOTAL</t>
  </si>
  <si>
    <t>UED.ktoe.PL.NFM.OTHER_NFM.LOW_ENTH.THERM.DIESEL_LIQBIO</t>
  </si>
  <si>
    <t>UED.ktoe.PL.NFM.OTHER_NFM.LOW_ENTH.THERM.NG_BIOGAS</t>
  </si>
  <si>
    <t>UED.ktoe.PL.NFM.OTHER_NFM.LOW_ENTH.THERM.SOLAR_GEO</t>
  </si>
  <si>
    <t>UED.ktoe.PL.NFM.OTHER_NFM.LOW_ENTH.HP.AMBIENT</t>
  </si>
  <si>
    <t>UED.ktoe.PL.NFM.OTHER_NFM.LOW_ENTH.THERM.ELEC</t>
  </si>
  <si>
    <t>UED.ktoe.PL.NFM.OTHER_NFM.OTH_PRODUCTION.TOTAL.TOTAL</t>
  </si>
  <si>
    <t>UED.ktoe.PL.NFM.OTHER_NFM.OTH_PRODUCTION.THERM.TOTAL</t>
  </si>
  <si>
    <t>UED.ktoe.PL.NFM.OTHER_NFM.OTH_PRODUCTION.THERM.SOLIDS</t>
  </si>
  <si>
    <t>UED.ktoe.PL.NFM.OTHER_NFM.OTH_PRODUCTION.THERM.LPG</t>
  </si>
  <si>
    <t>UED.ktoe.PL.NFM.OTHER_NFM.OTH_PRODUCTION.THERM.DIESEL_LIQBIO</t>
  </si>
  <si>
    <t>UED.ktoe.PL.NFM.OTHER_NFM.OTH_PRODUCTION.THERM.RFO</t>
  </si>
  <si>
    <t>UED.ktoe.PL.NFM.OTHER_NFM.OTH_PRODUCTION.THERM.NG_BIOGAS</t>
  </si>
  <si>
    <t>UED.ktoe.PL.NFM.OTHER_NFM.OTH_PRODUCTION.ELEC.ELEC</t>
  </si>
  <si>
    <t>UED.ktoe.PL.NFM.OTHER_NFM.OTH_PROCESSING.TOTAL.TOTAL</t>
  </si>
  <si>
    <t>UED.ktoe.PL.NFM.OTHER_NFM.OTH_PROCESSING.THERM.TOTAL</t>
  </si>
  <si>
    <t>UED.ktoe.PL.NFM.OTHER_NFM.OTH_PROCESSING.THERM.LPG</t>
  </si>
  <si>
    <t>UED.ktoe.PL.NFM.OTHER_NFM.OTH_PROCESSING.THERM.DIESEL_LIQBIO</t>
  </si>
  <si>
    <t>UED.ktoe.PL.NFM.OTHER_NFM.OTH_PROCESSING.THERM.RFO</t>
  </si>
  <si>
    <t>UED.ktoe.PL.NFM.OTHER_NFM.OTH_PROCESSING.THERM.NG_BIOGAS</t>
  </si>
  <si>
    <t>UED.ktoe.PL.NFM.OTHER_NFM.OTH_PROCESSING.ELEC.ELEC</t>
  </si>
  <si>
    <t>UED.ktoe.PL.NFM.OTHER_NFM.OTH_FINISHING.THERM.TOTAL</t>
  </si>
  <si>
    <t>UED.ktoe.PL.NFM.OTHER_NFM.OTH_FINISHING.THERM.LPG</t>
  </si>
  <si>
    <t>UED.ktoe.PL.NFM.OTHER_NFM.OTH_FINISHING.THERM.DIESEL_LIQBIO</t>
  </si>
  <si>
    <t>UED.ktoe.PL.NFM.OTHER_NFM.OTH_FINISHING.THERM.NG_BIOGAS</t>
  </si>
  <si>
    <t>UED.ktoe.PL.NFM.OTHER_NFM.OTH_FINISHING_STEAM.TOTAL.TOTAL</t>
  </si>
  <si>
    <t>UED.ktoe.PL.NFM.OTHER_NFM.OTH_FINISHING_STEAM.STEAM.SOLIDS</t>
  </si>
  <si>
    <t>UED.ktoe.PL.NFM.OTHER_NFM.OTH_FINISHING_STEAM.STEAM.RFG</t>
  </si>
  <si>
    <t>UED.ktoe.PL.NFM.OTHER_NFM.OTH_FINISHING_STEAM.STEAM.LPG</t>
  </si>
  <si>
    <t>UED.ktoe.PL.NFM.OTHER_NFM.OTH_FINISHING_STEAM.STEAM.DIESEL_LIQBIO</t>
  </si>
  <si>
    <t>UED.ktoe.PL.NFM.OTHER_NFM.OTH_FINISHING_STEAM.STEAM.RFO</t>
  </si>
  <si>
    <t>UED.ktoe.PL.NFM.OTHER_NFM.OTH_FINISHING_STEAM.STEAM.OTHER</t>
  </si>
  <si>
    <t>UED.ktoe.PL.NFM.OTHER_NFM.OTH_FINISHING_STEAM.STEAM.NG_BIOGAS</t>
  </si>
  <si>
    <t>UED.ktoe.PL.NFM.OTHER_NFM.OTH_FINISHING_STEAM.STEAM.DERIVED</t>
  </si>
  <si>
    <t>UED.ktoe.PL.NFM.OTHER_NFM.OTH_FINISHING_STEAM.STEAM.BIOMASS_WASTE</t>
  </si>
  <si>
    <t>UED.ktoe.PL.NFM.OTHER_NFM.OTH_FINISHING_STEAM.STEAM.STEAM_DISTR</t>
  </si>
  <si>
    <t>UED.ktoe.PL.NFM.OTHER_NFM.OTH_FINISHING.ELEC.ELEC</t>
  </si>
  <si>
    <t>FUEL_EMI.ktCO2.PL.NFM.ALUMINA.TOTAL.TOTAL.TOTAL</t>
  </si>
  <si>
    <t>FUEL_EMI.ktCO2.PL.NFM.ALUMINA.LIGHT.GENERIC.ELEC</t>
  </si>
  <si>
    <t>FUEL_EMI.ktCO2.PL.NFM.ALUMINA.AIRCOMP.GENERIC.ELEC</t>
  </si>
  <si>
    <t>FUEL_EMI.ktCO2.PL.NFM.ALUMINA.MOTOR.GENERIC.ELEC</t>
  </si>
  <si>
    <t>FUEL_EMI.ktCO2.PL.NFM.ALUMINA.FANS.GENERIC.ELEC</t>
  </si>
  <si>
    <t>FUEL_EMI.ktCO2.PL.NFM.ALUMINA.LOW_ENTH.TOTAL.TOTAL</t>
  </si>
  <si>
    <t>FUEL_EMI.ktCO2.PL.NFM.ALUMINA.LOW_ENTH.THERM.DIESEL_LIQBIO</t>
  </si>
  <si>
    <t>FUEL_EMI.ktCO2.PL.NFM.ALUMINA.LOW_ENTH.THERM.NG_BIOGAS</t>
  </si>
  <si>
    <t>FUEL_EMI.ktCO2.PL.NFM.ALUMINA.LOW_ENTH.THERM.SOLAR_GEO</t>
  </si>
  <si>
    <t>FUEL_EMI.ktCO2.PL.NFM.ALUMINA.LOW_ENTH.HP.AMBIENT</t>
  </si>
  <si>
    <t>FUEL_EMI.ktCO2.PL.NFM.ALUMINA.LOW_ENTH.THERM.ELEC</t>
  </si>
  <si>
    <t>FUEL_EMI.ktCO2.PL.NFM.ALUMINA.A_PRODUCTION.TOTAL.TOTAL</t>
  </si>
  <si>
    <t>FUEL_EMI.ktCO2.PL.NFM.ALUMINA.A_PRODUCTION.STEAM.SOLIDS</t>
  </si>
  <si>
    <t>FUEL_EMI.ktCO2.PL.NFM.ALUMINA.A_PRODUCTION.STEAM.RFG</t>
  </si>
  <si>
    <t>FUEL_EMI.ktCO2.PL.NFM.ALUMINA.A_PRODUCTION.STEAM.LPG</t>
  </si>
  <si>
    <t>FUEL_EMI.ktCO2.PL.NFM.ALUMINA.A_PRODUCTION.STEAM.DIESEL_LIQBIO</t>
  </si>
  <si>
    <t>FUEL_EMI.ktCO2.PL.NFM.ALUMINA.A_PRODUCTION.STEAM.RFO</t>
  </si>
  <si>
    <t>FUEL_EMI.ktCO2.PL.NFM.ALUMINA.A_PRODUCTION.STEAM.OTHER</t>
  </si>
  <si>
    <t>FUEL_EMI.ktCO2.PL.NFM.ALUMINA.A_PRODUCTION.STEAM.NG_BIOGAS</t>
  </si>
  <si>
    <t>FUEL_EMI.ktCO2.PL.NFM.ALUMINA.A_PRODUCTION.STEAM.DERIVED</t>
  </si>
  <si>
    <t>FUEL_EMI.ktCO2.PL.NFM.ALUMINA.A_PRODUCTION.STEAM.BIOMASS_WASTE</t>
  </si>
  <si>
    <t>FUEL_EMI.ktCO2.PL.NFM.ALUMINA.A_PRODUCTION.STEAM.STEAM_DISTR</t>
  </si>
  <si>
    <t>FUEL_EMI.ktCO2.PL.NFM.ALUMINA.A_REFINING.TOTAL.TOTAL</t>
  </si>
  <si>
    <t>FUEL_EMI.ktCO2.PL.NFM.ALUMINA.A_REFINING.THERM.LPG</t>
  </si>
  <si>
    <t>FUEL_EMI.ktCO2.PL.NFM.ALUMINA.A_REFINING.THERM.DIESEL_LIQBIO</t>
  </si>
  <si>
    <t>FUEL_EMI.ktCO2.PL.NFM.ALUMINA.A_REFINING.THERM.RFO</t>
  </si>
  <si>
    <t>FUEL_EMI.ktCO2.PL.NFM.ALUMINA.A_REFINING.THERM.NG_BIOGAS</t>
  </si>
  <si>
    <t>FUEL_EMI.ktCO2.PL.NFM.ALUMINA.A_REFINING.THERM.ELEC</t>
  </si>
  <si>
    <t>FUEL_EMI.ktCO2.PL.NFM.PRIM_ALU.LIGHT.GENERIC.ELEC</t>
  </si>
  <si>
    <t>FUEL_EMI.ktCO2.PL.NFM.PRIM_ALU.AIRCOMP.GENERIC.ELEC</t>
  </si>
  <si>
    <t>FUEL_EMI.ktCO2.PL.NFM.PRIM_ALU.MOTOR.GENERIC.ELEC</t>
  </si>
  <si>
    <t>FUEL_EMI.ktCO2.PL.NFM.PRIM_ALU.FANS.GENERIC.ELEC</t>
  </si>
  <si>
    <t>FUEL_EMI.ktCO2.PL.NFM.PRIM_ALU.LOW_ENTH.TOTAL.TOTAL</t>
  </si>
  <si>
    <t>FUEL_EMI.ktCO2.PL.NFM.PRIM_ALU.LOW_ENTH.THERM.DIESEL_LIQBIO</t>
  </si>
  <si>
    <t>FUEL_EMI.ktCO2.PL.NFM.PRIM_ALU.LOW_ENTH.THERM.NG_BIOGAS</t>
  </si>
  <si>
    <t>FUEL_EMI.ktCO2.PL.NFM.PRIM_ALU.LOW_ENTH.THERM.SOLAR_GEO</t>
  </si>
  <si>
    <t>FUEL_EMI.ktCO2.PL.NFM.PRIM_ALU.LOW_ENTH.HP.AMBIENT</t>
  </si>
  <si>
    <t>FUEL_EMI.ktCO2.PL.NFM.PRIM_ALU.LOW_ENTH.THERM.ELEC</t>
  </si>
  <si>
    <t>FUEL_EMI.ktCO2.PL.NFM.PRIM_ALU.SMELTING.ELEC.ELEC</t>
  </si>
  <si>
    <t>FUEL_EMI.ktCO2.PL.NFM.PRIM_ALU.PROCESSING.TOTAL.TOTAL</t>
  </si>
  <si>
    <t>FUEL_EMI.ktCO2.PL.NFM.PRIM_ALU.PROCESSING.THERM.TOTAL</t>
  </si>
  <si>
    <t>FUEL_EMI.ktCO2.PL.NFM.PRIM_ALU.PROCESSING.THERM.LPG</t>
  </si>
  <si>
    <t>FUEL_EMI.ktCO2.PL.NFM.PRIM_ALU.PROCESSING.THERM.DIESEL_LIQBIO</t>
  </si>
  <si>
    <t>FUEL_EMI.ktCO2.PL.NFM.PRIM_ALU.PROCESSING.THERM.RFO</t>
  </si>
  <si>
    <t>FUEL_EMI.ktCO2.PL.NFM.PRIM_ALU.PROCESSING.THERM.NG_BIOGAS</t>
  </si>
  <si>
    <t>FUEL_EMI.ktCO2.PL.NFM.PRIM_ALU.PROCESSING.ELEC.ELEC</t>
  </si>
  <si>
    <t>FUEL_EMI.ktCO2.PL.NFM.PRIM_ALU.FINISHING.THERM.TOTAL</t>
  </si>
  <si>
    <t>FUEL_EMI.ktCO2.PL.NFM.PRIM_ALU.FINISHING.THERM.LPG</t>
  </si>
  <si>
    <t>FUEL_EMI.ktCO2.PL.NFM.PRIM_ALU.FINISHING.THERM.DIESEL_LIQBIO</t>
  </si>
  <si>
    <t>FUEL_EMI.ktCO2.PL.NFM.PRIM_ALU.FINISHING.THERM.NG_BIOGAS</t>
  </si>
  <si>
    <t>FUEL_EMI.ktCO2.PL.NFM.PRIM_ALU.FINISHING_STEAM.TOTAL.TOTAL</t>
  </si>
  <si>
    <t>FUEL_EMI.ktCO2.PL.NFM.PRIM_ALU.FINISHING_STEAM.STEAM.SOLIDS</t>
  </si>
  <si>
    <t>FUEL_EMI.ktCO2.PL.NFM.PRIM_ALU.FINISHING_STEAM.STEAM.RFG</t>
  </si>
  <si>
    <t>FUEL_EMI.ktCO2.PL.NFM.PRIM_ALU.FINISHING_STEAM.STEAM.LPG</t>
  </si>
  <si>
    <t>FUEL_EMI.ktCO2.PL.NFM.PRIM_ALU.FINISHING_STEAM.STEAM.DIESEL_LIQBIO</t>
  </si>
  <si>
    <t>FUEL_EMI.ktCO2.PL.NFM.PRIM_ALU.FINISHING_STEAM.STEAM.RFO</t>
  </si>
  <si>
    <t>FUEL_EMI.ktCO2.PL.NFM.PRIM_ALU.FINISHING_STEAM.STEAM.OTHER</t>
  </si>
  <si>
    <t>FUEL_EMI.ktCO2.PL.NFM.PRIM_ALU.FINISHING_STEAM.STEAM.NG_BIOGAS</t>
  </si>
  <si>
    <t>FUEL_EMI.ktCO2.PL.NFM.PRIM_ALU.FINISHING_STEAM.STEAM.DERIVED</t>
  </si>
  <si>
    <t>FUEL_EMI.ktCO2.PL.NFM.PRIM_ALU.FINISHING_STEAM.STEAM.BIOMASS_WASTE</t>
  </si>
  <si>
    <t>FUEL_EMI.ktCO2.PL.NFM.PRIM_ALU.FINISHING_STEAM.STEAM.STEAM_DISTR</t>
  </si>
  <si>
    <t>FUEL_EMI.ktCO2.PL.NFM.PRIM_ALU.FINISHING.ELEC.ELEC</t>
  </si>
  <si>
    <t>PROCESS_EMI.ktCO2.PL.NFM.PRIM_ALU</t>
  </si>
  <si>
    <t>FUEL_EMI.ktCO2.PL.NFM.SEC_ALU.TOTAL.TOTAL.TOTAL</t>
  </si>
  <si>
    <t>FUEL_EMI.ktCO2.PL.NFM.SEC_ALU.LIGHT.GENERIC.ELEC</t>
  </si>
  <si>
    <t>FUEL_EMI.ktCO2.PL.NFM.SEC_ALU.AIRCOMP.GENERIC.ELEC</t>
  </si>
  <si>
    <t>FUEL_EMI.ktCO2.PL.NFM.SEC_ALU.MOTOR.GENERIC.ELEC</t>
  </si>
  <si>
    <t>FUEL_EMI.ktCO2.PL.NFM.SEC_ALU.FANS.GENERIC.ELEC</t>
  </si>
  <si>
    <t>FUEL_EMI.ktCO2.PL.NFM.SEC_ALU.LOW_ENTH.TOTAL.TOTAL</t>
  </si>
  <si>
    <t>FUEL_EMI.ktCO2.PL.NFM.SEC_ALU.LOW_ENTH.THERM.DIESEL_LIQBIO</t>
  </si>
  <si>
    <t>FUEL_EMI.ktCO2.PL.NFM.SEC_ALU.LOW_ENTH.THERM.NG_BIOGAS</t>
  </si>
  <si>
    <t>FUEL_EMI.ktCO2.PL.NFM.SEC_ALU.LOW_ENTH.THERM.SOLAR_GEO</t>
  </si>
  <si>
    <t>FUEL_EMI.ktCO2.PL.NFM.SEC_ALU.LOW_ENTH.HP.AMBIENT</t>
  </si>
  <si>
    <t>FUEL_EMI.ktCO2.PL.NFM.SEC_ALU.LOW_ENTH.THERM.ELEC</t>
  </si>
  <si>
    <t>FUEL_EMI.ktCO2.PL.NFM.SEC_ALU.SEC_REMELTING.TOTAL.TOTAL</t>
  </si>
  <si>
    <t>FUEL_EMI.ktCO2.PL.NFM.SEC_ALU.SEC_REMELTING.THERM.TOTAL</t>
  </si>
  <si>
    <t>FUEL_EMI.ktCO2.PL.NFM.SEC_ALU.SEC_REMELTING.THERM.LPG</t>
  </si>
  <si>
    <t>FUEL_EMI.ktCO2.PL.NFM.SEC_ALU.SEC_REMELTING.THERM.DIESEL_LIQBIO</t>
  </si>
  <si>
    <t>FUEL_EMI.ktCO2.PL.NFM.SEC_ALU.SEC_REMELTING.THERM.RFO</t>
  </si>
  <si>
    <t>FUEL_EMI.ktCO2.PL.NFM.SEC_ALU.SEC_REMELTING.THERM.NG_BIOGAS</t>
  </si>
  <si>
    <t>FUEL_EMI.ktCO2.PL.NFM.SEC_ALU.SEC_REMELTING.ELEC.ELEC</t>
  </si>
  <si>
    <t>FUEL_EMI.ktCO2.PL.NFM.SEC_ALU.SEC_PROCESSING.TOTAL.TOTAL</t>
  </si>
  <si>
    <t>FUEL_EMI.ktCO2.PL.NFM.SEC_ALU.SEC_PROCESSING.THERM.TOTAL</t>
  </si>
  <si>
    <t>FUEL_EMI.ktCO2.PL.NFM.SEC_ALU.SEC_PROCESSING.THERM.LPG</t>
  </si>
  <si>
    <t>FUEL_EMI.ktCO2.PL.NFM.SEC_ALU.SEC_PROCESSING.THERM.DIESEL_LIQBIO</t>
  </si>
  <si>
    <t>FUEL_EMI.ktCO2.PL.NFM.SEC_ALU.SEC_PROCESSING.THERM.RFO</t>
  </si>
  <si>
    <t>FUEL_EMI.ktCO2.PL.NFM.SEC_ALU.SEC_PROCESSING.THERM.NG_BIOGAS</t>
  </si>
  <si>
    <t>FUEL_EMI.ktCO2.PL.NFM.SEC_ALU.SEC_PROCESSING.ELEC.ELEC</t>
  </si>
  <si>
    <t>FUEL_EMI.ktCO2.PL.NFM.SEC_ALU.SEC_FINISHING.THERM.TOTAL</t>
  </si>
  <si>
    <t>FUEL_EMI.ktCO2.PL.NFM.SEC_ALU.SEC_FINISHING.THERM.LPG</t>
  </si>
  <si>
    <t>FUEL_EMI.ktCO2.PL.NFM.SEC_ALU.SEC_FINISHING.THERM.DIESEL_LIQBIO</t>
  </si>
  <si>
    <t>FUEL_EMI.ktCO2.PL.NFM.SEC_ALU.SEC_FINISHING.THERM.NG_BIOGAS</t>
  </si>
  <si>
    <t>FUEL_EMI.ktCO2.PL.NFM.SEC_ALU.SEC_FINISHING_STEAM.TOTAL.TOTAL</t>
  </si>
  <si>
    <t>FUEL_EMI.ktCO2.PL.NFM.SEC_ALU.SEC_FINISHING_STEAM.STEAM.SOLIDS</t>
  </si>
  <si>
    <t>FUEL_EMI.ktCO2.PL.NFM.SEC_ALU.SEC_FINISHING_STEAM.STEAM.RFG</t>
  </si>
  <si>
    <t>FUEL_EMI.ktCO2.PL.NFM.SEC_ALU.SEC_FINISHING_STEAM.STEAM.LPG</t>
  </si>
  <si>
    <t>FUEL_EMI.ktCO2.PL.NFM.SEC_ALU.SEC_FINISHING_STEAM.STEAM.DIESEL_LIQBIO</t>
  </si>
  <si>
    <t>FUEL_EMI.ktCO2.PL.NFM.SEC_ALU.SEC_FINISHING_STEAM.STEAM.RFO</t>
  </si>
  <si>
    <t>FUEL_EMI.ktCO2.PL.NFM.SEC_ALU.SEC_FINISHING_STEAM.STEAM.OTHER</t>
  </si>
  <si>
    <t>FUEL_EMI.ktCO2.PL.NFM.SEC_ALU.SEC_FINISHING_STEAM.STEAM.NG_BIOGAS</t>
  </si>
  <si>
    <t>FUEL_EMI.ktCO2.PL.NFM.SEC_ALU.SEC_FINISHING_STEAM.STEAM.DERIVED</t>
  </si>
  <si>
    <t>FUEL_EMI.ktCO2.PL.NFM.SEC_ALU.SEC_FINISHING_STEAM.STEAM.BIOMASS_WASTE</t>
  </si>
  <si>
    <t>FUEL_EMI.ktCO2.PL.NFM.SEC_ALU.SEC_FINISHING_STEAM.STEAM.STEAM_DISTR</t>
  </si>
  <si>
    <t>FUEL_EMI.ktCO2.PL.NFM.SEC_ALU.SEC_FINISHING.ELEC.ELEC</t>
  </si>
  <si>
    <t>FUEL_EMI.ktCO2.PL.NFM.OTHER_NFM.LIGHT.GENERIC.ELEC</t>
  </si>
  <si>
    <t>FUEL_EMI.ktCO2.PL.NFM.OTHER_NFM.AIRCOMP.GENERIC.ELEC</t>
  </si>
  <si>
    <t>FUEL_EMI.ktCO2.PL.NFM.OTHER_NFM.MOTOR.GENERIC.ELEC</t>
  </si>
  <si>
    <t>FUEL_EMI.ktCO2.PL.NFM.OTHER_NFM.FANS.GENERIC.ELEC</t>
  </si>
  <si>
    <t>FUEL_EMI.ktCO2.PL.NFM.OTHER_NFM.LOW_ENTH.TOTAL.TOTAL</t>
  </si>
  <si>
    <t>FUEL_EMI.ktCO2.PL.NFM.OTHER_NFM.LOW_ENTH.THERM.DIESEL_LIQBIO</t>
  </si>
  <si>
    <t>FUEL_EMI.ktCO2.PL.NFM.OTHER_NFM.LOW_ENTH.THERM.NG_BIOGAS</t>
  </si>
  <si>
    <t>FUEL_EMI.ktCO2.PL.NFM.OTHER_NFM.LOW_ENTH.THERM.SOLAR_GEO</t>
  </si>
  <si>
    <t>FUEL_EMI.ktCO2.PL.NFM.OTHER_NFM.LOW_ENTH.HP.AMBIENT</t>
  </si>
  <si>
    <t>FUEL_EMI.ktCO2.PL.NFM.OTHER_NFM.LOW_ENTH.THERM.ELEC</t>
  </si>
  <si>
    <t>FUEL_EMI.ktCO2.PL.NFM.OTHER_NFM.OTH_PRODUCTION.TOTAL.TOTAL</t>
  </si>
  <si>
    <t>FUEL_EMI.ktCO2.PL.NFM.OTHER_NFM.OTH_PRODUCTION.THERM.TOTAL</t>
  </si>
  <si>
    <t>FUEL_EMI.ktCO2.PL.NFM.OTHER_NFM.OTH_PRODUCTION.THERM.SOLIDS</t>
  </si>
  <si>
    <t>FUEL_EMI.ktCO2.PL.NFM.OTHER_NFM.OTH_PRODUCTION.THERM.LPG</t>
  </si>
  <si>
    <t>FUEL_EMI.ktCO2.PL.NFM.OTHER_NFM.OTH_PRODUCTION.THERM.DIESEL_LIQBIO</t>
  </si>
  <si>
    <t>FUEL_EMI.ktCO2.PL.NFM.OTHER_NFM.OTH_PRODUCTION.THERM.RFO</t>
  </si>
  <si>
    <t>FUEL_EMI.ktCO2.PL.NFM.OTHER_NFM.OTH_PRODUCTION.THERM.NG_BIOGAS</t>
  </si>
  <si>
    <t>FUEL_EMI.ktCO2.PL.NFM.OTHER_NFM.OTH_PRODUCTION.ELEC.ELEC</t>
  </si>
  <si>
    <t>FUEL_EMI.ktCO2.PL.NFM.OTHER_NFM.OTH_PROCESSING.TOTAL.TOTAL</t>
  </si>
  <si>
    <t>FUEL_EMI.ktCO2.PL.NFM.OTHER_NFM.OTH_PROCESSING.THERM.TOTAL</t>
  </si>
  <si>
    <t>FUEL_EMI.ktCO2.PL.NFM.OTHER_NFM.OTH_PROCESSING.THERM.LPG</t>
  </si>
  <si>
    <t>FUEL_EMI.ktCO2.PL.NFM.OTHER_NFM.OTH_PROCESSING.THERM.DIESEL_LIQBIO</t>
  </si>
  <si>
    <t>FUEL_EMI.ktCO2.PL.NFM.OTHER_NFM.OTH_PROCESSING.THERM.RFO</t>
  </si>
  <si>
    <t>FUEL_EMI.ktCO2.PL.NFM.OTHER_NFM.OTH_PROCESSING.THERM.NG_BIOGAS</t>
  </si>
  <si>
    <t>FUEL_EMI.ktCO2.PL.NFM.OTHER_NFM.OTH_PROCESSING.ELEC.ELEC</t>
  </si>
  <si>
    <t>FUEL_EMI.ktCO2.PL.NFM.OTHER_NFM.OTH_FINISHING.THERM.TOTAL</t>
  </si>
  <si>
    <t>FUEL_EMI.ktCO2.PL.NFM.OTHER_NFM.OTH_FINISHING.THERM.LPG</t>
  </si>
  <si>
    <t>FUEL_EMI.ktCO2.PL.NFM.OTHER_NFM.OTH_FINISHING.THERM.DIESEL_LIQBIO</t>
  </si>
  <si>
    <t>FUEL_EMI.ktCO2.PL.NFM.OTHER_NFM.OTH_FINISHING.THERM.NG_BIOGAS</t>
  </si>
  <si>
    <t>FUEL_EMI.ktCO2.PL.NFM.OTHER_NFM.OTH_FINISHING_STEAM.TOTAL.TOTAL</t>
  </si>
  <si>
    <t>FUEL_EMI.ktCO2.PL.NFM.OTHER_NFM.OTH_FINISHING_STEAM.STEAM.SOLIDS</t>
  </si>
  <si>
    <t>FUEL_EMI.ktCO2.PL.NFM.OTHER_NFM.OTH_FINISHING_STEAM.STEAM.RFG</t>
  </si>
  <si>
    <t>FUEL_EMI.ktCO2.PL.NFM.OTHER_NFM.OTH_FINISHING_STEAM.STEAM.LPG</t>
  </si>
  <si>
    <t>FUEL_EMI.ktCO2.PL.NFM.OTHER_NFM.OTH_FINISHING_STEAM.STEAM.DIESEL_LIQBIO</t>
  </si>
  <si>
    <t>FUEL_EMI.ktCO2.PL.NFM.OTHER_NFM.OTH_FINISHING_STEAM.STEAM.RFO</t>
  </si>
  <si>
    <t>FUEL_EMI.ktCO2.PL.NFM.OTHER_NFM.OTH_FINISHING_STEAM.STEAM.OTHER</t>
  </si>
  <si>
    <t>FUEL_EMI.ktCO2.PL.NFM.OTHER_NFM.OTH_FINISHING_STEAM.STEAM.NG_BIOGAS</t>
  </si>
  <si>
    <t>FUEL_EMI.ktCO2.PL.NFM.OTHER_NFM.OTH_FINISHING_STEAM.STEAM.DERIVED</t>
  </si>
  <si>
    <t>FUEL_EMI.ktCO2.PL.NFM.OTHER_NFM.OTH_FINISHING_STEAM.STEAM.BIOMASS_WASTE</t>
  </si>
  <si>
    <t>FUEL_EMI.ktCO2.PL.NFM.OTHER_NFM.OTH_FINISHING_STEAM.STEAM.STEAM_DISTR</t>
  </si>
  <si>
    <t>FUEL_EMI.ktCO2.PL.NFM.OTHER_NFM.OTH_FINISHING.ELEC.ELEC</t>
  </si>
  <si>
    <t>PROCESS_EMI.ktCO2.PL.NFM.OTHER_NFM</t>
  </si>
  <si>
    <t>Aluminium - primary production (without process emissions)</t>
  </si>
  <si>
    <t>Other non-ferrous metals (without process emissions)</t>
  </si>
  <si>
    <t>Basic and other chemicals</t>
  </si>
  <si>
    <t>VA.Meuro2023.PL.CHI.BASIC_CHEM</t>
  </si>
  <si>
    <t>VA.Meuro2023.PL.CHI.OTHER_CHEM</t>
  </si>
  <si>
    <t>VA.Meuro2023.PL.CHI.PHARM</t>
  </si>
  <si>
    <t>Basic chemicals (kt ethylene eq.)</t>
  </si>
  <si>
    <t>OUTPUT.kt.PL.CHI.BASIC_CHEM</t>
  </si>
  <si>
    <t>Other chemicals (kt ethylene eq.)</t>
  </si>
  <si>
    <t>OUTPUT.kt.PL.CHI.OTHER_CHEM</t>
  </si>
  <si>
    <t>Pharmaceutical products etc. (kt ethylene eq.)</t>
  </si>
  <si>
    <t>OUTPUT.kt.PL.CHI.PHARM</t>
  </si>
  <si>
    <t>CAP.kt.PL.CHI.BASIC_CHEM</t>
  </si>
  <si>
    <t>CAP.kt.PL.CHI.OTHER_CHEM</t>
  </si>
  <si>
    <t>CAP.kt.PL.CHI.PHARM</t>
  </si>
  <si>
    <t>NEWCAP.kt.PL.CHI.BASIC_CHEM</t>
  </si>
  <si>
    <t>NEWCAP.kt.PL.CHI.OTHER_CHEM</t>
  </si>
  <si>
    <t>NEWCAP.kt.PL.CHI.PHARM</t>
  </si>
  <si>
    <t>FEC.ktoe.PL.CHI.TOTAL.TOTAL.TOTAL.TOTAL</t>
  </si>
  <si>
    <t>FEC.ktoe.PL.CHI.TOTAL.TOTAL.TOTAL.SOLIDS</t>
  </si>
  <si>
    <t>FEC.ktoe.PL.CHI.TOTAL.TOTAL.TOTAL.RFG</t>
  </si>
  <si>
    <t>FEC.ktoe.PL.CHI.TOTAL.TOTAL.TOTAL.LPG</t>
  </si>
  <si>
    <t>FEC.ktoe.PL.CHI.TOTAL.TOTAL.TOTAL.DIESEL</t>
  </si>
  <si>
    <t>FEC.ktoe.PL.CHI.TOTAL.TOTAL.TOTAL.RFO</t>
  </si>
  <si>
    <t>FEC.ktoe.PL.CHI.TOTAL.TOTAL.TOTAL.OTHER</t>
  </si>
  <si>
    <t>FEC.ktoe.PL.CHI.TOTAL.TOTAL.TOTAL.NG</t>
  </si>
  <si>
    <t>FEC.ktoe.PL.CHI.TOTAL.TOTAL.TOTAL.DERIVED</t>
  </si>
  <si>
    <t>FEC.ktoe.PL.CHI.TOTAL.TOTAL.TOTAL.BIOMASS_WASTE</t>
  </si>
  <si>
    <t>FEC.ktoe.PL.CHI.TOTAL.TOTAL.TOTAL.BIOGAS</t>
  </si>
  <si>
    <t>FEC.ktoe.PL.CHI.TOTAL.TOTAL.TOTAL.LIQBIO</t>
  </si>
  <si>
    <t>FEC.ktoe.PL.CHI.TOTAL.TOTAL.TOTAL.SOLAR</t>
  </si>
  <si>
    <t>FEC.ktoe.PL.CHI.TOTAL.TOTAL.TOTAL.GEO</t>
  </si>
  <si>
    <t>FEC.ktoe.PL.CHI.TOTAL.TOTAL.TOTAL.AMBIENT</t>
  </si>
  <si>
    <t>FEC.ktoe.PL.CHI.TOTAL.TOTAL.TOTAL.STEAM_DISTR</t>
  </si>
  <si>
    <t>FEC.ktoe.PL.CHI.TOTAL.TOTAL.TOTAL.ELEC</t>
  </si>
  <si>
    <t>Non-energy use in the Chemical industry (ktoe)</t>
  </si>
  <si>
    <t>NONENERGY.ktoe.PL.CHI.TOTAL.TOTAL.TOTAL.TOTAL</t>
  </si>
  <si>
    <t>NONENERGY.ktoe.PL.CHI.TOTAL.TOTAL.TOTAL.SOLIDS</t>
  </si>
  <si>
    <t>NONENERGY.ktoe.PL.CHI.TOTAL.TOTAL.TOTAL.RFG</t>
  </si>
  <si>
    <t>NONENERGY.ktoe.PL.CHI.TOTAL.TOTAL.TOTAL.LPG</t>
  </si>
  <si>
    <t>NONENERGY.ktoe.PL.CHI.TOTAL.TOTAL.TOTAL.DIESEL</t>
  </si>
  <si>
    <t>NONENERGY.ktoe.PL.CHI.TOTAL.TOTAL.TOTAL.RFO</t>
  </si>
  <si>
    <t>NONENERGY.ktoe.PL.CHI.TOTAL.TOTAL.TOTAL.OTHER</t>
  </si>
  <si>
    <t>NONENERGY.ktoe.PL.CHI.TOTAL.TOTAL.TOTAL.NAPHTHA</t>
  </si>
  <si>
    <t>NONENERGY.ktoe.PL.CHI.TOTAL.TOTAL.TOTAL.NG_BIOGAS</t>
  </si>
  <si>
    <t>NONENERGY.ktoe.PL.CHI.TOTAL.TOTAL.TOTAL.DERIVED</t>
  </si>
  <si>
    <t>NONENERGY.ktoe.PL.CHI.TOTAL.TOTAL.TOTAL.BIOMASS_WASTE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</si>
  <si>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</si>
  <si>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</si>
  <si>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</si>
  <si>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</si>
  <si>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</si>
  <si>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FEC.ktoe.PL.CHI.BASIC_CHEM.LIGHT.GENERIC.ELEC</t>
  </si>
  <si>
    <t>FEC.ktoe.PL.CHI.BASIC_CHEM.AIRCOMP.GENERIC.ELEC</t>
  </si>
  <si>
    <t>FEC.ktoe.PL.CHI.BASIC_CHEM.MOTOR.GENERIC.ELEC</t>
  </si>
  <si>
    <t>FEC.ktoe.PL.CHI.BASIC_CHEM.FANS.GENERIC.ELEC</t>
  </si>
  <si>
    <t>FEC.ktoe.PL.CHI.BASIC_CHEM.LOW_ENTH.TOTAL.TOTAL</t>
  </si>
  <si>
    <t>FEC.ktoe.PL.CHI.BASIC_CHEM.LOW_ENTH.THERM.DIESEL_LIQBIO</t>
  </si>
  <si>
    <t>FEC.ktoe.PL.CHI.BASIC_CHEM.LOW_ENTH.THERM.NG_BIOGAS</t>
  </si>
  <si>
    <t>FEC.ktoe.PL.CHI.BASIC_CHEM.LOW_ENTH.THERM.SOLAR_GEO</t>
  </si>
  <si>
    <t>FEC.ktoe.PL.CHI.BASIC_CHEM.LOW_ENTH.HP.AMBIENT</t>
  </si>
  <si>
    <t>FEC.ktoe.PL.CHI.BASIC_CHEM.LOW_ENTH.THERM.ELEC</t>
  </si>
  <si>
    <t>Chemicals: Feedstock (energy used as raw material)</t>
  </si>
  <si>
    <t>Chemicals: Steam processing</t>
  </si>
  <si>
    <t>FEC.ktoe.PL.CHI.BASIC_CHEM.PROCESSING.TOTAL.TOTAL</t>
  </si>
  <si>
    <t>FEC.ktoe.PL.CHI.BASIC_CHEM.PROCESSING.STEAM.SOLIDS</t>
  </si>
  <si>
    <t>FEC.ktoe.PL.CHI.BASIC_CHEM.PROCESSING.STEAM.RFG</t>
  </si>
  <si>
    <t>FEC.ktoe.PL.CHI.BASIC_CHEM.PROCESSING.STEAM.LPG</t>
  </si>
  <si>
    <t>FEC.ktoe.PL.CHI.BASIC_CHEM.PROCESSING.STEAM.DIESEL_LIQBIO</t>
  </si>
  <si>
    <t>FEC.ktoe.PL.CHI.BASIC_CHEM.PROCESSING.STEAM.RFO</t>
  </si>
  <si>
    <t>FEC.ktoe.PL.CHI.BASIC_CHEM.PROCESSING.STEAM.OTHER</t>
  </si>
  <si>
    <t>FEC.ktoe.PL.CHI.BASIC_CHEM.PROCESSING.STEAM.NG_BIOGAS</t>
  </si>
  <si>
    <t>FEC.ktoe.PL.CHI.BASIC_CHEM.PROCESSING.STEAM.DERIVED</t>
  </si>
  <si>
    <t>FEC.ktoe.PL.CHI.BASIC_CHEM.PROCESSING.STEAM.BIOMASS_WASTE</t>
  </si>
  <si>
    <t>FEC.ktoe.PL.CHI.BASIC_CHEM.PROCESSING.STEAM.STEAM_DISTR</t>
  </si>
  <si>
    <t>Chemicals: Furnaces</t>
  </si>
  <si>
    <t>FEC.ktoe.PL.CHI.BASIC_CHEM.PROC_HEAT.TOTAL.TOTAL</t>
  </si>
  <si>
    <t>Chemicals: Furnaces - Thermal</t>
  </si>
  <si>
    <t>FEC.ktoe.PL.CHI.BASIC_CHEM.PROC_HEAT.THERM.TOTAL</t>
  </si>
  <si>
    <t>FEC.ktoe.PL.CHI.BASIC_CHEM.PROC_HEAT.THERM.SOLIDS</t>
  </si>
  <si>
    <t>FEC.ktoe.PL.CHI.BASIC_CHEM.PROC_HEAT.THERM.LPG</t>
  </si>
  <si>
    <t>FEC.ktoe.PL.CHI.BASIC_CHEM.PROC_HEAT.THERM.DIESEL_LIQBIO</t>
  </si>
  <si>
    <t>FEC.ktoe.PL.CHI.BASIC_CHEM.PROC_HEAT.THERM.RFO</t>
  </si>
  <si>
    <t>FEC.ktoe.PL.CHI.BASIC_CHEM.PROC_HEAT.THERM.NG_BIOGAS</t>
  </si>
  <si>
    <t>Chemicals: Furnaces - Electric</t>
  </si>
  <si>
    <t>FEC.ktoe.PL.CHI.BASIC_CHEM.PROC_HEAT.ELEC.ELEC</t>
  </si>
  <si>
    <t>Chemicals: Process cooling</t>
  </si>
  <si>
    <t>Chemicals: Process cooling - Natural gas and biogas</t>
  </si>
  <si>
    <t>FEC.ktoe.PL.CHI.BASIC_CHEM.PROC_COOL.THERM.NG_BIOGAS</t>
  </si>
  <si>
    <t>Chemicals: Process cooling - Steam</t>
  </si>
  <si>
    <t>FEC.ktoe.PL.CHI.BASIC_CHEM.PROC_COOL_STEAM.TOTAL.TOTAL</t>
  </si>
  <si>
    <t>FEC.ktoe.PL.CHI.BASIC_CHEM.PROC_COOL_STEAM.STEAM.SOLIDS</t>
  </si>
  <si>
    <t>FEC.ktoe.PL.CHI.BASIC_CHEM.PROC_COOL_STEAM.STEAM.RFG</t>
  </si>
  <si>
    <t>FEC.ktoe.PL.CHI.BASIC_CHEM.PROC_COOL_STEAM.STEAM.LPG</t>
  </si>
  <si>
    <t>FEC.ktoe.PL.CHI.BASIC_CHEM.PROC_COOL_STEAM.STEAM.DIESEL_LIQBIO</t>
  </si>
  <si>
    <t>FEC.ktoe.PL.CHI.BASIC_CHEM.PROC_COOL_STEAM.STEAM.RFO</t>
  </si>
  <si>
    <t>FEC.ktoe.PL.CHI.BASIC_CHEM.PROC_COOL_STEAM.STEAM.OTHER</t>
  </si>
  <si>
    <t>FEC.ktoe.PL.CHI.BASIC_CHEM.PROC_COOL_STEAM.STEAM.NG_BIOGAS</t>
  </si>
  <si>
    <t>FEC.ktoe.PL.CHI.BASIC_CHEM.PROC_COOL_STEAM.STEAM.DERIVED</t>
  </si>
  <si>
    <t>FEC.ktoe.PL.CHI.BASIC_CHEM.PROC_COOL_STEAM.STEAM.BIOMASS_WASTE</t>
  </si>
  <si>
    <t>FEC.ktoe.PL.CHI.BASIC_CHEM.PROC_COOL_STEAM.STEAM.STEAM_DISTR</t>
  </si>
  <si>
    <t>Chemicals: Process cooling - Electric</t>
  </si>
  <si>
    <t>FEC.ktoe.PL.CHI.BASIC_CHEM.PROC_COOL.ELEC.ELEC</t>
  </si>
  <si>
    <t>Chemicals: Generic electric process</t>
  </si>
  <si>
    <t>FEC.ktoe.PL.CHI.BASIC_CHEM.GENERIC.MECH.ELEC</t>
  </si>
  <si>
    <t>FEC.ktoe.PL.CHI.OTHER_CHEM.TOTAL.TOTAL.TOTAL</t>
  </si>
  <si>
    <t>FEC.ktoe.PL.CHI.OTHER_CHEM.LIGHT.GENERIC.ELEC</t>
  </si>
  <si>
    <t>FEC.ktoe.PL.CHI.OTHER_CHEM.AIRCOMP.GENERIC.ELEC</t>
  </si>
  <si>
    <t>FEC.ktoe.PL.CHI.OTHER_CHEM.MOTOR.GENERIC.ELEC</t>
  </si>
  <si>
    <t>FEC.ktoe.PL.CHI.OTHER_CHEM.FANS.GENERIC.ELEC</t>
  </si>
  <si>
    <t>FEC.ktoe.PL.CHI.OTHER_CHEM.LOW_ENTH.TOTAL.TOTAL</t>
  </si>
  <si>
    <t>FEC.ktoe.PL.CHI.OTHER_CHEM.LOW_ENTH.THERM.DIESEL_LIQBIO</t>
  </si>
  <si>
    <t>FEC.ktoe.PL.CHI.OTHER_CHEM.LOW_ENTH.THERM.NG_BIOGAS</t>
  </si>
  <si>
    <t>FEC.ktoe.PL.CHI.OTHER_CHEM.LOW_ENTH.THERM.SOLAR_GEO</t>
  </si>
  <si>
    <t>FEC.ktoe.PL.CHI.OTHER_CHEM.LOW_ENTH.HP.AMBIENT</t>
  </si>
  <si>
    <t>FEC.ktoe.PL.CHI.OTHER_CHEM.LOW_ENTH.THERM.ELEC</t>
  </si>
  <si>
    <t>Chemicals: High-enthalpy heat processing</t>
  </si>
  <si>
    <t>High-enthalpy heat processing - Steam</t>
  </si>
  <si>
    <t>FEC.ktoe.PL.CHI.OTHER_CHEM.PROCESSING_STEAM.TOTAL.TOTAL</t>
  </si>
  <si>
    <t>FEC.ktoe.PL.CHI.OTHER_CHEM.PROCESSING_STEAM.STEAM.SOLIDS</t>
  </si>
  <si>
    <t>FEC.ktoe.PL.CHI.OTHER_CHEM.PROCESSING_STEAM.STEAM.RFG</t>
  </si>
  <si>
    <t>FEC.ktoe.PL.CHI.OTHER_CHEM.PROCESSING_STEAM.STEAM.LPG</t>
  </si>
  <si>
    <t>FEC.ktoe.PL.CHI.OTHER_CHEM.PROCESSING_STEAM.STEAM.DIESEL_LIQBIO</t>
  </si>
  <si>
    <t>FEC.ktoe.PL.CHI.OTHER_CHEM.PROCESSING_STEAM.STEAM.RFO</t>
  </si>
  <si>
    <t>FEC.ktoe.PL.CHI.OTHER_CHEM.PROCESSING_STEAM.STEAM.OTHER</t>
  </si>
  <si>
    <t>FEC.ktoe.PL.CHI.OTHER_CHEM.PROCESSING_STEAM.STEAM.NG_BIOGAS</t>
  </si>
  <si>
    <t>FEC.ktoe.PL.CHI.OTHER_CHEM.PROCESSING_STEAM.STEAM.DERIVED</t>
  </si>
  <si>
    <t>FEC.ktoe.PL.CHI.OTHER_CHEM.PROCESSING_STEAM.STEAM.BIOMASS_WASTE</t>
  </si>
  <si>
    <t>FEC.ktoe.PL.CHI.OTHER_CHEM.PROCESSING_STEAM.STEAM.STEAM_DISTR</t>
  </si>
  <si>
    <t>High-enthalpy heat processing - Electric (microwave)</t>
  </si>
  <si>
    <t>FEC.ktoe.PL.CHI.OTHER_CHEM.PROCESSING.MICROW.ELEC</t>
  </si>
  <si>
    <t>FEC.ktoe.PL.CHI.OTHER_CHEM.PROC_HEAT.TOTAL.TOTAL</t>
  </si>
  <si>
    <t>FEC.ktoe.PL.CHI.OTHER_CHEM.PROC_HEAT.THERM.TOTAL</t>
  </si>
  <si>
    <t>FEC.ktoe.PL.CHI.OTHER_CHEM.PROC_HEAT.THERM.SOLIDS</t>
  </si>
  <si>
    <t>FEC.ktoe.PL.CHI.OTHER_CHEM.PROC_HEAT.THERM.LPG</t>
  </si>
  <si>
    <t>FEC.ktoe.PL.CHI.OTHER_CHEM.PROC_HEAT.THERM.DIESEL_LIQBIO</t>
  </si>
  <si>
    <t>FEC.ktoe.PL.CHI.OTHER_CHEM.PROC_HEAT.THERM.RFO</t>
  </si>
  <si>
    <t>FEC.ktoe.PL.CHI.OTHER_CHEM.PROC_HEAT.THERM.NG_BIOGAS</t>
  </si>
  <si>
    <t>FEC.ktoe.PL.CHI.OTHER_CHEM.PROC_HEAT.ELEC.ELEC</t>
  </si>
  <si>
    <t>FEC.ktoe.PL.CHI.OTHER_CHEM.PROC_COOL.THERM.NG_BIOGAS</t>
  </si>
  <si>
    <t>FEC.ktoe.PL.CHI.OTHER_CHEM.PROC_COOL_STEAM.TOTAL.TOTAL</t>
  </si>
  <si>
    <t>FEC.ktoe.PL.CHI.OTHER_CHEM.PROC_COOL_STEAM.STEAM.SOLIDS</t>
  </si>
  <si>
    <t>FEC.ktoe.PL.CHI.OTHER_CHEM.PROC_COOL_STEAM.STEAM.RFG</t>
  </si>
  <si>
    <t>FEC.ktoe.PL.CHI.OTHER_CHEM.PROC_COOL_STEAM.STEAM.LPG</t>
  </si>
  <si>
    <t>FEC.ktoe.PL.CHI.OTHER_CHEM.PROC_COOL_STEAM.STEAM.DIESEL_LIQBIO</t>
  </si>
  <si>
    <t>FEC.ktoe.PL.CHI.OTHER_CHEM.PROC_COOL_STEAM.STEAM.RFO</t>
  </si>
  <si>
    <t>FEC.ktoe.PL.CHI.OTHER_CHEM.PROC_COOL_STEAM.STEAM.OTHER</t>
  </si>
  <si>
    <t>FEC.ktoe.PL.CHI.OTHER_CHEM.PROC_COOL_STEAM.STEAM.NG_BIOGAS</t>
  </si>
  <si>
    <t>FEC.ktoe.PL.CHI.OTHER_CHEM.PROC_COOL_STEAM.STEAM.DERIVED</t>
  </si>
  <si>
    <t>FEC.ktoe.PL.CHI.OTHER_CHEM.PROC_COOL_STEAM.STEAM.BIOMASS_WASTE</t>
  </si>
  <si>
    <t>FEC.ktoe.PL.CHI.OTHER_CHEM.PROC_COOL_STEAM.STEAM.STEAM_DISTR</t>
  </si>
  <si>
    <t>FEC.ktoe.PL.CHI.OTHER_CHEM.PROC_COOL.ELEC.ELEC</t>
  </si>
  <si>
    <t>FEC.ktoe.PL.CHI.OTHER_CHEM.GENERIC.MECH.ELEC</t>
  </si>
  <si>
    <t>FEC.ktoe.PL.CHI.PHARM.TOTAL.TOTAL.TOTAL</t>
  </si>
  <si>
    <t>FEC.ktoe.PL.CHI.PHARM.LIGHT.GENERIC.ELEC</t>
  </si>
  <si>
    <t>FEC.ktoe.PL.CHI.PHARM.AIRCOMP.GENERIC.ELEC</t>
  </si>
  <si>
    <t>FEC.ktoe.PL.CHI.PHARM.MOTOR.GENERIC.ELEC</t>
  </si>
  <si>
    <t>FEC.ktoe.PL.CHI.PHARM.FANS.GENERIC.ELEC</t>
  </si>
  <si>
    <t>FEC.ktoe.PL.CHI.PHARM.LOW_ENTH.TOTAL.TOTAL</t>
  </si>
  <si>
    <t>FEC.ktoe.PL.CHI.PHARM.LOW_ENTH.THERM.DIESEL_LIQBIO</t>
  </si>
  <si>
    <t>FEC.ktoe.PL.CHI.PHARM.LOW_ENTH.THERM.NG_BIOGAS</t>
  </si>
  <si>
    <t>FEC.ktoe.PL.CHI.PHARM.LOW_ENTH.THERM.SOLAR_GEO</t>
  </si>
  <si>
    <t>FEC.ktoe.PL.CHI.PHARM.LOW_ENTH.HP.AMBIENT</t>
  </si>
  <si>
    <t>FEC.ktoe.PL.CHI.PHARM.LOW_ENTH.THERM.ELEC</t>
  </si>
  <si>
    <t>FEC.ktoe.PL.CHI.PHARM.PROCESSING_STEAM.TOTAL.TOTAL</t>
  </si>
  <si>
    <t>FEC.ktoe.PL.CHI.PHARM.PROCESSING_STEAM.STEAM.SOLIDS</t>
  </si>
  <si>
    <t>FEC.ktoe.PL.CHI.PHARM.PROCESSING_STEAM.STEAM.RFG</t>
  </si>
  <si>
    <t>FEC.ktoe.PL.CHI.PHARM.PROCESSING_STEAM.STEAM.LPG</t>
  </si>
  <si>
    <t>FEC.ktoe.PL.CHI.PHARM.PROCESSING_STEAM.STEAM.DIESEL_LIQBIO</t>
  </si>
  <si>
    <t>FEC.ktoe.PL.CHI.PHARM.PROCESSING_STEAM.STEAM.RFO</t>
  </si>
  <si>
    <t>FEC.ktoe.PL.CHI.PHARM.PROCESSING_STEAM.STEAM.OTHER</t>
  </si>
  <si>
    <t>FEC.ktoe.PL.CHI.PHARM.PROCESSING_STEAM.STEAM.NG_BIOGAS</t>
  </si>
  <si>
    <t>FEC.ktoe.PL.CHI.PHARM.PROCESSING_STEAM.STEAM.DERIVED</t>
  </si>
  <si>
    <t>FEC.ktoe.PL.CHI.PHARM.PROCESSING_STEAM.STEAM.BIOMASS_WASTE</t>
  </si>
  <si>
    <t>FEC.ktoe.PL.CHI.PHARM.PROCESSING_STEAM.STEAM.STEAM_DISTR</t>
  </si>
  <si>
    <t>FEC.ktoe.PL.CHI.PHARM.PROCESSING.MICROW.ELEC</t>
  </si>
  <si>
    <t>FEC.ktoe.PL.CHI.PHARM.PROC_HEAT.TOTAL.TOTAL</t>
  </si>
  <si>
    <t>FEC.ktoe.PL.CHI.PHARM.PROC_HEAT.THERM.TOTAL</t>
  </si>
  <si>
    <t>FEC.ktoe.PL.CHI.PHARM.PROC_HEAT.THERM.SOLIDS</t>
  </si>
  <si>
    <t>FEC.ktoe.PL.CHI.PHARM.PROC_HEAT.THERM.LPG</t>
  </si>
  <si>
    <t>FEC.ktoe.PL.CHI.PHARM.PROC_HEAT.THERM.DIESEL_LIQBIO</t>
  </si>
  <si>
    <t>FEC.ktoe.PL.CHI.PHARM.PROC_HEAT.THERM.RFO</t>
  </si>
  <si>
    <t>FEC.ktoe.PL.CHI.PHARM.PROC_HEAT.THERM.NG_BIOGAS</t>
  </si>
  <si>
    <t>FEC.ktoe.PL.CHI.PHARM.PROC_HEAT.ELEC.ELEC</t>
  </si>
  <si>
    <t>FEC.ktoe.PL.CHI.PHARM.PROC_COOL.THERM.NG_BIOGAS</t>
  </si>
  <si>
    <t>FEC.ktoe.PL.CHI.PHARM.PROC_COOL_STEAM.TOTAL.TOTAL</t>
  </si>
  <si>
    <t>FEC.ktoe.PL.CHI.PHARM.PROC_COOL_STEAM.STEAM.SOLIDS</t>
  </si>
  <si>
    <t>FEC.ktoe.PL.CHI.PHARM.PROC_COOL_STEAM.STEAM.RFG</t>
  </si>
  <si>
    <t>FEC.ktoe.PL.CHI.PHARM.PROC_COOL_STEAM.STEAM.LPG</t>
  </si>
  <si>
    <t>FEC.ktoe.PL.CHI.PHARM.PROC_COOL_STEAM.STEAM.DIESEL_LIQBIO</t>
  </si>
  <si>
    <t>FEC.ktoe.PL.CHI.PHARM.PROC_COOL_STEAM.STEAM.RFO</t>
  </si>
  <si>
    <t>FEC.ktoe.PL.CHI.PHARM.PROC_COOL_STEAM.STEAM.OTHER</t>
  </si>
  <si>
    <t>FEC.ktoe.PL.CHI.PHARM.PROC_COOL_STEAM.STEAM.NG_BIOGAS</t>
  </si>
  <si>
    <t>FEC.ktoe.PL.CHI.PHARM.PROC_COOL_STEAM.STEAM.DERIVED</t>
  </si>
  <si>
    <t>FEC.ktoe.PL.CHI.PHARM.PROC_COOL_STEAM.STEAM.BIOMASS_WASTE</t>
  </si>
  <si>
    <t>FEC.ktoe.PL.CHI.PHARM.PROC_COOL_STEAM.STEAM.STEAM_DISTR</t>
  </si>
  <si>
    <t>FEC.ktoe.PL.CHI.PHARM.PROC_COOL.ELEC.ELEC</t>
  </si>
  <si>
    <t>FEC.ktoe.PL.CHI.PHARM.GENERIC.MECH.ELEC</t>
  </si>
  <si>
    <t>Chemicals: Process cooling - Natural gas</t>
  </si>
  <si>
    <t>UED.ktoe.PL.CHI.BASIC_CHEM.LIGHT.GENERIC.ELEC</t>
  </si>
  <si>
    <t>UED.ktoe.PL.CHI.BASIC_CHEM.AIRCOMP.GENERIC.ELEC</t>
  </si>
  <si>
    <t>UED.ktoe.PL.CHI.BASIC_CHEM.MOTOR.GENERIC.ELEC</t>
  </si>
  <si>
    <t>UED.ktoe.PL.CHI.BASIC_CHEM.FANS.GENERIC.ELEC</t>
  </si>
  <si>
    <t>UED.ktoe.PL.CHI.BASIC_CHEM.LOW_ENTH.TOTAL.TOTAL</t>
  </si>
  <si>
    <t>UED.ktoe.PL.CHI.BASIC_CHEM.LOW_ENTH.THERM.DIESEL_LIQBIO</t>
  </si>
  <si>
    <t>UED.ktoe.PL.CHI.BASIC_CHEM.LOW_ENTH.THERM.NG_BIOGAS</t>
  </si>
  <si>
    <t>UED.ktoe.PL.CHI.BASIC_CHEM.LOW_ENTH.THERM.SOLAR_GEO</t>
  </si>
  <si>
    <t>UED.ktoe.PL.CHI.BASIC_CHEM.LOW_ENTH.HP.AMBIENT</t>
  </si>
  <si>
    <t>UED.ktoe.PL.CHI.BASIC_CHEM.LOW_ENTH.THERM.ELEC</t>
  </si>
  <si>
    <t>UED.ktoe.PL.CHI.BASIC_CHEM.PROCESSING.TOTAL.TOTAL</t>
  </si>
  <si>
    <t>UED.ktoe.PL.CHI.BASIC_CHEM.PROCESSING.STEAM.SOLIDS</t>
  </si>
  <si>
    <t>UED.ktoe.PL.CHI.BASIC_CHEM.PROCESSING.STEAM.RFG</t>
  </si>
  <si>
    <t>UED.ktoe.PL.CHI.BASIC_CHEM.PROCESSING.STEAM.LPG</t>
  </si>
  <si>
    <t>UED.ktoe.PL.CHI.BASIC_CHEM.PROCESSING.STEAM.DIESEL_LIQBIO</t>
  </si>
  <si>
    <t>UED.ktoe.PL.CHI.BASIC_CHEM.PROCESSING.STEAM.RFO</t>
  </si>
  <si>
    <t>UED.ktoe.PL.CHI.BASIC_CHEM.PROCESSING.STEAM.OTHER</t>
  </si>
  <si>
    <t>UED.ktoe.PL.CHI.BASIC_CHEM.PROCESSING.STEAM.NG_BIOGAS</t>
  </si>
  <si>
    <t>UED.ktoe.PL.CHI.BASIC_CHEM.PROCESSING.STEAM.DERIVED</t>
  </si>
  <si>
    <t>UED.ktoe.PL.CHI.BASIC_CHEM.PROCESSING.STEAM.BIOMASS_WASTE</t>
  </si>
  <si>
    <t>UED.ktoe.PL.CHI.BASIC_CHEM.PROCESSING.STEAM.STEAM_DISTR</t>
  </si>
  <si>
    <t>UED.ktoe.PL.CHI.BASIC_CHEM.PROC_HEAT.TOTAL.TOTAL</t>
  </si>
  <si>
    <t>UED.ktoe.PL.CHI.BASIC_CHEM.PROC_HEAT.THERM.TOTAL</t>
  </si>
  <si>
    <t>UED.ktoe.PL.CHI.BASIC_CHEM.PROC_HEAT.THERM.SOLIDS</t>
  </si>
  <si>
    <t>UED.ktoe.PL.CHI.BASIC_CHEM.PROC_HEAT.THERM.LPG</t>
  </si>
  <si>
    <t>UED.ktoe.PL.CHI.BASIC_CHEM.PROC_HEAT.THERM.DIESEL_LIQBIO</t>
  </si>
  <si>
    <t>UED.ktoe.PL.CHI.BASIC_CHEM.PROC_HEAT.THERM.RFO</t>
  </si>
  <si>
    <t>UED.ktoe.PL.CHI.BASIC_CHEM.PROC_HEAT.THERM.NG_BIOGAS</t>
  </si>
  <si>
    <t>UED.ktoe.PL.CHI.BASIC_CHEM.PROC_HEAT.ELEC.ELEC</t>
  </si>
  <si>
    <t>UED.ktoe.PL.CHI.BASIC_CHEM.PROC_COOL.THERM.NG_BIOGAS</t>
  </si>
  <si>
    <t>UED.ktoe.PL.CHI.BASIC_CHEM.PROC_COOL_STEAM.TOTAL.TOTAL</t>
  </si>
  <si>
    <t>UED.ktoe.PL.CHI.BASIC_CHEM.PROC_COOL_STEAM.STEAM.SOLIDS</t>
  </si>
  <si>
    <t>UED.ktoe.PL.CHI.BASIC_CHEM.PROC_COOL_STEAM.STEAM.RFG</t>
  </si>
  <si>
    <t>UED.ktoe.PL.CHI.BASIC_CHEM.PROC_COOL_STEAM.STEAM.LPG</t>
  </si>
  <si>
    <t>UED.ktoe.PL.CHI.BASIC_CHEM.PROC_COOL_STEAM.STEAM.DIESEL_LIQBIO</t>
  </si>
  <si>
    <t>UED.ktoe.PL.CHI.BASIC_CHEM.PROC_COOL_STEAM.STEAM.RFO</t>
  </si>
  <si>
    <t>UED.ktoe.PL.CHI.BASIC_CHEM.PROC_COOL_STEAM.STEAM.OTHER</t>
  </si>
  <si>
    <t>UED.ktoe.PL.CHI.BASIC_CHEM.PROC_COOL_STEAM.STEAM.NG_BIOGAS</t>
  </si>
  <si>
    <t>UED.ktoe.PL.CHI.BASIC_CHEM.PROC_COOL_STEAM.STEAM.DERIVED</t>
  </si>
  <si>
    <t>UED.ktoe.PL.CHI.BASIC_CHEM.PROC_COOL_STEAM.STEAM.BIOMASS_WASTE</t>
  </si>
  <si>
    <t>UED.ktoe.PL.CHI.BASIC_CHEM.PROC_COOL_STEAM.STEAM.STEAM_DISTR</t>
  </si>
  <si>
    <t>UED.ktoe.PL.CHI.BASIC_CHEM.PROC_COOL.ELEC.ELEC</t>
  </si>
  <si>
    <t>UED.ktoe.PL.CHI.BASIC_CHEM.GENERIC.MECH.ELEC</t>
  </si>
  <si>
    <t>UED.ktoe.PL.CHI.OTHER_CHEM.TOTAL.TOTAL.TOTAL</t>
  </si>
  <si>
    <t>UED.ktoe.PL.CHI.OTHER_CHEM.LIGHT.GENERIC.ELEC</t>
  </si>
  <si>
    <t>UED.ktoe.PL.CHI.OTHER_CHEM.AIRCOMP.GENERIC.ELEC</t>
  </si>
  <si>
    <t>UED.ktoe.PL.CHI.OTHER_CHEM.MOTOR.GENERIC.ELEC</t>
  </si>
  <si>
    <t>UED.ktoe.PL.CHI.OTHER_CHEM.FANS.GENERIC.ELEC</t>
  </si>
  <si>
    <t>UED.ktoe.PL.CHI.OTHER_CHEM.LOW_ENTH.TOTAL.TOTAL</t>
  </si>
  <si>
    <t>UED.ktoe.PL.CHI.OTHER_CHEM.LOW_ENTH.THERM.DIESEL_LIQBIO</t>
  </si>
  <si>
    <t>UED.ktoe.PL.CHI.OTHER_CHEM.LOW_ENTH.THERM.NG_BIOGAS</t>
  </si>
  <si>
    <t>UED.ktoe.PL.CHI.OTHER_CHEM.LOW_ENTH.THERM.SOLAR_GEO</t>
  </si>
  <si>
    <t>UED.ktoe.PL.CHI.OTHER_CHEM.LOW_ENTH.HP.AMBIENT</t>
  </si>
  <si>
    <t>UED.ktoe.PL.CHI.OTHER_CHEM.LOW_ENTH.THERM.ELEC</t>
  </si>
  <si>
    <t>UED.ktoe.PL.CHI.OTHER_CHEM.PROCESSING_STEAM.TOTAL.TOTAL</t>
  </si>
  <si>
    <t>UED.ktoe.PL.CHI.OTHER_CHEM.PROCESSING_STEAM.STEAM.SOLIDS</t>
  </si>
  <si>
    <t>UED.ktoe.PL.CHI.OTHER_CHEM.PROCESSING_STEAM.STEAM.RFG</t>
  </si>
  <si>
    <t>UED.ktoe.PL.CHI.OTHER_CHEM.PROCESSING_STEAM.STEAM.LPG</t>
  </si>
  <si>
    <t>UED.ktoe.PL.CHI.OTHER_CHEM.PROCESSING_STEAM.STEAM.DIESEL_LIQBIO</t>
  </si>
  <si>
    <t>UED.ktoe.PL.CHI.OTHER_CHEM.PROCESSING_STEAM.STEAM.RFO</t>
  </si>
  <si>
    <t>UED.ktoe.PL.CHI.OTHER_CHEM.PROCESSING_STEAM.STEAM.OTHER</t>
  </si>
  <si>
    <t>UED.ktoe.PL.CHI.OTHER_CHEM.PROCESSING_STEAM.STEAM.NG_BIOGAS</t>
  </si>
  <si>
    <t>UED.ktoe.PL.CHI.OTHER_CHEM.PROCESSING_STEAM.STEAM.DERIVED</t>
  </si>
  <si>
    <t>UED.ktoe.PL.CHI.OTHER_CHEM.PROCESSING_STEAM.STEAM.BIOMASS_WASTE</t>
  </si>
  <si>
    <t>UED.ktoe.PL.CHI.OTHER_CHEM.PROCESSING_STEAM.STEAM.STEAM_DISTR</t>
  </si>
  <si>
    <t>UED.ktoe.PL.CHI.OTHER_CHEM.PROCESSING.MICROW.ELEC</t>
  </si>
  <si>
    <t>UED.ktoe.PL.CHI.OTHER_CHEM.PROC_HEAT.TOTAL.TOTAL</t>
  </si>
  <si>
    <t>UED.ktoe.PL.CHI.OTHER_CHEM.PROC_HEAT.THERM.TOTAL</t>
  </si>
  <si>
    <t>UED.ktoe.PL.CHI.OTHER_CHEM.PROC_HEAT.THERM.SOLIDS</t>
  </si>
  <si>
    <t>UED.ktoe.PL.CHI.OTHER_CHEM.PROC_HEAT.THERM.LPG</t>
  </si>
  <si>
    <t>UED.ktoe.PL.CHI.OTHER_CHEM.PROC_HEAT.THERM.DIESEL_LIQBIO</t>
  </si>
  <si>
    <t>UED.ktoe.PL.CHI.OTHER_CHEM.PROC_HEAT.THERM.RFO</t>
  </si>
  <si>
    <t>UED.ktoe.PL.CHI.OTHER_CHEM.PROC_HEAT.THERM.NG_BIOGAS</t>
  </si>
  <si>
    <t>UED.ktoe.PL.CHI.OTHER_CHEM.PROC_HEAT.ELEC.ELEC</t>
  </si>
  <si>
    <t>UED.ktoe.PL.CHI.OTHER_CHEM.PROC_COOL.THERM.NG_BIOGAS</t>
  </si>
  <si>
    <t>UED.ktoe.PL.CHI.OTHER_CHEM.PROC_COOL_STEAM.TOTAL.TOTAL</t>
  </si>
  <si>
    <t>UED.ktoe.PL.CHI.OTHER_CHEM.PROC_COOL_STEAM.STEAM.SOLIDS</t>
  </si>
  <si>
    <t>UED.ktoe.PL.CHI.OTHER_CHEM.PROC_COOL_STEAM.STEAM.RFG</t>
  </si>
  <si>
    <t>UED.ktoe.PL.CHI.OTHER_CHEM.PROC_COOL_STEAM.STEAM.LPG</t>
  </si>
  <si>
    <t>UED.ktoe.PL.CHI.OTHER_CHEM.PROC_COOL_STEAM.STEAM.DIESEL_LIQBIO</t>
  </si>
  <si>
    <t>UED.ktoe.PL.CHI.OTHER_CHEM.PROC_COOL_STEAM.STEAM.RFO</t>
  </si>
  <si>
    <t>UED.ktoe.PL.CHI.OTHER_CHEM.PROC_COOL_STEAM.STEAM.OTHER</t>
  </si>
  <si>
    <t>UED.ktoe.PL.CHI.OTHER_CHEM.PROC_COOL_STEAM.STEAM.NG_BIOGAS</t>
  </si>
  <si>
    <t>UED.ktoe.PL.CHI.OTHER_CHEM.PROC_COOL_STEAM.STEAM.DERIVED</t>
  </si>
  <si>
    <t>UED.ktoe.PL.CHI.OTHER_CHEM.PROC_COOL_STEAM.STEAM.BIOMASS_WASTE</t>
  </si>
  <si>
    <t>UED.ktoe.PL.CHI.OTHER_CHEM.PROC_COOL_STEAM.STEAM.STEAM_DISTR</t>
  </si>
  <si>
    <t>UED.ktoe.PL.CHI.OTHER_CHEM.PROC_COOL.ELEC.ELEC</t>
  </si>
  <si>
    <t>UED.ktoe.PL.CHI.OTHER_CHEM.GENERIC.MECH.ELEC</t>
  </si>
  <si>
    <t>UED.ktoe.PL.CHI.PHARM.TOTAL.TOTAL.TOTAL</t>
  </si>
  <si>
    <t>UED.ktoe.PL.CHI.PHARM.LIGHT.GENERIC.ELEC</t>
  </si>
  <si>
    <t>UED.ktoe.PL.CHI.PHARM.AIRCOMP.GENERIC.ELEC</t>
  </si>
  <si>
    <t>UED.ktoe.PL.CHI.PHARM.MOTOR.GENERIC.ELEC</t>
  </si>
  <si>
    <t>UED.ktoe.PL.CHI.PHARM.FANS.GENERIC.ELEC</t>
  </si>
  <si>
    <t>UED.ktoe.PL.CHI.PHARM.LOW_ENTH.TOTAL.TOTAL</t>
  </si>
  <si>
    <t>UED.ktoe.PL.CHI.PHARM.LOW_ENTH.THERM.DIESEL_LIQBIO</t>
  </si>
  <si>
    <t>UED.ktoe.PL.CHI.PHARM.LOW_ENTH.THERM.NG_BIOGAS</t>
  </si>
  <si>
    <t>UED.ktoe.PL.CHI.PHARM.LOW_ENTH.THERM.SOLAR_GEO</t>
  </si>
  <si>
    <t>UED.ktoe.PL.CHI.PHARM.LOW_ENTH.HP.AMBIENT</t>
  </si>
  <si>
    <t>UED.ktoe.PL.CHI.PHARM.LOW_ENTH.THERM.ELEC</t>
  </si>
  <si>
    <t>UED.ktoe.PL.CHI.PHARM.PROCESSING_STEAM.TOTAL.TOTAL</t>
  </si>
  <si>
    <t>UED.ktoe.PL.CHI.PHARM.PROCESSING_STEAM.STEAM.SOLIDS</t>
  </si>
  <si>
    <t>UED.ktoe.PL.CHI.PHARM.PROCESSING_STEAM.STEAM.RFG</t>
  </si>
  <si>
    <t>UED.ktoe.PL.CHI.PHARM.PROCESSING_STEAM.STEAM.LPG</t>
  </si>
  <si>
    <t>UED.ktoe.PL.CHI.PHARM.PROCESSING_STEAM.STEAM.DIESEL_LIQBIO</t>
  </si>
  <si>
    <t>UED.ktoe.PL.CHI.PHARM.PROCESSING_STEAM.STEAM.RFO</t>
  </si>
  <si>
    <t>UED.ktoe.PL.CHI.PHARM.PROCESSING_STEAM.STEAM.OTHER</t>
  </si>
  <si>
    <t>UED.ktoe.PL.CHI.PHARM.PROCESSING_STEAM.STEAM.NG_BIOGAS</t>
  </si>
  <si>
    <t>UED.ktoe.PL.CHI.PHARM.PROCESSING_STEAM.STEAM.DERIVED</t>
  </si>
  <si>
    <t>UED.ktoe.PL.CHI.PHARM.PROCESSING_STEAM.STEAM.BIOMASS_WASTE</t>
  </si>
  <si>
    <t>UED.ktoe.PL.CHI.PHARM.PROCESSING_STEAM.STEAM.STEAM_DISTR</t>
  </si>
  <si>
    <t>UED.ktoe.PL.CHI.PHARM.PROCESSING.MICROW.ELEC</t>
  </si>
  <si>
    <t>UED.ktoe.PL.CHI.PHARM.PROC_HEAT.TOTAL.TOTAL</t>
  </si>
  <si>
    <t>UED.ktoe.PL.CHI.PHARM.PROC_HEAT.THERM.TOTAL</t>
  </si>
  <si>
    <t>UED.ktoe.PL.CHI.PHARM.PROC_HEAT.THERM.SOLIDS</t>
  </si>
  <si>
    <t>UED.ktoe.PL.CHI.PHARM.PROC_HEAT.THERM.LPG</t>
  </si>
  <si>
    <t>UED.ktoe.PL.CHI.PHARM.PROC_HEAT.THERM.DIESEL_LIQBIO</t>
  </si>
  <si>
    <t>UED.ktoe.PL.CHI.PHARM.PROC_HEAT.THERM.RFO</t>
  </si>
  <si>
    <t>UED.ktoe.PL.CHI.PHARM.PROC_HEAT.THERM.NG_BIOGAS</t>
  </si>
  <si>
    <t>UED.ktoe.PL.CHI.PHARM.PROC_HEAT.ELEC.ELEC</t>
  </si>
  <si>
    <t>UED.ktoe.PL.CHI.PHARM.PROC_COOL.THERM.NG_BIOGAS</t>
  </si>
  <si>
    <t>UED.ktoe.PL.CHI.PHARM.PROC_COOL_STEAM.TOTAL.TOTAL</t>
  </si>
  <si>
    <t>UED.ktoe.PL.CHI.PHARM.PROC_COOL_STEAM.STEAM.SOLIDS</t>
  </si>
  <si>
    <t>UED.ktoe.PL.CHI.PHARM.PROC_COOL_STEAM.STEAM.RFG</t>
  </si>
  <si>
    <t>UED.ktoe.PL.CHI.PHARM.PROC_COOL_STEAM.STEAM.LPG</t>
  </si>
  <si>
    <t>UED.ktoe.PL.CHI.PHARM.PROC_COOL_STEAM.STEAM.DIESEL_LIQBIO</t>
  </si>
  <si>
    <t>UED.ktoe.PL.CHI.PHARM.PROC_COOL_STEAM.STEAM.RFO</t>
  </si>
  <si>
    <t>UED.ktoe.PL.CHI.PHARM.PROC_COOL_STEAM.STEAM.OTHER</t>
  </si>
  <si>
    <t>UED.ktoe.PL.CHI.PHARM.PROC_COOL_STEAM.STEAM.NG_BIOGAS</t>
  </si>
  <si>
    <t>UED.ktoe.PL.CHI.PHARM.PROC_COOL_STEAM.STEAM.DERIVED</t>
  </si>
  <si>
    <t>UED.ktoe.PL.CHI.PHARM.PROC_COOL_STEAM.STEAM.BIOMASS_WASTE</t>
  </si>
  <si>
    <t>UED.ktoe.PL.CHI.PHARM.PROC_COOL_STEAM.STEAM.STEAM_DISTR</t>
  </si>
  <si>
    <t>UED.ktoe.PL.CHI.PHARM.PROC_COOL.ELEC.ELEC</t>
  </si>
  <si>
    <t>UED.ktoe.PL.CHI.PHARM.GENERIC.MECH.ELEC</t>
  </si>
  <si>
    <t>Basic chemicals (energy consumption)</t>
  </si>
  <si>
    <t>FUEL_EMI.ktCO2.PL.CHI.BASIC_CHEM.LIGHT.GENERIC.ELEC</t>
  </si>
  <si>
    <t>FUEL_EMI.ktCO2.PL.CHI.BASIC_CHEM.AIRCOMP.GENERIC.ELEC</t>
  </si>
  <si>
    <t>FUEL_EMI.ktCO2.PL.CHI.BASIC_CHEM.MOTOR.GENERIC.ELEC</t>
  </si>
  <si>
    <t>FUEL_EMI.ktCO2.PL.CHI.BASIC_CHEM.FANS.GENERIC.ELEC</t>
  </si>
  <si>
    <t>FUEL_EMI.ktCO2.PL.CHI.BASIC_CHEM.LOW_ENTH.TOTAL.TOTAL</t>
  </si>
  <si>
    <t>FUEL_EMI.ktCO2.PL.CHI.BASIC_CHEM.LOW_ENTH.THERM.DIESEL_LIQBIO</t>
  </si>
  <si>
    <t>FUEL_EMI.ktCO2.PL.CHI.BASIC_CHEM.LOW_ENTH.THERM.NG_BIOGAS</t>
  </si>
  <si>
    <t>FUEL_EMI.ktCO2.PL.CHI.BASIC_CHEM.LOW_ENTH.THERM.SOLAR_GEO</t>
  </si>
  <si>
    <t>FUEL_EMI.ktCO2.PL.CHI.BASIC_CHEM.LOW_ENTH.HP.AMBIENT</t>
  </si>
  <si>
    <t>FUEL_EMI.ktCO2.PL.CHI.BASIC_CHEM.LOW_ENTH.THERM.ELEC</t>
  </si>
  <si>
    <t>FUEL_EMI.ktCO2.PL.CHI.BASIC_CHEM.PROCESSING.TOTAL.TOTAL</t>
  </si>
  <si>
    <t>FUEL_EMI.ktCO2.PL.CHI.BASIC_CHEM.PROCESSING.STEAM.SOLIDS</t>
  </si>
  <si>
    <t>FUEL_EMI.ktCO2.PL.CHI.BASIC_CHEM.PROCESSING.STEAM.RFG</t>
  </si>
  <si>
    <t>FUEL_EMI.ktCO2.PL.CHI.BASIC_CHEM.PROCESSING.STEAM.LPG</t>
  </si>
  <si>
    <t>FUEL_EMI.ktCO2.PL.CHI.BASIC_CHEM.PROCESSING.STEAM.DIESEL_LIQBIO</t>
  </si>
  <si>
    <t>FUEL_EMI.ktCO2.PL.CHI.BASIC_CHEM.PROCESSING.STEAM.RFO</t>
  </si>
  <si>
    <t>FUEL_EMI.ktCO2.PL.CHI.BASIC_CHEM.PROCESSING.STEAM.OTHER</t>
  </si>
  <si>
    <t>FUEL_EMI.ktCO2.PL.CHI.BASIC_CHEM.PROCESSING.STEAM.NG_BIOGAS</t>
  </si>
  <si>
    <t>FUEL_EMI.ktCO2.PL.CHI.BASIC_CHEM.PROCESSING.STEAM.DERIVED</t>
  </si>
  <si>
    <t>FUEL_EMI.ktCO2.PL.CHI.BASIC_CHEM.PROCESSING.STEAM.BIOMASS_WASTE</t>
  </si>
  <si>
    <t>FUEL_EMI.ktCO2.PL.CHI.BASIC_CHEM.PROCESSING.STEAM.STEAM_DISTR</t>
  </si>
  <si>
    <t>FUEL_EMI.ktCO2.PL.CHI.BASIC_CHEM.PROC_HEAT.TOTAL.TOTAL</t>
  </si>
  <si>
    <t>FUEL_EMI.ktCO2.PL.CHI.BASIC_CHEM.PROC_HEAT.THERM.TOTAL</t>
  </si>
  <si>
    <t>FUEL_EMI.ktCO2.PL.CHI.BASIC_CHEM.PROC_HEAT.THERM.SOLIDS</t>
  </si>
  <si>
    <t>FUEL_EMI.ktCO2.PL.CHI.BASIC_CHEM.PROC_HEAT.THERM.LPG</t>
  </si>
  <si>
    <t>FUEL_EMI.ktCO2.PL.CHI.BASIC_CHEM.PROC_HEAT.THERM.DIESEL_LIQBIO</t>
  </si>
  <si>
    <t>FUEL_EMI.ktCO2.PL.CHI.BASIC_CHEM.PROC_HEAT.THERM.RFO</t>
  </si>
  <si>
    <t>FUEL_EMI.ktCO2.PL.CHI.BASIC_CHEM.PROC_HEAT.THERM.NG_BIOGAS</t>
  </si>
  <si>
    <t>FUEL_EMI.ktCO2.PL.CHI.BASIC_CHEM.PROC_HEAT.ELEC.ELEC</t>
  </si>
  <si>
    <t>FUEL_EMI.ktCO2.PL.CHI.BASIC_CHEM.PROC_COOL.THERM.NG_BIOGAS</t>
  </si>
  <si>
    <t>FUEL_EMI.ktCO2.PL.CHI.BASIC_CHEM.PROC_COOL_STEAM.TOTAL.TOTAL</t>
  </si>
  <si>
    <t>FUEL_EMI.ktCO2.PL.CHI.BASIC_CHEM.PROC_COOL_STEAM.STEAM.SOLIDS</t>
  </si>
  <si>
    <t>FUEL_EMI.ktCO2.PL.CHI.BASIC_CHEM.PROC_COOL_STEAM.STEAM.RFG</t>
  </si>
  <si>
    <t>FUEL_EMI.ktCO2.PL.CHI.BASIC_CHEM.PROC_COOL_STEAM.STEAM.LPG</t>
  </si>
  <si>
    <t>FUEL_EMI.ktCO2.PL.CHI.BASIC_CHEM.PROC_COOL_STEAM.STEAM.DIESEL_LIQBIO</t>
  </si>
  <si>
    <t>FUEL_EMI.ktCO2.PL.CHI.BASIC_CHEM.PROC_COOL_STEAM.STEAM.RFO</t>
  </si>
  <si>
    <t>FUEL_EMI.ktCO2.PL.CHI.BASIC_CHEM.PROC_COOL_STEAM.STEAM.OTHER</t>
  </si>
  <si>
    <t>FUEL_EMI.ktCO2.PL.CHI.BASIC_CHEM.PROC_COOL_STEAM.STEAM.NG_BIOGAS</t>
  </si>
  <si>
    <t>FUEL_EMI.ktCO2.PL.CHI.BASIC_CHEM.PROC_COOL_STEAM.STEAM.DERIVED</t>
  </si>
  <si>
    <t>FUEL_EMI.ktCO2.PL.CHI.BASIC_CHEM.PROC_COOL_STEAM.STEAM.BIOMASS_WASTE</t>
  </si>
  <si>
    <t>FUEL_EMI.ktCO2.PL.CHI.BASIC_CHEM.PROC_COOL_STEAM.STEAM.STEAM_DISTR</t>
  </si>
  <si>
    <t>FUEL_EMI.ktCO2.PL.CHI.BASIC_CHEM.PROC_COOL.ELEC.ELEC</t>
  </si>
  <si>
    <t>FUEL_EMI.ktCO2.PL.CHI.BASIC_CHEM.GENERIC.MECH.ELEC</t>
  </si>
  <si>
    <t>PROCESS_EMI.ktCO2.PL.CHI.BASIC_CHEM</t>
  </si>
  <si>
    <t>FUEL_EMI.ktCO2.PL.CHI.OTHER_CHEM.LIGHT.GENERIC.ELEC</t>
  </si>
  <si>
    <t>FUEL_EMI.ktCO2.PL.CHI.OTHER_CHEM.AIRCOMP.GENERIC.ELEC</t>
  </si>
  <si>
    <t>FUEL_EMI.ktCO2.PL.CHI.OTHER_CHEM.MOTOR.GENERIC.ELEC</t>
  </si>
  <si>
    <t>FUEL_EMI.ktCO2.PL.CHI.OTHER_CHEM.FANS.GENERIC.ELEC</t>
  </si>
  <si>
    <t>FUEL_EMI.ktCO2.PL.CHI.OTHER_CHEM.LOW_ENTH.TOTAL.TOTAL</t>
  </si>
  <si>
    <t>FUEL_EMI.ktCO2.PL.CHI.OTHER_CHEM.LOW_ENTH.THERM.DIESEL_LIQBIO</t>
  </si>
  <si>
    <t>FUEL_EMI.ktCO2.PL.CHI.OTHER_CHEM.LOW_ENTH.THERM.NG_BIOGAS</t>
  </si>
  <si>
    <t>FUEL_EMI.ktCO2.PL.CHI.OTHER_CHEM.LOW_ENTH.THERM.SOLAR_GEO</t>
  </si>
  <si>
    <t>FUEL_EMI.ktCO2.PL.CHI.OTHER_CHEM.LOW_ENTH.HP.AMBIENT</t>
  </si>
  <si>
    <t>FUEL_EMI.ktCO2.PL.CHI.OTHER_CHEM.LOW_ENTH.THERM.ELEC</t>
  </si>
  <si>
    <t>FUEL_EMI.ktCO2.PL.CHI.OTHER_CHEM.PROCESSING_STEAM.TOTAL.TOTAL</t>
  </si>
  <si>
    <t>FUEL_EMI.ktCO2.PL.CHI.OTHER_CHEM.PROCESSING_STEAM.STEAM.SOLIDS</t>
  </si>
  <si>
    <t>FUEL_EMI.ktCO2.PL.CHI.OTHER_CHEM.PROCESSING_STEAM.STEAM.RFG</t>
  </si>
  <si>
    <t>FUEL_EMI.ktCO2.PL.CHI.OTHER_CHEM.PROCESSING_STEAM.STEAM.LPG</t>
  </si>
  <si>
    <t>FUEL_EMI.ktCO2.PL.CHI.OTHER_CHEM.PROCESSING_STEAM.STEAM.DIESEL_LIQBIO</t>
  </si>
  <si>
    <t>FUEL_EMI.ktCO2.PL.CHI.OTHER_CHEM.PROCESSING_STEAM.STEAM.RFO</t>
  </si>
  <si>
    <t>FUEL_EMI.ktCO2.PL.CHI.OTHER_CHEM.PROCESSING_STEAM.STEAM.OTHER</t>
  </si>
  <si>
    <t>FUEL_EMI.ktCO2.PL.CHI.OTHER_CHEM.PROCESSING_STEAM.STEAM.NG_BIOGAS</t>
  </si>
  <si>
    <t>FUEL_EMI.ktCO2.PL.CHI.OTHER_CHEM.PROCESSING_STEAM.STEAM.DERIVED</t>
  </si>
  <si>
    <t>FUEL_EMI.ktCO2.PL.CHI.OTHER_CHEM.PROCESSING_STEAM.STEAM.BIOMASS_WASTE</t>
  </si>
  <si>
    <t>FUEL_EMI.ktCO2.PL.CHI.OTHER_CHEM.PROCESSING_STEAM.STEAM.STEAM_DISTR</t>
  </si>
  <si>
    <t>FUEL_EMI.ktCO2.PL.CHI.OTHER_CHEM.PROCESSING.MICROW.ELEC</t>
  </si>
  <si>
    <t>FUEL_EMI.ktCO2.PL.CHI.OTHER_CHEM.PROC_HEAT.TOTAL.TOTAL</t>
  </si>
  <si>
    <t>FUEL_EMI.ktCO2.PL.CHI.OTHER_CHEM.PROC_HEAT.THERM.TOTAL</t>
  </si>
  <si>
    <t>FUEL_EMI.ktCO2.PL.CHI.OTHER_CHEM.PROC_HEAT.THERM.SOLIDS</t>
  </si>
  <si>
    <t>FUEL_EMI.ktCO2.PL.CHI.OTHER_CHEM.PROC_HEAT.THERM.LPG</t>
  </si>
  <si>
    <t>FUEL_EMI.ktCO2.PL.CHI.OTHER_CHEM.PROC_HEAT.THERM.DIESEL_LIQBIO</t>
  </si>
  <si>
    <t>FUEL_EMI.ktCO2.PL.CHI.OTHER_CHEM.PROC_HEAT.THERM.RFO</t>
  </si>
  <si>
    <t>FUEL_EMI.ktCO2.PL.CHI.OTHER_CHEM.PROC_HEAT.THERM.NG_BIOGAS</t>
  </si>
  <si>
    <t>FUEL_EMI.ktCO2.PL.CHI.OTHER_CHEM.PROC_HEAT.ELEC.ELEC</t>
  </si>
  <si>
    <t>FUEL_EMI.ktCO2.PL.CHI.OTHER_CHEM.PROC_COOL.THERM.NG_BIOGAS</t>
  </si>
  <si>
    <t>FUEL_EMI.ktCO2.PL.CHI.OTHER_CHEM.PROC_COOL_STEAM.TOTAL.TOTAL</t>
  </si>
  <si>
    <t>FUEL_EMI.ktCO2.PL.CHI.OTHER_CHEM.PROC_COOL_STEAM.STEAM.SOLIDS</t>
  </si>
  <si>
    <t>FUEL_EMI.ktCO2.PL.CHI.OTHER_CHEM.PROC_COOL_STEAM.STEAM.RFG</t>
  </si>
  <si>
    <t>FUEL_EMI.ktCO2.PL.CHI.OTHER_CHEM.PROC_COOL_STEAM.STEAM.LPG</t>
  </si>
  <si>
    <t>FUEL_EMI.ktCO2.PL.CHI.OTHER_CHEM.PROC_COOL_STEAM.STEAM.DIESEL_LIQBIO</t>
  </si>
  <si>
    <t>FUEL_EMI.ktCO2.PL.CHI.OTHER_CHEM.PROC_COOL_STEAM.STEAM.RFO</t>
  </si>
  <si>
    <t>FUEL_EMI.ktCO2.PL.CHI.OTHER_CHEM.PROC_COOL_STEAM.STEAM.OTHER</t>
  </si>
  <si>
    <t>FUEL_EMI.ktCO2.PL.CHI.OTHER_CHEM.PROC_COOL_STEAM.STEAM.NG_BIOGAS</t>
  </si>
  <si>
    <t>FUEL_EMI.ktCO2.PL.CHI.OTHER_CHEM.PROC_COOL_STEAM.STEAM.DERIVED</t>
  </si>
  <si>
    <t>FUEL_EMI.ktCO2.PL.CHI.OTHER_CHEM.PROC_COOL_STEAM.STEAM.BIOMASS_WASTE</t>
  </si>
  <si>
    <t>FUEL_EMI.ktCO2.PL.CHI.OTHER_CHEM.PROC_COOL_STEAM.STEAM.STEAM_DISTR</t>
  </si>
  <si>
    <t>FUEL_EMI.ktCO2.PL.CHI.OTHER_CHEM.PROC_COOL.ELEC.ELEC</t>
  </si>
  <si>
    <t>FUEL_EMI.ktCO2.PL.CHI.OTHER_CHEM.GENERIC.MECH.ELEC</t>
  </si>
  <si>
    <t>PROCESS_EMI.ktCO2.PL.CHI.OTHER_CHEM</t>
  </si>
  <si>
    <t>FUEL_EMI.ktCO2.PL.CHI.PHARM.TOTAL.TOTAL.TOTAL</t>
  </si>
  <si>
    <t>FUEL_EMI.ktCO2.PL.CHI.PHARM.LIGHT.GENERIC.ELEC</t>
  </si>
  <si>
    <t>FUEL_EMI.ktCO2.PL.CHI.PHARM.AIRCOMP.GENERIC.ELEC</t>
  </si>
  <si>
    <t>FUEL_EMI.ktCO2.PL.CHI.PHARM.MOTOR.GENERIC.ELEC</t>
  </si>
  <si>
    <t>FUEL_EMI.ktCO2.PL.CHI.PHARM.FANS.GENERIC.ELEC</t>
  </si>
  <si>
    <t>FUEL_EMI.ktCO2.PL.CHI.PHARM.LOW_ENTH.TOTAL.TOTAL</t>
  </si>
  <si>
    <t>FUEL_EMI.ktCO2.PL.CHI.PHARM.LOW_ENTH.THERM.DIESEL_LIQBIO</t>
  </si>
  <si>
    <t>FUEL_EMI.ktCO2.PL.CHI.PHARM.LOW_ENTH.THERM.NG_BIOGAS</t>
  </si>
  <si>
    <t>FUEL_EMI.ktCO2.PL.CHI.PHARM.LOW_ENTH.THERM.SOLAR_GEO</t>
  </si>
  <si>
    <t>FUEL_EMI.ktCO2.PL.CHI.PHARM.LOW_ENTH.HP.AMBIENT</t>
  </si>
  <si>
    <t>FUEL_EMI.ktCO2.PL.CHI.PHARM.LOW_ENTH.THERM.ELEC</t>
  </si>
  <si>
    <t>FUEL_EMI.ktCO2.PL.CHI.PHARM.PROCESSING_STEAM.TOTAL.TOTAL</t>
  </si>
  <si>
    <t>FUEL_EMI.ktCO2.PL.CHI.PHARM.PROCESSING_STEAM.STEAM.SOLIDS</t>
  </si>
  <si>
    <t>FUEL_EMI.ktCO2.PL.CHI.PHARM.PROCESSING_STEAM.STEAM.RFG</t>
  </si>
  <si>
    <t>FUEL_EMI.ktCO2.PL.CHI.PHARM.PROCESSING_STEAM.STEAM.LPG</t>
  </si>
  <si>
    <t>FUEL_EMI.ktCO2.PL.CHI.PHARM.PROCESSING_STEAM.STEAM.DIESEL_LIQBIO</t>
  </si>
  <si>
    <t>FUEL_EMI.ktCO2.PL.CHI.PHARM.PROCESSING_STEAM.STEAM.RFO</t>
  </si>
  <si>
    <t>FUEL_EMI.ktCO2.PL.CHI.PHARM.PROCESSING_STEAM.STEAM.OTHER</t>
  </si>
  <si>
    <t>FUEL_EMI.ktCO2.PL.CHI.PHARM.PROCESSING_STEAM.STEAM.NG_BIOGAS</t>
  </si>
  <si>
    <t>FUEL_EMI.ktCO2.PL.CHI.PHARM.PROCESSING_STEAM.STEAM.DERIVED</t>
  </si>
  <si>
    <t>FUEL_EMI.ktCO2.PL.CHI.PHARM.PROCESSING_STEAM.STEAM.BIOMASS_WASTE</t>
  </si>
  <si>
    <t>FUEL_EMI.ktCO2.PL.CHI.PHARM.PROCESSING_STEAM.STEAM.STEAM_DISTR</t>
  </si>
  <si>
    <t>FUEL_EMI.ktCO2.PL.CHI.PHARM.PROCESSING.MICROW.ELEC</t>
  </si>
  <si>
    <t>FUEL_EMI.ktCO2.PL.CHI.PHARM.PROC_HEAT.TOTAL.TOTAL</t>
  </si>
  <si>
    <t>FUEL_EMI.ktCO2.PL.CHI.PHARM.PROC_HEAT.THERM.TOTAL</t>
  </si>
  <si>
    <t>FUEL_EMI.ktCO2.PL.CHI.PHARM.PROC_HEAT.THERM.SOLIDS</t>
  </si>
  <si>
    <t>FUEL_EMI.ktCO2.PL.CHI.PHARM.PROC_HEAT.THERM.LPG</t>
  </si>
  <si>
    <t>FUEL_EMI.ktCO2.PL.CHI.PHARM.PROC_HEAT.THERM.DIESEL_LIQBIO</t>
  </si>
  <si>
    <t>FUEL_EMI.ktCO2.PL.CHI.PHARM.PROC_HEAT.THERM.RFO</t>
  </si>
  <si>
    <t>FUEL_EMI.ktCO2.PL.CHI.PHARM.PROC_HEAT.THERM.NG_BIOGAS</t>
  </si>
  <si>
    <t>FUEL_EMI.ktCO2.PL.CHI.PHARM.PROC_HEAT.ELEC.ELEC</t>
  </si>
  <si>
    <t>FUEL_EMI.ktCO2.PL.CHI.PHARM.PROC_COOL.THERM.NG_BIOGAS</t>
  </si>
  <si>
    <t>FUEL_EMI.ktCO2.PL.CHI.PHARM.PROC_COOL_STEAM.TOTAL.TOTAL</t>
  </si>
  <si>
    <t>FUEL_EMI.ktCO2.PL.CHI.PHARM.PROC_COOL_STEAM.STEAM.SOLIDS</t>
  </si>
  <si>
    <t>FUEL_EMI.ktCO2.PL.CHI.PHARM.PROC_COOL_STEAM.STEAM.RFG</t>
  </si>
  <si>
    <t>FUEL_EMI.ktCO2.PL.CHI.PHARM.PROC_COOL_STEAM.STEAM.LPG</t>
  </si>
  <si>
    <t>FUEL_EMI.ktCO2.PL.CHI.PHARM.PROC_COOL_STEAM.STEAM.DIESEL_LIQBIO</t>
  </si>
  <si>
    <t>FUEL_EMI.ktCO2.PL.CHI.PHARM.PROC_COOL_STEAM.STEAM.RFO</t>
  </si>
  <si>
    <t>FUEL_EMI.ktCO2.PL.CHI.PHARM.PROC_COOL_STEAM.STEAM.OTHER</t>
  </si>
  <si>
    <t>FUEL_EMI.ktCO2.PL.CHI.PHARM.PROC_COOL_STEAM.STEAM.NG_BIOGAS</t>
  </si>
  <si>
    <t>FUEL_EMI.ktCO2.PL.CHI.PHARM.PROC_COOL_STEAM.STEAM.DERIVED</t>
  </si>
  <si>
    <t>FUEL_EMI.ktCO2.PL.CHI.PHARM.PROC_COOL_STEAM.STEAM.BIOMASS_WASTE</t>
  </si>
  <si>
    <t>FUEL_EMI.ktCO2.PL.CHI.PHARM.PROC_COOL_STEAM.STEAM.STEAM_DISTR</t>
  </si>
  <si>
    <t>FUEL_EMI.ktCO2.PL.CHI.PHARM.PROC_COOL.ELEC.ELEC</t>
  </si>
  <si>
    <t>FUEL_EMI.ktCO2.PL.CHI.PHARM.GENERIC.MECH.ELEC</t>
  </si>
  <si>
    <t>Basic chemicals (over energy consumption, without process emissions)</t>
  </si>
  <si>
    <t>Other chemicals (without process emissions)</t>
  </si>
  <si>
    <t>VA.Meuro2023.PL.NMM.CEM</t>
  </si>
  <si>
    <t>VA.Meuro2023.PL.NMM.CER</t>
  </si>
  <si>
    <t>VA.Meuro2023.PL.NMM.GLASS</t>
  </si>
  <si>
    <t>Cement (kt)</t>
  </si>
  <si>
    <t>OUTPUT.kt.PL.NMM.CEM</t>
  </si>
  <si>
    <t>Ceramics &amp; other NMM (kt bricks eq.)</t>
  </si>
  <si>
    <t>OUTPUT.kt.PL.NMM.CER</t>
  </si>
  <si>
    <t>Glass production  (kt)</t>
  </si>
  <si>
    <t>OUTPUT.kt.PL.NMM.GLASS</t>
  </si>
  <si>
    <t>CAP.kt.PL.NMM.CEM</t>
  </si>
  <si>
    <t>CAP.kt.PL.NMM.CER</t>
  </si>
  <si>
    <t>CAP.kt.PL.NMM.GLASS</t>
  </si>
  <si>
    <t>NEWCAP.kt.PL.NMM.CEM</t>
  </si>
  <si>
    <t>NEWCAP.kt.PL.NMM.CER</t>
  </si>
  <si>
    <t>NEWCAP.kt.PL.NMM.GLASS</t>
  </si>
  <si>
    <t>FEC.ktoe.PL.NMM.TOTAL.TOTAL.TOTAL.TOTAL</t>
  </si>
  <si>
    <t>FEC.ktoe.PL.NMM.TOTAL.TOTAL.TOTAL.SOLIDS</t>
  </si>
  <si>
    <t>FEC.ktoe.PL.NMM.TOTAL.TOTAL.TOTAL.RFG</t>
  </si>
  <si>
    <t>FEC.ktoe.PL.NMM.TOTAL.TOTAL.TOTAL.LPG</t>
  </si>
  <si>
    <t>FEC.ktoe.PL.NMM.TOTAL.TOTAL.TOTAL.DIESEL</t>
  </si>
  <si>
    <t>FEC.ktoe.PL.NMM.TOTAL.TOTAL.TOTAL.RFO</t>
  </si>
  <si>
    <t>FEC.ktoe.PL.NMM.TOTAL.TOTAL.TOTAL.OTHER</t>
  </si>
  <si>
    <t>FEC.ktoe.PL.NMM.TOTAL.TOTAL.TOTAL.NG</t>
  </si>
  <si>
    <t>FEC.ktoe.PL.NMM.TOTAL.TOTAL.TOTAL.DERIVED</t>
  </si>
  <si>
    <t>FEC.ktoe.PL.NMM.TOTAL.TOTAL.TOTAL.BIOMASS_WASTE</t>
  </si>
  <si>
    <t>FEC.ktoe.PL.NMM.TOTAL.TOTAL.TOTAL.BIOGAS</t>
  </si>
  <si>
    <t>FEC.ktoe.PL.NMM.TOTAL.TOTAL.TOTAL.LIQBIO</t>
  </si>
  <si>
    <t>FEC.ktoe.PL.NMM.TOTAL.TOTAL.TOTAL.SOLAR</t>
  </si>
  <si>
    <t>FEC.ktoe.PL.NMM.TOTAL.TOTAL.TOTAL.GEO</t>
  </si>
  <si>
    <t>FEC.ktoe.PL.NMM.TOTAL.TOTAL.TOTAL.AMBIENT</t>
  </si>
  <si>
    <t>FEC.ktoe.PL.NMM.TOTAL.TOTAL.TOTAL.STEAM_DISTR</t>
  </si>
  <si>
    <t>FEC.ktoe.PL.NMM.TOTAL.TOTAL.TOTAL.ELEC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</si>
  <si>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</si>
  <si>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</si>
  <si>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</si>
  <si>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FEC.ktoe.PL.NMM.CEM.TOTAL.TOTAL.TOTAL</t>
  </si>
  <si>
    <t>FEC.ktoe.PL.NMM.CEM.LIGHT.GENERIC.ELEC</t>
  </si>
  <si>
    <t>FEC.ktoe.PL.NMM.CEM.AIRCOMP.GENERIC.ELEC</t>
  </si>
  <si>
    <t>FEC.ktoe.PL.NMM.CEM.MOTOR.GENERIC.ELEC</t>
  </si>
  <si>
    <t>FEC.ktoe.PL.NMM.CEM.FANS.GENERIC.ELEC</t>
  </si>
  <si>
    <t>FEC.ktoe.PL.NMM.CEM.LOW_ENTH.TOTAL.TOTAL</t>
  </si>
  <si>
    <t>FEC.ktoe.PL.NMM.CEM.LOW_ENTH.THERM.DIESEL_LIQBIO</t>
  </si>
  <si>
    <t>FEC.ktoe.PL.NMM.CEM.LOW_ENTH.THERM.NG_BIOGAS</t>
  </si>
  <si>
    <t>FEC.ktoe.PL.NMM.CEM.LOW_ENTH.THERM.SOLAR_GEO</t>
  </si>
  <si>
    <t>FEC.ktoe.PL.NMM.CEM.LOW_ENTH.HP.AMBIENT</t>
  </si>
  <si>
    <t>FEC.ktoe.PL.NMM.CEM.LOW_ENTH.THERM.ELEC</t>
  </si>
  <si>
    <t>Cement: Grinding, milling of raw material</t>
  </si>
  <si>
    <t>FEC.ktoe.PL.NMM.CEM.GRINDING_RAW.MECH.ELEC</t>
  </si>
  <si>
    <t>Cement: Pre-heating and pre-calcination</t>
  </si>
  <si>
    <t>FEC.ktoe.PL.NMM.CEM.PREHEAT.TOTAL.TOTAL</t>
  </si>
  <si>
    <t>FEC.ktoe.PL.NMM.CEM.PREHEAT.THERM.SOLIDS</t>
  </si>
  <si>
    <t>FEC.ktoe.PL.NMM.CEM.PREHEAT.THERM.LPG</t>
  </si>
  <si>
    <t>FEC.ktoe.PL.NMM.CEM.PREHEAT.THERM.DIESEL_LIQBIO</t>
  </si>
  <si>
    <t>FEC.ktoe.PL.NMM.CEM.PREHEAT.THERM.RFO</t>
  </si>
  <si>
    <t>FEC.ktoe.PL.NMM.CEM.PREHEAT.THERM.OTHER</t>
  </si>
  <si>
    <t>FEC.ktoe.PL.NMM.CEM.PREHEAT.THERM.NG_BIOGAS</t>
  </si>
  <si>
    <t>FEC.ktoe.PL.NMM.CEM.PREHEAT.THERM.BIOMASS_WASTE</t>
  </si>
  <si>
    <t>Cement: Clinker production (kilns)</t>
  </si>
  <si>
    <t>FEC.ktoe.PL.NMM.CEM.KILN.TOTAL.TOTAL</t>
  </si>
  <si>
    <t>FEC.ktoe.PL.NMM.CEM.KILN.THERM.SOLIDS</t>
  </si>
  <si>
    <t>FEC.ktoe.PL.NMM.CEM.KILN.THERM.LPG</t>
  </si>
  <si>
    <t>FEC.ktoe.PL.NMM.CEM.KILN.THERM.DIESEL_LIQBIO</t>
  </si>
  <si>
    <t>FEC.ktoe.PL.NMM.CEM.KILN.THERM.RFO</t>
  </si>
  <si>
    <t>FEC.ktoe.PL.NMM.CEM.KILN.THERM.OTHER</t>
  </si>
  <si>
    <t>FEC.ktoe.PL.NMM.CEM.KILN.THERM.NG_BIOGAS</t>
  </si>
  <si>
    <t>FEC.ktoe.PL.NMM.CEM.KILN.THERM.BIOMASS_WASTE</t>
  </si>
  <si>
    <t>Cement: Grinding, packaging and precasting</t>
  </si>
  <si>
    <t>Cement: Grinding, packaging and precasting (electricity)</t>
  </si>
  <si>
    <t>FEC.ktoe.PL.NMM.CEM.PRECAST.MECH.ELEC</t>
  </si>
  <si>
    <t>Cement: Precasting - Steam</t>
  </si>
  <si>
    <t>FEC.ktoe.PL.NMM.CEM.PRECAST_STEAM.TOTAL.TOTAL</t>
  </si>
  <si>
    <t>FEC.ktoe.PL.NMM.CEM.PRECAST_STEAM.STEAM.SOLIDS</t>
  </si>
  <si>
    <t>FEC.ktoe.PL.NMM.CEM.PRECAST_STEAM.STEAM.RFG</t>
  </si>
  <si>
    <t>FEC.ktoe.PL.NMM.CEM.PRECAST_STEAM.STEAM.LPG</t>
  </si>
  <si>
    <t>FEC.ktoe.PL.NMM.CEM.PRECAST_STEAM.STEAM.DIESEL_LIQBIO</t>
  </si>
  <si>
    <t>FEC.ktoe.PL.NMM.CEM.PRECAST_STEAM.STEAM.RFO</t>
  </si>
  <si>
    <t>FEC.ktoe.PL.NMM.CEM.PRECAST_STEAM.STEAM.OTHER</t>
  </si>
  <si>
    <t>FEC.ktoe.PL.NMM.CEM.PRECAST_STEAM.STEAM.NG_BIOGAS</t>
  </si>
  <si>
    <t>FEC.ktoe.PL.NMM.CEM.PRECAST_STEAM.STEAM.DERIVED</t>
  </si>
  <si>
    <t>FEC.ktoe.PL.NMM.CEM.PRECAST_STEAM.STEAM.BIOMASS_WASTE</t>
  </si>
  <si>
    <t>FEC.ktoe.PL.NMM.CEM.PRECAST_STEAM.STEAM.STEAM_DISTR</t>
  </si>
  <si>
    <t>FEC.ktoe.PL.NMM.CER.TOTAL.TOTAL.TOTAL</t>
  </si>
  <si>
    <t>FEC.ktoe.PL.NMM.CER.LIGHT.GENERIC.ELEC</t>
  </si>
  <si>
    <t>FEC.ktoe.PL.NMM.CER.AIRCOMP.GENERIC.ELEC</t>
  </si>
  <si>
    <t>FEC.ktoe.PL.NMM.CER.MOTOR.GENERIC.ELEC</t>
  </si>
  <si>
    <t>FEC.ktoe.PL.NMM.CER.FANS.GENERIC.ELEC</t>
  </si>
  <si>
    <t>FEC.ktoe.PL.NMM.CER.LOW_ENTH.TOTAL.TOTAL</t>
  </si>
  <si>
    <t>FEC.ktoe.PL.NMM.CER.LOW_ENTH.THERM.DIESEL_LIQBIO</t>
  </si>
  <si>
    <t>FEC.ktoe.PL.NMM.CER.LOW_ENTH.THERM.NG_BIOGAS</t>
  </si>
  <si>
    <t>FEC.ktoe.PL.NMM.CER.LOW_ENTH.THERM.SOLAR_GEO</t>
  </si>
  <si>
    <t>FEC.ktoe.PL.NMM.CER.LOW_ENTH.HP.AMBIENT</t>
  </si>
  <si>
    <t>FEC.ktoe.PL.NMM.CER.LOW_ENTH.THERM.ELEC</t>
  </si>
  <si>
    <t>Ceramics: Mixing of raw material</t>
  </si>
  <si>
    <t>FEC.ktoe.PL.NMM.CER.MIXING.MECH.ELEC</t>
  </si>
  <si>
    <t>Ceramics: Drying and sintering of raw material</t>
  </si>
  <si>
    <t>Ceramics: Thermal drying and sintering</t>
  </si>
  <si>
    <t>FEC.ktoe.PL.NMM.CER.DRYING.TOTAL.TOTAL</t>
  </si>
  <si>
    <t>FEC.ktoe.PL.NMM.CER.DRYING.THERM.SOLIDS</t>
  </si>
  <si>
    <t>FEC.ktoe.PL.NMM.CER.DRYING.THERM.LPG</t>
  </si>
  <si>
    <t>FEC.ktoe.PL.NMM.CER.DRYING.THERM.DIESEL_LIQBIO</t>
  </si>
  <si>
    <t>FEC.ktoe.PL.NMM.CER.DRYING.THERM.RFO</t>
  </si>
  <si>
    <t>FEC.ktoe.PL.NMM.CER.DRYING.THERM.NG_BIOGAS</t>
  </si>
  <si>
    <t>Ceramics: Steam drying and sintering</t>
  </si>
  <si>
    <t>FEC.ktoe.PL.NMM.CER.DRYING_STEAM.TOTAL.TOTAL</t>
  </si>
  <si>
    <t>FEC.ktoe.PL.NMM.CER.DRYING_STEAM.STEAM.SOLIDS</t>
  </si>
  <si>
    <t>FEC.ktoe.PL.NMM.CER.DRYING_STEAM.STEAM.RFG</t>
  </si>
  <si>
    <t>FEC.ktoe.PL.NMM.CER.DRYING_STEAM.STEAM.LPG</t>
  </si>
  <si>
    <t>FEC.ktoe.PL.NMM.CER.DRYING_STEAM.STEAM.DIESEL_LIQBIO</t>
  </si>
  <si>
    <t>FEC.ktoe.PL.NMM.CER.DRYING_STEAM.STEAM.RFO</t>
  </si>
  <si>
    <t>FEC.ktoe.PL.NMM.CER.DRYING_STEAM.STEAM.OTHER</t>
  </si>
  <si>
    <t>FEC.ktoe.PL.NMM.CER.DRYING_STEAM.STEAM.NG_BIOGAS</t>
  </si>
  <si>
    <t>FEC.ktoe.PL.NMM.CER.DRYING_STEAM.STEAM.DERIVED</t>
  </si>
  <si>
    <t>FEC.ktoe.PL.NMM.CER.DRYING_STEAM.STEAM.BIOMASS_WASTE</t>
  </si>
  <si>
    <t>FEC.ktoe.PL.NMM.CER.DRYING_STEAM.STEAM.STEAM_DISTR</t>
  </si>
  <si>
    <t>Ceramics: Microwave drying and sintering</t>
  </si>
  <si>
    <t>FEC.ktoe.PL.NMM.CER.DRYING_MICROW.MICROW.ELEC</t>
  </si>
  <si>
    <t>Ceramics: Primary production process</t>
  </si>
  <si>
    <t>Ceramics: Thermal kiln</t>
  </si>
  <si>
    <t>FEC.ktoe.PL.NMM.CER.KILN_THERM.TOTAL.TOTAL</t>
  </si>
  <si>
    <t>FEC.ktoe.PL.NMM.CER.KILN_THERM.THERM.SOLIDS</t>
  </si>
  <si>
    <t>FEC.ktoe.PL.NMM.CER.KILN_THERM.THERM.LPG</t>
  </si>
  <si>
    <t>FEC.ktoe.PL.NMM.CER.KILN_THERM.THERM.DIESEL_LIQBIO</t>
  </si>
  <si>
    <t>FEC.ktoe.PL.NMM.CER.KILN_THERM.THERM.RFO</t>
  </si>
  <si>
    <t>FEC.ktoe.PL.NMM.CER.KILN_THERM.THERM.OTHER</t>
  </si>
  <si>
    <t>FEC.ktoe.PL.NMM.CER.KILN_THERM.THERM.NG_BIOGAS</t>
  </si>
  <si>
    <t>FEC.ktoe.PL.NMM.CER.KILN_THERM.THERM.BIOMASS_WASTE</t>
  </si>
  <si>
    <t>Ceramics: Electric kiln</t>
  </si>
  <si>
    <t>FEC.ktoe.PL.NMM.CER.KILN_ELEC.ELEC.ELEC</t>
  </si>
  <si>
    <t>Ceramics: Product finishing</t>
  </si>
  <si>
    <t>Ceramics: Thermal furnace</t>
  </si>
  <si>
    <t>FEC.ktoe.PL.NMM.CER.FINISHING.TOTAL.TOTAL</t>
  </si>
  <si>
    <t>FEC.ktoe.PL.NMM.CER.FINISHING.THERM.SOLIDS</t>
  </si>
  <si>
    <t>FEC.ktoe.PL.NMM.CER.FINISHING.THERM.LPG</t>
  </si>
  <si>
    <t>FEC.ktoe.PL.NMM.CER.FINISHING.THERM.DIESEL_LIQBIO</t>
  </si>
  <si>
    <t>FEC.ktoe.PL.NMM.CER.FINISHING.THERM.RFO</t>
  </si>
  <si>
    <t>FEC.ktoe.PL.NMM.CER.FINISHING.THERM.NG_BIOGAS</t>
  </si>
  <si>
    <t>Ceramics: Electric furnace</t>
  </si>
  <si>
    <t>FEC.ktoe.PL.NMM.CER.FINISHING_ELEC.ELEC.ELEC</t>
  </si>
  <si>
    <t>FEC.ktoe.PL.NMM.GLASS.TOTAL.TOTAL.TOTAL</t>
  </si>
  <si>
    <t>FEC.ktoe.PL.NMM.GLASS.LIGHT.GENERIC.ELEC</t>
  </si>
  <si>
    <t>FEC.ktoe.PL.NMM.GLASS.AIRCOMP.GENERIC.ELEC</t>
  </si>
  <si>
    <t>FEC.ktoe.PL.NMM.GLASS.MOTOR.GENERIC.ELEC</t>
  </si>
  <si>
    <t>FEC.ktoe.PL.NMM.GLASS.FANS.GENERIC.ELEC</t>
  </si>
  <si>
    <t>FEC.ktoe.PL.NMM.GLASS.LOW_ENTH.TOTAL.TOTAL</t>
  </si>
  <si>
    <t>FEC.ktoe.PL.NMM.GLASS.LOW_ENTH.THERM.DIESEL_LIQBIO</t>
  </si>
  <si>
    <t>FEC.ktoe.PL.NMM.GLASS.LOW_ENTH.THERM.NG_BIOGAS</t>
  </si>
  <si>
    <t>FEC.ktoe.PL.NMM.GLASS.LOW_ENTH.THERM.SOLAR_GEO</t>
  </si>
  <si>
    <t>FEC.ktoe.PL.NMM.GLASS.LOW_ENTH.HP.AMBIENT</t>
  </si>
  <si>
    <t>FEC.ktoe.PL.NMM.GLASS.LOW_ENTH.THERM.ELEC</t>
  </si>
  <si>
    <t>Glass: Melting tank</t>
  </si>
  <si>
    <t>Glass: Thermal melting tank</t>
  </si>
  <si>
    <t>FEC.ktoe.PL.NMM.GLASS.MELTING.TOTAL.TOTAL</t>
  </si>
  <si>
    <t>FEC.ktoe.PL.NMM.GLASS.MELTING.THERM.SOLIDS</t>
  </si>
  <si>
    <t>FEC.ktoe.PL.NMM.GLASS.MELTING.THERM.LPG</t>
  </si>
  <si>
    <t>FEC.ktoe.PL.NMM.GLASS.MELTING.THERM.DIESEL_LIQBIO</t>
  </si>
  <si>
    <t>FEC.ktoe.PL.NMM.GLASS.MELTING.THERM.RFO</t>
  </si>
  <si>
    <t>FEC.ktoe.PL.NMM.GLASS.MELTING.THERM.NG_BIOGAS</t>
  </si>
  <si>
    <t>Glass: Electric melting tank</t>
  </si>
  <si>
    <t>FEC.ktoe.PL.NMM.GLASS.MELTING_ELEC.ELEC.ELEC</t>
  </si>
  <si>
    <t>Glass: Forming</t>
  </si>
  <si>
    <t>FEC.ktoe.PL.NMM.GLASS.FORMING.ELEC.ELEC</t>
  </si>
  <si>
    <t>Glass: Annealing</t>
  </si>
  <si>
    <t>Glass: Annealing - thermal</t>
  </si>
  <si>
    <t>FEC.ktoe.PL.NMM.GLASS.ANNEALING.TOTAL.TOTAL</t>
  </si>
  <si>
    <t>FEC.ktoe.PL.NMM.GLASS.ANNEALING.THERM.SOLIDS</t>
  </si>
  <si>
    <t>FEC.ktoe.PL.NMM.GLASS.ANNEALING.THERM.LPG</t>
  </si>
  <si>
    <t>FEC.ktoe.PL.NMM.GLASS.ANNEALING.THERM.DIESEL_LIQBIO</t>
  </si>
  <si>
    <t>FEC.ktoe.PL.NMM.GLASS.ANNEALING.THERM.RFO</t>
  </si>
  <si>
    <t>FEC.ktoe.PL.NMM.GLASS.ANNEALING.THERM.NG_BIOGAS</t>
  </si>
  <si>
    <t>Glass: Annealing - electric</t>
  </si>
  <si>
    <t>FEC.ktoe.PL.NMM.GLASS.ANNEALING_ELEC.ELEC.ELEC</t>
  </si>
  <si>
    <t>Glass: Finishing processes</t>
  </si>
  <si>
    <t>FEC.ktoe.PL.NMM.GLASS.FINISHING.ELEC.ELEC</t>
  </si>
  <si>
    <t>Cement: Grinding, packaging - electric</t>
  </si>
  <si>
    <t>Cement: Precasting - steam</t>
  </si>
  <si>
    <t>UED.ktoe.PL.NMM.CEM.TOTAL.TOTAL.TOTAL</t>
  </si>
  <si>
    <t>UED.ktoe.PL.NMM.CEM.LIGHT.GENERIC.ELEC</t>
  </si>
  <si>
    <t>UED.ktoe.PL.NMM.CEM.AIRCOMP.GENERIC.ELEC</t>
  </si>
  <si>
    <t>UED.ktoe.PL.NMM.CEM.MOTOR.GENERIC.ELEC</t>
  </si>
  <si>
    <t>UED.ktoe.PL.NMM.CEM.FANS.GENERIC.ELEC</t>
  </si>
  <si>
    <t>UED.ktoe.PL.NMM.CEM.LOW_ENTH.TOTAL.TOTAL</t>
  </si>
  <si>
    <t>UED.ktoe.PL.NMM.CEM.LOW_ENTH.THERM.DIESEL_LIQBIO</t>
  </si>
  <si>
    <t>UED.ktoe.PL.NMM.CEM.LOW_ENTH.THERM.NG_BIOGAS</t>
  </si>
  <si>
    <t>UED.ktoe.PL.NMM.CEM.LOW_ENTH.THERM.SOLAR_GEO</t>
  </si>
  <si>
    <t>UED.ktoe.PL.NMM.CEM.LOW_ENTH.HP.AMBIENT</t>
  </si>
  <si>
    <t>UED.ktoe.PL.NMM.CEM.LOW_ENTH.THERM.ELEC</t>
  </si>
  <si>
    <t>UED.ktoe.PL.NMM.CEM.GRINDING_RAW.MECH.ELEC</t>
  </si>
  <si>
    <t>UED.ktoe.PL.NMM.CEM.PREHEAT.TOTAL.TOTAL</t>
  </si>
  <si>
    <t>UED.ktoe.PL.NMM.CEM.PREHEAT.THERM.SOLIDS</t>
  </si>
  <si>
    <t>UED.ktoe.PL.NMM.CEM.PREHEAT.THERM.LPG</t>
  </si>
  <si>
    <t>UED.ktoe.PL.NMM.CEM.PREHEAT.THERM.DIESEL_LIQBIO</t>
  </si>
  <si>
    <t>UED.ktoe.PL.NMM.CEM.PREHEAT.THERM.RFO</t>
  </si>
  <si>
    <t>UED.ktoe.PL.NMM.CEM.PREHEAT.THERM.OTHER</t>
  </si>
  <si>
    <t>UED.ktoe.PL.NMM.CEM.PREHEAT.THERM.NG_BIOGAS</t>
  </si>
  <si>
    <t>UED.ktoe.PL.NMM.CEM.PREHEAT.THERM.BIOMASS_WASTE</t>
  </si>
  <si>
    <t>UED.ktoe.PL.NMM.CEM.KILN.TOTAL.TOTAL</t>
  </si>
  <si>
    <t>UED.ktoe.PL.NMM.CEM.KILN.THERM.SOLIDS</t>
  </si>
  <si>
    <t>UED.ktoe.PL.NMM.CEM.KILN.THERM.LPG</t>
  </si>
  <si>
    <t>UED.ktoe.PL.NMM.CEM.KILN.THERM.DIESEL_LIQBIO</t>
  </si>
  <si>
    <t>UED.ktoe.PL.NMM.CEM.KILN.THERM.RFO</t>
  </si>
  <si>
    <t>UED.ktoe.PL.NMM.CEM.KILN.THERM.OTHER</t>
  </si>
  <si>
    <t>UED.ktoe.PL.NMM.CEM.KILN.THERM.NG_BIOGAS</t>
  </si>
  <si>
    <t>UED.ktoe.PL.NMM.CEM.KILN.THERM.BIOMASS_WASTE</t>
  </si>
  <si>
    <t>UED.ktoe.PL.NMM.CEM.PRECAST.MECH.ELEC</t>
  </si>
  <si>
    <t>UED.ktoe.PL.NMM.CEM.PRECAST_STEAM.TOTAL.TOTAL</t>
  </si>
  <si>
    <t>UED.ktoe.PL.NMM.CEM.PRECAST_STEAM.STEAM.SOLIDS</t>
  </si>
  <si>
    <t>UED.ktoe.PL.NMM.CEM.PRECAST_STEAM.STEAM.RFG</t>
  </si>
  <si>
    <t>UED.ktoe.PL.NMM.CEM.PRECAST_STEAM.STEAM.LPG</t>
  </si>
  <si>
    <t>UED.ktoe.PL.NMM.CEM.PRECAST_STEAM.STEAM.DIESEL_LIQBIO</t>
  </si>
  <si>
    <t>UED.ktoe.PL.NMM.CEM.PRECAST_STEAM.STEAM.RFO</t>
  </si>
  <si>
    <t>UED.ktoe.PL.NMM.CEM.PRECAST_STEAM.STEAM.OTHER</t>
  </si>
  <si>
    <t>UED.ktoe.PL.NMM.CEM.PRECAST_STEAM.STEAM.NG_BIOGAS</t>
  </si>
  <si>
    <t>UED.ktoe.PL.NMM.CEM.PRECAST_STEAM.STEAM.DERIVED</t>
  </si>
  <si>
    <t>UED.ktoe.PL.NMM.CEM.PRECAST_STEAM.STEAM.BIOMASS_WASTE</t>
  </si>
  <si>
    <t>UED.ktoe.PL.NMM.CEM.PRECAST_STEAM.STEAM.STEAM_DISTR</t>
  </si>
  <si>
    <t>UED.ktoe.PL.NMM.CER.TOTAL.TOTAL.TOTAL</t>
  </si>
  <si>
    <t>UED.ktoe.PL.NMM.CER.LIGHT.GENERIC.ELEC</t>
  </si>
  <si>
    <t>UED.ktoe.PL.NMM.CER.AIRCOMP.GENERIC.ELEC</t>
  </si>
  <si>
    <t>UED.ktoe.PL.NMM.CER.MOTOR.GENERIC.ELEC</t>
  </si>
  <si>
    <t>UED.ktoe.PL.NMM.CER.FANS.GENERIC.ELEC</t>
  </si>
  <si>
    <t>UED.ktoe.PL.NMM.CER.LOW_ENTH.TOTAL.TOTAL</t>
  </si>
  <si>
    <t>UED.ktoe.PL.NMM.CER.LOW_ENTH.THERM.DIESEL_LIQBIO</t>
  </si>
  <si>
    <t>UED.ktoe.PL.NMM.CER.LOW_ENTH.THERM.NG_BIOGAS</t>
  </si>
  <si>
    <t>UED.ktoe.PL.NMM.CER.LOW_ENTH.THERM.SOLAR_GEO</t>
  </si>
  <si>
    <t>UED.ktoe.PL.NMM.CER.LOW_ENTH.HP.AMBIENT</t>
  </si>
  <si>
    <t>UED.ktoe.PL.NMM.CER.LOW_ENTH.THERM.ELEC</t>
  </si>
  <si>
    <t>UED.ktoe.PL.NMM.CER.MIXING.MECH.ELEC</t>
  </si>
  <si>
    <t>UED.ktoe.PL.NMM.CER.DRYING.TOTAL.TOTAL</t>
  </si>
  <si>
    <t>UED.ktoe.PL.NMM.CER.DRYING.THERM.SOLIDS</t>
  </si>
  <si>
    <t>UED.ktoe.PL.NMM.CER.DRYING.THERM.LPG</t>
  </si>
  <si>
    <t>UED.ktoe.PL.NMM.CER.DRYING.THERM.DIESEL_LIQBIO</t>
  </si>
  <si>
    <t>UED.ktoe.PL.NMM.CER.DRYING.THERM.RFO</t>
  </si>
  <si>
    <t>UED.ktoe.PL.NMM.CER.DRYING.THERM.NG_BIOGAS</t>
  </si>
  <si>
    <t>UED.ktoe.PL.NMM.CER.DRYING_STEAM.TOTAL.TOTAL</t>
  </si>
  <si>
    <t>UED.ktoe.PL.NMM.CER.DRYING_STEAM.STEAM.SOLIDS</t>
  </si>
  <si>
    <t>UED.ktoe.PL.NMM.CER.DRYING_STEAM.STEAM.RFG</t>
  </si>
  <si>
    <t>UED.ktoe.PL.NMM.CER.DRYING_STEAM.STEAM.LPG</t>
  </si>
  <si>
    <t>UED.ktoe.PL.NMM.CER.DRYING_STEAM.STEAM.DIESEL_LIQBIO</t>
  </si>
  <si>
    <t>UED.ktoe.PL.NMM.CER.DRYING_STEAM.STEAM.RFO</t>
  </si>
  <si>
    <t>UED.ktoe.PL.NMM.CER.DRYING_STEAM.STEAM.OTHER</t>
  </si>
  <si>
    <t>UED.ktoe.PL.NMM.CER.DRYING_STEAM.STEAM.NG_BIOGAS</t>
  </si>
  <si>
    <t>UED.ktoe.PL.NMM.CER.DRYING_STEAM.STEAM.DERIVED</t>
  </si>
  <si>
    <t>UED.ktoe.PL.NMM.CER.DRYING_STEAM.STEAM.BIOMASS_WASTE</t>
  </si>
  <si>
    <t>UED.ktoe.PL.NMM.CER.DRYING_STEAM.STEAM.STEAM_DISTR</t>
  </si>
  <si>
    <t>UED.ktoe.PL.NMM.CER.DRYING_MICROW.MICROW.ELEC</t>
  </si>
  <si>
    <t>UED.ktoe.PL.NMM.CER.KILN_THERM.TOTAL.TOTAL</t>
  </si>
  <si>
    <t>UED.ktoe.PL.NMM.CER.KILN_THERM.THERM.SOLIDS</t>
  </si>
  <si>
    <t>UED.ktoe.PL.NMM.CER.KILN_THERM.THERM.LPG</t>
  </si>
  <si>
    <t>UED.ktoe.PL.NMM.CER.KILN_THERM.THERM.DIESEL_LIQBIO</t>
  </si>
  <si>
    <t>UED.ktoe.PL.NMM.CER.KILN_THERM.THERM.RFO</t>
  </si>
  <si>
    <t>UED.ktoe.PL.NMM.CER.KILN_THERM.THERM.OTHER</t>
  </si>
  <si>
    <t>UED.ktoe.PL.NMM.CER.KILN_THERM.THERM.NG_BIOGAS</t>
  </si>
  <si>
    <t>UED.ktoe.PL.NMM.CER.KILN_THERM.THERM.BIOMASS_WASTE</t>
  </si>
  <si>
    <t>UED.ktoe.PL.NMM.CER.KILN_ELEC.ELEC.ELEC</t>
  </si>
  <si>
    <t>UED.ktoe.PL.NMM.CER.FINISHING.TOTAL.TOTAL</t>
  </si>
  <si>
    <t>UED.ktoe.PL.NMM.CER.FINISHING.THERM.SOLIDS</t>
  </si>
  <si>
    <t>UED.ktoe.PL.NMM.CER.FINISHING.THERM.LPG</t>
  </si>
  <si>
    <t>UED.ktoe.PL.NMM.CER.FINISHING.THERM.DIESEL_LIQBIO</t>
  </si>
  <si>
    <t>UED.ktoe.PL.NMM.CER.FINISHING.THERM.RFO</t>
  </si>
  <si>
    <t>UED.ktoe.PL.NMM.CER.FINISHING.THERM.NG_BIOGAS</t>
  </si>
  <si>
    <t>UED.ktoe.PL.NMM.CER.FINISHING_ELEC.ELEC.ELEC</t>
  </si>
  <si>
    <t>UED.ktoe.PL.NMM.GLASS.TOTAL.TOTAL.TOTAL</t>
  </si>
  <si>
    <t>UED.ktoe.PL.NMM.GLASS.LIGHT.GENERIC.ELEC</t>
  </si>
  <si>
    <t>UED.ktoe.PL.NMM.GLASS.AIRCOMP.GENERIC.ELEC</t>
  </si>
  <si>
    <t>UED.ktoe.PL.NMM.GLASS.MOTOR.GENERIC.ELEC</t>
  </si>
  <si>
    <t>UED.ktoe.PL.NMM.GLASS.FANS.GENERIC.ELEC</t>
  </si>
  <si>
    <t>UED.ktoe.PL.NMM.GLASS.LOW_ENTH.TOTAL.TOTAL</t>
  </si>
  <si>
    <t>UED.ktoe.PL.NMM.GLASS.LOW_ENTH.THERM.DIESEL_LIQBIO</t>
  </si>
  <si>
    <t>UED.ktoe.PL.NMM.GLASS.LOW_ENTH.THERM.NG_BIOGAS</t>
  </si>
  <si>
    <t>UED.ktoe.PL.NMM.GLASS.LOW_ENTH.THERM.SOLAR_GEO</t>
  </si>
  <si>
    <t>UED.ktoe.PL.NMM.GLASS.LOW_ENTH.HP.AMBIENT</t>
  </si>
  <si>
    <t>UED.ktoe.PL.NMM.GLASS.LOW_ENTH.THERM.ELEC</t>
  </si>
  <si>
    <t>UED.ktoe.PL.NMM.GLASS.MELTING.TOTAL.TOTAL</t>
  </si>
  <si>
    <t>UED.ktoe.PL.NMM.GLASS.MELTING.THERM.SOLIDS</t>
  </si>
  <si>
    <t>UED.ktoe.PL.NMM.GLASS.MELTING.THERM.LPG</t>
  </si>
  <si>
    <t>UED.ktoe.PL.NMM.GLASS.MELTING.THERM.DIESEL_LIQBIO</t>
  </si>
  <si>
    <t>UED.ktoe.PL.NMM.GLASS.MELTING.THERM.RFO</t>
  </si>
  <si>
    <t>UED.ktoe.PL.NMM.GLASS.MELTING.THERM.NG_BIOGAS</t>
  </si>
  <si>
    <t>UED.ktoe.PL.NMM.GLASS.MELTING_ELEC.ELEC.ELEC</t>
  </si>
  <si>
    <t>UED.ktoe.PL.NMM.GLASS.FORMING.ELEC.ELEC</t>
  </si>
  <si>
    <t>UED.ktoe.PL.NMM.GLASS.ANNEALING.TOTAL.TOTAL</t>
  </si>
  <si>
    <t>UED.ktoe.PL.NMM.GLASS.ANNEALING.THERM.SOLIDS</t>
  </si>
  <si>
    <t>UED.ktoe.PL.NMM.GLASS.ANNEALING.THERM.LPG</t>
  </si>
  <si>
    <t>UED.ktoe.PL.NMM.GLASS.ANNEALING.THERM.DIESEL_LIQBIO</t>
  </si>
  <si>
    <t>UED.ktoe.PL.NMM.GLASS.ANNEALING.THERM.RFO</t>
  </si>
  <si>
    <t>UED.ktoe.PL.NMM.GLASS.ANNEALING.THERM.NG_BIOGAS</t>
  </si>
  <si>
    <t>UED.ktoe.PL.NMM.GLASS.ANNEALING_ELEC.ELEC.ELEC</t>
  </si>
  <si>
    <t>UED.ktoe.PL.NMM.GLASS.FINISHING.ELEC.ELEC</t>
  </si>
  <si>
    <t>FUEL_EMI.ktCO2.PL.NMM.CEM.LIGHT.GENERIC.ELEC</t>
  </si>
  <si>
    <t>FUEL_EMI.ktCO2.PL.NMM.CEM.AIRCOMP.GENERIC.ELEC</t>
  </si>
  <si>
    <t>FUEL_EMI.ktCO2.PL.NMM.CEM.MOTOR.GENERIC.ELEC</t>
  </si>
  <si>
    <t>FUEL_EMI.ktCO2.PL.NMM.CEM.FANS.GENERIC.ELEC</t>
  </si>
  <si>
    <t>FUEL_EMI.ktCO2.PL.NMM.CEM.LOW_ENTH.TOTAL.TOTAL</t>
  </si>
  <si>
    <t>FUEL_EMI.ktCO2.PL.NMM.CEM.LOW_ENTH.THERM.DIESEL_LIQBIO</t>
  </si>
  <si>
    <t>FUEL_EMI.ktCO2.PL.NMM.CEM.LOW_ENTH.THERM.NG_BIOGAS</t>
  </si>
  <si>
    <t>FUEL_EMI.ktCO2.PL.NMM.CEM.LOW_ENTH.THERM.SOLAR_GEO</t>
  </si>
  <si>
    <t>FUEL_EMI.ktCO2.PL.NMM.CEM.LOW_ENTH.HP.AMBIENT</t>
  </si>
  <si>
    <t>FUEL_EMI.ktCO2.PL.NMM.CEM.LOW_ENTH.THERM.ELEC</t>
  </si>
  <si>
    <t>FUEL_EMI.ktCO2.PL.NMM.CEM.GRINDING_RAW.MECH.ELEC</t>
  </si>
  <si>
    <t>FUEL_EMI.ktCO2.PL.NMM.CEM.PREHEAT.TOTAL.TOTAL</t>
  </si>
  <si>
    <t>FUEL_EMI.ktCO2.PL.NMM.CEM.PREHEAT.THERM.SOLIDS</t>
  </si>
  <si>
    <t>FUEL_EMI.ktCO2.PL.NMM.CEM.PREHEAT.THERM.LPG</t>
  </si>
  <si>
    <t>FUEL_EMI.ktCO2.PL.NMM.CEM.PREHEAT.THERM.DIESEL_LIQBIO</t>
  </si>
  <si>
    <t>FUEL_EMI.ktCO2.PL.NMM.CEM.PREHEAT.THERM.RFO</t>
  </si>
  <si>
    <t>FUEL_EMI.ktCO2.PL.NMM.CEM.PREHEAT.THERM.OTHER</t>
  </si>
  <si>
    <t>FUEL_EMI.ktCO2.PL.NMM.CEM.PREHEAT.THERM.NG_BIOGAS</t>
  </si>
  <si>
    <t>FUEL_EMI.ktCO2.PL.NMM.CEM.PREHEAT.THERM.BIOMASS_WASTE</t>
  </si>
  <si>
    <t>FUEL_EMI.ktCO2.PL.NMM.CEM.KILN.TOTAL.TOTAL</t>
  </si>
  <si>
    <t>FUEL_EMI.ktCO2.PL.NMM.CEM.KILN.THERM.SOLIDS</t>
  </si>
  <si>
    <t>FUEL_EMI.ktCO2.PL.NMM.CEM.KILN.THERM.LPG</t>
  </si>
  <si>
    <t>FUEL_EMI.ktCO2.PL.NMM.CEM.KILN.THERM.DIESEL_LIQBIO</t>
  </si>
  <si>
    <t>FUEL_EMI.ktCO2.PL.NMM.CEM.KILN.THERM.RFO</t>
  </si>
  <si>
    <t>FUEL_EMI.ktCO2.PL.NMM.CEM.KILN.THERM.OTHER</t>
  </si>
  <si>
    <t>FUEL_EMI.ktCO2.PL.NMM.CEM.KILN.THERM.NG_BIOGAS</t>
  </si>
  <si>
    <t>FUEL_EMI.ktCO2.PL.NMM.CEM.KILN.THERM.BIOMASS_WASTE</t>
  </si>
  <si>
    <t>FUEL_EMI.ktCO2.PL.NMM.CEM.PRECAST.MECH.ELEC</t>
  </si>
  <si>
    <t>FUEL_EMI.ktCO2.PL.NMM.CEM.PRECAST_STEAM.TOTAL.TOTAL</t>
  </si>
  <si>
    <t>FUEL_EMI.ktCO2.PL.NMM.CEM.PRECAST_STEAM.STEAM.SOLIDS</t>
  </si>
  <si>
    <t>FUEL_EMI.ktCO2.PL.NMM.CEM.PRECAST_STEAM.STEAM.RFG</t>
  </si>
  <si>
    <t>FUEL_EMI.ktCO2.PL.NMM.CEM.PRECAST_STEAM.STEAM.LPG</t>
  </si>
  <si>
    <t>FUEL_EMI.ktCO2.PL.NMM.CEM.PRECAST_STEAM.STEAM.DIESEL_LIQBIO</t>
  </si>
  <si>
    <t>FUEL_EMI.ktCO2.PL.NMM.CEM.PRECAST_STEAM.STEAM.RFO</t>
  </si>
  <si>
    <t>FUEL_EMI.ktCO2.PL.NMM.CEM.PRECAST_STEAM.STEAM.OTHER</t>
  </si>
  <si>
    <t>FUEL_EMI.ktCO2.PL.NMM.CEM.PRECAST_STEAM.STEAM.NG_BIOGAS</t>
  </si>
  <si>
    <t>FUEL_EMI.ktCO2.PL.NMM.CEM.PRECAST_STEAM.STEAM.DERIVED</t>
  </si>
  <si>
    <t>FUEL_EMI.ktCO2.PL.NMM.CEM.PRECAST_STEAM.STEAM.BIOMASS_WASTE</t>
  </si>
  <si>
    <t>FUEL_EMI.ktCO2.PL.NMM.CEM.PRECAST_STEAM.STEAM.STEAM_DISTR</t>
  </si>
  <si>
    <t>PROCESS_EMI.ktCO2.PL.NMM.CEM</t>
  </si>
  <si>
    <t>FUEL_EMI.ktCO2.PL.NMM.CER.LIGHT.GENERIC.ELEC</t>
  </si>
  <si>
    <t>FUEL_EMI.ktCO2.PL.NMM.CER.AIRCOMP.GENERIC.ELEC</t>
  </si>
  <si>
    <t>FUEL_EMI.ktCO2.PL.NMM.CER.MOTOR.GENERIC.ELEC</t>
  </si>
  <si>
    <t>FUEL_EMI.ktCO2.PL.NMM.CER.FANS.GENERIC.ELEC</t>
  </si>
  <si>
    <t>FUEL_EMI.ktCO2.PL.NMM.CER.LOW_ENTH.TOTAL.TOTAL</t>
  </si>
  <si>
    <t>FUEL_EMI.ktCO2.PL.NMM.CER.LOW_ENTH.THERM.DIESEL_LIQBIO</t>
  </si>
  <si>
    <t>FUEL_EMI.ktCO2.PL.NMM.CER.LOW_ENTH.THERM.NG_BIOGAS</t>
  </si>
  <si>
    <t>FUEL_EMI.ktCO2.PL.NMM.CER.LOW_ENTH.THERM.SOLAR_GEO</t>
  </si>
  <si>
    <t>FUEL_EMI.ktCO2.PL.NMM.CER.LOW_ENTH.HP.AMBIENT</t>
  </si>
  <si>
    <t>FUEL_EMI.ktCO2.PL.NMM.CER.LOW_ENTH.THERM.ELEC</t>
  </si>
  <si>
    <t>FUEL_EMI.ktCO2.PL.NMM.CER.MIXING.MECH.ELEC</t>
  </si>
  <si>
    <t>FUEL_EMI.ktCO2.PL.NMM.CER.DRYING.TOTAL.TOTAL</t>
  </si>
  <si>
    <t>FUEL_EMI.ktCO2.PL.NMM.CER.DRYING.THERM.SOLIDS</t>
  </si>
  <si>
    <t>FUEL_EMI.ktCO2.PL.NMM.CER.DRYING.THERM.LPG</t>
  </si>
  <si>
    <t>FUEL_EMI.ktCO2.PL.NMM.CER.DRYING.THERM.DIESEL_LIQBIO</t>
  </si>
  <si>
    <t>FUEL_EMI.ktCO2.PL.NMM.CER.DRYING.THERM.RFO</t>
  </si>
  <si>
    <t>FUEL_EMI.ktCO2.PL.NMM.CER.DRYING.THERM.NG_BIOGAS</t>
  </si>
  <si>
    <t>FUEL_EMI.ktCO2.PL.NMM.CER.DRYING_STEAM.TOTAL.TOTAL</t>
  </si>
  <si>
    <t>FUEL_EMI.ktCO2.PL.NMM.CER.DRYING_STEAM.STEAM.SOLIDS</t>
  </si>
  <si>
    <t>FUEL_EMI.ktCO2.PL.NMM.CER.DRYING_STEAM.STEAM.RFG</t>
  </si>
  <si>
    <t>FUEL_EMI.ktCO2.PL.NMM.CER.DRYING_STEAM.STEAM.LPG</t>
  </si>
  <si>
    <t>FUEL_EMI.ktCO2.PL.NMM.CER.DRYING_STEAM.STEAM.DIESEL_LIQBIO</t>
  </si>
  <si>
    <t>FUEL_EMI.ktCO2.PL.NMM.CER.DRYING_STEAM.STEAM.RFO</t>
  </si>
  <si>
    <t>FUEL_EMI.ktCO2.PL.NMM.CER.DRYING_STEAM.STEAM.OTHER</t>
  </si>
  <si>
    <t>FUEL_EMI.ktCO2.PL.NMM.CER.DRYING_STEAM.STEAM.NG_BIOGAS</t>
  </si>
  <si>
    <t>FUEL_EMI.ktCO2.PL.NMM.CER.DRYING_STEAM.STEAM.DERIVED</t>
  </si>
  <si>
    <t>FUEL_EMI.ktCO2.PL.NMM.CER.DRYING_STEAM.STEAM.BIOMASS_WASTE</t>
  </si>
  <si>
    <t>FUEL_EMI.ktCO2.PL.NMM.CER.DRYING_STEAM.STEAM.STEAM_DISTR</t>
  </si>
  <si>
    <t>FUEL_EMI.ktCO2.PL.NMM.CER.DRYING_MICROW.MICROW.ELEC</t>
  </si>
  <si>
    <t>FUEL_EMI.ktCO2.PL.NMM.CER.KILN_THERM.TOTAL.TOTAL</t>
  </si>
  <si>
    <t>FUEL_EMI.ktCO2.PL.NMM.CER.KILN_THERM.THERM.SOLIDS</t>
  </si>
  <si>
    <t>FUEL_EMI.ktCO2.PL.NMM.CER.KILN_THERM.THERM.LPG</t>
  </si>
  <si>
    <t>FUEL_EMI.ktCO2.PL.NMM.CER.KILN_THERM.THERM.DIESEL_LIQBIO</t>
  </si>
  <si>
    <t>FUEL_EMI.ktCO2.PL.NMM.CER.KILN_THERM.THERM.RFO</t>
  </si>
  <si>
    <t>FUEL_EMI.ktCO2.PL.NMM.CER.KILN_THERM.THERM.OTHER</t>
  </si>
  <si>
    <t>FUEL_EMI.ktCO2.PL.NMM.CER.KILN_THERM.THERM.NG_BIOGAS</t>
  </si>
  <si>
    <t>FUEL_EMI.ktCO2.PL.NMM.CER.KILN_THERM.THERM.BIOMASS_WASTE</t>
  </si>
  <si>
    <t>FUEL_EMI.ktCO2.PL.NMM.CER.KILN_ELEC.ELEC.ELEC</t>
  </si>
  <si>
    <t>FUEL_EMI.ktCO2.PL.NMM.CER.FINISHING.TOTAL.TOTAL</t>
  </si>
  <si>
    <t>FUEL_EMI.ktCO2.PL.NMM.CER.FINISHING.THERM.SOLIDS</t>
  </si>
  <si>
    <t>FUEL_EMI.ktCO2.PL.NMM.CER.FINISHING.THERM.LPG</t>
  </si>
  <si>
    <t>FUEL_EMI.ktCO2.PL.NMM.CER.FINISHING.THERM.DIESEL_LIQBIO</t>
  </si>
  <si>
    <t>FUEL_EMI.ktCO2.PL.NMM.CER.FINISHING.THERM.RFO</t>
  </si>
  <si>
    <t>FUEL_EMI.ktCO2.PL.NMM.CER.FINISHING.THERM.NG_BIOGAS</t>
  </si>
  <si>
    <t>FUEL_EMI.ktCO2.PL.NMM.CER.FINISHING_ELEC.ELEC.ELEC</t>
  </si>
  <si>
    <t>PROCESS_EMI.ktCO2.PL.NMM.CER</t>
  </si>
  <si>
    <t>FUEL_EMI.ktCO2.PL.NMM.GLASS.LIGHT.GENERIC.ELEC</t>
  </si>
  <si>
    <t>FUEL_EMI.ktCO2.PL.NMM.GLASS.AIRCOMP.GENERIC.ELEC</t>
  </si>
  <si>
    <t>FUEL_EMI.ktCO2.PL.NMM.GLASS.MOTOR.GENERIC.ELEC</t>
  </si>
  <si>
    <t>FUEL_EMI.ktCO2.PL.NMM.GLASS.FANS.GENERIC.ELEC</t>
  </si>
  <si>
    <t>FUEL_EMI.ktCO2.PL.NMM.GLASS.LOW_ENTH.TOTAL.TOTAL</t>
  </si>
  <si>
    <t>FUEL_EMI.ktCO2.PL.NMM.GLASS.LOW_ENTH.THERM.DIESEL_LIQBIO</t>
  </si>
  <si>
    <t>FUEL_EMI.ktCO2.PL.NMM.GLASS.LOW_ENTH.THERM.NG_BIOGAS</t>
  </si>
  <si>
    <t>FUEL_EMI.ktCO2.PL.NMM.GLASS.LOW_ENTH.THERM.SOLAR_GEO</t>
  </si>
  <si>
    <t>FUEL_EMI.ktCO2.PL.NMM.GLASS.LOW_ENTH.HP.AMBIENT</t>
  </si>
  <si>
    <t>FUEL_EMI.ktCO2.PL.NMM.GLASS.LOW_ENTH.THERM.ELEC</t>
  </si>
  <si>
    <t>FUEL_EMI.ktCO2.PL.NMM.GLASS.MELTING.TOTAL.TOTAL</t>
  </si>
  <si>
    <t>FUEL_EMI.ktCO2.PL.NMM.GLASS.MELTING.THERM.SOLIDS</t>
  </si>
  <si>
    <t>FUEL_EMI.ktCO2.PL.NMM.GLASS.MELTING.THERM.LPG</t>
  </si>
  <si>
    <t>FUEL_EMI.ktCO2.PL.NMM.GLASS.MELTING.THERM.DIESEL_LIQBIO</t>
  </si>
  <si>
    <t>FUEL_EMI.ktCO2.PL.NMM.GLASS.MELTING.THERM.RFO</t>
  </si>
  <si>
    <t>FUEL_EMI.ktCO2.PL.NMM.GLASS.MELTING.THERM.NG_BIOGAS</t>
  </si>
  <si>
    <t>FUEL_EMI.ktCO2.PL.NMM.GLASS.MELTING_ELEC.ELEC.ELEC</t>
  </si>
  <si>
    <t>FUEL_EMI.ktCO2.PL.NMM.GLASS.FORMING.ELEC.ELEC</t>
  </si>
  <si>
    <t>FUEL_EMI.ktCO2.PL.NMM.GLASS.ANNEALING.TOTAL.TOTAL</t>
  </si>
  <si>
    <t>FUEL_EMI.ktCO2.PL.NMM.GLASS.ANNEALING.THERM.SOLIDS</t>
  </si>
  <si>
    <t>FUEL_EMI.ktCO2.PL.NMM.GLASS.ANNEALING.THERM.LPG</t>
  </si>
  <si>
    <t>FUEL_EMI.ktCO2.PL.NMM.GLASS.ANNEALING.THERM.DIESEL_LIQBIO</t>
  </si>
  <si>
    <t>FUEL_EMI.ktCO2.PL.NMM.GLASS.ANNEALING.THERM.RFO</t>
  </si>
  <si>
    <t>FUEL_EMI.ktCO2.PL.NMM.GLASS.ANNEALING.THERM.NG_BIOGAS</t>
  </si>
  <si>
    <t>FUEL_EMI.ktCO2.PL.NMM.GLASS.ANNEALING_ELEC.ELEC.ELEC</t>
  </si>
  <si>
    <t>FUEL_EMI.ktCO2.PL.NMM.GLASS.FINISHING.ELEC.ELEC</t>
  </si>
  <si>
    <t>PROCESS_EMI.ktCO2.PL.NMM.GLASS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</si>
  <si>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</si>
  <si>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</si>
  <si>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</si>
  <si>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</si>
  <si>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</si>
  <si>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VA.Meuro2023.PL.PPA.PULP</t>
  </si>
  <si>
    <t>VA.Meuro2023.PL.PPA.PAPER</t>
  </si>
  <si>
    <t>VA.Meuro2023.PL.PPA.PRINT</t>
  </si>
  <si>
    <t>Pulp production (kt)</t>
  </si>
  <si>
    <t>OUTPUT.kt.PL.PPA.PULP</t>
  </si>
  <si>
    <t>Paper production  (kt)</t>
  </si>
  <si>
    <t>OUTPUT.kt.PL.PPA.PAPER</t>
  </si>
  <si>
    <t>Printing and media reproduction (kt paper eq.)</t>
  </si>
  <si>
    <t>OUTPUT.kt.PL.PPA.PRINT</t>
  </si>
  <si>
    <t>CAP.kt.PL.PPA.PULP</t>
  </si>
  <si>
    <t>CAP.kt.PL.PPA.PAPER</t>
  </si>
  <si>
    <t>CAP.kt.PL.PPA.PRINT</t>
  </si>
  <si>
    <t>NEWCAP.kt.PL.PPA.PULP</t>
  </si>
  <si>
    <t>NEWCAP.kt.PL.PPA.PAPER</t>
  </si>
  <si>
    <t>NEWCAP.kt.PL.PPA.PRINT</t>
  </si>
  <si>
    <t>FEC.ktoe.PL.PPA.TOTAL.TOTAL.TOTAL.TOTAL</t>
  </si>
  <si>
    <t>FEC.ktoe.PL.PPA.TOTAL.TOTAL.TOTAL.SOLIDS</t>
  </si>
  <si>
    <t>FEC.ktoe.PL.PPA.TOTAL.TOTAL.TOTAL.RFG</t>
  </si>
  <si>
    <t>FEC.ktoe.PL.PPA.TOTAL.TOTAL.TOTAL.LPG</t>
  </si>
  <si>
    <t>FEC.ktoe.PL.PPA.TOTAL.TOTAL.TOTAL.DIESEL</t>
  </si>
  <si>
    <t>FEC.ktoe.PL.PPA.TOTAL.TOTAL.TOTAL.RFO</t>
  </si>
  <si>
    <t>FEC.ktoe.PL.PPA.TOTAL.TOTAL.TOTAL.OTHER</t>
  </si>
  <si>
    <t>FEC.ktoe.PL.PPA.TOTAL.TOTAL.TOTAL.NG</t>
  </si>
  <si>
    <t>FEC.ktoe.PL.PPA.TOTAL.TOTAL.TOTAL.DERIVED</t>
  </si>
  <si>
    <t>FEC.ktoe.PL.PPA.TOTAL.TOTAL.TOTAL.BIOMASS_WASTE</t>
  </si>
  <si>
    <t>FEC.ktoe.PL.PPA.TOTAL.TOTAL.TOTAL.BIOGAS</t>
  </si>
  <si>
    <t>FEC.ktoe.PL.PPA.TOTAL.TOTAL.TOTAL.LIQBIO</t>
  </si>
  <si>
    <t>FEC.ktoe.PL.PPA.TOTAL.TOTAL.TOTAL.SOLAR</t>
  </si>
  <si>
    <t>FEC.ktoe.PL.PPA.TOTAL.TOTAL.TOTAL.GEO</t>
  </si>
  <si>
    <t>FEC.ktoe.PL.PPA.TOTAL.TOTAL.TOTAL.AMBIENT</t>
  </si>
  <si>
    <t>FEC.ktoe.PL.PPA.TOTAL.TOTAL.TOTAL.STEAM_DISTR</t>
  </si>
  <si>
    <t>FEC.ktoe.PL.PPA.TOTAL.TOTAL.TOTAL.ELEC</t>
  </si>
  <si>
    <t>FEC.ktoe.PL.PPA.PULP.TOTAL.TOTAL.TOTAL</t>
  </si>
  <si>
    <t>FEC.ktoe.PL.PPA.PULP.LIGHT.GENERIC.ELEC</t>
  </si>
  <si>
    <t>FEC.ktoe.PL.PPA.PULP.AIRCOMP.GENERIC.ELEC</t>
  </si>
  <si>
    <t>FEC.ktoe.PL.PPA.PULP.MOTOR.GENERIC.ELEC</t>
  </si>
  <si>
    <t>FEC.ktoe.PL.PPA.PULP.FANS.GENERIC.ELEC</t>
  </si>
  <si>
    <t>FEC.ktoe.PL.PPA.PULP.LOW_ENTH.TOTAL.TOTAL</t>
  </si>
  <si>
    <t>FEC.ktoe.PL.PPA.PULP.LOW_ENTH.THERM.DIESEL_LIQBIO</t>
  </si>
  <si>
    <t>FEC.ktoe.PL.PPA.PULP.LOW_ENTH.THERM.NG_BIOGAS</t>
  </si>
  <si>
    <t>FEC.ktoe.PL.PPA.PULP.LOW_ENTH.THERM.SOLAR_GEO</t>
  </si>
  <si>
    <t>FEC.ktoe.PL.PPA.PULP.LOW_ENTH.HP.AMBIENT</t>
  </si>
  <si>
    <t>FEC.ktoe.PL.PPA.PULP.LOW_ENTH.THERM.ELEC</t>
  </si>
  <si>
    <t>Pulp: Wood preparation, grinding</t>
  </si>
  <si>
    <t>FEC.ktoe.PL.PPA.PULP.PREPARATION.MECH.ELEC</t>
  </si>
  <si>
    <t>Pulp: Pulping</t>
  </si>
  <si>
    <t>Pulp: Pulping thermal</t>
  </si>
  <si>
    <t>FEC.ktoe.PL.PPA.PULP.PULPING.TOTAL.TOTAL</t>
  </si>
  <si>
    <t>FEC.ktoe.PL.PPA.PULP.PULPING.STEAM.SOLIDS</t>
  </si>
  <si>
    <t>FEC.ktoe.PL.PPA.PULP.PULPING.STEAM.RFG</t>
  </si>
  <si>
    <t>FEC.ktoe.PL.PPA.PULP.PULPING.STEAM.LPG</t>
  </si>
  <si>
    <t>FEC.ktoe.PL.PPA.PULP.PULPING.STEAM.DIESEL_LIQBIO</t>
  </si>
  <si>
    <t>FEC.ktoe.PL.PPA.PULP.PULPING.STEAM.RFO</t>
  </si>
  <si>
    <t>FEC.ktoe.PL.PPA.PULP.PULPING.STEAM.OTHER</t>
  </si>
  <si>
    <t>FEC.ktoe.PL.PPA.PULP.PULPING.STEAM.NG_BIOGAS</t>
  </si>
  <si>
    <t>FEC.ktoe.PL.PPA.PULP.PULPING.STEAM.DERIVED</t>
  </si>
  <si>
    <t>FEC.ktoe.PL.PPA.PULP.PULPING.STEAM.BIOMASS_WASTE</t>
  </si>
  <si>
    <t>FEC.ktoe.PL.PPA.PULP.PULPING.STEAM.STEAM_DISTR</t>
  </si>
  <si>
    <t>Pulp: Pulping electric</t>
  </si>
  <si>
    <t>FEC.ktoe.PL.PPA.PULP.PULPING_MECH.MECH.ELEC</t>
  </si>
  <si>
    <t>Pulp: Cleaning</t>
  </si>
  <si>
    <t>FEC.ktoe.PL.PPA.PULP.BLEACHING.THERM.ELEC</t>
  </si>
  <si>
    <t>FEC.ktoe.PL.PPA.PAPER.TOTAL.TOTAL.TOTAL</t>
  </si>
  <si>
    <t>FEC.ktoe.PL.PPA.PAPER.LIGHT.GENERIC.ELEC</t>
  </si>
  <si>
    <t>FEC.ktoe.PL.PPA.PAPER.AIRCOMP.GENERIC.ELEC</t>
  </si>
  <si>
    <t>FEC.ktoe.PL.PPA.PAPER.MOTOR.GENERIC.ELEC</t>
  </si>
  <si>
    <t>FEC.ktoe.PL.PPA.PAPER.FANS.GENERIC.ELEC</t>
  </si>
  <si>
    <t>FEC.ktoe.PL.PPA.PAPER.LOW_ENTH.TOTAL.TOTAL</t>
  </si>
  <si>
    <t>FEC.ktoe.PL.PPA.PAPER.LOW_ENTH.THERM.DIESEL_LIQBIO</t>
  </si>
  <si>
    <t>FEC.ktoe.PL.PPA.PAPER.LOW_ENTH.THERM.NG_BIOGAS</t>
  </si>
  <si>
    <t>FEC.ktoe.PL.PPA.PAPER.LOW_ENTH.THERM.SOLAR_GEO</t>
  </si>
  <si>
    <t>FEC.ktoe.PL.PPA.PAPER.LOW_ENTH.HP.AMBIENT</t>
  </si>
  <si>
    <t>FEC.ktoe.PL.PPA.PAPER.LOW_ENTH.THERM.ELEC</t>
  </si>
  <si>
    <t>Paper: Stock preparation</t>
  </si>
  <si>
    <t>Paper: Stock preparation - Thermal</t>
  </si>
  <si>
    <t>FEC.ktoe.PL.PPA.PAPER.PREPARATION.TOTAL.TOTAL</t>
  </si>
  <si>
    <t>FEC.ktoe.PL.PPA.PAPER.PREPARATION.THERM.SOLIDS</t>
  </si>
  <si>
    <t>FEC.ktoe.PL.PPA.PAPER.PREPARATION.THERM.RFG</t>
  </si>
  <si>
    <t>FEC.ktoe.PL.PPA.PAPER.PREPARATION.THERM.LPG</t>
  </si>
  <si>
    <t>FEC.ktoe.PL.PPA.PAPER.PREPARATION.THERM.DIESEL_LIQBIO</t>
  </si>
  <si>
    <t>FEC.ktoe.PL.PPA.PAPER.PREPARATION.THERM.RFO</t>
  </si>
  <si>
    <t>FEC.ktoe.PL.PPA.PAPER.PREPARATION.THERM.OTHER</t>
  </si>
  <si>
    <t>FEC.ktoe.PL.PPA.PAPER.PREPARATION.THERM.NG_BIOGAS</t>
  </si>
  <si>
    <t>FEC.ktoe.PL.PPA.PAPER.PREPARATION.THERM.DERIVED</t>
  </si>
  <si>
    <t>FEC.ktoe.PL.PPA.PAPER.PREPARATION.THERM.BIOMASS_WASTE</t>
  </si>
  <si>
    <t>FEC.ktoe.PL.PPA.PAPER.PREPARATION.THERM.STEAM_DISTR</t>
  </si>
  <si>
    <t>Paper: Stock preparation - Mechanical</t>
  </si>
  <si>
    <t>FEC.ktoe.PL.PPA.PAPER.PREPARATION_ELEC.MECH.ELEC</t>
  </si>
  <si>
    <t>Paper: Paper machine</t>
  </si>
  <si>
    <t>Paper: Paper machine - Steam use</t>
  </si>
  <si>
    <t>FEC.ktoe.PL.PPA.PAPER.PAPER_MACHINE.TOTAL.TOTAL</t>
  </si>
  <si>
    <t>FEC.ktoe.PL.PPA.PAPER.PAPER_MACHINE.STEAM.SOLIDS</t>
  </si>
  <si>
    <t>FEC.ktoe.PL.PPA.PAPER.PAPER_MACHINE.STEAM.RFG</t>
  </si>
  <si>
    <t>FEC.ktoe.PL.PPA.PAPER.PAPER_MACHINE.STEAM.LPG</t>
  </si>
  <si>
    <t>FEC.ktoe.PL.PPA.PAPER.PAPER_MACHINE.STEAM.DIESEL_LIQBIO</t>
  </si>
  <si>
    <t>FEC.ktoe.PL.PPA.PAPER.PAPER_MACHINE.STEAM.RFO</t>
  </si>
  <si>
    <t>FEC.ktoe.PL.PPA.PAPER.PAPER_MACHINE.STEAM.OTHER</t>
  </si>
  <si>
    <t>FEC.ktoe.PL.PPA.PAPER.PAPER_MACHINE.STEAM.NG_BIOGAS</t>
  </si>
  <si>
    <t>FEC.ktoe.PL.PPA.PAPER.PAPER_MACHINE.STEAM.DERIVED</t>
  </si>
  <si>
    <t>FEC.ktoe.PL.PPA.PAPER.PAPER_MACHINE.STEAM.BIOMASS_WASTE</t>
  </si>
  <si>
    <t>FEC.ktoe.PL.PPA.PAPER.PAPER_MACHINE.STEAM.STEAM_DISTR</t>
  </si>
  <si>
    <t>Paper: Paper machine - Electricity</t>
  </si>
  <si>
    <t>FEC.ktoe.PL.PPA.PAPER.PAPER_MACHINE_ELEC.ELEC.ELEC</t>
  </si>
  <si>
    <t>Paper: Product finishing</t>
  </si>
  <si>
    <t>Paper: Product finishing - Steam use</t>
  </si>
  <si>
    <t>FEC.ktoe.PL.PPA.PAPER.FINISHING.TOTAL.TOTAL</t>
  </si>
  <si>
    <t>FEC.ktoe.PL.PPA.PAPER.FINISHING.STEAM.SOLIDS</t>
  </si>
  <si>
    <t>FEC.ktoe.PL.PPA.PAPER.FINISHING.STEAM.RFG</t>
  </si>
  <si>
    <t>FEC.ktoe.PL.PPA.PAPER.FINISHING.STEAM.LPG</t>
  </si>
  <si>
    <t>FEC.ktoe.PL.PPA.PAPER.FINISHING.STEAM.DIESEL_LIQBIO</t>
  </si>
  <si>
    <t>FEC.ktoe.PL.PPA.PAPER.FINISHING.STEAM.RFO</t>
  </si>
  <si>
    <t>FEC.ktoe.PL.PPA.PAPER.FINISHING.STEAM.OTHER</t>
  </si>
  <si>
    <t>FEC.ktoe.PL.PPA.PAPER.FINISHING.STEAM.NG_BIOGAS</t>
  </si>
  <si>
    <t>FEC.ktoe.PL.PPA.PAPER.FINISHING.STEAM.DERIVED</t>
  </si>
  <si>
    <t>FEC.ktoe.PL.PPA.PAPER.FINISHING.STEAM.BIOMASS_WASTE</t>
  </si>
  <si>
    <t>FEC.ktoe.PL.PPA.PAPER.FINISHING.STEAM.STEAM_DISTR</t>
  </si>
  <si>
    <t>Paper: Product finishing - Electricity</t>
  </si>
  <si>
    <t>FEC.ktoe.PL.PPA.PAPER.FINISHING_ELEC.ELEC.ELEC</t>
  </si>
  <si>
    <t>FEC.ktoe.PL.PPA.PRINT.TOTAL.TOTAL.TOTAL</t>
  </si>
  <si>
    <t>FEC.ktoe.PL.PPA.PRINT.LIGHT.GENERIC.ELEC</t>
  </si>
  <si>
    <t>FEC.ktoe.PL.PPA.PRINT.AIRCOMP.GENERIC.ELEC</t>
  </si>
  <si>
    <t>FEC.ktoe.PL.PPA.PRINT.MOTOR.GENERIC.ELEC</t>
  </si>
  <si>
    <t>FEC.ktoe.PL.PPA.PRINT.FANS.GENERIC.ELEC</t>
  </si>
  <si>
    <t>FEC.ktoe.PL.PPA.PRINT.LOW_ENTH.TOTAL.TOTAL</t>
  </si>
  <si>
    <t>FEC.ktoe.PL.PPA.PRINT.LOW_ENTH.THERM.DIESEL_LIQBIO</t>
  </si>
  <si>
    <t>FEC.ktoe.PL.PPA.PRINT.LOW_ENTH.THERM.NG_BIOGAS</t>
  </si>
  <si>
    <t>FEC.ktoe.PL.PPA.PRINT.LOW_ENTH.THERM.SOLAR_GEO</t>
  </si>
  <si>
    <t>FEC.ktoe.PL.PPA.PRINT.LOW_ENTH.HP.AMBIENT</t>
  </si>
  <si>
    <t>FEC.ktoe.PL.PPA.PRINT.LOW_ENTH.THERM.ELEC</t>
  </si>
  <si>
    <t>Printing and publishing</t>
  </si>
  <si>
    <t>FEC.ktoe.PL.PPA.PRINT.PRINTING.MECH.ELEC</t>
  </si>
  <si>
    <t>UED.ktoe.PL.PPA.PULP.TOTAL.TOTAL.TOTAL</t>
  </si>
  <si>
    <t>UED.ktoe.PL.PPA.PULP.LIGHT.GENERIC.ELEC</t>
  </si>
  <si>
    <t>UED.ktoe.PL.PPA.PULP.AIRCOMP.GENERIC.ELEC</t>
  </si>
  <si>
    <t>UED.ktoe.PL.PPA.PULP.MOTOR.GENERIC.ELEC</t>
  </si>
  <si>
    <t>UED.ktoe.PL.PPA.PULP.FANS.GENERIC.ELEC</t>
  </si>
  <si>
    <t>UED.ktoe.PL.PPA.PULP.LOW_ENTH.TOTAL.TOTAL</t>
  </si>
  <si>
    <t>UED.ktoe.PL.PPA.PULP.LOW_ENTH.THERM.DIESEL_LIQBIO</t>
  </si>
  <si>
    <t>UED.ktoe.PL.PPA.PULP.LOW_ENTH.THERM.NG_BIOGAS</t>
  </si>
  <si>
    <t>UED.ktoe.PL.PPA.PULP.LOW_ENTH.THERM.SOLAR_GEO</t>
  </si>
  <si>
    <t>UED.ktoe.PL.PPA.PULP.LOW_ENTH.HP.AMBIENT</t>
  </si>
  <si>
    <t>UED.ktoe.PL.PPA.PULP.LOW_ENTH.THERM.ELEC</t>
  </si>
  <si>
    <t>UED.ktoe.PL.PPA.PULP.PREPARATION.MECH.ELEC</t>
  </si>
  <si>
    <t>UED.ktoe.PL.PPA.PULP.PULPING.TOTAL.TOTAL</t>
  </si>
  <si>
    <t>UED.ktoe.PL.PPA.PULP.PULPING.STEAM.SOLIDS</t>
  </si>
  <si>
    <t>UED.ktoe.PL.PPA.PULP.PULPING.STEAM.RFG</t>
  </si>
  <si>
    <t>UED.ktoe.PL.PPA.PULP.PULPING.STEAM.LPG</t>
  </si>
  <si>
    <t>UED.ktoe.PL.PPA.PULP.PULPING.STEAM.DIESEL_LIQBIO</t>
  </si>
  <si>
    <t>UED.ktoe.PL.PPA.PULP.PULPING.STEAM.RFO</t>
  </si>
  <si>
    <t>UED.ktoe.PL.PPA.PULP.PULPING.STEAM.OTHER</t>
  </si>
  <si>
    <t>UED.ktoe.PL.PPA.PULP.PULPING.STEAM.NG_BIOGAS</t>
  </si>
  <si>
    <t>UED.ktoe.PL.PPA.PULP.PULPING.STEAM.DERIVED</t>
  </si>
  <si>
    <t>UED.ktoe.PL.PPA.PULP.PULPING.STEAM.BIOMASS_WASTE</t>
  </si>
  <si>
    <t>UED.ktoe.PL.PPA.PULP.PULPING.STEAM.STEAM_DISTR</t>
  </si>
  <si>
    <t>UED.ktoe.PL.PPA.PULP.PULPING_MECH.MECH.ELEC</t>
  </si>
  <si>
    <t>UED.ktoe.PL.PPA.PULP.BLEACHING.THERM.ELEC</t>
  </si>
  <si>
    <t>UED.ktoe.PL.PPA.PAPER.TOTAL.TOTAL.TOTAL</t>
  </si>
  <si>
    <t>UED.ktoe.PL.PPA.PAPER.LIGHT.GENERIC.ELEC</t>
  </si>
  <si>
    <t>UED.ktoe.PL.PPA.PAPER.AIRCOMP.GENERIC.ELEC</t>
  </si>
  <si>
    <t>UED.ktoe.PL.PPA.PAPER.MOTOR.GENERIC.ELEC</t>
  </si>
  <si>
    <t>UED.ktoe.PL.PPA.PAPER.FANS.GENERIC.ELEC</t>
  </si>
  <si>
    <t>UED.ktoe.PL.PPA.PAPER.LOW_ENTH.TOTAL.TOTAL</t>
  </si>
  <si>
    <t>UED.ktoe.PL.PPA.PAPER.LOW_ENTH.THERM.DIESEL_LIQBIO</t>
  </si>
  <si>
    <t>UED.ktoe.PL.PPA.PAPER.LOW_ENTH.THERM.NG_BIOGAS</t>
  </si>
  <si>
    <t>UED.ktoe.PL.PPA.PAPER.LOW_ENTH.THERM.SOLAR_GEO</t>
  </si>
  <si>
    <t>UED.ktoe.PL.PPA.PAPER.LOW_ENTH.HP.AMBIENT</t>
  </si>
  <si>
    <t>UED.ktoe.PL.PPA.PAPER.LOW_ENTH.THERM.ELEC</t>
  </si>
  <si>
    <t>UED.ktoe.PL.PPA.PAPER.PREPARATION.TOTAL.TOTAL</t>
  </si>
  <si>
    <t>UED.ktoe.PL.PPA.PAPER.PREPARATION.THERM.SOLIDS</t>
  </si>
  <si>
    <t>UED.ktoe.PL.PPA.PAPER.PREPARATION.THERM.RFG</t>
  </si>
  <si>
    <t>UED.ktoe.PL.PPA.PAPER.PREPARATION.THERM.LPG</t>
  </si>
  <si>
    <t>UED.ktoe.PL.PPA.PAPER.PREPARATION.THERM.DIESEL_LIQBIO</t>
  </si>
  <si>
    <t>UED.ktoe.PL.PPA.PAPER.PREPARATION.THERM.RFO</t>
  </si>
  <si>
    <t>UED.ktoe.PL.PPA.PAPER.PREPARATION.THERM.OTHER</t>
  </si>
  <si>
    <t>UED.ktoe.PL.PPA.PAPER.PREPARATION.THERM.NG_BIOGAS</t>
  </si>
  <si>
    <t>UED.ktoe.PL.PPA.PAPER.PREPARATION.THERM.DERIVED</t>
  </si>
  <si>
    <t>UED.ktoe.PL.PPA.PAPER.PREPARATION.THERM.BIOMASS_WASTE</t>
  </si>
  <si>
    <t>UED.ktoe.PL.PPA.PAPER.PREPARATION.THERM.STEAM_DISTR</t>
  </si>
  <si>
    <t>UED.ktoe.PL.PPA.PAPER.PREPARATION_ELEC.MECH.ELEC</t>
  </si>
  <si>
    <t>UED.ktoe.PL.PPA.PAPER.PAPER_MACHINE.TOTAL.TOTAL</t>
  </si>
  <si>
    <t>UED.ktoe.PL.PPA.PAPER.PAPER_MACHINE.STEAM.SOLIDS</t>
  </si>
  <si>
    <t>UED.ktoe.PL.PPA.PAPER.PAPER_MACHINE.STEAM.RFG</t>
  </si>
  <si>
    <t>UED.ktoe.PL.PPA.PAPER.PAPER_MACHINE.STEAM.LPG</t>
  </si>
  <si>
    <t>UED.ktoe.PL.PPA.PAPER.PAPER_MACHINE.STEAM.DIESEL_LIQBIO</t>
  </si>
  <si>
    <t>UED.ktoe.PL.PPA.PAPER.PAPER_MACHINE.STEAM.RFO</t>
  </si>
  <si>
    <t>UED.ktoe.PL.PPA.PAPER.PAPER_MACHINE.STEAM.OTHER</t>
  </si>
  <si>
    <t>UED.ktoe.PL.PPA.PAPER.PAPER_MACHINE.STEAM.NG_BIOGAS</t>
  </si>
  <si>
    <t>UED.ktoe.PL.PPA.PAPER.PAPER_MACHINE.STEAM.DERIVED</t>
  </si>
  <si>
    <t>UED.ktoe.PL.PPA.PAPER.PAPER_MACHINE.STEAM.BIOMASS_WASTE</t>
  </si>
  <si>
    <t>UED.ktoe.PL.PPA.PAPER.PAPER_MACHINE.STEAM.STEAM_DISTR</t>
  </si>
  <si>
    <t>UED.ktoe.PL.PPA.PAPER.PAPER_MACHINE_ELEC.ELEC.ELEC</t>
  </si>
  <si>
    <t>UED.ktoe.PL.PPA.PAPER.FINISHING.TOTAL.TOTAL</t>
  </si>
  <si>
    <t>UED.ktoe.PL.PPA.PAPER.FINISHING.STEAM.SOLIDS</t>
  </si>
  <si>
    <t>UED.ktoe.PL.PPA.PAPER.FINISHING.STEAM.RFG</t>
  </si>
  <si>
    <t>UED.ktoe.PL.PPA.PAPER.FINISHING.STEAM.LPG</t>
  </si>
  <si>
    <t>UED.ktoe.PL.PPA.PAPER.FINISHING.STEAM.DIESEL_LIQBIO</t>
  </si>
  <si>
    <t>UED.ktoe.PL.PPA.PAPER.FINISHING.STEAM.RFO</t>
  </si>
  <si>
    <t>UED.ktoe.PL.PPA.PAPER.FINISHING.STEAM.OTHER</t>
  </si>
  <si>
    <t>UED.ktoe.PL.PPA.PAPER.FINISHING.STEAM.NG_BIOGAS</t>
  </si>
  <si>
    <t>UED.ktoe.PL.PPA.PAPER.FINISHING.STEAM.DERIVED</t>
  </si>
  <si>
    <t>UED.ktoe.PL.PPA.PAPER.FINISHING.STEAM.BIOMASS_WASTE</t>
  </si>
  <si>
    <t>UED.ktoe.PL.PPA.PAPER.FINISHING.STEAM.STEAM_DISTR</t>
  </si>
  <si>
    <t>UED.ktoe.PL.PPA.PAPER.FINISHING_ELEC.ELEC.ELEC</t>
  </si>
  <si>
    <t>UED.ktoe.PL.PPA.PRINT.TOTAL.TOTAL.TOTAL</t>
  </si>
  <si>
    <t>UED.ktoe.PL.PPA.PRINT.LIGHT.GENERIC.ELEC</t>
  </si>
  <si>
    <t>UED.ktoe.PL.PPA.PRINT.AIRCOMP.GENERIC.ELEC</t>
  </si>
  <si>
    <t>UED.ktoe.PL.PPA.PRINT.MOTOR.GENERIC.ELEC</t>
  </si>
  <si>
    <t>UED.ktoe.PL.PPA.PRINT.FANS.GENERIC.ELEC</t>
  </si>
  <si>
    <t>UED.ktoe.PL.PPA.PRINT.LOW_ENTH.TOTAL.TOTAL</t>
  </si>
  <si>
    <t>UED.ktoe.PL.PPA.PRINT.LOW_ENTH.THERM.DIESEL_LIQBIO</t>
  </si>
  <si>
    <t>UED.ktoe.PL.PPA.PRINT.LOW_ENTH.THERM.NG_BIOGAS</t>
  </si>
  <si>
    <t>UED.ktoe.PL.PPA.PRINT.LOW_ENTH.THERM.SOLAR_GEO</t>
  </si>
  <si>
    <t>UED.ktoe.PL.PPA.PRINT.LOW_ENTH.HP.AMBIENT</t>
  </si>
  <si>
    <t>UED.ktoe.PL.PPA.PRINT.LOW_ENTH.THERM.ELEC</t>
  </si>
  <si>
    <t>UED.ktoe.PL.PPA.PRINT.PRINTING.MECH.ELEC</t>
  </si>
  <si>
    <t>FUEL_EMI.ktCO2.PL.PPA.PULP.TOTAL.TOTAL.TOTAL</t>
  </si>
  <si>
    <t>FUEL_EMI.ktCO2.PL.PPA.PULP.LIGHT.GENERIC.ELEC</t>
  </si>
  <si>
    <t>FUEL_EMI.ktCO2.PL.PPA.PULP.AIRCOMP.GENERIC.ELEC</t>
  </si>
  <si>
    <t>FUEL_EMI.ktCO2.PL.PPA.PULP.MOTOR.GENERIC.ELEC</t>
  </si>
  <si>
    <t>FUEL_EMI.ktCO2.PL.PPA.PULP.FANS.GENERIC.ELEC</t>
  </si>
  <si>
    <t>FUEL_EMI.ktCO2.PL.PPA.PULP.LOW_ENTH.TOTAL.TOTAL</t>
  </si>
  <si>
    <t>FUEL_EMI.ktCO2.PL.PPA.PULP.LOW_ENTH.THERM.DIESEL_LIQBIO</t>
  </si>
  <si>
    <t>FUEL_EMI.ktCO2.PL.PPA.PULP.LOW_ENTH.THERM.NG_BIOGAS</t>
  </si>
  <si>
    <t>FUEL_EMI.ktCO2.PL.PPA.PULP.LOW_ENTH.THERM.SOLAR_GEO</t>
  </si>
  <si>
    <t>FUEL_EMI.ktCO2.PL.PPA.PULP.LOW_ENTH.HP.AMBIENT</t>
  </si>
  <si>
    <t>FUEL_EMI.ktCO2.PL.PPA.PULP.LOW_ENTH.THERM.ELEC</t>
  </si>
  <si>
    <t>FUEL_EMI.ktCO2.PL.PPA.PULP.PREPARATION.MECH.ELEC</t>
  </si>
  <si>
    <t>FUEL_EMI.ktCO2.PL.PPA.PULP.PULPING.TOTAL.TOTAL</t>
  </si>
  <si>
    <t>FUEL_EMI.ktCO2.PL.PPA.PULP.PULPING.STEAM.SOLIDS</t>
  </si>
  <si>
    <t>FUEL_EMI.ktCO2.PL.PPA.PULP.PULPING.STEAM.RFG</t>
  </si>
  <si>
    <t>FUEL_EMI.ktCO2.PL.PPA.PULP.PULPING.STEAM.LPG</t>
  </si>
  <si>
    <t>FUEL_EMI.ktCO2.PL.PPA.PULP.PULPING.STEAM.DIESEL_LIQBIO</t>
  </si>
  <si>
    <t>FUEL_EMI.ktCO2.PL.PPA.PULP.PULPING.STEAM.RFO</t>
  </si>
  <si>
    <t>FUEL_EMI.ktCO2.PL.PPA.PULP.PULPING.STEAM.OTHER</t>
  </si>
  <si>
    <t>FUEL_EMI.ktCO2.PL.PPA.PULP.PULPING.STEAM.NG_BIOGAS</t>
  </si>
  <si>
    <t>FUEL_EMI.ktCO2.PL.PPA.PULP.PULPING.STEAM.DERIVED</t>
  </si>
  <si>
    <t>FUEL_EMI.ktCO2.PL.PPA.PULP.PULPING.STEAM.BIOMASS_WASTE</t>
  </si>
  <si>
    <t>FUEL_EMI.ktCO2.PL.PPA.PULP.PULPING.STEAM.STEAM_DISTR</t>
  </si>
  <si>
    <t>FUEL_EMI.ktCO2.PL.PPA.PULP.PULPING_MECH.MECH.ELEC</t>
  </si>
  <si>
    <t>FUEL_EMI.ktCO2.PL.PPA.PULP.BLEACHING.THERM.ELEC</t>
  </si>
  <si>
    <t>FUEL_EMI.ktCO2.PL.PPA.PAPER.TOTAL.TOTAL.TOTAL</t>
  </si>
  <si>
    <t>FUEL_EMI.ktCO2.PL.PPA.PAPER.LIGHT.GENERIC.ELEC</t>
  </si>
  <si>
    <t>FUEL_EMI.ktCO2.PL.PPA.PAPER.AIRCOMP.GENERIC.ELEC</t>
  </si>
  <si>
    <t>FUEL_EMI.ktCO2.PL.PPA.PAPER.MOTOR.GENERIC.ELEC</t>
  </si>
  <si>
    <t>FUEL_EMI.ktCO2.PL.PPA.PAPER.FANS.GENERIC.ELEC</t>
  </si>
  <si>
    <t>FUEL_EMI.ktCO2.PL.PPA.PAPER.LOW_ENTH.TOTAL.TOTAL</t>
  </si>
  <si>
    <t>FUEL_EMI.ktCO2.PL.PPA.PAPER.LOW_ENTH.THERM.DIESEL_LIQBIO</t>
  </si>
  <si>
    <t>FUEL_EMI.ktCO2.PL.PPA.PAPER.LOW_ENTH.THERM.NG_BIOGAS</t>
  </si>
  <si>
    <t>FUEL_EMI.ktCO2.PL.PPA.PAPER.LOW_ENTH.THERM.SOLAR_GEO</t>
  </si>
  <si>
    <t>FUEL_EMI.ktCO2.PL.PPA.PAPER.LOW_ENTH.HP.AMBIENT</t>
  </si>
  <si>
    <t>FUEL_EMI.ktCO2.PL.PPA.PAPER.LOW_ENTH.THERM.ELEC</t>
  </si>
  <si>
    <t>FUEL_EMI.ktCO2.PL.PPA.PAPER.PREPARATION.TOTAL.TOTAL</t>
  </si>
  <si>
    <t>FUEL_EMI.ktCO2.PL.PPA.PAPER.PREPARATION.THERM.SOLIDS</t>
  </si>
  <si>
    <t>FUEL_EMI.ktCO2.PL.PPA.PAPER.PREPARATION.THERM.RFG</t>
  </si>
  <si>
    <t>FUEL_EMI.ktCO2.PL.PPA.PAPER.PREPARATION.THERM.LPG</t>
  </si>
  <si>
    <t>FUEL_EMI.ktCO2.PL.PPA.PAPER.PREPARATION.THERM.DIESEL_LIQBIO</t>
  </si>
  <si>
    <t>FUEL_EMI.ktCO2.PL.PPA.PAPER.PREPARATION.THERM.RFO</t>
  </si>
  <si>
    <t>FUEL_EMI.ktCO2.PL.PPA.PAPER.PREPARATION.THERM.OTHER</t>
  </si>
  <si>
    <t>FUEL_EMI.ktCO2.PL.PPA.PAPER.PREPARATION.THERM.NG_BIOGAS</t>
  </si>
  <si>
    <t>FUEL_EMI.ktCO2.PL.PPA.PAPER.PREPARATION.THERM.DERIVED</t>
  </si>
  <si>
    <t>FUEL_EMI.ktCO2.PL.PPA.PAPER.PREPARATION.THERM.BIOMASS_WASTE</t>
  </si>
  <si>
    <t>FUEL_EMI.ktCO2.PL.PPA.PAPER.PREPARATION.THERM.STEAM_DISTR</t>
  </si>
  <si>
    <t>FUEL_EMI.ktCO2.PL.PPA.PAPER.PREPARATION_ELEC.MECH.ELEC</t>
  </si>
  <si>
    <t>FUEL_EMI.ktCO2.PL.PPA.PAPER.PAPER_MACHINE.TOTAL.TOTAL</t>
  </si>
  <si>
    <t>FUEL_EMI.ktCO2.PL.PPA.PAPER.PAPER_MACHINE.STEAM.SOLIDS</t>
  </si>
  <si>
    <t>FUEL_EMI.ktCO2.PL.PPA.PAPER.PAPER_MACHINE.STEAM.RFG</t>
  </si>
  <si>
    <t>FUEL_EMI.ktCO2.PL.PPA.PAPER.PAPER_MACHINE.STEAM.LPG</t>
  </si>
  <si>
    <t>FUEL_EMI.ktCO2.PL.PPA.PAPER.PAPER_MACHINE.STEAM.DIESEL_LIQBIO</t>
  </si>
  <si>
    <t>FUEL_EMI.ktCO2.PL.PPA.PAPER.PAPER_MACHINE.STEAM.RFO</t>
  </si>
  <si>
    <t>FUEL_EMI.ktCO2.PL.PPA.PAPER.PAPER_MACHINE.STEAM.OTHER</t>
  </si>
  <si>
    <t>FUEL_EMI.ktCO2.PL.PPA.PAPER.PAPER_MACHINE.STEAM.NG_BIOGAS</t>
  </si>
  <si>
    <t>FUEL_EMI.ktCO2.PL.PPA.PAPER.PAPER_MACHINE.STEAM.DERIVED</t>
  </si>
  <si>
    <t>FUEL_EMI.ktCO2.PL.PPA.PAPER.PAPER_MACHINE.STEAM.BIOMASS_WASTE</t>
  </si>
  <si>
    <t>FUEL_EMI.ktCO2.PL.PPA.PAPER.PAPER_MACHINE.STEAM.STEAM_DISTR</t>
  </si>
  <si>
    <t>FUEL_EMI.ktCO2.PL.PPA.PAPER.PAPER_MACHINE_ELEC.ELEC.ELEC</t>
  </si>
  <si>
    <t>FUEL_EMI.ktCO2.PL.PPA.PAPER.FINISHING.TOTAL.TOTAL</t>
  </si>
  <si>
    <t>FUEL_EMI.ktCO2.PL.PPA.PAPER.FINISHING.STEAM.SOLIDS</t>
  </si>
  <si>
    <t>FUEL_EMI.ktCO2.PL.PPA.PAPER.FINISHING.STEAM.RFG</t>
  </si>
  <si>
    <t>FUEL_EMI.ktCO2.PL.PPA.PAPER.FINISHING.STEAM.LPG</t>
  </si>
  <si>
    <t>FUEL_EMI.ktCO2.PL.PPA.PAPER.FINISHING.STEAM.DIESEL_LIQBIO</t>
  </si>
  <si>
    <t>FUEL_EMI.ktCO2.PL.PPA.PAPER.FINISHING.STEAM.RFO</t>
  </si>
  <si>
    <t>FUEL_EMI.ktCO2.PL.PPA.PAPER.FINISHING.STEAM.OTHER</t>
  </si>
  <si>
    <t>FUEL_EMI.ktCO2.PL.PPA.PAPER.FINISHING.STEAM.NG_BIOGAS</t>
  </si>
  <si>
    <t>FUEL_EMI.ktCO2.PL.PPA.PAPER.FINISHING.STEAM.DERIVED</t>
  </si>
  <si>
    <t>FUEL_EMI.ktCO2.PL.PPA.PAPER.FINISHING.STEAM.BIOMASS_WASTE</t>
  </si>
  <si>
    <t>FUEL_EMI.ktCO2.PL.PPA.PAPER.FINISHING.STEAM.STEAM_DISTR</t>
  </si>
  <si>
    <t>FUEL_EMI.ktCO2.PL.PPA.PAPER.FINISHING_ELEC.ELEC.ELEC</t>
  </si>
  <si>
    <t>FUEL_EMI.ktCO2.PL.PPA.PRINT.TOTAL.TOTAL.TOTAL</t>
  </si>
  <si>
    <t>FUEL_EMI.ktCO2.PL.PPA.PRINT.LIGHT.GENERIC.ELEC</t>
  </si>
  <si>
    <t>FUEL_EMI.ktCO2.PL.PPA.PRINT.AIRCOMP.GENERIC.ELEC</t>
  </si>
  <si>
    <t>FUEL_EMI.ktCO2.PL.PPA.PRINT.MOTOR.GENERIC.ELEC</t>
  </si>
  <si>
    <t>FUEL_EMI.ktCO2.PL.PPA.PRINT.FANS.GENERIC.ELEC</t>
  </si>
  <si>
    <t>FUEL_EMI.ktCO2.PL.PPA.PRINT.LOW_ENTH.TOTAL.TOTAL</t>
  </si>
  <si>
    <t>FUEL_EMI.ktCO2.PL.PPA.PRINT.LOW_ENTH.THERM.DIESEL_LIQBIO</t>
  </si>
  <si>
    <t>FUEL_EMI.ktCO2.PL.PPA.PRINT.LOW_ENTH.THERM.NG_BIOGAS</t>
  </si>
  <si>
    <t>FUEL_EMI.ktCO2.PL.PPA.PRINT.LOW_ENTH.THERM.SOLAR_GEO</t>
  </si>
  <si>
    <t>FUEL_EMI.ktCO2.PL.PPA.PRINT.LOW_ENTH.HP.AMBIENT</t>
  </si>
  <si>
    <t>FUEL_EMI.ktCO2.PL.PPA.PRINT.LOW_ENTH.THERM.ELEC</t>
  </si>
  <si>
    <t>FUEL_EMI.ktCO2.PL.PPA.PRINT.PRINTING.MECH.ELEC</t>
  </si>
  <si>
    <t>VA.Meuro2023.PL.FBT.FBT</t>
  </si>
  <si>
    <t>Physical output (index)</t>
  </si>
  <si>
    <t>OUTPUT.index.PL.FBT.FBT</t>
  </si>
  <si>
    <t>Installed capacity (production index)</t>
  </si>
  <si>
    <t>CAP.index.PL.FBT.FBT</t>
  </si>
  <si>
    <t>Capacity investment (production index)</t>
  </si>
  <si>
    <t>NEWCAP.index.PL.FBT.FBT</t>
  </si>
  <si>
    <t>Decommissioned capacity (production index)</t>
  </si>
  <si>
    <t>Idle capacity (production index)</t>
  </si>
  <si>
    <t>FEC.ktoe.PL.FBT.FBT.TOTAL.TOTAL.TOTAL</t>
  </si>
  <si>
    <t>FEC.ktoe.PL.FBT.FBT.TOTAL.TOTAL.SOLIDS</t>
  </si>
  <si>
    <t>FEC.ktoe.PL.FBT.FBT.TOTAL.TOTAL.RFG</t>
  </si>
  <si>
    <t>FEC.ktoe.PL.FBT.FBT.TOTAL.TOTAL.LPG</t>
  </si>
  <si>
    <t>FEC.ktoe.PL.FBT.FBT.TOTAL.TOTAL.DIESEL</t>
  </si>
  <si>
    <t>FEC.ktoe.PL.FBT.FBT.TOTAL.TOTAL.RFO</t>
  </si>
  <si>
    <t>FEC.ktoe.PL.FBT.FBT.TOTAL.TOTAL.OTHER</t>
  </si>
  <si>
    <t>FEC.ktoe.PL.FBT.FBT.TOTAL.TOTAL.NG</t>
  </si>
  <si>
    <t>FEC.ktoe.PL.FBT.FBT.TOTAL.TOTAL.DERIVED</t>
  </si>
  <si>
    <t>FEC.ktoe.PL.FBT.FBT.TOTAL.TOTAL.BIOMASS_WASTE</t>
  </si>
  <si>
    <t>FEC.ktoe.PL.FBT.FBT.TOTAL.TOTAL.BIOGAS</t>
  </si>
  <si>
    <t>FEC.ktoe.PL.FBT.FBT.TOTAL.TOTAL.LIQBIO</t>
  </si>
  <si>
    <t>FEC.ktoe.PL.FBT.FBT.TOTAL.TOTAL.SOLAR</t>
  </si>
  <si>
    <t>FEC.ktoe.PL.FBT.FBT.TOTAL.TOTAL.GEO</t>
  </si>
  <si>
    <t>FEC.ktoe.PL.FBT.FBT.TOTAL.TOTAL.AMBIENT</t>
  </si>
  <si>
    <t>FEC.ktoe.PL.FBT.FBT.TOTAL.TOTAL.STEAM_DISTR</t>
  </si>
  <si>
    <t>FEC.ktoe.PL.FBT.FBT.TOTAL.TOTAL.ELEC</t>
  </si>
  <si>
    <t>Energy intensity (toe / physical output index)</t>
  </si>
  <si>
    <t>Useful energy demand intensity (toe useful / physical output index)</t>
  </si>
  <si>
    <t>FEC.ktoe.PL.FBT.FBT.LIGHT.GENERIC.ELEC</t>
  </si>
  <si>
    <t>FEC.ktoe.PL.FBT.FBT.AIRCOMP.GENERIC.ELEC</t>
  </si>
  <si>
    <t>FEC.ktoe.PL.FBT.FBT.MOTOR.GENERIC.ELEC</t>
  </si>
  <si>
    <t>FEC.ktoe.PL.FBT.FBT.FANS.GENERIC.ELEC</t>
  </si>
  <si>
    <t>FEC.ktoe.PL.FBT.FBT.LOW_ENTH.TOTAL.TOTAL</t>
  </si>
  <si>
    <t>FEC.ktoe.PL.FBT.FBT.LOW_ENTH.THERM.DIESEL_LIQBIO</t>
  </si>
  <si>
    <t>FEC.ktoe.PL.FBT.FBT.LOW_ENTH.THERM.NG_BIOGAS</t>
  </si>
  <si>
    <t>FEC.ktoe.PL.FBT.FBT.LOW_ENTH.THERM.SOLAR_GEO</t>
  </si>
  <si>
    <t>FEC.ktoe.PL.FBT.FBT.LOW_ENTH.HP.AMBIENT</t>
  </si>
  <si>
    <t>FEC.ktoe.PL.FBT.FBT.LOW_ENTH.THERM.ELEC</t>
  </si>
  <si>
    <t>Food: Oven (direct heat)</t>
  </si>
  <si>
    <t>Food: Direct Heat - Thermal</t>
  </si>
  <si>
    <t>FEC.ktoe.PL.FBT.FBT.OVEN.THERM.TOTAL</t>
  </si>
  <si>
    <t>FEC.ktoe.PL.FBT.FBT.OVEN.THERM.SOLIDS</t>
  </si>
  <si>
    <t>FEC.ktoe.PL.FBT.FBT.OVEN.THERM.LPG</t>
  </si>
  <si>
    <t>FEC.ktoe.PL.FBT.FBT.OVEN.THERM.DIESEL_LIQBIO</t>
  </si>
  <si>
    <t>FEC.ktoe.PL.FBT.FBT.OVEN.THERM.RFO</t>
  </si>
  <si>
    <t>FEC.ktoe.PL.FBT.FBT.OVEN.THERM.NG_BIOGAS</t>
  </si>
  <si>
    <t>Food: Direct Heat - Electric</t>
  </si>
  <si>
    <t>FEC.ktoe.PL.FBT.FBT.OVEN.ELEC.ELEC</t>
  </si>
  <si>
    <t>Food: Direct Heat - Microwave</t>
  </si>
  <si>
    <t>FEC.ktoe.PL.FBT.FBT.OVEN_MICROW.MICROW.ELEC</t>
  </si>
  <si>
    <t>Food: Specific process heat</t>
  </si>
  <si>
    <t>Food: Process Heat - Thermal</t>
  </si>
  <si>
    <t>FEC.ktoe.PL.FBT.FBT.PROC_HEAT.THERM.TOTAL</t>
  </si>
  <si>
    <t>FEC.ktoe.PL.FBT.FBT.PROC_HEAT.THERM.SOLIDS</t>
  </si>
  <si>
    <t>FEC.ktoe.PL.FBT.FBT.PROC_HEAT.THERM.LPG</t>
  </si>
  <si>
    <t>FEC.ktoe.PL.FBT.FBT.PROC_HEAT.THERM.DIESEL_LIQBIO</t>
  </si>
  <si>
    <t>FEC.ktoe.PL.FBT.FBT.PROC_HEAT.THERM.RFO</t>
  </si>
  <si>
    <t>FEC.ktoe.PL.FBT.FBT.PROC_HEAT.THERM.NG_BIOGAS</t>
  </si>
  <si>
    <t>Food: Process Heat - Electric</t>
  </si>
  <si>
    <t>FEC.ktoe.PL.FBT.FBT.PROC_HEAT.ELEC.ELEC</t>
  </si>
  <si>
    <t>Food: Process Heat - Microwave</t>
  </si>
  <si>
    <t>FEC.ktoe.PL.FBT.FBT.PROC_HEAT_MICROW.MICROW.ELEC</t>
  </si>
  <si>
    <t>Food: Steam processing</t>
  </si>
  <si>
    <t>FEC.ktoe.PL.FBT.FBT.PROCESSING.TOTAL.TOTAL</t>
  </si>
  <si>
    <t>FEC.ktoe.PL.FBT.FBT.PROCESSING.STEAM.SOLIDS</t>
  </si>
  <si>
    <t>FEC.ktoe.PL.FBT.FBT.PROCESSING.STEAM.RFG</t>
  </si>
  <si>
    <t>FEC.ktoe.PL.FBT.FBT.PROCESSING.STEAM.LPG</t>
  </si>
  <si>
    <t>FEC.ktoe.PL.FBT.FBT.PROCESSING.STEAM.DIESEL_LIQBIO</t>
  </si>
  <si>
    <t>FEC.ktoe.PL.FBT.FBT.PROCESSING.STEAM.RFO</t>
  </si>
  <si>
    <t>FEC.ktoe.PL.FBT.FBT.PROCESSING.STEAM.OTHER</t>
  </si>
  <si>
    <t>FEC.ktoe.PL.FBT.FBT.PROCESSING.STEAM.NG_BIOGAS</t>
  </si>
  <si>
    <t>FEC.ktoe.PL.FBT.FBT.PROCESSING.STEAM.DERIVED</t>
  </si>
  <si>
    <t>FEC.ktoe.PL.FBT.FBT.PROCESSING.STEAM.BIOMASS_WASTE</t>
  </si>
  <si>
    <t>FEC.ktoe.PL.FBT.FBT.PROCESSING.STEAM.STEAM_DISTR</t>
  </si>
  <si>
    <t>Food: Drying</t>
  </si>
  <si>
    <t>Food: Thermal drying</t>
  </si>
  <si>
    <t>FEC.ktoe.PL.FBT.FBT.DRYING.TOTAL.TOTAL</t>
  </si>
  <si>
    <t>FEC.ktoe.PL.FBT.FBT.DRYING.THERM.SOLIDS</t>
  </si>
  <si>
    <t>FEC.ktoe.PL.FBT.FBT.DRYING.THERM.LPG</t>
  </si>
  <si>
    <t>FEC.ktoe.PL.FBT.FBT.DRYING.THERM.DIESEL_LIQBIO</t>
  </si>
  <si>
    <t>FEC.ktoe.PL.FBT.FBT.DRYING.THERM.RFO</t>
  </si>
  <si>
    <t>FEC.ktoe.PL.FBT.FBT.DRYING.THERM.NG_BIOGAS</t>
  </si>
  <si>
    <t>Food: Steam drying</t>
  </si>
  <si>
    <t>FEC.ktoe.PL.FBT.FBT.DRYING_STEAM.TOTAL.TOTAL</t>
  </si>
  <si>
    <t>FEC.ktoe.PL.FBT.FBT.DRYING_STEAM.STEAM.SOLIDS</t>
  </si>
  <si>
    <t>FEC.ktoe.PL.FBT.FBT.DRYING_STEAM.STEAM.RFG</t>
  </si>
  <si>
    <t>FEC.ktoe.PL.FBT.FBT.DRYING_STEAM.STEAM.LPG</t>
  </si>
  <si>
    <t>FEC.ktoe.PL.FBT.FBT.DRYING_STEAM.STEAM.DIESEL_LIQBIO</t>
  </si>
  <si>
    <t>FEC.ktoe.PL.FBT.FBT.DRYING_STEAM.STEAM.RFO</t>
  </si>
  <si>
    <t>FEC.ktoe.PL.FBT.FBT.DRYING_STEAM.STEAM.OTHER</t>
  </si>
  <si>
    <t>FEC.ktoe.PL.FBT.FBT.DRYING_STEAM.STEAM.NG_BIOGAS</t>
  </si>
  <si>
    <t>FEC.ktoe.PL.FBT.FBT.DRYING_STEAM.STEAM.DERIVED</t>
  </si>
  <si>
    <t>FEC.ktoe.PL.FBT.FBT.DRYING_STEAM.STEAM.BIOMASS_WASTE</t>
  </si>
  <si>
    <t>FEC.ktoe.PL.FBT.FBT.DRYING_STEAM.STEAM.STEAM_DISTR</t>
  </si>
  <si>
    <t>Food: Electric drying</t>
  </si>
  <si>
    <t>FEC.ktoe.PL.FBT.FBT.DRYING_ELEC.ELEC.ELEC</t>
  </si>
  <si>
    <t>Food: Freeze drying</t>
  </si>
  <si>
    <t>FEC.ktoe.PL.FBT.FBT.DRYING_FREEZE.FREEZE_DRY.ELEC</t>
  </si>
  <si>
    <t>Food: Microwave drying</t>
  </si>
  <si>
    <t>FEC.ktoe.PL.FBT.FBT.DRYING_MICROW.MICROW.ELEC</t>
  </si>
  <si>
    <t>Food: Process cooling and refrigeration</t>
  </si>
  <si>
    <t>Food: Thermal cooling</t>
  </si>
  <si>
    <t>FEC.ktoe.PL.FBT.FBT.PROC_COOL_THERM.THERM.NG_BIOGAS</t>
  </si>
  <si>
    <t>Food: Steam cooling</t>
  </si>
  <si>
    <t>FEC.ktoe.PL.FBT.FBT.PROC_COOL.TOTAL.TOTAL</t>
  </si>
  <si>
    <t>FEC.ktoe.PL.FBT.FBT.PROC_COOL.STEAM.SOLIDS</t>
  </si>
  <si>
    <t>FEC.ktoe.PL.FBT.FBT.PROC_COOL.STEAM.RFG</t>
  </si>
  <si>
    <t>FEC.ktoe.PL.FBT.FBT.PROC_COOL.STEAM.LPG</t>
  </si>
  <si>
    <t>FEC.ktoe.PL.FBT.FBT.PROC_COOL.STEAM.DIESEL_LIQBIO</t>
  </si>
  <si>
    <t>FEC.ktoe.PL.FBT.FBT.PROC_COOL.STEAM.RFO</t>
  </si>
  <si>
    <t>FEC.ktoe.PL.FBT.FBT.PROC_COOL.STEAM.OTHER</t>
  </si>
  <si>
    <t>FEC.ktoe.PL.FBT.FBT.PROC_COOL.STEAM.NG_BIOGAS</t>
  </si>
  <si>
    <t>FEC.ktoe.PL.FBT.FBT.PROC_COOL.STEAM.DERIVED</t>
  </si>
  <si>
    <t>FEC.ktoe.PL.FBT.FBT.PROC_COOL.STEAM.BIOMASS_WASTE</t>
  </si>
  <si>
    <t>FEC.ktoe.PL.FBT.FBT.PROC_COOL.STEAM.STEAM_DISTR</t>
  </si>
  <si>
    <t>Food: Electric cooling</t>
  </si>
  <si>
    <t>FEC.ktoe.PL.FBT.FBT.PROC_COOL_ELEC.ELEC.ELEC</t>
  </si>
  <si>
    <t>Food: Electric machinery</t>
  </si>
  <si>
    <t>FEC.ktoe.PL.FBT.FBT.GENERIC.MECH.ELEC</t>
  </si>
  <si>
    <t>UED.ktoe.PL.FBT.FBT.TOTAL.TOTAL.TOTAL</t>
  </si>
  <si>
    <t>UED.ktoe.PL.FBT.FBT.LIGHT.GENERIC.ELEC</t>
  </si>
  <si>
    <t>UED.ktoe.PL.FBT.FBT.AIRCOMP.GENERIC.ELEC</t>
  </si>
  <si>
    <t>UED.ktoe.PL.FBT.FBT.MOTOR.GENERIC.ELEC</t>
  </si>
  <si>
    <t>UED.ktoe.PL.FBT.FBT.FANS.GENERIC.ELEC</t>
  </si>
  <si>
    <t>UED.ktoe.PL.FBT.FBT.LOW_ENTH.TOTAL.TOTAL</t>
  </si>
  <si>
    <t>UED.ktoe.PL.FBT.FBT.LOW_ENTH.THERM.DIESEL_LIQBIO</t>
  </si>
  <si>
    <t>UED.ktoe.PL.FBT.FBT.LOW_ENTH.THERM.NG_BIOGAS</t>
  </si>
  <si>
    <t>UED.ktoe.PL.FBT.FBT.LOW_ENTH.THERM.SOLAR_GEO</t>
  </si>
  <si>
    <t>UED.ktoe.PL.FBT.FBT.LOW_ENTH.HP.AMBIENT</t>
  </si>
  <si>
    <t>UED.ktoe.PL.FBT.FBT.LOW_ENTH.THERM.ELEC</t>
  </si>
  <si>
    <t>UED.ktoe.PL.FBT.FBT.OVEN.THERM.TOTAL</t>
  </si>
  <si>
    <t>UED.ktoe.PL.FBT.FBT.OVEN.THERM.SOLIDS</t>
  </si>
  <si>
    <t>UED.ktoe.PL.FBT.FBT.OVEN.THERM.LPG</t>
  </si>
  <si>
    <t>UED.ktoe.PL.FBT.FBT.OVEN.THERM.DIESEL_LIQBIO</t>
  </si>
  <si>
    <t>UED.ktoe.PL.FBT.FBT.OVEN.THERM.RFO</t>
  </si>
  <si>
    <t>UED.ktoe.PL.FBT.FBT.OVEN.THERM.NG_BIOGAS</t>
  </si>
  <si>
    <t>UED.ktoe.PL.FBT.FBT.OVEN.ELEC.ELEC</t>
  </si>
  <si>
    <t>UED.ktoe.PL.FBT.FBT.OVEN_MICROW.MICROW.ELEC</t>
  </si>
  <si>
    <t>UED.ktoe.PL.FBT.FBT.PROC_HEAT.THERM.TOTAL</t>
  </si>
  <si>
    <t>UED.ktoe.PL.FBT.FBT.PROC_HEAT.THERM.SOLIDS</t>
  </si>
  <si>
    <t>UED.ktoe.PL.FBT.FBT.PROC_HEAT.THERM.LPG</t>
  </si>
  <si>
    <t>UED.ktoe.PL.FBT.FBT.PROC_HEAT.THERM.DIESEL_LIQBIO</t>
  </si>
  <si>
    <t>UED.ktoe.PL.FBT.FBT.PROC_HEAT.THERM.RFO</t>
  </si>
  <si>
    <t>UED.ktoe.PL.FBT.FBT.PROC_HEAT.THERM.NG_BIOGAS</t>
  </si>
  <si>
    <t>UED.ktoe.PL.FBT.FBT.PROC_HEAT.ELEC.ELEC</t>
  </si>
  <si>
    <t>UED.ktoe.PL.FBT.FBT.PROC_HEAT_MICROW.MICROW.ELEC</t>
  </si>
  <si>
    <t>UED.ktoe.PL.FBT.FBT.PROCESSING.TOTAL.TOTAL</t>
  </si>
  <si>
    <t>UED.ktoe.PL.FBT.FBT.PROCESSING.STEAM.SOLIDS</t>
  </si>
  <si>
    <t>UED.ktoe.PL.FBT.FBT.PROCESSING.STEAM.RFG</t>
  </si>
  <si>
    <t>UED.ktoe.PL.FBT.FBT.PROCESSING.STEAM.LPG</t>
  </si>
  <si>
    <t>UED.ktoe.PL.FBT.FBT.PROCESSING.STEAM.DIESEL_LIQBIO</t>
  </si>
  <si>
    <t>UED.ktoe.PL.FBT.FBT.PROCESSING.STEAM.RFO</t>
  </si>
  <si>
    <t>UED.ktoe.PL.FBT.FBT.PROCESSING.STEAM.OTHER</t>
  </si>
  <si>
    <t>UED.ktoe.PL.FBT.FBT.PROCESSING.STEAM.NG_BIOGAS</t>
  </si>
  <si>
    <t>UED.ktoe.PL.FBT.FBT.PROCESSING.STEAM.DERIVED</t>
  </si>
  <si>
    <t>UED.ktoe.PL.FBT.FBT.PROCESSING.STEAM.BIOMASS_WASTE</t>
  </si>
  <si>
    <t>UED.ktoe.PL.FBT.FBT.PROCESSING.STEAM.STEAM_DISTR</t>
  </si>
  <si>
    <t>UED.ktoe.PL.FBT.FBT.DRYING.TOTAL.TOTAL</t>
  </si>
  <si>
    <t>UED.ktoe.PL.FBT.FBT.DRYING.THERM.SOLIDS</t>
  </si>
  <si>
    <t>UED.ktoe.PL.FBT.FBT.DRYING.THERM.LPG</t>
  </si>
  <si>
    <t>UED.ktoe.PL.FBT.FBT.DRYING.THERM.DIESEL_LIQBIO</t>
  </si>
  <si>
    <t>UED.ktoe.PL.FBT.FBT.DRYING.THERM.RFO</t>
  </si>
  <si>
    <t>UED.ktoe.PL.FBT.FBT.DRYING.THERM.NG_BIOGAS</t>
  </si>
  <si>
    <t>UED.ktoe.PL.FBT.FBT.DRYING_STEAM.TOTAL.TOTAL</t>
  </si>
  <si>
    <t>UED.ktoe.PL.FBT.FBT.DRYING_STEAM.STEAM.SOLIDS</t>
  </si>
  <si>
    <t>UED.ktoe.PL.FBT.FBT.DRYING_STEAM.STEAM.RFG</t>
  </si>
  <si>
    <t>UED.ktoe.PL.FBT.FBT.DRYING_STEAM.STEAM.LPG</t>
  </si>
  <si>
    <t>UED.ktoe.PL.FBT.FBT.DRYING_STEAM.STEAM.DIESEL_LIQBIO</t>
  </si>
  <si>
    <t>UED.ktoe.PL.FBT.FBT.DRYING_STEAM.STEAM.RFO</t>
  </si>
  <si>
    <t>UED.ktoe.PL.FBT.FBT.DRYING_STEAM.STEAM.OTHER</t>
  </si>
  <si>
    <t>UED.ktoe.PL.FBT.FBT.DRYING_STEAM.STEAM.NG_BIOGAS</t>
  </si>
  <si>
    <t>UED.ktoe.PL.FBT.FBT.DRYING_STEAM.STEAM.DERIVED</t>
  </si>
  <si>
    <t>UED.ktoe.PL.FBT.FBT.DRYING_STEAM.STEAM.BIOMASS_WASTE</t>
  </si>
  <si>
    <t>UED.ktoe.PL.FBT.FBT.DRYING_STEAM.STEAM.STEAM_DISTR</t>
  </si>
  <si>
    <t>UED.ktoe.PL.FBT.FBT.DRYING_ELEC.ELEC.ELEC</t>
  </si>
  <si>
    <t>UED.ktoe.PL.FBT.FBT.DRYING_FREEZE.FREEZE_DRY.ELEC</t>
  </si>
  <si>
    <t>UED.ktoe.PL.FBT.FBT.DRYING_MICROW.MICROW.ELEC</t>
  </si>
  <si>
    <t>UED.ktoe.PL.FBT.FBT.PROC_COOL_THERM.THERM.NG_BIOGAS</t>
  </si>
  <si>
    <t>UED.ktoe.PL.FBT.FBT.PROC_COOL.TOTAL.TOTAL</t>
  </si>
  <si>
    <t>UED.ktoe.PL.FBT.FBT.PROC_COOL.STEAM.SOLIDS</t>
  </si>
  <si>
    <t>UED.ktoe.PL.FBT.FBT.PROC_COOL.STEAM.RFG</t>
  </si>
  <si>
    <t>UED.ktoe.PL.FBT.FBT.PROC_COOL.STEAM.LPG</t>
  </si>
  <si>
    <t>UED.ktoe.PL.FBT.FBT.PROC_COOL.STEAM.DIESEL_LIQBIO</t>
  </si>
  <si>
    <t>UED.ktoe.PL.FBT.FBT.PROC_COOL.STEAM.RFO</t>
  </si>
  <si>
    <t>UED.ktoe.PL.FBT.FBT.PROC_COOL.STEAM.OTHER</t>
  </si>
  <si>
    <t>UED.ktoe.PL.FBT.FBT.PROC_COOL.STEAM.NG_BIOGAS</t>
  </si>
  <si>
    <t>UED.ktoe.PL.FBT.FBT.PROC_COOL.STEAM.DERIVED</t>
  </si>
  <si>
    <t>UED.ktoe.PL.FBT.FBT.PROC_COOL.STEAM.BIOMASS_WASTE</t>
  </si>
  <si>
    <t>UED.ktoe.PL.FBT.FBT.PROC_COOL.STEAM.STEAM_DISTR</t>
  </si>
  <si>
    <t>UED.ktoe.PL.FBT.FBT.PROC_COOL_ELEC.ELEC.ELEC</t>
  </si>
  <si>
    <t>UED.ktoe.PL.FBT.FBT.GENERIC.MECH.ELEC</t>
  </si>
  <si>
    <t>FUEL_EMI.ktCO2.PL.FBT.FBT.TOTAL.TOTAL.TOTAL</t>
  </si>
  <si>
    <t>FUEL_EMI.ktCO2.PL.FBT.FBT.LIGHT.GENERIC.ELEC</t>
  </si>
  <si>
    <t>FUEL_EMI.ktCO2.PL.FBT.FBT.AIRCOMP.GENERIC.ELEC</t>
  </si>
  <si>
    <t>FUEL_EMI.ktCO2.PL.FBT.FBT.MOTOR.GENERIC.ELEC</t>
  </si>
  <si>
    <t>FUEL_EMI.ktCO2.PL.FBT.FBT.FANS.GENERIC.ELEC</t>
  </si>
  <si>
    <t>FUEL_EMI.ktCO2.PL.FBT.FBT.LOW_ENTH.TOTAL.TOTAL</t>
  </si>
  <si>
    <t>FUEL_EMI.ktCO2.PL.FBT.FBT.LOW_ENTH.THERM.DIESEL_LIQBIO</t>
  </si>
  <si>
    <t>FUEL_EMI.ktCO2.PL.FBT.FBT.LOW_ENTH.THERM.NG_BIOGAS</t>
  </si>
  <si>
    <t>FUEL_EMI.ktCO2.PL.FBT.FBT.LOW_ENTH.THERM.SOLAR_GEO</t>
  </si>
  <si>
    <t>FUEL_EMI.ktCO2.PL.FBT.FBT.LOW_ENTH.HP.AMBIENT</t>
  </si>
  <si>
    <t>FUEL_EMI.ktCO2.PL.FBT.FBT.LOW_ENTH.THERM.ELEC</t>
  </si>
  <si>
    <t>FUEL_EMI.ktCO2.PL.FBT.FBT.OVEN.THERM.TOTAL</t>
  </si>
  <si>
    <t>FUEL_EMI.ktCO2.PL.FBT.FBT.OVEN.THERM.SOLIDS</t>
  </si>
  <si>
    <t>FUEL_EMI.ktCO2.PL.FBT.FBT.OVEN.THERM.LPG</t>
  </si>
  <si>
    <t>FUEL_EMI.ktCO2.PL.FBT.FBT.OVEN.THERM.DIESEL_LIQBIO</t>
  </si>
  <si>
    <t>FUEL_EMI.ktCO2.PL.FBT.FBT.OVEN.THERM.RFO</t>
  </si>
  <si>
    <t>FUEL_EMI.ktCO2.PL.FBT.FBT.OVEN.THERM.NG_BIOGAS</t>
  </si>
  <si>
    <t>FUEL_EMI.ktCO2.PL.FBT.FBT.OVEN.ELEC.ELEC</t>
  </si>
  <si>
    <t>FUEL_EMI.ktCO2.PL.FBT.FBT.OVEN_MICROW.MICROW.ELEC</t>
  </si>
  <si>
    <t>FUEL_EMI.ktCO2.PL.FBT.FBT.PROC_HEAT.THERM.TOTAL</t>
  </si>
  <si>
    <t>FUEL_EMI.ktCO2.PL.FBT.FBT.PROC_HEAT.THERM.SOLIDS</t>
  </si>
  <si>
    <t>FUEL_EMI.ktCO2.PL.FBT.FBT.PROC_HEAT.THERM.LPG</t>
  </si>
  <si>
    <t>FUEL_EMI.ktCO2.PL.FBT.FBT.PROC_HEAT.THERM.DIESEL_LIQBIO</t>
  </si>
  <si>
    <t>FUEL_EMI.ktCO2.PL.FBT.FBT.PROC_HEAT.THERM.RFO</t>
  </si>
  <si>
    <t>FUEL_EMI.ktCO2.PL.FBT.FBT.PROC_HEAT.THERM.NG_BIOGAS</t>
  </si>
  <si>
    <t>FUEL_EMI.ktCO2.PL.FBT.FBT.PROC_HEAT.ELEC.ELEC</t>
  </si>
  <si>
    <t>FUEL_EMI.ktCO2.PL.FBT.FBT.PROC_HEAT_MICROW.MICROW.ELEC</t>
  </si>
  <si>
    <t>FUEL_EMI.ktCO2.PL.FBT.FBT.PROCESSING.TOTAL.TOTAL</t>
  </si>
  <si>
    <t>FUEL_EMI.ktCO2.PL.FBT.FBT.PROCESSING.STEAM.SOLIDS</t>
  </si>
  <si>
    <t>FUEL_EMI.ktCO2.PL.FBT.FBT.PROCESSING.STEAM.RFG</t>
  </si>
  <si>
    <t>FUEL_EMI.ktCO2.PL.FBT.FBT.PROCESSING.STEAM.LPG</t>
  </si>
  <si>
    <t>FUEL_EMI.ktCO2.PL.FBT.FBT.PROCESSING.STEAM.DIESEL_LIQBIO</t>
  </si>
  <si>
    <t>FUEL_EMI.ktCO2.PL.FBT.FBT.PROCESSING.STEAM.RFO</t>
  </si>
  <si>
    <t>FUEL_EMI.ktCO2.PL.FBT.FBT.PROCESSING.STEAM.OTHER</t>
  </si>
  <si>
    <t>FUEL_EMI.ktCO2.PL.FBT.FBT.PROCESSING.STEAM.NG_BIOGAS</t>
  </si>
  <si>
    <t>FUEL_EMI.ktCO2.PL.FBT.FBT.PROCESSING.STEAM.DERIVED</t>
  </si>
  <si>
    <t>FUEL_EMI.ktCO2.PL.FBT.FBT.PROCESSING.STEAM.BIOMASS_WASTE</t>
  </si>
  <si>
    <t>FUEL_EMI.ktCO2.PL.FBT.FBT.PROCESSING.STEAM.STEAM_DISTR</t>
  </si>
  <si>
    <t>FUEL_EMI.ktCO2.PL.FBT.FBT.DRYING.TOTAL.TOTAL</t>
  </si>
  <si>
    <t>FUEL_EMI.ktCO2.PL.FBT.FBT.DRYING.THERM.SOLIDS</t>
  </si>
  <si>
    <t>FUEL_EMI.ktCO2.PL.FBT.FBT.DRYING.THERM.LPG</t>
  </si>
  <si>
    <t>FUEL_EMI.ktCO2.PL.FBT.FBT.DRYING.THERM.DIESEL_LIQBIO</t>
  </si>
  <si>
    <t>FUEL_EMI.ktCO2.PL.FBT.FBT.DRYING.THERM.RFO</t>
  </si>
  <si>
    <t>FUEL_EMI.ktCO2.PL.FBT.FBT.DRYING.THERM.NG_BIOGAS</t>
  </si>
  <si>
    <t>FUEL_EMI.ktCO2.PL.FBT.FBT.DRYING_STEAM.TOTAL.TOTAL</t>
  </si>
  <si>
    <t>FUEL_EMI.ktCO2.PL.FBT.FBT.DRYING_STEAM.STEAM.SOLIDS</t>
  </si>
  <si>
    <t>FUEL_EMI.ktCO2.PL.FBT.FBT.DRYING_STEAM.STEAM.RFG</t>
  </si>
  <si>
    <t>FUEL_EMI.ktCO2.PL.FBT.FBT.DRYING_STEAM.STEAM.LPG</t>
  </si>
  <si>
    <t>FUEL_EMI.ktCO2.PL.FBT.FBT.DRYING_STEAM.STEAM.DIESEL_LIQBIO</t>
  </si>
  <si>
    <t>FUEL_EMI.ktCO2.PL.FBT.FBT.DRYING_STEAM.STEAM.RFO</t>
  </si>
  <si>
    <t>FUEL_EMI.ktCO2.PL.FBT.FBT.DRYING_STEAM.STEAM.OTHER</t>
  </si>
  <si>
    <t>FUEL_EMI.ktCO2.PL.FBT.FBT.DRYING_STEAM.STEAM.NG_BIOGAS</t>
  </si>
  <si>
    <t>FUEL_EMI.ktCO2.PL.FBT.FBT.DRYING_STEAM.STEAM.DERIVED</t>
  </si>
  <si>
    <t>FUEL_EMI.ktCO2.PL.FBT.FBT.DRYING_STEAM.STEAM.BIOMASS_WASTE</t>
  </si>
  <si>
    <t>FUEL_EMI.ktCO2.PL.FBT.FBT.DRYING_STEAM.STEAM.STEAM_DISTR</t>
  </si>
  <si>
    <t>FUEL_EMI.ktCO2.PL.FBT.FBT.DRYING_ELEC.ELEC.ELEC</t>
  </si>
  <si>
    <t>FUEL_EMI.ktCO2.PL.FBT.FBT.DRYING_FREEZE.FREEZE_DRY.ELEC</t>
  </si>
  <si>
    <t>FUEL_EMI.ktCO2.PL.FBT.FBT.DRYING_MICROW.MICROW.ELEC</t>
  </si>
  <si>
    <t>FUEL_EMI.ktCO2.PL.FBT.FBT.PROC_COOL_THERM.THERM.NG_BIOGAS</t>
  </si>
  <si>
    <t>FUEL_EMI.ktCO2.PL.FBT.FBT.PROC_COOL.TOTAL.TOTAL</t>
  </si>
  <si>
    <t>FUEL_EMI.ktCO2.PL.FBT.FBT.PROC_COOL.STEAM.SOLIDS</t>
  </si>
  <si>
    <t>FUEL_EMI.ktCO2.PL.FBT.FBT.PROC_COOL.STEAM.RFG</t>
  </si>
  <si>
    <t>FUEL_EMI.ktCO2.PL.FBT.FBT.PROC_COOL.STEAM.LPG</t>
  </si>
  <si>
    <t>FUEL_EMI.ktCO2.PL.FBT.FBT.PROC_COOL.STEAM.DIESEL_LIQBIO</t>
  </si>
  <si>
    <t>FUEL_EMI.ktCO2.PL.FBT.FBT.PROC_COOL.STEAM.RFO</t>
  </si>
  <si>
    <t>FUEL_EMI.ktCO2.PL.FBT.FBT.PROC_COOL.STEAM.OTHER</t>
  </si>
  <si>
    <t>FUEL_EMI.ktCO2.PL.FBT.FBT.PROC_COOL.STEAM.NG_BIOGAS</t>
  </si>
  <si>
    <t>FUEL_EMI.ktCO2.PL.FBT.FBT.PROC_COOL.STEAM.DERIVED</t>
  </si>
  <si>
    <t>FUEL_EMI.ktCO2.PL.FBT.FBT.PROC_COOL.STEAM.BIOMASS_WASTE</t>
  </si>
  <si>
    <t>FUEL_EMI.ktCO2.PL.FBT.FBT.PROC_COOL.STEAM.STEAM_DISTR</t>
  </si>
  <si>
    <t>FUEL_EMI.ktCO2.PL.FBT.FBT.PROC_COOL_ELEC.ELEC.ELEC</t>
  </si>
  <si>
    <t>FUEL_EMI.ktCO2.PL.FBT.FBT.GENERIC.MECH.ELEC</t>
  </si>
  <si>
    <t>VA.Meuro2023.PL.TRE.TRE</t>
  </si>
  <si>
    <t>OUTPUT.index.PL.TRE.TRE</t>
  </si>
  <si>
    <t>CAP.index.PL.TRE.TRE</t>
  </si>
  <si>
    <t>NEWCAP.index.PL.TRE.TRE</t>
  </si>
  <si>
    <t>FEC.ktoe.PL.TRE.TRE.TOTAL.TOTAL.TOTAL</t>
  </si>
  <si>
    <t>FEC.ktoe.PL.TRE.TRE.TOTAL.TOTAL.SOLIDS</t>
  </si>
  <si>
    <t>FEC.ktoe.PL.TRE.TRE.TOTAL.TOTAL.RFG</t>
  </si>
  <si>
    <t>FEC.ktoe.PL.TRE.TRE.TOTAL.TOTAL.LPG</t>
  </si>
  <si>
    <t>FEC.ktoe.PL.TRE.TRE.TOTAL.TOTAL.DIESEL</t>
  </si>
  <si>
    <t>FEC.ktoe.PL.TRE.TRE.TOTAL.TOTAL.RFO</t>
  </si>
  <si>
    <t>FEC.ktoe.PL.TRE.TRE.TOTAL.TOTAL.OTHER</t>
  </si>
  <si>
    <t>FEC.ktoe.PL.TRE.TRE.TOTAL.TOTAL.NG</t>
  </si>
  <si>
    <t>FEC.ktoe.PL.TRE.TRE.TOTAL.TOTAL.DERIVED</t>
  </si>
  <si>
    <t>FEC.ktoe.PL.TRE.TRE.TOTAL.TOTAL.BIOMASS_WASTE</t>
  </si>
  <si>
    <t>FEC.ktoe.PL.TRE.TRE.TOTAL.TOTAL.BIOGAS</t>
  </si>
  <si>
    <t>FEC.ktoe.PL.TRE.TRE.TOTAL.TOTAL.LIQBIO</t>
  </si>
  <si>
    <t>FEC.ktoe.PL.TRE.TRE.TOTAL.TOTAL.SOLAR</t>
  </si>
  <si>
    <t>FEC.ktoe.PL.TRE.TRE.TOTAL.TOTAL.GEO</t>
  </si>
  <si>
    <t>FEC.ktoe.PL.TRE.TRE.TOTAL.TOTAL.AMBIENT</t>
  </si>
  <si>
    <t>FEC.ktoe.PL.TRE.TRE.TOTAL.TOTAL.STEAM_DISTR</t>
  </si>
  <si>
    <t>FEC.ktoe.PL.TRE.TRE.TOTAL.TOTAL.ELEC</t>
  </si>
  <si>
    <t>FEC.ktoe.PL.TRE.TRE.LIGHT.GENERIC.ELEC</t>
  </si>
  <si>
    <t>FEC.ktoe.PL.TRE.TRE.AIRCOMP.GENERIC.ELEC</t>
  </si>
  <si>
    <t>FEC.ktoe.PL.TRE.TRE.MOTOR.GENERIC.ELEC</t>
  </si>
  <si>
    <t>FEC.ktoe.PL.TRE.TRE.FANS.GENERIC.ELEC</t>
  </si>
  <si>
    <t>FEC.ktoe.PL.TRE.TRE.LOW_ENTH.TOTAL.TOTAL</t>
  </si>
  <si>
    <t>FEC.ktoe.PL.TRE.TRE.LOW_ENTH.THERM.DIESEL_LIQBIO</t>
  </si>
  <si>
    <t>FEC.ktoe.PL.TRE.TRE.LOW_ENTH.THERM.NG_BIOGAS</t>
  </si>
  <si>
    <t>FEC.ktoe.PL.TRE.TRE.LOW_ENTH.THERM.SOLAR_GEO</t>
  </si>
  <si>
    <t>FEC.ktoe.PL.TRE.TRE.LOW_ENTH.HP.AMBIENT</t>
  </si>
  <si>
    <t>FEC.ktoe.PL.TRE.TRE.LOW_ENTH.THERM.ELEC</t>
  </si>
  <si>
    <t>Trans. Eq.: Foundries</t>
  </si>
  <si>
    <t>Trans. Eq.: Thermal Foundries</t>
  </si>
  <si>
    <t>FEC.ktoe.PL.TRE.TRE.FOUNDRY.THERM.TOTAL</t>
  </si>
  <si>
    <t>FEC.ktoe.PL.TRE.TRE.FOUNDRY.THERM.SOLIDS</t>
  </si>
  <si>
    <t>FEC.ktoe.PL.TRE.TRE.FOUNDRY.THERM.LPG</t>
  </si>
  <si>
    <t>FEC.ktoe.PL.TRE.TRE.FOUNDRY.THERM.DIESEL_LIQBIO</t>
  </si>
  <si>
    <t>FEC.ktoe.PL.TRE.TRE.FOUNDRY.THERM.RFO</t>
  </si>
  <si>
    <t>FEC.ktoe.PL.TRE.TRE.FOUNDRY.THERM.NG_BIOGAS</t>
  </si>
  <si>
    <t>Trans. Eq.: Electric Foundries</t>
  </si>
  <si>
    <t>FEC.ktoe.PL.TRE.TRE.FOUNDRY.ELEC.ELEC</t>
  </si>
  <si>
    <t>Trans. Eq.: Connection techniques</t>
  </si>
  <si>
    <t>Trans. Eq.: Thermal connection</t>
  </si>
  <si>
    <t>FEC.ktoe.PL.TRE.TRE.CONNECTION_THERM.THERM.NG_BIOGAS</t>
  </si>
  <si>
    <t>Trans. Eq.: Electric connection</t>
  </si>
  <si>
    <t>FEC.ktoe.PL.TRE.TRE.CONNECTION_ELEC.ELEC.ELEC</t>
  </si>
  <si>
    <t>Trans. Eq.: Heat treatment</t>
  </si>
  <si>
    <t>Trans. Eq.: Heat treatment - Thermal</t>
  </si>
  <si>
    <t>FEC.ktoe.PL.TRE.TRE.HEAT_TREAT.THERM.TOTAL</t>
  </si>
  <si>
    <t>FEC.ktoe.PL.TRE.TRE.HEAT_TREAT.THERM.SOLIDS</t>
  </si>
  <si>
    <t>FEC.ktoe.PL.TRE.TRE.HEAT_TREAT.THERM.LPG</t>
  </si>
  <si>
    <t>FEC.ktoe.PL.TRE.TRE.HEAT_TREAT.THERM.DIESEL_LIQBIO</t>
  </si>
  <si>
    <t>FEC.ktoe.PL.TRE.TRE.HEAT_TREAT.THERM.RFO</t>
  </si>
  <si>
    <t>FEC.ktoe.PL.TRE.TRE.HEAT_TREAT.THERM.NG_BIOGAS</t>
  </si>
  <si>
    <t>Trans. Eq.: Heat treatment - Electric</t>
  </si>
  <si>
    <t>FEC.ktoe.PL.TRE.TRE.HEAT_TREAT.ELEC.ELEC</t>
  </si>
  <si>
    <t>Trans. Eq.: Steam processing</t>
  </si>
  <si>
    <t>FEC.ktoe.PL.TRE.TRE.PROCESSING.TOTAL.TOTAL</t>
  </si>
  <si>
    <t>FEC.ktoe.PL.TRE.TRE.PROCESSING.STEAM.SOLIDS</t>
  </si>
  <si>
    <t>FEC.ktoe.PL.TRE.TRE.PROCESSING.STEAM.RFG</t>
  </si>
  <si>
    <t>FEC.ktoe.PL.TRE.TRE.PROCESSING.STEAM.LPG</t>
  </si>
  <si>
    <t>FEC.ktoe.PL.TRE.TRE.PROCESSING.STEAM.DIESEL_LIQBIO</t>
  </si>
  <si>
    <t>FEC.ktoe.PL.TRE.TRE.PROCESSING.STEAM.RFO</t>
  </si>
  <si>
    <t>FEC.ktoe.PL.TRE.TRE.PROCESSING.STEAM.OTHER</t>
  </si>
  <si>
    <t>FEC.ktoe.PL.TRE.TRE.PROCESSING.STEAM.NG_BIOGAS</t>
  </si>
  <si>
    <t>FEC.ktoe.PL.TRE.TRE.PROCESSING.STEAM.DERIVED</t>
  </si>
  <si>
    <t>FEC.ktoe.PL.TRE.TRE.PROCESSING.STEAM.BIOMASS_WASTE</t>
  </si>
  <si>
    <t>FEC.ktoe.PL.TRE.TRE.PROCESSING.STEAM.STEAM_DISTR</t>
  </si>
  <si>
    <t>Trans. Eq.: General machinery</t>
  </si>
  <si>
    <t>FEC.ktoe.PL.TRE.TRE.GENERIC.MECH.ELEC</t>
  </si>
  <si>
    <t>Trans. Eq.: Product finishing</t>
  </si>
  <si>
    <t>FEC.ktoe.PL.TRE.TRE.FINISHING.THERM.ELEC</t>
  </si>
  <si>
    <t>UED.ktoe.PL.TRE.TRE.TOTAL.TOTAL.TOTAL</t>
  </si>
  <si>
    <t>UED.ktoe.PL.TRE.TRE.LIGHT.GENERIC.ELEC</t>
  </si>
  <si>
    <t>UED.ktoe.PL.TRE.TRE.AIRCOMP.GENERIC.ELEC</t>
  </si>
  <si>
    <t>UED.ktoe.PL.TRE.TRE.MOTOR.GENERIC.ELEC</t>
  </si>
  <si>
    <t>UED.ktoe.PL.TRE.TRE.FANS.GENERIC.ELEC</t>
  </si>
  <si>
    <t>UED.ktoe.PL.TRE.TRE.LOW_ENTH.TOTAL.TOTAL</t>
  </si>
  <si>
    <t>UED.ktoe.PL.TRE.TRE.LOW_ENTH.THERM.DIESEL_LIQBIO</t>
  </si>
  <si>
    <t>UED.ktoe.PL.TRE.TRE.LOW_ENTH.THERM.NG_BIOGAS</t>
  </si>
  <si>
    <t>UED.ktoe.PL.TRE.TRE.LOW_ENTH.THERM.SOLAR_GEO</t>
  </si>
  <si>
    <t>UED.ktoe.PL.TRE.TRE.LOW_ENTH.HP.AMBIENT</t>
  </si>
  <si>
    <t>UED.ktoe.PL.TRE.TRE.LOW_ENTH.THERM.ELEC</t>
  </si>
  <si>
    <t>UED.ktoe.PL.TRE.TRE.FOUNDRY.THERM.TOTAL</t>
  </si>
  <si>
    <t>UED.ktoe.PL.TRE.TRE.FOUNDRY.THERM.SOLIDS</t>
  </si>
  <si>
    <t>UED.ktoe.PL.TRE.TRE.FOUNDRY.THERM.LPG</t>
  </si>
  <si>
    <t>UED.ktoe.PL.TRE.TRE.FOUNDRY.THERM.DIESEL_LIQBIO</t>
  </si>
  <si>
    <t>UED.ktoe.PL.TRE.TRE.FOUNDRY.THERM.RFO</t>
  </si>
  <si>
    <t>UED.ktoe.PL.TRE.TRE.FOUNDRY.THERM.NG_BIOGAS</t>
  </si>
  <si>
    <t>UED.ktoe.PL.TRE.TRE.FOUNDRY.ELEC.ELEC</t>
  </si>
  <si>
    <t>UED.ktoe.PL.TRE.TRE.CONNECTION_THERM.THERM.NG_BIOGAS</t>
  </si>
  <si>
    <t>UED.ktoe.PL.TRE.TRE.CONNECTION_ELEC.ELEC.ELEC</t>
  </si>
  <si>
    <t>UED.ktoe.PL.TRE.TRE.HEAT_TREAT.THERM.TOTAL</t>
  </si>
  <si>
    <t>UED.ktoe.PL.TRE.TRE.HEAT_TREAT.THERM.SOLIDS</t>
  </si>
  <si>
    <t>UED.ktoe.PL.TRE.TRE.HEAT_TREAT.THERM.LPG</t>
  </si>
  <si>
    <t>UED.ktoe.PL.TRE.TRE.HEAT_TREAT.THERM.DIESEL_LIQBIO</t>
  </si>
  <si>
    <t>UED.ktoe.PL.TRE.TRE.HEAT_TREAT.THERM.RFO</t>
  </si>
  <si>
    <t>UED.ktoe.PL.TRE.TRE.HEAT_TREAT.THERM.NG_BIOGAS</t>
  </si>
  <si>
    <t>UED.ktoe.PL.TRE.TRE.HEAT_TREAT.ELEC.ELEC</t>
  </si>
  <si>
    <t>UED.ktoe.PL.TRE.TRE.PROCESSING.TOTAL.TOTAL</t>
  </si>
  <si>
    <t>UED.ktoe.PL.TRE.TRE.PROCESSING.STEAM.SOLIDS</t>
  </si>
  <si>
    <t>UED.ktoe.PL.TRE.TRE.PROCESSING.STEAM.RFG</t>
  </si>
  <si>
    <t>UED.ktoe.PL.TRE.TRE.PROCESSING.STEAM.LPG</t>
  </si>
  <si>
    <t>UED.ktoe.PL.TRE.TRE.PROCESSING.STEAM.DIESEL_LIQBIO</t>
  </si>
  <si>
    <t>UED.ktoe.PL.TRE.TRE.PROCESSING.STEAM.RFO</t>
  </si>
  <si>
    <t>UED.ktoe.PL.TRE.TRE.PROCESSING.STEAM.OTHER</t>
  </si>
  <si>
    <t>UED.ktoe.PL.TRE.TRE.PROCESSING.STEAM.NG_BIOGAS</t>
  </si>
  <si>
    <t>UED.ktoe.PL.TRE.TRE.PROCESSING.STEAM.DERIVED</t>
  </si>
  <si>
    <t>UED.ktoe.PL.TRE.TRE.PROCESSING.STEAM.BIOMASS_WASTE</t>
  </si>
  <si>
    <t>UED.ktoe.PL.TRE.TRE.PROCESSING.STEAM.STEAM_DISTR</t>
  </si>
  <si>
    <t>UED.ktoe.PL.TRE.TRE.GENERIC.MECH.ELEC</t>
  </si>
  <si>
    <t>UED.ktoe.PL.TRE.TRE.FINISHING.THERM.ELEC</t>
  </si>
  <si>
    <t>FUEL_EMI.ktCO2.PL.TRE.TRE.TOTAL.TOTAL.TOTAL</t>
  </si>
  <si>
    <t>FUEL_EMI.ktCO2.PL.TRE.TRE.LIGHT.GENERIC.ELEC</t>
  </si>
  <si>
    <t>FUEL_EMI.ktCO2.PL.TRE.TRE.AIRCOMP.GENERIC.ELEC</t>
  </si>
  <si>
    <t>FUEL_EMI.ktCO2.PL.TRE.TRE.MOTOR.GENERIC.ELEC</t>
  </si>
  <si>
    <t>FUEL_EMI.ktCO2.PL.TRE.TRE.FANS.GENERIC.ELEC</t>
  </si>
  <si>
    <t>FUEL_EMI.ktCO2.PL.TRE.TRE.LOW_ENTH.TOTAL.TOTAL</t>
  </si>
  <si>
    <t>FUEL_EMI.ktCO2.PL.TRE.TRE.LOW_ENTH.THERM.DIESEL_LIQBIO</t>
  </si>
  <si>
    <t>FUEL_EMI.ktCO2.PL.TRE.TRE.LOW_ENTH.THERM.NG_BIOGAS</t>
  </si>
  <si>
    <t>FUEL_EMI.ktCO2.PL.TRE.TRE.LOW_ENTH.THERM.SOLAR_GEO</t>
  </si>
  <si>
    <t>FUEL_EMI.ktCO2.PL.TRE.TRE.LOW_ENTH.HP.AMBIENT</t>
  </si>
  <si>
    <t>FUEL_EMI.ktCO2.PL.TRE.TRE.LOW_ENTH.THERM.ELEC</t>
  </si>
  <si>
    <t>FUEL_EMI.ktCO2.PL.TRE.TRE.FOUNDRY.THERM.TOTAL</t>
  </si>
  <si>
    <t>FUEL_EMI.ktCO2.PL.TRE.TRE.FOUNDRY.THERM.SOLIDS</t>
  </si>
  <si>
    <t>FUEL_EMI.ktCO2.PL.TRE.TRE.FOUNDRY.THERM.LPG</t>
  </si>
  <si>
    <t>FUEL_EMI.ktCO2.PL.TRE.TRE.FOUNDRY.THERM.DIESEL_LIQBIO</t>
  </si>
  <si>
    <t>FUEL_EMI.ktCO2.PL.TRE.TRE.FOUNDRY.THERM.RFO</t>
  </si>
  <si>
    <t>FUEL_EMI.ktCO2.PL.TRE.TRE.FOUNDRY.THERM.NG_BIOGAS</t>
  </si>
  <si>
    <t>FUEL_EMI.ktCO2.PL.TRE.TRE.FOUNDRY.ELEC.ELEC</t>
  </si>
  <si>
    <t>FUEL_EMI.ktCO2.PL.TRE.TRE.CONNECTION_THERM.THERM.NG_BIOGAS</t>
  </si>
  <si>
    <t>FUEL_EMI.ktCO2.PL.TRE.TRE.CONNECTION_ELEC.ELEC.ELEC</t>
  </si>
  <si>
    <t>FUEL_EMI.ktCO2.PL.TRE.TRE.HEAT_TREAT.THERM.TOTAL</t>
  </si>
  <si>
    <t>FUEL_EMI.ktCO2.PL.TRE.TRE.HEAT_TREAT.THERM.SOLIDS</t>
  </si>
  <si>
    <t>FUEL_EMI.ktCO2.PL.TRE.TRE.HEAT_TREAT.THERM.LPG</t>
  </si>
  <si>
    <t>FUEL_EMI.ktCO2.PL.TRE.TRE.HEAT_TREAT.THERM.DIESEL_LIQBIO</t>
  </si>
  <si>
    <t>FUEL_EMI.ktCO2.PL.TRE.TRE.HEAT_TREAT.THERM.RFO</t>
  </si>
  <si>
    <t>FUEL_EMI.ktCO2.PL.TRE.TRE.HEAT_TREAT.THERM.NG_BIOGAS</t>
  </si>
  <si>
    <t>FUEL_EMI.ktCO2.PL.TRE.TRE.HEAT_TREAT.ELEC.ELEC</t>
  </si>
  <si>
    <t>FUEL_EMI.ktCO2.PL.TRE.TRE.PROCESSING.TOTAL.TOTAL</t>
  </si>
  <si>
    <t>FUEL_EMI.ktCO2.PL.TRE.TRE.PROCESSING.STEAM.SOLIDS</t>
  </si>
  <si>
    <t>FUEL_EMI.ktCO2.PL.TRE.TRE.PROCESSING.STEAM.RFG</t>
  </si>
  <si>
    <t>FUEL_EMI.ktCO2.PL.TRE.TRE.PROCESSING.STEAM.LPG</t>
  </si>
  <si>
    <t>FUEL_EMI.ktCO2.PL.TRE.TRE.PROCESSING.STEAM.DIESEL_LIQBIO</t>
  </si>
  <si>
    <t>FUEL_EMI.ktCO2.PL.TRE.TRE.PROCESSING.STEAM.RFO</t>
  </si>
  <si>
    <t>FUEL_EMI.ktCO2.PL.TRE.TRE.PROCESSING.STEAM.OTHER</t>
  </si>
  <si>
    <t>FUEL_EMI.ktCO2.PL.TRE.TRE.PROCESSING.STEAM.NG_BIOGAS</t>
  </si>
  <si>
    <t>FUEL_EMI.ktCO2.PL.TRE.TRE.PROCESSING.STEAM.DERIVED</t>
  </si>
  <si>
    <t>FUEL_EMI.ktCO2.PL.TRE.TRE.PROCESSING.STEAM.BIOMASS_WASTE</t>
  </si>
  <si>
    <t>FUEL_EMI.ktCO2.PL.TRE.TRE.PROCESSING.STEAM.STEAM_DISTR</t>
  </si>
  <si>
    <t>FUEL_EMI.ktCO2.PL.TRE.TRE.GENERIC.MECH.ELEC</t>
  </si>
  <si>
    <t>FUEL_EMI.ktCO2.PL.TRE.TRE.FINISHING.THERM.ELEC</t>
  </si>
  <si>
    <t>VA.Meuro2023.PL.MAE.MAE</t>
  </si>
  <si>
    <t>OUTPUT.index.PL.MAE.MAE</t>
  </si>
  <si>
    <t>CAP.index.PL.MAE.MAE</t>
  </si>
  <si>
    <t>NEWCAP.index.PL.MAE.MAE</t>
  </si>
  <si>
    <t>FEC.ktoe.PL.MAE.MAE.TOTAL.TOTAL.TOTAL</t>
  </si>
  <si>
    <t>FEC.ktoe.PL.MAE.MAE.TOTAL.TOTAL.SOLIDS</t>
  </si>
  <si>
    <t>FEC.ktoe.PL.MAE.MAE.TOTAL.TOTAL.RFG</t>
  </si>
  <si>
    <t>FEC.ktoe.PL.MAE.MAE.TOTAL.TOTAL.LPG</t>
  </si>
  <si>
    <t>FEC.ktoe.PL.MAE.MAE.TOTAL.TOTAL.DIESEL</t>
  </si>
  <si>
    <t>FEC.ktoe.PL.MAE.MAE.TOTAL.TOTAL.RFO</t>
  </si>
  <si>
    <t>FEC.ktoe.PL.MAE.MAE.TOTAL.TOTAL.OTHER</t>
  </si>
  <si>
    <t>FEC.ktoe.PL.MAE.MAE.TOTAL.TOTAL.NG</t>
  </si>
  <si>
    <t>FEC.ktoe.PL.MAE.MAE.TOTAL.TOTAL.DERIVED</t>
  </si>
  <si>
    <t>FEC.ktoe.PL.MAE.MAE.TOTAL.TOTAL.BIOMASS_WASTE</t>
  </si>
  <si>
    <t>FEC.ktoe.PL.MAE.MAE.TOTAL.TOTAL.BIOGAS</t>
  </si>
  <si>
    <t>FEC.ktoe.PL.MAE.MAE.TOTAL.TOTAL.LIQBIO</t>
  </si>
  <si>
    <t>FEC.ktoe.PL.MAE.MAE.TOTAL.TOTAL.SOLAR</t>
  </si>
  <si>
    <t>FEC.ktoe.PL.MAE.MAE.TOTAL.TOTAL.GEO</t>
  </si>
  <si>
    <t>FEC.ktoe.PL.MAE.MAE.TOTAL.TOTAL.AMBIENT</t>
  </si>
  <si>
    <t>FEC.ktoe.PL.MAE.MAE.TOTAL.TOTAL.STEAM_DISTR</t>
  </si>
  <si>
    <t>FEC.ktoe.PL.MAE.MAE.TOTAL.TOTAL.ELEC</t>
  </si>
  <si>
    <t>FEC.ktoe.PL.MAE.MAE.LIGHT.GENERIC.ELEC</t>
  </si>
  <si>
    <t>FEC.ktoe.PL.MAE.MAE.AIRCOMP.GENERIC.ELEC</t>
  </si>
  <si>
    <t>FEC.ktoe.PL.MAE.MAE.MOTOR.GENERIC.ELEC</t>
  </si>
  <si>
    <t>FEC.ktoe.PL.MAE.MAE.FANS.GENERIC.ELEC</t>
  </si>
  <si>
    <t>FEC.ktoe.PL.MAE.MAE.LOW_ENTH.TOTAL.TOTAL</t>
  </si>
  <si>
    <t>FEC.ktoe.PL.MAE.MAE.LOW_ENTH.THERM.DIESEL_LIQBIO</t>
  </si>
  <si>
    <t>FEC.ktoe.PL.MAE.MAE.LOW_ENTH.THERM.NG_BIOGAS</t>
  </si>
  <si>
    <t>FEC.ktoe.PL.MAE.MAE.LOW_ENTH.THERM.SOLAR_GEO</t>
  </si>
  <si>
    <t>FEC.ktoe.PL.MAE.MAE.LOW_ENTH.HP.AMBIENT</t>
  </si>
  <si>
    <t>FEC.ktoe.PL.MAE.MAE.LOW_ENTH.THERM.ELEC</t>
  </si>
  <si>
    <t>Mach. Eq.: Foundries</t>
  </si>
  <si>
    <t>Mach. Eq.: Thermal Foundries</t>
  </si>
  <si>
    <t>FEC.ktoe.PL.MAE.MAE.FOUNDRY.THERM.TOTAL</t>
  </si>
  <si>
    <t>FEC.ktoe.PL.MAE.MAE.FOUNDRY.THERM.SOLIDS</t>
  </si>
  <si>
    <t>FEC.ktoe.PL.MAE.MAE.FOUNDRY.THERM.LPG</t>
  </si>
  <si>
    <t>FEC.ktoe.PL.MAE.MAE.FOUNDRY.THERM.DIESEL_LIQBIO</t>
  </si>
  <si>
    <t>FEC.ktoe.PL.MAE.MAE.FOUNDRY.THERM.RFO</t>
  </si>
  <si>
    <t>FEC.ktoe.PL.MAE.MAE.FOUNDRY.THERM.NG_BIOGAS</t>
  </si>
  <si>
    <t>Mach. Eq.: Electric Foundries</t>
  </si>
  <si>
    <t>FEC.ktoe.PL.MAE.MAE.FOUNDRY.ELEC.ELEC</t>
  </si>
  <si>
    <t>Mach. Eq.: Connection techniques</t>
  </si>
  <si>
    <t>Mach. Eq.: Thermal connection</t>
  </si>
  <si>
    <t>FEC.ktoe.PL.MAE.MAE.CONNECTION_THERM.THERM.NG_BIOGAS</t>
  </si>
  <si>
    <t>Mach. Eq.: Electric connection</t>
  </si>
  <si>
    <t>FEC.ktoe.PL.MAE.MAE.CONNECTION_ELEC.ELEC.ELEC</t>
  </si>
  <si>
    <t>Mach. Eq.: Heat treatment</t>
  </si>
  <si>
    <t>Mach. Eq.: Heat treatment - Thermal</t>
  </si>
  <si>
    <t>FEC.ktoe.PL.MAE.MAE.HEAT_TREAT.THERM.TOTAL</t>
  </si>
  <si>
    <t>FEC.ktoe.PL.MAE.MAE.HEAT_TREAT.THERM.SOLIDS</t>
  </si>
  <si>
    <t>FEC.ktoe.PL.MAE.MAE.HEAT_TREAT.THERM.LPG</t>
  </si>
  <si>
    <t>FEC.ktoe.PL.MAE.MAE.HEAT_TREAT.THERM.DIESEL_LIQBIO</t>
  </si>
  <si>
    <t>FEC.ktoe.PL.MAE.MAE.HEAT_TREAT.THERM.RFO</t>
  </si>
  <si>
    <t>FEC.ktoe.PL.MAE.MAE.HEAT_TREAT.THERM.NG_BIOGAS</t>
  </si>
  <si>
    <t>Mach. Eq.: Heat treatment - Electric</t>
  </si>
  <si>
    <t>FEC.ktoe.PL.MAE.MAE.HEAT_TREAT.ELEC.ELEC</t>
  </si>
  <si>
    <t>Mach. Eq.: Steam processing</t>
  </si>
  <si>
    <t>FEC.ktoe.PL.MAE.MAE.PROCESSING.TOTAL.TOTAL</t>
  </si>
  <si>
    <t>FEC.ktoe.PL.MAE.MAE.PROCESSING.STEAM.SOLIDS</t>
  </si>
  <si>
    <t>FEC.ktoe.PL.MAE.MAE.PROCESSING.STEAM.RFG</t>
  </si>
  <si>
    <t>FEC.ktoe.PL.MAE.MAE.PROCESSING.STEAM.LPG</t>
  </si>
  <si>
    <t>FEC.ktoe.PL.MAE.MAE.PROCESSING.STEAM.DIESEL_LIQBIO</t>
  </si>
  <si>
    <t>FEC.ktoe.PL.MAE.MAE.PROCESSING.STEAM.RFO</t>
  </si>
  <si>
    <t>FEC.ktoe.PL.MAE.MAE.PROCESSING.STEAM.OTHER</t>
  </si>
  <si>
    <t>FEC.ktoe.PL.MAE.MAE.PROCESSING.STEAM.NG_BIOGAS</t>
  </si>
  <si>
    <t>FEC.ktoe.PL.MAE.MAE.PROCESSING.STEAM.DERIVED</t>
  </si>
  <si>
    <t>FEC.ktoe.PL.MAE.MAE.PROCESSING.STEAM.BIOMASS_WASTE</t>
  </si>
  <si>
    <t>FEC.ktoe.PL.MAE.MAE.PROCESSING.STEAM.STEAM_DISTR</t>
  </si>
  <si>
    <t>Mach. Eq.: General machinery</t>
  </si>
  <si>
    <t>FEC.ktoe.PL.MAE.MAE.GENERIC.MECH.ELEC</t>
  </si>
  <si>
    <t>Mach. Eq.: Product finishing</t>
  </si>
  <si>
    <t>FEC.ktoe.PL.MAE.MAE.FINISHING.THERM.ELEC</t>
  </si>
  <si>
    <t>UED.ktoe.PL.MAE.MAE.TOTAL.TOTAL.TOTAL</t>
  </si>
  <si>
    <t>UED.ktoe.PL.MAE.MAE.LIGHT.GENERIC.ELEC</t>
  </si>
  <si>
    <t>UED.ktoe.PL.MAE.MAE.AIRCOMP.GENERIC.ELEC</t>
  </si>
  <si>
    <t>UED.ktoe.PL.MAE.MAE.MOTOR.GENERIC.ELEC</t>
  </si>
  <si>
    <t>UED.ktoe.PL.MAE.MAE.FANS.GENERIC.ELEC</t>
  </si>
  <si>
    <t>UED.ktoe.PL.MAE.MAE.LOW_ENTH.TOTAL.TOTAL</t>
  </si>
  <si>
    <t>UED.ktoe.PL.MAE.MAE.LOW_ENTH.THERM.DIESEL_LIQBIO</t>
  </si>
  <si>
    <t>UED.ktoe.PL.MAE.MAE.LOW_ENTH.THERM.NG_BIOGAS</t>
  </si>
  <si>
    <t>UED.ktoe.PL.MAE.MAE.LOW_ENTH.THERM.SOLAR_GEO</t>
  </si>
  <si>
    <t>UED.ktoe.PL.MAE.MAE.LOW_ENTH.HP.AMBIENT</t>
  </si>
  <si>
    <t>UED.ktoe.PL.MAE.MAE.LOW_ENTH.THERM.ELEC</t>
  </si>
  <si>
    <t>UED.ktoe.PL.MAE.MAE.FOUNDRY.THERM.TOTAL</t>
  </si>
  <si>
    <t>UED.ktoe.PL.MAE.MAE.FOUNDRY.THERM.SOLIDS</t>
  </si>
  <si>
    <t>UED.ktoe.PL.MAE.MAE.FOUNDRY.THERM.LPG</t>
  </si>
  <si>
    <t>UED.ktoe.PL.MAE.MAE.FOUNDRY.THERM.DIESEL_LIQBIO</t>
  </si>
  <si>
    <t>UED.ktoe.PL.MAE.MAE.FOUNDRY.THERM.RFO</t>
  </si>
  <si>
    <t>UED.ktoe.PL.MAE.MAE.FOUNDRY.THERM.NG_BIOGAS</t>
  </si>
  <si>
    <t>UED.ktoe.PL.MAE.MAE.FOUNDRY.ELEC.ELEC</t>
  </si>
  <si>
    <t>UED.ktoe.PL.MAE.MAE.CONNECTION_THERM.THERM.NG_BIOGAS</t>
  </si>
  <si>
    <t>UED.ktoe.PL.MAE.MAE.CONNECTION_ELEC.ELEC.ELEC</t>
  </si>
  <si>
    <t>UED.ktoe.PL.MAE.MAE.HEAT_TREAT.THERM.TOTAL</t>
  </si>
  <si>
    <t>UED.ktoe.PL.MAE.MAE.HEAT_TREAT.THERM.SOLIDS</t>
  </si>
  <si>
    <t>UED.ktoe.PL.MAE.MAE.HEAT_TREAT.THERM.LPG</t>
  </si>
  <si>
    <t>UED.ktoe.PL.MAE.MAE.HEAT_TREAT.THERM.DIESEL_LIQBIO</t>
  </si>
  <si>
    <t>UED.ktoe.PL.MAE.MAE.HEAT_TREAT.THERM.RFO</t>
  </si>
  <si>
    <t>UED.ktoe.PL.MAE.MAE.HEAT_TREAT.THERM.NG_BIOGAS</t>
  </si>
  <si>
    <t>UED.ktoe.PL.MAE.MAE.HEAT_TREAT.ELEC.ELEC</t>
  </si>
  <si>
    <t>UED.ktoe.PL.MAE.MAE.PROCESSING.TOTAL.TOTAL</t>
  </si>
  <si>
    <t>UED.ktoe.PL.MAE.MAE.PROCESSING.STEAM.SOLIDS</t>
  </si>
  <si>
    <t>UED.ktoe.PL.MAE.MAE.PROCESSING.STEAM.RFG</t>
  </si>
  <si>
    <t>UED.ktoe.PL.MAE.MAE.PROCESSING.STEAM.LPG</t>
  </si>
  <si>
    <t>UED.ktoe.PL.MAE.MAE.PROCESSING.STEAM.DIESEL_LIQBIO</t>
  </si>
  <si>
    <t>UED.ktoe.PL.MAE.MAE.PROCESSING.STEAM.RFO</t>
  </si>
  <si>
    <t>UED.ktoe.PL.MAE.MAE.PROCESSING.STEAM.OTHER</t>
  </si>
  <si>
    <t>UED.ktoe.PL.MAE.MAE.PROCESSING.STEAM.NG_BIOGAS</t>
  </si>
  <si>
    <t>UED.ktoe.PL.MAE.MAE.PROCESSING.STEAM.DERIVED</t>
  </si>
  <si>
    <t>UED.ktoe.PL.MAE.MAE.PROCESSING.STEAM.BIOMASS_WASTE</t>
  </si>
  <si>
    <t>UED.ktoe.PL.MAE.MAE.PROCESSING.STEAM.STEAM_DISTR</t>
  </si>
  <si>
    <t>UED.ktoe.PL.MAE.MAE.GENERIC.MECH.ELEC</t>
  </si>
  <si>
    <t>UED.ktoe.PL.MAE.MAE.FINISHING.THERM.ELEC</t>
  </si>
  <si>
    <t>FUEL_EMI.ktCO2.PL.MAE.MAE.TOTAL.TOTAL.TOTAL</t>
  </si>
  <si>
    <t>FUEL_EMI.ktCO2.PL.MAE.MAE.LIGHT.GENERIC.ELEC</t>
  </si>
  <si>
    <t>FUEL_EMI.ktCO2.PL.MAE.MAE.AIRCOMP.GENERIC.ELEC</t>
  </si>
  <si>
    <t>FUEL_EMI.ktCO2.PL.MAE.MAE.MOTOR.GENERIC.ELEC</t>
  </si>
  <si>
    <t>FUEL_EMI.ktCO2.PL.MAE.MAE.FANS.GENERIC.ELEC</t>
  </si>
  <si>
    <t>FUEL_EMI.ktCO2.PL.MAE.MAE.LOW_ENTH.TOTAL.TOTAL</t>
  </si>
  <si>
    <t>FUEL_EMI.ktCO2.PL.MAE.MAE.LOW_ENTH.THERM.DIESEL_LIQBIO</t>
  </si>
  <si>
    <t>FUEL_EMI.ktCO2.PL.MAE.MAE.LOW_ENTH.THERM.NG_BIOGAS</t>
  </si>
  <si>
    <t>FUEL_EMI.ktCO2.PL.MAE.MAE.LOW_ENTH.THERM.SOLAR_GEO</t>
  </si>
  <si>
    <t>FUEL_EMI.ktCO2.PL.MAE.MAE.LOW_ENTH.HP.AMBIENT</t>
  </si>
  <si>
    <t>FUEL_EMI.ktCO2.PL.MAE.MAE.LOW_ENTH.THERM.ELEC</t>
  </si>
  <si>
    <t>FUEL_EMI.ktCO2.PL.MAE.MAE.FOUNDRY.THERM.TOTAL</t>
  </si>
  <si>
    <t>FUEL_EMI.ktCO2.PL.MAE.MAE.FOUNDRY.THERM.SOLIDS</t>
  </si>
  <si>
    <t>FUEL_EMI.ktCO2.PL.MAE.MAE.FOUNDRY.THERM.LPG</t>
  </si>
  <si>
    <t>FUEL_EMI.ktCO2.PL.MAE.MAE.FOUNDRY.THERM.DIESEL_LIQBIO</t>
  </si>
  <si>
    <t>FUEL_EMI.ktCO2.PL.MAE.MAE.FOUNDRY.THERM.RFO</t>
  </si>
  <si>
    <t>FUEL_EMI.ktCO2.PL.MAE.MAE.FOUNDRY.THERM.NG_BIOGAS</t>
  </si>
  <si>
    <t>FUEL_EMI.ktCO2.PL.MAE.MAE.FOUNDRY.ELEC.ELEC</t>
  </si>
  <si>
    <t>FUEL_EMI.ktCO2.PL.MAE.MAE.CONNECTION_THERM.THERM.NG_BIOGAS</t>
  </si>
  <si>
    <t>FUEL_EMI.ktCO2.PL.MAE.MAE.CONNECTION_ELEC.ELEC.ELEC</t>
  </si>
  <si>
    <t>FUEL_EMI.ktCO2.PL.MAE.MAE.HEAT_TREAT.THERM.TOTAL</t>
  </si>
  <si>
    <t>FUEL_EMI.ktCO2.PL.MAE.MAE.HEAT_TREAT.THERM.SOLIDS</t>
  </si>
  <si>
    <t>FUEL_EMI.ktCO2.PL.MAE.MAE.HEAT_TREAT.THERM.LPG</t>
  </si>
  <si>
    <t>FUEL_EMI.ktCO2.PL.MAE.MAE.HEAT_TREAT.THERM.DIESEL_LIQBIO</t>
  </si>
  <si>
    <t>FUEL_EMI.ktCO2.PL.MAE.MAE.HEAT_TREAT.THERM.RFO</t>
  </si>
  <si>
    <t>FUEL_EMI.ktCO2.PL.MAE.MAE.HEAT_TREAT.THERM.NG_BIOGAS</t>
  </si>
  <si>
    <t>FUEL_EMI.ktCO2.PL.MAE.MAE.HEAT_TREAT.ELEC.ELEC</t>
  </si>
  <si>
    <t>FUEL_EMI.ktCO2.PL.MAE.MAE.PROCESSING.TOTAL.TOTAL</t>
  </si>
  <si>
    <t>FUEL_EMI.ktCO2.PL.MAE.MAE.PROCESSING.STEAM.SOLIDS</t>
  </si>
  <si>
    <t>FUEL_EMI.ktCO2.PL.MAE.MAE.PROCESSING.STEAM.RFG</t>
  </si>
  <si>
    <t>FUEL_EMI.ktCO2.PL.MAE.MAE.PROCESSING.STEAM.LPG</t>
  </si>
  <si>
    <t>FUEL_EMI.ktCO2.PL.MAE.MAE.PROCESSING.STEAM.DIESEL_LIQBIO</t>
  </si>
  <si>
    <t>FUEL_EMI.ktCO2.PL.MAE.MAE.PROCESSING.STEAM.RFO</t>
  </si>
  <si>
    <t>FUEL_EMI.ktCO2.PL.MAE.MAE.PROCESSING.STEAM.OTHER</t>
  </si>
  <si>
    <t>FUEL_EMI.ktCO2.PL.MAE.MAE.PROCESSING.STEAM.NG_BIOGAS</t>
  </si>
  <si>
    <t>FUEL_EMI.ktCO2.PL.MAE.MAE.PROCESSING.STEAM.DERIVED</t>
  </si>
  <si>
    <t>FUEL_EMI.ktCO2.PL.MAE.MAE.PROCESSING.STEAM.BIOMASS_WASTE</t>
  </si>
  <si>
    <t>FUEL_EMI.ktCO2.PL.MAE.MAE.PROCESSING.STEAM.STEAM_DISTR</t>
  </si>
  <si>
    <t>FUEL_EMI.ktCO2.PL.MAE.MAE.GENERIC.MECH.ELEC</t>
  </si>
  <si>
    <t>FUEL_EMI.ktCO2.PL.MAE.MAE.FINISHING.THERM.ELEC</t>
  </si>
  <si>
    <t>VA.Meuro2023.PL.TEL.TEL</t>
  </si>
  <si>
    <t>OUTPUT.index.PL.TEL.TEL</t>
  </si>
  <si>
    <t>CAP.index.PL.TEL.TEL</t>
  </si>
  <si>
    <t>NEWCAP.index.PL.TEL.TEL</t>
  </si>
  <si>
    <t>FEC.ktoe.PL.TEL.TEL.TOTAL.TOTAL.TOTAL</t>
  </si>
  <si>
    <t>FEC.ktoe.PL.TEL.TEL.TOTAL.TOTAL.SOLIDS</t>
  </si>
  <si>
    <t>FEC.ktoe.PL.TEL.TEL.TOTAL.TOTAL.RFG</t>
  </si>
  <si>
    <t>FEC.ktoe.PL.TEL.TEL.TOTAL.TOTAL.LPG</t>
  </si>
  <si>
    <t>FEC.ktoe.PL.TEL.TEL.TOTAL.TOTAL.DIESEL</t>
  </si>
  <si>
    <t>FEC.ktoe.PL.TEL.TEL.TOTAL.TOTAL.RFO</t>
  </si>
  <si>
    <t>FEC.ktoe.PL.TEL.TEL.TOTAL.TOTAL.OTHER</t>
  </si>
  <si>
    <t>FEC.ktoe.PL.TEL.TEL.TOTAL.TOTAL.NG</t>
  </si>
  <si>
    <t>FEC.ktoe.PL.TEL.TEL.TOTAL.TOTAL.DERIVED</t>
  </si>
  <si>
    <t>FEC.ktoe.PL.TEL.TEL.TOTAL.TOTAL.BIOMASS_WASTE</t>
  </si>
  <si>
    <t>FEC.ktoe.PL.TEL.TEL.TOTAL.TOTAL.BIOGAS</t>
  </si>
  <si>
    <t>FEC.ktoe.PL.TEL.TEL.TOTAL.TOTAL.LIQBIO</t>
  </si>
  <si>
    <t>FEC.ktoe.PL.TEL.TEL.TOTAL.TOTAL.SOLAR</t>
  </si>
  <si>
    <t>FEC.ktoe.PL.TEL.TEL.TOTAL.TOTAL.GEO</t>
  </si>
  <si>
    <t>FEC.ktoe.PL.TEL.TEL.TOTAL.TOTAL.AMBIENT</t>
  </si>
  <si>
    <t>FEC.ktoe.PL.TEL.TEL.TOTAL.TOTAL.STEAM_DISTR</t>
  </si>
  <si>
    <t>FEC.ktoe.PL.TEL.TEL.TOTAL.TOTAL.ELEC</t>
  </si>
  <si>
    <t>FEC.ktoe.PL.TEL.TEL.LIGHT.GENERIC.ELEC</t>
  </si>
  <si>
    <t>FEC.ktoe.PL.TEL.TEL.AIRCOMP.GENERIC.ELEC</t>
  </si>
  <si>
    <t>FEC.ktoe.PL.TEL.TEL.MOTOR.GENERIC.ELEC</t>
  </si>
  <si>
    <t>FEC.ktoe.PL.TEL.TEL.FANS.GENERIC.ELEC</t>
  </si>
  <si>
    <t>FEC.ktoe.PL.TEL.TEL.LOW_ENTH.TOTAL.TOTAL</t>
  </si>
  <si>
    <t>FEC.ktoe.PL.TEL.TEL.LOW_ENTH.THERM.DIESEL_LIQBIO</t>
  </si>
  <si>
    <t>FEC.ktoe.PL.TEL.TEL.LOW_ENTH.THERM.NG_BIOGAS</t>
  </si>
  <si>
    <t>FEC.ktoe.PL.TEL.TEL.LOW_ENTH.THERM.SOLAR_GEO</t>
  </si>
  <si>
    <t>FEC.ktoe.PL.TEL.TEL.LOW_ENTH.HP.AMBIENT</t>
  </si>
  <si>
    <t>FEC.ktoe.PL.TEL.TEL.LOW_ENTH.THERM.ELEC</t>
  </si>
  <si>
    <t>Textiles: Pretreatment with steam</t>
  </si>
  <si>
    <t>FEC.ktoe.PL.TEL.TEL.PRETREAT.TOTAL.TOTAL</t>
  </si>
  <si>
    <t>FEC.ktoe.PL.TEL.TEL.PRETREAT.STEAM.SOLIDS</t>
  </si>
  <si>
    <t>FEC.ktoe.PL.TEL.TEL.PRETREAT.STEAM.RFG</t>
  </si>
  <si>
    <t>FEC.ktoe.PL.TEL.TEL.PRETREAT.STEAM.LPG</t>
  </si>
  <si>
    <t>FEC.ktoe.PL.TEL.TEL.PRETREAT.STEAM.DIESEL_LIQBIO</t>
  </si>
  <si>
    <t>FEC.ktoe.PL.TEL.TEL.PRETREAT.STEAM.RFO</t>
  </si>
  <si>
    <t>FEC.ktoe.PL.TEL.TEL.PRETREAT.STEAM.OTHER</t>
  </si>
  <si>
    <t>FEC.ktoe.PL.TEL.TEL.PRETREAT.STEAM.NG_BIOGAS</t>
  </si>
  <si>
    <t>FEC.ktoe.PL.TEL.TEL.PRETREAT.STEAM.DERIVED</t>
  </si>
  <si>
    <t>FEC.ktoe.PL.TEL.TEL.PRETREAT.STEAM.BIOMASS_WASTE</t>
  </si>
  <si>
    <t>FEC.ktoe.PL.TEL.TEL.PRETREAT.STEAM.STEAM_DISTR</t>
  </si>
  <si>
    <t>Textiles: Wet processing with steam</t>
  </si>
  <si>
    <t>FEC.ktoe.PL.TEL.TEL.PROCESSING.TOTAL.TOTAL</t>
  </si>
  <si>
    <t>FEC.ktoe.PL.TEL.TEL.PROCESSING.STEAM.SOLIDS</t>
  </si>
  <si>
    <t>FEC.ktoe.PL.TEL.TEL.PROCESSING.STEAM.RFG</t>
  </si>
  <si>
    <t>FEC.ktoe.PL.TEL.TEL.PROCESSING.STEAM.LPG</t>
  </si>
  <si>
    <t>FEC.ktoe.PL.TEL.TEL.PROCESSING.STEAM.DIESEL_LIQBIO</t>
  </si>
  <si>
    <t>FEC.ktoe.PL.TEL.TEL.PROCESSING.STEAM.RFO</t>
  </si>
  <si>
    <t>FEC.ktoe.PL.TEL.TEL.PROCESSING.STEAM.OTHER</t>
  </si>
  <si>
    <t>FEC.ktoe.PL.TEL.TEL.PROCESSING.STEAM.NG_BIOGAS</t>
  </si>
  <si>
    <t>FEC.ktoe.PL.TEL.TEL.PROCESSING.STEAM.DERIVED</t>
  </si>
  <si>
    <t>FEC.ktoe.PL.TEL.TEL.PROCESSING.STEAM.BIOMASS_WASTE</t>
  </si>
  <si>
    <t>FEC.ktoe.PL.TEL.TEL.PROCESSING.STEAM.STEAM_DISTR</t>
  </si>
  <si>
    <t>Textiles: Electric general machinery</t>
  </si>
  <si>
    <t>FEC.ktoe.PL.TEL.TEL.GENERIC.MECH.ELEC</t>
  </si>
  <si>
    <t>Textiles: Drying</t>
  </si>
  <si>
    <t>Textiles: Thermal drying</t>
  </si>
  <si>
    <t>FEC.ktoe.PL.TEL.TEL.DRYING.TOTAL.TOTAL</t>
  </si>
  <si>
    <t>FEC.ktoe.PL.TEL.TEL.DRYING.THERM.SOLIDS</t>
  </si>
  <si>
    <t>FEC.ktoe.PL.TEL.TEL.DRYING.THERM.LPG</t>
  </si>
  <si>
    <t>FEC.ktoe.PL.TEL.TEL.DRYING.THERM.DIESEL_LIQBIO</t>
  </si>
  <si>
    <t>FEC.ktoe.PL.TEL.TEL.DRYING.THERM.RFO</t>
  </si>
  <si>
    <t>FEC.ktoe.PL.TEL.TEL.DRYING.THERM.NG_BIOGAS</t>
  </si>
  <si>
    <t>Textiles: Steam drying</t>
  </si>
  <si>
    <t>FEC.ktoe.PL.TEL.TEL.DRYING_STEAM.TOTAL.TOTAL</t>
  </si>
  <si>
    <t>FEC.ktoe.PL.TEL.TEL.DRYING_STEAM.STEAM.SOLIDS</t>
  </si>
  <si>
    <t>FEC.ktoe.PL.TEL.TEL.DRYING_STEAM.STEAM.RFG</t>
  </si>
  <si>
    <t>FEC.ktoe.PL.TEL.TEL.DRYING_STEAM.STEAM.LPG</t>
  </si>
  <si>
    <t>FEC.ktoe.PL.TEL.TEL.DRYING_STEAM.STEAM.DIESEL_LIQBIO</t>
  </si>
  <si>
    <t>FEC.ktoe.PL.TEL.TEL.DRYING_STEAM.STEAM.RFO</t>
  </si>
  <si>
    <t>FEC.ktoe.PL.TEL.TEL.DRYING_STEAM.STEAM.OTHER</t>
  </si>
  <si>
    <t>FEC.ktoe.PL.TEL.TEL.DRYING_STEAM.STEAM.NG_BIOGAS</t>
  </si>
  <si>
    <t>FEC.ktoe.PL.TEL.TEL.DRYING_STEAM.STEAM.DERIVED</t>
  </si>
  <si>
    <t>FEC.ktoe.PL.TEL.TEL.DRYING_STEAM.STEAM.BIOMASS_WASTE</t>
  </si>
  <si>
    <t>FEC.ktoe.PL.TEL.TEL.DRYING_STEAM.STEAM.STEAM_DISTR</t>
  </si>
  <si>
    <t>Textiles: Electric drying</t>
  </si>
  <si>
    <t>FEC.ktoe.PL.TEL.TEL.DRYING_ELEC.ELEC.ELEC</t>
  </si>
  <si>
    <t>Textiles: Microwave drying</t>
  </si>
  <si>
    <t>FEC.ktoe.PL.TEL.TEL.DRYING_MICROW.MICROW.ELEC</t>
  </si>
  <si>
    <t>Textiles: Finishing Electric</t>
  </si>
  <si>
    <t>FEC.ktoe.PL.TEL.TEL.FINISHING.THERM.ELEC</t>
  </si>
  <si>
    <t>UED.ktoe.PL.TEL.TEL.TOTAL.TOTAL.TOTAL</t>
  </si>
  <si>
    <t>UED.ktoe.PL.TEL.TEL.LIGHT.GENERIC.ELEC</t>
  </si>
  <si>
    <t>UED.ktoe.PL.TEL.TEL.AIRCOMP.GENERIC.ELEC</t>
  </si>
  <si>
    <t>UED.ktoe.PL.TEL.TEL.MOTOR.GENERIC.ELEC</t>
  </si>
  <si>
    <t>UED.ktoe.PL.TEL.TEL.FANS.GENERIC.ELEC</t>
  </si>
  <si>
    <t>UED.ktoe.PL.TEL.TEL.LOW_ENTH.TOTAL.TOTAL</t>
  </si>
  <si>
    <t>UED.ktoe.PL.TEL.TEL.LOW_ENTH.THERM.DIESEL_LIQBIO</t>
  </si>
  <si>
    <t>UED.ktoe.PL.TEL.TEL.LOW_ENTH.THERM.NG_BIOGAS</t>
  </si>
  <si>
    <t>UED.ktoe.PL.TEL.TEL.LOW_ENTH.THERM.SOLAR_GEO</t>
  </si>
  <si>
    <t>UED.ktoe.PL.TEL.TEL.LOW_ENTH.HP.AMBIENT</t>
  </si>
  <si>
    <t>UED.ktoe.PL.TEL.TEL.LOW_ENTH.THERM.ELEC</t>
  </si>
  <si>
    <t>UED.ktoe.PL.TEL.TEL.PRETREAT.TOTAL.TOTAL</t>
  </si>
  <si>
    <t>UED.ktoe.PL.TEL.TEL.PRETREAT.STEAM.SOLIDS</t>
  </si>
  <si>
    <t>UED.ktoe.PL.TEL.TEL.PRETREAT.STEAM.RFG</t>
  </si>
  <si>
    <t>UED.ktoe.PL.TEL.TEL.PRETREAT.STEAM.LPG</t>
  </si>
  <si>
    <t>UED.ktoe.PL.TEL.TEL.PRETREAT.STEAM.DIESEL_LIQBIO</t>
  </si>
  <si>
    <t>UED.ktoe.PL.TEL.TEL.PRETREAT.STEAM.RFO</t>
  </si>
  <si>
    <t>UED.ktoe.PL.TEL.TEL.PRETREAT.STEAM.OTHER</t>
  </si>
  <si>
    <t>UED.ktoe.PL.TEL.TEL.PRETREAT.STEAM.NG_BIOGAS</t>
  </si>
  <si>
    <t>UED.ktoe.PL.TEL.TEL.PRETREAT.STEAM.DERIVED</t>
  </si>
  <si>
    <t>UED.ktoe.PL.TEL.TEL.PRETREAT.STEAM.BIOMASS_WASTE</t>
  </si>
  <si>
    <t>UED.ktoe.PL.TEL.TEL.PRETREAT.STEAM.STEAM_DISTR</t>
  </si>
  <si>
    <t>UED.ktoe.PL.TEL.TEL.PROCESSING.TOTAL.TOTAL</t>
  </si>
  <si>
    <t>UED.ktoe.PL.TEL.TEL.PROCESSING.STEAM.SOLIDS</t>
  </si>
  <si>
    <t>UED.ktoe.PL.TEL.TEL.PROCESSING.STEAM.RFG</t>
  </si>
  <si>
    <t>UED.ktoe.PL.TEL.TEL.PROCESSING.STEAM.LPG</t>
  </si>
  <si>
    <t>UED.ktoe.PL.TEL.TEL.PROCESSING.STEAM.DIESEL_LIQBIO</t>
  </si>
  <si>
    <t>UED.ktoe.PL.TEL.TEL.PROCESSING.STEAM.RFO</t>
  </si>
  <si>
    <t>UED.ktoe.PL.TEL.TEL.PROCESSING.STEAM.OTHER</t>
  </si>
  <si>
    <t>UED.ktoe.PL.TEL.TEL.PROCESSING.STEAM.NG_BIOGAS</t>
  </si>
  <si>
    <t>UED.ktoe.PL.TEL.TEL.PROCESSING.STEAM.DERIVED</t>
  </si>
  <si>
    <t>UED.ktoe.PL.TEL.TEL.PROCESSING.STEAM.BIOMASS_WASTE</t>
  </si>
  <si>
    <t>UED.ktoe.PL.TEL.TEL.PROCESSING.STEAM.STEAM_DISTR</t>
  </si>
  <si>
    <t>UED.ktoe.PL.TEL.TEL.GENERIC.MECH.ELEC</t>
  </si>
  <si>
    <t>UED.ktoe.PL.TEL.TEL.DRYING.TOTAL.TOTAL</t>
  </si>
  <si>
    <t>UED.ktoe.PL.TEL.TEL.DRYING.THERM.SOLIDS</t>
  </si>
  <si>
    <t>UED.ktoe.PL.TEL.TEL.DRYING.THERM.LPG</t>
  </si>
  <si>
    <t>UED.ktoe.PL.TEL.TEL.DRYING.THERM.DIESEL_LIQBIO</t>
  </si>
  <si>
    <t>UED.ktoe.PL.TEL.TEL.DRYING.THERM.RFO</t>
  </si>
  <si>
    <t>UED.ktoe.PL.TEL.TEL.DRYING.THERM.NG_BIOGAS</t>
  </si>
  <si>
    <t>UED.ktoe.PL.TEL.TEL.DRYING_STEAM.TOTAL.TOTAL</t>
  </si>
  <si>
    <t>UED.ktoe.PL.TEL.TEL.DRYING_STEAM.STEAM.SOLIDS</t>
  </si>
  <si>
    <t>UED.ktoe.PL.TEL.TEL.DRYING_STEAM.STEAM.RFG</t>
  </si>
  <si>
    <t>UED.ktoe.PL.TEL.TEL.DRYING_STEAM.STEAM.LPG</t>
  </si>
  <si>
    <t>UED.ktoe.PL.TEL.TEL.DRYING_STEAM.STEAM.DIESEL_LIQBIO</t>
  </si>
  <si>
    <t>UED.ktoe.PL.TEL.TEL.DRYING_STEAM.STEAM.RFO</t>
  </si>
  <si>
    <t>UED.ktoe.PL.TEL.TEL.DRYING_STEAM.STEAM.OTHER</t>
  </si>
  <si>
    <t>UED.ktoe.PL.TEL.TEL.DRYING_STEAM.STEAM.NG_BIOGAS</t>
  </si>
  <si>
    <t>UED.ktoe.PL.TEL.TEL.DRYING_STEAM.STEAM.DERIVED</t>
  </si>
  <si>
    <t>UED.ktoe.PL.TEL.TEL.DRYING_STEAM.STEAM.BIOMASS_WASTE</t>
  </si>
  <si>
    <t>UED.ktoe.PL.TEL.TEL.DRYING_STEAM.STEAM.STEAM_DISTR</t>
  </si>
  <si>
    <t>UED.ktoe.PL.TEL.TEL.DRYING_ELEC.ELEC.ELEC</t>
  </si>
  <si>
    <t>UED.ktoe.PL.TEL.TEL.DRYING_MICROW.MICROW.ELEC</t>
  </si>
  <si>
    <t>UED.ktoe.PL.TEL.TEL.FINISHING.THERM.ELEC</t>
  </si>
  <si>
    <t>FUEL_EMI.ktCO2.PL.TEL.TEL.TOTAL.TOTAL.TOTAL</t>
  </si>
  <si>
    <t>FUEL_EMI.ktCO2.PL.TEL.TEL.LIGHT.GENERIC.ELEC</t>
  </si>
  <si>
    <t>FUEL_EMI.ktCO2.PL.TEL.TEL.AIRCOMP.GENERIC.ELEC</t>
  </si>
  <si>
    <t>FUEL_EMI.ktCO2.PL.TEL.TEL.MOTOR.GENERIC.ELEC</t>
  </si>
  <si>
    <t>FUEL_EMI.ktCO2.PL.TEL.TEL.FANS.GENERIC.ELEC</t>
  </si>
  <si>
    <t>FUEL_EMI.ktCO2.PL.TEL.TEL.LOW_ENTH.TOTAL.TOTAL</t>
  </si>
  <si>
    <t>FUEL_EMI.ktCO2.PL.TEL.TEL.LOW_ENTH.THERM.DIESEL_LIQBIO</t>
  </si>
  <si>
    <t>FUEL_EMI.ktCO2.PL.TEL.TEL.LOW_ENTH.THERM.NG_BIOGAS</t>
  </si>
  <si>
    <t>FUEL_EMI.ktCO2.PL.TEL.TEL.LOW_ENTH.THERM.SOLAR_GEO</t>
  </si>
  <si>
    <t>FUEL_EMI.ktCO2.PL.TEL.TEL.LOW_ENTH.HP.AMBIENT</t>
  </si>
  <si>
    <t>FUEL_EMI.ktCO2.PL.TEL.TEL.LOW_ENTH.THERM.ELEC</t>
  </si>
  <si>
    <t>FUEL_EMI.ktCO2.PL.TEL.TEL.PRETREAT.TOTAL.TOTAL</t>
  </si>
  <si>
    <t>FUEL_EMI.ktCO2.PL.TEL.TEL.PRETREAT.STEAM.SOLIDS</t>
  </si>
  <si>
    <t>FUEL_EMI.ktCO2.PL.TEL.TEL.PRETREAT.STEAM.RFG</t>
  </si>
  <si>
    <t>FUEL_EMI.ktCO2.PL.TEL.TEL.PRETREAT.STEAM.LPG</t>
  </si>
  <si>
    <t>FUEL_EMI.ktCO2.PL.TEL.TEL.PRETREAT.STEAM.DIESEL_LIQBIO</t>
  </si>
  <si>
    <t>FUEL_EMI.ktCO2.PL.TEL.TEL.PRETREAT.STEAM.RFO</t>
  </si>
  <si>
    <t>FUEL_EMI.ktCO2.PL.TEL.TEL.PRETREAT.STEAM.OTHER</t>
  </si>
  <si>
    <t>FUEL_EMI.ktCO2.PL.TEL.TEL.PRETREAT.STEAM.NG_BIOGAS</t>
  </si>
  <si>
    <t>FUEL_EMI.ktCO2.PL.TEL.TEL.PRETREAT.STEAM.DERIVED</t>
  </si>
  <si>
    <t>FUEL_EMI.ktCO2.PL.TEL.TEL.PRETREAT.STEAM.BIOMASS_WASTE</t>
  </si>
  <si>
    <t>FUEL_EMI.ktCO2.PL.TEL.TEL.PRETREAT.STEAM.STEAM_DISTR</t>
  </si>
  <si>
    <t>FUEL_EMI.ktCO2.PL.TEL.TEL.PROCESSING.TOTAL.TOTAL</t>
  </si>
  <si>
    <t>FUEL_EMI.ktCO2.PL.TEL.TEL.PROCESSING.STEAM.SOLIDS</t>
  </si>
  <si>
    <t>FUEL_EMI.ktCO2.PL.TEL.TEL.PROCESSING.STEAM.RFG</t>
  </si>
  <si>
    <t>FUEL_EMI.ktCO2.PL.TEL.TEL.PROCESSING.STEAM.LPG</t>
  </si>
  <si>
    <t>FUEL_EMI.ktCO2.PL.TEL.TEL.PROCESSING.STEAM.DIESEL_LIQBIO</t>
  </si>
  <si>
    <t>FUEL_EMI.ktCO2.PL.TEL.TEL.PROCESSING.STEAM.RFO</t>
  </si>
  <si>
    <t>FUEL_EMI.ktCO2.PL.TEL.TEL.PROCESSING.STEAM.OTHER</t>
  </si>
  <si>
    <t>FUEL_EMI.ktCO2.PL.TEL.TEL.PROCESSING.STEAM.NG_BIOGAS</t>
  </si>
  <si>
    <t>FUEL_EMI.ktCO2.PL.TEL.TEL.PROCESSING.STEAM.DERIVED</t>
  </si>
  <si>
    <t>FUEL_EMI.ktCO2.PL.TEL.TEL.PROCESSING.STEAM.BIOMASS_WASTE</t>
  </si>
  <si>
    <t>FUEL_EMI.ktCO2.PL.TEL.TEL.PROCESSING.STEAM.STEAM_DISTR</t>
  </si>
  <si>
    <t>FUEL_EMI.ktCO2.PL.TEL.TEL.GENERIC.MECH.ELEC</t>
  </si>
  <si>
    <t>FUEL_EMI.ktCO2.PL.TEL.TEL.DRYING.TOTAL.TOTAL</t>
  </si>
  <si>
    <t>FUEL_EMI.ktCO2.PL.TEL.TEL.DRYING.THERM.SOLIDS</t>
  </si>
  <si>
    <t>FUEL_EMI.ktCO2.PL.TEL.TEL.DRYING.THERM.LPG</t>
  </si>
  <si>
    <t>FUEL_EMI.ktCO2.PL.TEL.TEL.DRYING.THERM.DIESEL_LIQBIO</t>
  </si>
  <si>
    <t>FUEL_EMI.ktCO2.PL.TEL.TEL.DRYING.THERM.RFO</t>
  </si>
  <si>
    <t>FUEL_EMI.ktCO2.PL.TEL.TEL.DRYING.THERM.NG_BIOGAS</t>
  </si>
  <si>
    <t>FUEL_EMI.ktCO2.PL.TEL.TEL.DRYING_STEAM.TOTAL.TOTAL</t>
  </si>
  <si>
    <t>FUEL_EMI.ktCO2.PL.TEL.TEL.DRYING_STEAM.STEAM.SOLIDS</t>
  </si>
  <si>
    <t>FUEL_EMI.ktCO2.PL.TEL.TEL.DRYING_STEAM.STEAM.RFG</t>
  </si>
  <si>
    <t>FUEL_EMI.ktCO2.PL.TEL.TEL.DRYING_STEAM.STEAM.LPG</t>
  </si>
  <si>
    <t>FUEL_EMI.ktCO2.PL.TEL.TEL.DRYING_STEAM.STEAM.DIESEL_LIQBIO</t>
  </si>
  <si>
    <t>FUEL_EMI.ktCO2.PL.TEL.TEL.DRYING_STEAM.STEAM.RFO</t>
  </si>
  <si>
    <t>FUEL_EMI.ktCO2.PL.TEL.TEL.DRYING_STEAM.STEAM.OTHER</t>
  </si>
  <si>
    <t>FUEL_EMI.ktCO2.PL.TEL.TEL.DRYING_STEAM.STEAM.NG_BIOGAS</t>
  </si>
  <si>
    <t>FUEL_EMI.ktCO2.PL.TEL.TEL.DRYING_STEAM.STEAM.DERIVED</t>
  </si>
  <si>
    <t>FUEL_EMI.ktCO2.PL.TEL.TEL.DRYING_STEAM.STEAM.BIOMASS_WASTE</t>
  </si>
  <si>
    <t>FUEL_EMI.ktCO2.PL.TEL.TEL.DRYING_STEAM.STEAM.STEAM_DISTR</t>
  </si>
  <si>
    <t>FUEL_EMI.ktCO2.PL.TEL.TEL.DRYING_ELEC.ELEC.ELEC</t>
  </si>
  <si>
    <t>FUEL_EMI.ktCO2.PL.TEL.TEL.DRYING_MICROW.MICROW.ELEC</t>
  </si>
  <si>
    <t>FUEL_EMI.ktCO2.PL.TEL.TEL.FINISHING.THERM.ELEC</t>
  </si>
  <si>
    <t>VA.Meuro2023.PL.WWP.WWP</t>
  </si>
  <si>
    <t>OUTPUT.index.PL.WWP.WWP</t>
  </si>
  <si>
    <t>CAP.index.PL.WWP.WWP</t>
  </si>
  <si>
    <t>NEWCAP.index.PL.WWP.WWP</t>
  </si>
  <si>
    <t>FEC.ktoe.PL.WWP.WWP.TOTAL.TOTAL.TOTAL</t>
  </si>
  <si>
    <t>FEC.ktoe.PL.WWP.WWP.TOTAL.TOTAL.SOLIDS</t>
  </si>
  <si>
    <t>FEC.ktoe.PL.WWP.WWP.TOTAL.TOTAL.RFG</t>
  </si>
  <si>
    <t>FEC.ktoe.PL.WWP.WWP.TOTAL.TOTAL.LPG</t>
  </si>
  <si>
    <t>FEC.ktoe.PL.WWP.WWP.TOTAL.TOTAL.DIESEL</t>
  </si>
  <si>
    <t>FEC.ktoe.PL.WWP.WWP.TOTAL.TOTAL.RFO</t>
  </si>
  <si>
    <t>FEC.ktoe.PL.WWP.WWP.TOTAL.TOTAL.OTHER</t>
  </si>
  <si>
    <t>FEC.ktoe.PL.WWP.WWP.TOTAL.TOTAL.NG</t>
  </si>
  <si>
    <t>FEC.ktoe.PL.WWP.WWP.TOTAL.TOTAL.DERIVED</t>
  </si>
  <si>
    <t>FEC.ktoe.PL.WWP.WWP.TOTAL.TOTAL.BIOMASS_WASTE</t>
  </si>
  <si>
    <t>FEC.ktoe.PL.WWP.WWP.TOTAL.TOTAL.BIOGAS</t>
  </si>
  <si>
    <t>FEC.ktoe.PL.WWP.WWP.TOTAL.TOTAL.LIQBIO</t>
  </si>
  <si>
    <t>FEC.ktoe.PL.WWP.WWP.TOTAL.TOTAL.SOLAR</t>
  </si>
  <si>
    <t>FEC.ktoe.PL.WWP.WWP.TOTAL.TOTAL.GEO</t>
  </si>
  <si>
    <t>FEC.ktoe.PL.WWP.WWP.TOTAL.TOTAL.AMBIENT</t>
  </si>
  <si>
    <t>FEC.ktoe.PL.WWP.WWP.TOTAL.TOTAL.STEAM_DISTR</t>
  </si>
  <si>
    <t>FEC.ktoe.PL.WWP.WWP.TOTAL.TOTAL.ELEC</t>
  </si>
  <si>
    <t>FEC.ktoe.PL.WWP.WWP.LIGHT.GENERIC.ELEC</t>
  </si>
  <si>
    <t>FEC.ktoe.PL.WWP.WWP.AIRCOMP.GENERIC.ELEC</t>
  </si>
  <si>
    <t>FEC.ktoe.PL.WWP.WWP.MOTOR.GENERIC.ELEC</t>
  </si>
  <si>
    <t>FEC.ktoe.PL.WWP.WWP.FANS.GENERIC.ELEC</t>
  </si>
  <si>
    <t>FEC.ktoe.PL.WWP.WWP.LOW_ENTH.TOTAL.TOTAL</t>
  </si>
  <si>
    <t>FEC.ktoe.PL.WWP.WWP.LOW_ENTH.THERM.DIESEL_LIQBIO</t>
  </si>
  <si>
    <t>FEC.ktoe.PL.WWP.WWP.LOW_ENTH.THERM.NG_BIOGAS</t>
  </si>
  <si>
    <t>FEC.ktoe.PL.WWP.WWP.LOW_ENTH.THERM.SOLAR_GEO</t>
  </si>
  <si>
    <t>FEC.ktoe.PL.WWP.WWP.LOW_ENTH.HP.AMBIENT</t>
  </si>
  <si>
    <t>FEC.ktoe.PL.WWP.WWP.LOW_ENTH.THERM.ELEC</t>
  </si>
  <si>
    <t>Wood: Specific processes with steam</t>
  </si>
  <si>
    <t>FEC.ktoe.PL.WWP.WWP.PROCESSING.TOTAL.TOTAL</t>
  </si>
  <si>
    <t>FEC.ktoe.PL.WWP.WWP.PROCESSING.STEAM.SOLIDS</t>
  </si>
  <si>
    <t>FEC.ktoe.PL.WWP.WWP.PROCESSING.STEAM.RFG</t>
  </si>
  <si>
    <t>FEC.ktoe.PL.WWP.WWP.PROCESSING.STEAM.LPG</t>
  </si>
  <si>
    <t>FEC.ktoe.PL.WWP.WWP.PROCESSING.STEAM.DIESEL_LIQBIO</t>
  </si>
  <si>
    <t>FEC.ktoe.PL.WWP.WWP.PROCESSING.STEAM.RFO</t>
  </si>
  <si>
    <t>FEC.ktoe.PL.WWP.WWP.PROCESSING.STEAM.OTHER</t>
  </si>
  <si>
    <t>FEC.ktoe.PL.WWP.WWP.PROCESSING.STEAM.NG_BIOGAS</t>
  </si>
  <si>
    <t>FEC.ktoe.PL.WWP.WWP.PROCESSING.STEAM.DERIVED</t>
  </si>
  <si>
    <t>FEC.ktoe.PL.WWP.WWP.PROCESSING.STEAM.BIOMASS_WASTE</t>
  </si>
  <si>
    <t>FEC.ktoe.PL.WWP.WWP.PROCESSING.STEAM.STEAM_DISTR</t>
  </si>
  <si>
    <t>Wood: Electric mechanical processes</t>
  </si>
  <si>
    <t>FEC.ktoe.PL.WWP.WWP.GENERIC.MECH.ELEC</t>
  </si>
  <si>
    <t>Wood: Drying</t>
  </si>
  <si>
    <t>Wood: Thermal drying</t>
  </si>
  <si>
    <t>FEC.ktoe.PL.WWP.WWP.DRYING.TOTAL.TOTAL</t>
  </si>
  <si>
    <t>FEC.ktoe.PL.WWP.WWP.DRYING.THERM.SOLIDS</t>
  </si>
  <si>
    <t>FEC.ktoe.PL.WWP.WWP.DRYING.THERM.LPG</t>
  </si>
  <si>
    <t>FEC.ktoe.PL.WWP.WWP.DRYING.THERM.DIESEL_LIQBIO</t>
  </si>
  <si>
    <t>FEC.ktoe.PL.WWP.WWP.DRYING.THERM.RFO</t>
  </si>
  <si>
    <t>FEC.ktoe.PL.WWP.WWP.DRYING.THERM.NG_BIOGAS</t>
  </si>
  <si>
    <t>Wood: Steam drying</t>
  </si>
  <si>
    <t>FEC.ktoe.PL.WWP.WWP.DRYING_STEAM.TOTAL.TOTAL</t>
  </si>
  <si>
    <t>FEC.ktoe.PL.WWP.WWP.DRYING_STEAM.STEAM.SOLIDS</t>
  </si>
  <si>
    <t>FEC.ktoe.PL.WWP.WWP.DRYING_STEAM.STEAM.RFG</t>
  </si>
  <si>
    <t>FEC.ktoe.PL.WWP.WWP.DRYING_STEAM.STEAM.LPG</t>
  </si>
  <si>
    <t>FEC.ktoe.PL.WWP.WWP.DRYING_STEAM.STEAM.DIESEL_LIQBIO</t>
  </si>
  <si>
    <t>FEC.ktoe.PL.WWP.WWP.DRYING_STEAM.STEAM.RFO</t>
  </si>
  <si>
    <t>FEC.ktoe.PL.WWP.WWP.DRYING_STEAM.STEAM.OTHER</t>
  </si>
  <si>
    <t>FEC.ktoe.PL.WWP.WWP.DRYING_STEAM.STEAM.NG_BIOGAS</t>
  </si>
  <si>
    <t>FEC.ktoe.PL.WWP.WWP.DRYING_STEAM.STEAM.DERIVED</t>
  </si>
  <si>
    <t>FEC.ktoe.PL.WWP.WWP.DRYING_STEAM.STEAM.BIOMASS_WASTE</t>
  </si>
  <si>
    <t>FEC.ktoe.PL.WWP.WWP.DRYING_STEAM.STEAM.STEAM_DISTR</t>
  </si>
  <si>
    <t>Wood: Electric drying</t>
  </si>
  <si>
    <t>FEC.ktoe.PL.WWP.WWP.DRYING_ELEC.ELEC.ELEC</t>
  </si>
  <si>
    <t>Wood: Microwave drying</t>
  </si>
  <si>
    <t>FEC.ktoe.PL.WWP.WWP.DRYING_MICROW.MICROW.ELEC</t>
  </si>
  <si>
    <t>Wood: Finishing Electric</t>
  </si>
  <si>
    <t>FEC.ktoe.PL.WWP.WWP.FINISHING.ELEC.ELEC</t>
  </si>
  <si>
    <t>UED.ktoe.PL.WWP.WWP.TOTAL.TOTAL.TOTAL</t>
  </si>
  <si>
    <t>UED.ktoe.PL.WWP.WWP.LIGHT.GENERIC.ELEC</t>
  </si>
  <si>
    <t>UED.ktoe.PL.WWP.WWP.AIRCOMP.GENERIC.ELEC</t>
  </si>
  <si>
    <t>UED.ktoe.PL.WWP.WWP.MOTOR.GENERIC.ELEC</t>
  </si>
  <si>
    <t>UED.ktoe.PL.WWP.WWP.FANS.GENERIC.ELEC</t>
  </si>
  <si>
    <t>UED.ktoe.PL.WWP.WWP.LOW_ENTH.TOTAL.TOTAL</t>
  </si>
  <si>
    <t>UED.ktoe.PL.WWP.WWP.LOW_ENTH.THERM.DIESEL_LIQBIO</t>
  </si>
  <si>
    <t>UED.ktoe.PL.WWP.WWP.LOW_ENTH.THERM.NG_BIOGAS</t>
  </si>
  <si>
    <t>UED.ktoe.PL.WWP.WWP.LOW_ENTH.THERM.SOLAR_GEO</t>
  </si>
  <si>
    <t>UED.ktoe.PL.WWP.WWP.LOW_ENTH.HP.AMBIENT</t>
  </si>
  <si>
    <t>UED.ktoe.PL.WWP.WWP.LOW_ENTH.THERM.ELEC</t>
  </si>
  <si>
    <t>UED.ktoe.PL.WWP.WWP.PROCESSING.TOTAL.TOTAL</t>
  </si>
  <si>
    <t>UED.ktoe.PL.WWP.WWP.PROCESSING.STEAM.SOLIDS</t>
  </si>
  <si>
    <t>UED.ktoe.PL.WWP.WWP.PROCESSING.STEAM.RFG</t>
  </si>
  <si>
    <t>UED.ktoe.PL.WWP.WWP.PROCESSING.STEAM.LPG</t>
  </si>
  <si>
    <t>UED.ktoe.PL.WWP.WWP.PROCESSING.STEAM.DIESEL_LIQBIO</t>
  </si>
  <si>
    <t>UED.ktoe.PL.WWP.WWP.PROCESSING.STEAM.RFO</t>
  </si>
  <si>
    <t>UED.ktoe.PL.WWP.WWP.PROCESSING.STEAM.OTHER</t>
  </si>
  <si>
    <t>UED.ktoe.PL.WWP.WWP.PROCESSING.STEAM.NG_BIOGAS</t>
  </si>
  <si>
    <t>UED.ktoe.PL.WWP.WWP.PROCESSING.STEAM.DERIVED</t>
  </si>
  <si>
    <t>UED.ktoe.PL.WWP.WWP.PROCESSING.STEAM.BIOMASS_WASTE</t>
  </si>
  <si>
    <t>UED.ktoe.PL.WWP.WWP.PROCESSING.STEAM.STEAM_DISTR</t>
  </si>
  <si>
    <t>UED.ktoe.PL.WWP.WWP.GENERIC.MECH.ELEC</t>
  </si>
  <si>
    <t>UED.ktoe.PL.WWP.WWP.DRYING.TOTAL.TOTAL</t>
  </si>
  <si>
    <t>UED.ktoe.PL.WWP.WWP.DRYING.THERM.SOLIDS</t>
  </si>
  <si>
    <t>UED.ktoe.PL.WWP.WWP.DRYING.THERM.LPG</t>
  </si>
  <si>
    <t>UED.ktoe.PL.WWP.WWP.DRYING.THERM.DIESEL_LIQBIO</t>
  </si>
  <si>
    <t>UED.ktoe.PL.WWP.WWP.DRYING.THERM.RFO</t>
  </si>
  <si>
    <t>UED.ktoe.PL.WWP.WWP.DRYING.THERM.NG_BIOGAS</t>
  </si>
  <si>
    <t>UED.ktoe.PL.WWP.WWP.DRYING_STEAM.TOTAL.TOTAL</t>
  </si>
  <si>
    <t>UED.ktoe.PL.WWP.WWP.DRYING_STEAM.STEAM.SOLIDS</t>
  </si>
  <si>
    <t>UED.ktoe.PL.WWP.WWP.DRYING_STEAM.STEAM.RFG</t>
  </si>
  <si>
    <t>UED.ktoe.PL.WWP.WWP.DRYING_STEAM.STEAM.LPG</t>
  </si>
  <si>
    <t>UED.ktoe.PL.WWP.WWP.DRYING_STEAM.STEAM.DIESEL_LIQBIO</t>
  </si>
  <si>
    <t>UED.ktoe.PL.WWP.WWP.DRYING_STEAM.STEAM.RFO</t>
  </si>
  <si>
    <t>UED.ktoe.PL.WWP.WWP.DRYING_STEAM.STEAM.OTHER</t>
  </si>
  <si>
    <t>UED.ktoe.PL.WWP.WWP.DRYING_STEAM.STEAM.NG_BIOGAS</t>
  </si>
  <si>
    <t>UED.ktoe.PL.WWP.WWP.DRYING_STEAM.STEAM.DERIVED</t>
  </si>
  <si>
    <t>UED.ktoe.PL.WWP.WWP.DRYING_STEAM.STEAM.BIOMASS_WASTE</t>
  </si>
  <si>
    <t>UED.ktoe.PL.WWP.WWP.DRYING_STEAM.STEAM.STEAM_DISTR</t>
  </si>
  <si>
    <t>UED.ktoe.PL.WWP.WWP.DRYING_ELEC.ELEC.ELEC</t>
  </si>
  <si>
    <t>UED.ktoe.PL.WWP.WWP.DRYING_MICROW.MICROW.ELEC</t>
  </si>
  <si>
    <t>UED.ktoe.PL.WWP.WWP.FINISHING.ELEC.ELEC</t>
  </si>
  <si>
    <t>FUEL_EMI.ktCO2.PL.WWP.WWP.TOTAL.TOTAL.TOTAL</t>
  </si>
  <si>
    <t>FUEL_EMI.ktCO2.PL.WWP.WWP.LIGHT.GENERIC.ELEC</t>
  </si>
  <si>
    <t>FUEL_EMI.ktCO2.PL.WWP.WWP.AIRCOMP.GENERIC.ELEC</t>
  </si>
  <si>
    <t>FUEL_EMI.ktCO2.PL.WWP.WWP.MOTOR.GENERIC.ELEC</t>
  </si>
  <si>
    <t>FUEL_EMI.ktCO2.PL.WWP.WWP.FANS.GENERIC.ELEC</t>
  </si>
  <si>
    <t>FUEL_EMI.ktCO2.PL.WWP.WWP.LOW_ENTH.TOTAL.TOTAL</t>
  </si>
  <si>
    <t>FUEL_EMI.ktCO2.PL.WWP.WWP.LOW_ENTH.THERM.DIESEL_LIQBIO</t>
  </si>
  <si>
    <t>FUEL_EMI.ktCO2.PL.WWP.WWP.LOW_ENTH.THERM.NG_BIOGAS</t>
  </si>
  <si>
    <t>FUEL_EMI.ktCO2.PL.WWP.WWP.LOW_ENTH.THERM.SOLAR_GEO</t>
  </si>
  <si>
    <t>FUEL_EMI.ktCO2.PL.WWP.WWP.LOW_ENTH.HP.AMBIENT</t>
  </si>
  <si>
    <t>FUEL_EMI.ktCO2.PL.WWP.WWP.LOW_ENTH.THERM.ELEC</t>
  </si>
  <si>
    <t>FUEL_EMI.ktCO2.PL.WWP.WWP.PROCESSING.TOTAL.TOTAL</t>
  </si>
  <si>
    <t>FUEL_EMI.ktCO2.PL.WWP.WWP.PROCESSING.STEAM.SOLIDS</t>
  </si>
  <si>
    <t>FUEL_EMI.ktCO2.PL.WWP.WWP.PROCESSING.STEAM.RFG</t>
  </si>
  <si>
    <t>FUEL_EMI.ktCO2.PL.WWP.WWP.PROCESSING.STEAM.LPG</t>
  </si>
  <si>
    <t>FUEL_EMI.ktCO2.PL.WWP.WWP.PROCESSING.STEAM.DIESEL_LIQBIO</t>
  </si>
  <si>
    <t>FUEL_EMI.ktCO2.PL.WWP.WWP.PROCESSING.STEAM.RFO</t>
  </si>
  <si>
    <t>FUEL_EMI.ktCO2.PL.WWP.WWP.PROCESSING.STEAM.OTHER</t>
  </si>
  <si>
    <t>FUEL_EMI.ktCO2.PL.WWP.WWP.PROCESSING.STEAM.NG_BIOGAS</t>
  </si>
  <si>
    <t>FUEL_EMI.ktCO2.PL.WWP.WWP.PROCESSING.STEAM.DERIVED</t>
  </si>
  <si>
    <t>FUEL_EMI.ktCO2.PL.WWP.WWP.PROCESSING.STEAM.BIOMASS_WASTE</t>
  </si>
  <si>
    <t>FUEL_EMI.ktCO2.PL.WWP.WWP.PROCESSING.STEAM.STEAM_DISTR</t>
  </si>
  <si>
    <t>FUEL_EMI.ktCO2.PL.WWP.WWP.GENERIC.MECH.ELEC</t>
  </si>
  <si>
    <t>FUEL_EMI.ktCO2.PL.WWP.WWP.DRYING.TOTAL.TOTAL</t>
  </si>
  <si>
    <t>FUEL_EMI.ktCO2.PL.WWP.WWP.DRYING.THERM.SOLIDS</t>
  </si>
  <si>
    <t>FUEL_EMI.ktCO2.PL.WWP.WWP.DRYING.THERM.LPG</t>
  </si>
  <si>
    <t>FUEL_EMI.ktCO2.PL.WWP.WWP.DRYING.THERM.DIESEL_LIQBIO</t>
  </si>
  <si>
    <t>FUEL_EMI.ktCO2.PL.WWP.WWP.DRYING.THERM.RFO</t>
  </si>
  <si>
    <t>FUEL_EMI.ktCO2.PL.WWP.WWP.DRYING.THERM.NG_BIOGAS</t>
  </si>
  <si>
    <t>FUEL_EMI.ktCO2.PL.WWP.WWP.DRYING_STEAM.TOTAL.TOTAL</t>
  </si>
  <si>
    <t>FUEL_EMI.ktCO2.PL.WWP.WWP.DRYING_STEAM.STEAM.SOLIDS</t>
  </si>
  <si>
    <t>FUEL_EMI.ktCO2.PL.WWP.WWP.DRYING_STEAM.STEAM.RFG</t>
  </si>
  <si>
    <t>FUEL_EMI.ktCO2.PL.WWP.WWP.DRYING_STEAM.STEAM.LPG</t>
  </si>
  <si>
    <t>FUEL_EMI.ktCO2.PL.WWP.WWP.DRYING_STEAM.STEAM.DIESEL_LIQBIO</t>
  </si>
  <si>
    <t>FUEL_EMI.ktCO2.PL.WWP.WWP.DRYING_STEAM.STEAM.RFO</t>
  </si>
  <si>
    <t>FUEL_EMI.ktCO2.PL.WWP.WWP.DRYING_STEAM.STEAM.OTHER</t>
  </si>
  <si>
    <t>FUEL_EMI.ktCO2.PL.WWP.WWP.DRYING_STEAM.STEAM.NG_BIOGAS</t>
  </si>
  <si>
    <t>FUEL_EMI.ktCO2.PL.WWP.WWP.DRYING_STEAM.STEAM.DERIVED</t>
  </si>
  <si>
    <t>FUEL_EMI.ktCO2.PL.WWP.WWP.DRYING_STEAM.STEAM.BIOMASS_WASTE</t>
  </si>
  <si>
    <t>FUEL_EMI.ktCO2.PL.WWP.WWP.DRYING_STEAM.STEAM.STEAM_DISTR</t>
  </si>
  <si>
    <t>FUEL_EMI.ktCO2.PL.WWP.WWP.DRYING_ELEC.ELEC.ELEC</t>
  </si>
  <si>
    <t>FUEL_EMI.ktCO2.PL.WWP.WWP.DRYING_MICROW.MICROW.ELEC</t>
  </si>
  <si>
    <t>FUEL_EMI.ktCO2.PL.WWP.WWP.FINISHING.ELEC.ELEC</t>
  </si>
  <si>
    <t>VA.Meuro2023.PL.OIS.OIS</t>
  </si>
  <si>
    <t>OUTPUT.index.PL.OIS.OIS</t>
  </si>
  <si>
    <t>CAP.index.PL.OIS.OIS</t>
  </si>
  <si>
    <t>NEWCAP.index.PL.OIS.OIS</t>
  </si>
  <si>
    <t>Energy consumption (ktoe)*</t>
  </si>
  <si>
    <t>FEC.ktoe.PL.OIS.OIS.TOTAL.TOTAL.TOTAL</t>
  </si>
  <si>
    <t>FEC.ktoe.PL.OIS.OIS.TOTAL.TOTAL.SOLIDS</t>
  </si>
  <si>
    <t>FEC.ktoe.PL.OIS.OIS.TOTAL.TOTAL.RFG</t>
  </si>
  <si>
    <t>FEC.ktoe.PL.OIS.OIS.TOTAL.TOTAL.LPG</t>
  </si>
  <si>
    <t>FEC.ktoe.PL.OIS.OIS.TOTAL.TOTAL.DIESEL</t>
  </si>
  <si>
    <t>FEC.ktoe.PL.OIS.OIS.TOTAL.TOTAL.RFO</t>
  </si>
  <si>
    <t>FEC.ktoe.PL.OIS.OIS.TOTAL.TOTAL.OTHER</t>
  </si>
  <si>
    <t>FEC.ktoe.PL.OIS.OIS.TOTAL.TOTAL.NG</t>
  </si>
  <si>
    <t>FEC.ktoe.PL.OIS.OIS.TOTAL.TOTAL.DERIVED</t>
  </si>
  <si>
    <t>FEC.ktoe.PL.OIS.OIS.TOTAL.TOTAL.BIOMASS_WASTE</t>
  </si>
  <si>
    <t>FEC.ktoe.PL.OIS.OIS.TOTAL.TOTAL.BIOGAS</t>
  </si>
  <si>
    <t>FEC.ktoe.PL.OIS.OIS.TOTAL.TOTAL.LIQBIO</t>
  </si>
  <si>
    <t>FEC.ktoe.PL.OIS.OIS.TOTAL.TOTAL.SOLAR</t>
  </si>
  <si>
    <t>FEC.ktoe.PL.OIS.OIS.TOTAL.TOTAL.GEO</t>
  </si>
  <si>
    <t>FEC.ktoe.PL.OIS.OIS.TOTAL.TOTAL.AMBIENT</t>
  </si>
  <si>
    <t>FEC.ktoe.PL.OIS.OIS.TOTAL.TOTAL.STEAM_DISTR</t>
  </si>
  <si>
    <t>FEC.ktoe.PL.OIS.OIS.TOTAL.TOTAL.ELEC</t>
  </si>
  <si>
    <t>*Energy consumption includes consumption in Mining and Quarrying and Construction sectors</t>
  </si>
  <si>
    <t>FEC.ktoe.PL.OIS.OIS.LIGHT.GENERIC.ELEC</t>
  </si>
  <si>
    <t>FEC.ktoe.PL.OIS.OIS.AIRCOMP.GENERIC.ELEC</t>
  </si>
  <si>
    <t>FEC.ktoe.PL.OIS.OIS.MOTOR.GENERIC.ELEC</t>
  </si>
  <si>
    <t>FEC.ktoe.PL.OIS.OIS.FANS.GENERIC.ELEC</t>
  </si>
  <si>
    <t>FEC.ktoe.PL.OIS.OIS.LOW_ENTH.TOTAL.TOTAL</t>
  </si>
  <si>
    <t>FEC.ktoe.PL.OIS.OIS.LOW_ENTH.THERM.DIESEL_LIQBIO</t>
  </si>
  <si>
    <t>FEC.ktoe.PL.OIS.OIS.LOW_ENTH.THERM.NG_BIOGAS</t>
  </si>
  <si>
    <t>FEC.ktoe.PL.OIS.OIS.LOW_ENTH.THERM.SOLAR_GEO</t>
  </si>
  <si>
    <t>FEC.ktoe.PL.OIS.OIS.LOW_ENTH.HP.AMBIENT</t>
  </si>
  <si>
    <t>FEC.ktoe.PL.OIS.OIS.LOW_ENTH.THERM.ELEC</t>
  </si>
  <si>
    <t>Other Industrial sectors: Steam processing</t>
  </si>
  <si>
    <t>FEC.ktoe.PL.OIS.OIS.PROCESSING.TOTAL.TOTAL</t>
  </si>
  <si>
    <t>FEC.ktoe.PL.OIS.OIS.PROCESSING.STEAM.SOLIDS</t>
  </si>
  <si>
    <t>FEC.ktoe.PL.OIS.OIS.PROCESSING.STEAM.RFG</t>
  </si>
  <si>
    <t>FEC.ktoe.PL.OIS.OIS.PROCESSING.STEAM.LPG</t>
  </si>
  <si>
    <t>FEC.ktoe.PL.OIS.OIS.PROCESSING.STEAM.DIESEL_LIQBIO</t>
  </si>
  <si>
    <t>FEC.ktoe.PL.OIS.OIS.PROCESSING.STEAM.RFO</t>
  </si>
  <si>
    <t>FEC.ktoe.PL.OIS.OIS.PROCESSING.STEAM.OTHER</t>
  </si>
  <si>
    <t>FEC.ktoe.PL.OIS.OIS.PROCESSING.STEAM.NG_BIOGAS</t>
  </si>
  <si>
    <t>FEC.ktoe.PL.OIS.OIS.PROCESSING.STEAM.DERIVED</t>
  </si>
  <si>
    <t>FEC.ktoe.PL.OIS.OIS.PROCESSING.STEAM.BIOMASS_WASTE</t>
  </si>
  <si>
    <t>FEC.ktoe.PL.OIS.OIS.PROCESSING.STEAM.STEAM_DISTR</t>
  </si>
  <si>
    <t>Other Industrial sectors: Process heating</t>
  </si>
  <si>
    <t>Other Industrial sectors: Thermal processing</t>
  </si>
  <si>
    <t>FEC.ktoe.PL.OIS.OIS.PROC_HEAT.TOTAL.TOTAL</t>
  </si>
  <si>
    <t>FEC.ktoe.PL.OIS.OIS.PROC_HEAT.THERM.SOLIDS</t>
  </si>
  <si>
    <t>FEC.ktoe.PL.OIS.OIS.PROC_HEAT.THERM.LPG</t>
  </si>
  <si>
    <t>FEC.ktoe.PL.OIS.OIS.PROC_HEAT.THERM.DIESEL_LIQBIO</t>
  </si>
  <si>
    <t>FEC.ktoe.PL.OIS.OIS.PROC_HEAT.THERM.RFO</t>
  </si>
  <si>
    <t>FEC.ktoe.PL.OIS.OIS.PROC_HEAT.THERM.NG_BIOGAS</t>
  </si>
  <si>
    <t>Other Industrial sectors: Electric processing</t>
  </si>
  <si>
    <t>FEC.ktoe.PL.OIS.OIS.PROC_HEAT_ELEC.ELEC.ELEC</t>
  </si>
  <si>
    <t>Other Industrial sectors: Drying</t>
  </si>
  <si>
    <t>Other Industries: Thermal drying</t>
  </si>
  <si>
    <t>FEC.ktoe.PL.OIS.OIS.DRYING.TOTAL.TOTAL</t>
  </si>
  <si>
    <t>FEC.ktoe.PL.OIS.OIS.DRYING.THERM.SOLIDS</t>
  </si>
  <si>
    <t>FEC.ktoe.PL.OIS.OIS.DRYING.THERM.LPG</t>
  </si>
  <si>
    <t>FEC.ktoe.PL.OIS.OIS.DRYING.THERM.DIESEL_LIQBIO</t>
  </si>
  <si>
    <t>FEC.ktoe.PL.OIS.OIS.DRYING.THERM.RFO</t>
  </si>
  <si>
    <t>FEC.ktoe.PL.OIS.OIS.DRYING.THERM.NG_BIOGAS</t>
  </si>
  <si>
    <t>Other Industries: Steam drying</t>
  </si>
  <si>
    <t>FEC.ktoe.PL.OIS.OIS.DRYING_STEAM.TOTAL.TOTAL</t>
  </si>
  <si>
    <t>FEC.ktoe.PL.OIS.OIS.DRYING_STEAM.STEAM.SOLIDS</t>
  </si>
  <si>
    <t>FEC.ktoe.PL.OIS.OIS.DRYING_STEAM.STEAM.RFG</t>
  </si>
  <si>
    <t>FEC.ktoe.PL.OIS.OIS.DRYING_STEAM.STEAM.LPG</t>
  </si>
  <si>
    <t>FEC.ktoe.PL.OIS.OIS.DRYING_STEAM.STEAM.DIESEL_LIQBIO</t>
  </si>
  <si>
    <t>FEC.ktoe.PL.OIS.OIS.DRYING_STEAM.STEAM.RFO</t>
  </si>
  <si>
    <t>FEC.ktoe.PL.OIS.OIS.DRYING_STEAM.STEAM.OTHER</t>
  </si>
  <si>
    <t>FEC.ktoe.PL.OIS.OIS.DRYING_STEAM.STEAM.NG_BIOGAS</t>
  </si>
  <si>
    <t>FEC.ktoe.PL.OIS.OIS.DRYING_STEAM.STEAM.DERIVED</t>
  </si>
  <si>
    <t>FEC.ktoe.PL.OIS.OIS.DRYING_STEAM.STEAM.BIOMASS_WASTE</t>
  </si>
  <si>
    <t>FEC.ktoe.PL.OIS.OIS.DRYING_STEAM.STEAM.STEAM_DISTR</t>
  </si>
  <si>
    <t>Other Industries: Electric drying</t>
  </si>
  <si>
    <t>FEC.ktoe.PL.OIS.OIS.DRYING_ELEC.ELEC.ELEC</t>
  </si>
  <si>
    <t>Other Industrial sectors: Process Cooling</t>
  </si>
  <si>
    <t>Other Industries: Thermal cooling</t>
  </si>
  <si>
    <t>FEC.ktoe.PL.OIS.OIS.PROC_COOL_THERM.THERM.NG_BIOGAS</t>
  </si>
  <si>
    <t>Other Industries: Steam cooling</t>
  </si>
  <si>
    <t>FEC.ktoe.PL.OIS.OIS.PROC_COOL_STEAM.TOTAL.TOTAL</t>
  </si>
  <si>
    <t>FEC.ktoe.PL.OIS.OIS.PROC_COOL_STEAM.STEAM.SOLIDS</t>
  </si>
  <si>
    <t>FEC.ktoe.PL.OIS.OIS.PROC_COOL_STEAM.STEAM.RFG</t>
  </si>
  <si>
    <t>FEC.ktoe.PL.OIS.OIS.PROC_COOL_STEAM.STEAM.LPG</t>
  </si>
  <si>
    <t>FEC.ktoe.PL.OIS.OIS.PROC_COOL_STEAM.STEAM.DIESEL_LIQBIO</t>
  </si>
  <si>
    <t>FEC.ktoe.PL.OIS.OIS.PROC_COOL_STEAM.STEAM.RFO</t>
  </si>
  <si>
    <t>FEC.ktoe.PL.OIS.OIS.PROC_COOL_STEAM.STEAM.OTHER</t>
  </si>
  <si>
    <t>FEC.ktoe.PL.OIS.OIS.PROC_COOL_STEAM.STEAM.NG_BIOGAS</t>
  </si>
  <si>
    <t>FEC.ktoe.PL.OIS.OIS.PROC_COOL_STEAM.STEAM.DERIVED</t>
  </si>
  <si>
    <t>FEC.ktoe.PL.OIS.OIS.PROC_COOL_STEAM.STEAM.BIOMASS_WASTE</t>
  </si>
  <si>
    <t>FEC.ktoe.PL.OIS.OIS.PROC_COOL_STEAM.STEAM.STEAM_DISTR</t>
  </si>
  <si>
    <t>Other Industries: Electric cooling</t>
  </si>
  <si>
    <t>FEC.ktoe.PL.OIS.OIS.PROC_COOL_ELEC.ELEC.ELEC</t>
  </si>
  <si>
    <t>Other Industrial sectors: Diesel motors (incl. biofuels)</t>
  </si>
  <si>
    <t>FEC.ktoe.PL.OIS.OIS.MOTOR.MECH.DIESEL_LIQBIO</t>
  </si>
  <si>
    <t>Other Industrial sectors: Electric machinery</t>
  </si>
  <si>
    <t>FEC.ktoe.PL.OIS.OIS.GENERIC.MECH.ELEC</t>
  </si>
  <si>
    <t>Other Industrial sectors: Diesel motors</t>
  </si>
  <si>
    <t>UED.ktoe.PL.OIS.OIS.TOTAL.TOTAL.TOTAL</t>
  </si>
  <si>
    <t>UED.ktoe.PL.OIS.OIS.LIGHT.GENERIC.ELEC</t>
  </si>
  <si>
    <t>UED.ktoe.PL.OIS.OIS.AIRCOMP.GENERIC.ELEC</t>
  </si>
  <si>
    <t>UED.ktoe.PL.OIS.OIS.MOTOR.GENERIC.ELEC</t>
  </si>
  <si>
    <t>UED.ktoe.PL.OIS.OIS.FANS.GENERIC.ELEC</t>
  </si>
  <si>
    <t>UED.ktoe.PL.OIS.OIS.LOW_ENTH.TOTAL.TOTAL</t>
  </si>
  <si>
    <t>UED.ktoe.PL.OIS.OIS.LOW_ENTH.THERM.DIESEL_LIQBIO</t>
  </si>
  <si>
    <t>UED.ktoe.PL.OIS.OIS.LOW_ENTH.THERM.NG_BIOGAS</t>
  </si>
  <si>
    <t>UED.ktoe.PL.OIS.OIS.LOW_ENTH.THERM.SOLAR_GEO</t>
  </si>
  <si>
    <t>UED.ktoe.PL.OIS.OIS.LOW_ENTH.HP.AMBIENT</t>
  </si>
  <si>
    <t>UED.ktoe.PL.OIS.OIS.LOW_ENTH.THERM.ELEC</t>
  </si>
  <si>
    <t>UED.ktoe.PL.OIS.OIS.PROCESSING.TOTAL.TOTAL</t>
  </si>
  <si>
    <t>UED.ktoe.PL.OIS.OIS.PROCESSING.STEAM.SOLIDS</t>
  </si>
  <si>
    <t>UED.ktoe.PL.OIS.OIS.PROCESSING.STEAM.RFG</t>
  </si>
  <si>
    <t>UED.ktoe.PL.OIS.OIS.PROCESSING.STEAM.LPG</t>
  </si>
  <si>
    <t>UED.ktoe.PL.OIS.OIS.PROCESSING.STEAM.DIESEL_LIQBIO</t>
  </si>
  <si>
    <t>UED.ktoe.PL.OIS.OIS.PROCESSING.STEAM.RFO</t>
  </si>
  <si>
    <t>UED.ktoe.PL.OIS.OIS.PROCESSING.STEAM.OTHER</t>
  </si>
  <si>
    <t>UED.ktoe.PL.OIS.OIS.PROCESSING.STEAM.NG_BIOGAS</t>
  </si>
  <si>
    <t>UED.ktoe.PL.OIS.OIS.PROCESSING.STEAM.DERIVED</t>
  </si>
  <si>
    <t>UED.ktoe.PL.OIS.OIS.PROCESSING.STEAM.BIOMASS_WASTE</t>
  </si>
  <si>
    <t>UED.ktoe.PL.OIS.OIS.PROCESSING.STEAM.STEAM_DISTR</t>
  </si>
  <si>
    <t>UED.ktoe.PL.OIS.OIS.PROC_HEAT.TOTAL.TOTAL</t>
  </si>
  <si>
    <t>UED.ktoe.PL.OIS.OIS.PROC_HEAT.THERM.SOLIDS</t>
  </si>
  <si>
    <t>UED.ktoe.PL.OIS.OIS.PROC_HEAT.THERM.LPG</t>
  </si>
  <si>
    <t>UED.ktoe.PL.OIS.OIS.PROC_HEAT.THERM.DIESEL_LIQBIO</t>
  </si>
  <si>
    <t>UED.ktoe.PL.OIS.OIS.PROC_HEAT.THERM.RFO</t>
  </si>
  <si>
    <t>UED.ktoe.PL.OIS.OIS.PROC_HEAT.THERM.NG_BIOGAS</t>
  </si>
  <si>
    <t>UED.ktoe.PL.OIS.OIS.PROC_HEAT_ELEC.ELEC.ELEC</t>
  </si>
  <si>
    <t>UED.ktoe.PL.OIS.OIS.DRYING.TOTAL.TOTAL</t>
  </si>
  <si>
    <t>UED.ktoe.PL.OIS.OIS.DRYING.THERM.SOLIDS</t>
  </si>
  <si>
    <t>UED.ktoe.PL.OIS.OIS.DRYING.THERM.LPG</t>
  </si>
  <si>
    <t>UED.ktoe.PL.OIS.OIS.DRYING.THERM.DIESEL_LIQBIO</t>
  </si>
  <si>
    <t>UED.ktoe.PL.OIS.OIS.DRYING.THERM.RFO</t>
  </si>
  <si>
    <t>UED.ktoe.PL.OIS.OIS.DRYING.THERM.NG_BIOGAS</t>
  </si>
  <si>
    <t>UED.ktoe.PL.OIS.OIS.DRYING_STEAM.TOTAL.TOTAL</t>
  </si>
  <si>
    <t>UED.ktoe.PL.OIS.OIS.DRYING_STEAM.STEAM.SOLIDS</t>
  </si>
  <si>
    <t>UED.ktoe.PL.OIS.OIS.DRYING_STEAM.STEAM.RFG</t>
  </si>
  <si>
    <t>UED.ktoe.PL.OIS.OIS.DRYING_STEAM.STEAM.LPG</t>
  </si>
  <si>
    <t>UED.ktoe.PL.OIS.OIS.DRYING_STEAM.STEAM.DIESEL_LIQBIO</t>
  </si>
  <si>
    <t>UED.ktoe.PL.OIS.OIS.DRYING_STEAM.STEAM.RFO</t>
  </si>
  <si>
    <t>UED.ktoe.PL.OIS.OIS.DRYING_STEAM.STEAM.OTHER</t>
  </si>
  <si>
    <t>UED.ktoe.PL.OIS.OIS.DRYING_STEAM.STEAM.NG_BIOGAS</t>
  </si>
  <si>
    <t>UED.ktoe.PL.OIS.OIS.DRYING_STEAM.STEAM.DERIVED</t>
  </si>
  <si>
    <t>UED.ktoe.PL.OIS.OIS.DRYING_STEAM.STEAM.BIOMASS_WASTE</t>
  </si>
  <si>
    <t>UED.ktoe.PL.OIS.OIS.DRYING_STEAM.STEAM.STEAM_DISTR</t>
  </si>
  <si>
    <t>UED.ktoe.PL.OIS.OIS.DRYING_ELEC.ELEC.ELEC</t>
  </si>
  <si>
    <t>UED.ktoe.PL.OIS.OIS.PROC_COOL_THERM.THERM.NG_BIOGAS</t>
  </si>
  <si>
    <t>UED.ktoe.PL.OIS.OIS.PROC_COOL_STEAM.TOTAL.TOTAL</t>
  </si>
  <si>
    <t>UED.ktoe.PL.OIS.OIS.PROC_COOL_STEAM.STEAM.SOLIDS</t>
  </si>
  <si>
    <t>UED.ktoe.PL.OIS.OIS.PROC_COOL_STEAM.STEAM.RFG</t>
  </si>
  <si>
    <t>UED.ktoe.PL.OIS.OIS.PROC_COOL_STEAM.STEAM.LPG</t>
  </si>
  <si>
    <t>UED.ktoe.PL.OIS.OIS.PROC_COOL_STEAM.STEAM.DIESEL_LIQBIO</t>
  </si>
  <si>
    <t>UED.ktoe.PL.OIS.OIS.PROC_COOL_STEAM.STEAM.RFO</t>
  </si>
  <si>
    <t>UED.ktoe.PL.OIS.OIS.PROC_COOL_STEAM.STEAM.OTHER</t>
  </si>
  <si>
    <t>UED.ktoe.PL.OIS.OIS.PROC_COOL_STEAM.STEAM.NG_BIOGAS</t>
  </si>
  <si>
    <t>UED.ktoe.PL.OIS.OIS.PROC_COOL_STEAM.STEAM.DERIVED</t>
  </si>
  <si>
    <t>UED.ktoe.PL.OIS.OIS.PROC_COOL_STEAM.STEAM.BIOMASS_WASTE</t>
  </si>
  <si>
    <t>UED.ktoe.PL.OIS.OIS.PROC_COOL_STEAM.STEAM.STEAM_DISTR</t>
  </si>
  <si>
    <t>UED.ktoe.PL.OIS.OIS.PROC_COOL_ELEC.ELEC.ELEC</t>
  </si>
  <si>
    <t>UED.ktoe.PL.OIS.OIS.MOTOR.MECH.DIESEL_LIQBIO</t>
  </si>
  <si>
    <t>UED.ktoe.PL.OIS.OIS.GENERIC.MECH.ELEC</t>
  </si>
  <si>
    <t>FUEL_EMI.ktCO2.PL.OIS.OIS.TOTAL.TOTAL.TOTAL</t>
  </si>
  <si>
    <t>FUEL_EMI.ktCO2.PL.OIS.OIS.LIGHT.GENERIC.ELEC</t>
  </si>
  <si>
    <t>FUEL_EMI.ktCO2.PL.OIS.OIS.AIRCOMP.GENERIC.ELEC</t>
  </si>
  <si>
    <t>FUEL_EMI.ktCO2.PL.OIS.OIS.MOTOR.GENERIC.ELEC</t>
  </si>
  <si>
    <t>FUEL_EMI.ktCO2.PL.OIS.OIS.FANS.GENERIC.ELEC</t>
  </si>
  <si>
    <t>FUEL_EMI.ktCO2.PL.OIS.OIS.LOW_ENTH.TOTAL.TOTAL</t>
  </si>
  <si>
    <t>FUEL_EMI.ktCO2.PL.OIS.OIS.LOW_ENTH.THERM.DIESEL_LIQBIO</t>
  </si>
  <si>
    <t>FUEL_EMI.ktCO2.PL.OIS.OIS.LOW_ENTH.THERM.NG_BIOGAS</t>
  </si>
  <si>
    <t>FUEL_EMI.ktCO2.PL.OIS.OIS.LOW_ENTH.THERM.SOLAR_GEO</t>
  </si>
  <si>
    <t>FUEL_EMI.ktCO2.PL.OIS.OIS.LOW_ENTH.HP.AMBIENT</t>
  </si>
  <si>
    <t>FUEL_EMI.ktCO2.PL.OIS.OIS.LOW_ENTH.THERM.ELEC</t>
  </si>
  <si>
    <t>FUEL_EMI.ktCO2.PL.OIS.OIS.PROCESSING.TOTAL.TOTAL</t>
  </si>
  <si>
    <t>FUEL_EMI.ktCO2.PL.OIS.OIS.PROCESSING.STEAM.SOLIDS</t>
  </si>
  <si>
    <t>FUEL_EMI.ktCO2.PL.OIS.OIS.PROCESSING.STEAM.RFG</t>
  </si>
  <si>
    <t>FUEL_EMI.ktCO2.PL.OIS.OIS.PROCESSING.STEAM.LPG</t>
  </si>
  <si>
    <t>FUEL_EMI.ktCO2.PL.OIS.OIS.PROCESSING.STEAM.DIESEL_LIQBIO</t>
  </si>
  <si>
    <t>FUEL_EMI.ktCO2.PL.OIS.OIS.PROCESSING.STEAM.RFO</t>
  </si>
  <si>
    <t>FUEL_EMI.ktCO2.PL.OIS.OIS.PROCESSING.STEAM.OTHER</t>
  </si>
  <si>
    <t>FUEL_EMI.ktCO2.PL.OIS.OIS.PROCESSING.STEAM.NG_BIOGAS</t>
  </si>
  <si>
    <t>FUEL_EMI.ktCO2.PL.OIS.OIS.PROCESSING.STEAM.DERIVED</t>
  </si>
  <si>
    <t>FUEL_EMI.ktCO2.PL.OIS.OIS.PROCESSING.STEAM.BIOMASS_WASTE</t>
  </si>
  <si>
    <t>FUEL_EMI.ktCO2.PL.OIS.OIS.PROCESSING.STEAM.STEAM_DISTR</t>
  </si>
  <si>
    <t>FUEL_EMI.ktCO2.PL.OIS.OIS.PROC_HEAT.TOTAL.TOTAL</t>
  </si>
  <si>
    <t>FUEL_EMI.ktCO2.PL.OIS.OIS.PROC_HEAT.THERM.SOLIDS</t>
  </si>
  <si>
    <t>FUEL_EMI.ktCO2.PL.OIS.OIS.PROC_HEAT.THERM.LPG</t>
  </si>
  <si>
    <t>FUEL_EMI.ktCO2.PL.OIS.OIS.PROC_HEAT.THERM.DIESEL_LIQBIO</t>
  </si>
  <si>
    <t>FUEL_EMI.ktCO2.PL.OIS.OIS.PROC_HEAT.THERM.RFO</t>
  </si>
  <si>
    <t>FUEL_EMI.ktCO2.PL.OIS.OIS.PROC_HEAT.THERM.NG_BIOGAS</t>
  </si>
  <si>
    <t>FUEL_EMI.ktCO2.PL.OIS.OIS.PROC_HEAT_ELEC.ELEC.ELEC</t>
  </si>
  <si>
    <t>FUEL_EMI.ktCO2.PL.OIS.OIS.DRYING.TOTAL.TOTAL</t>
  </si>
  <si>
    <t>FUEL_EMI.ktCO2.PL.OIS.OIS.DRYING.THERM.SOLIDS</t>
  </si>
  <si>
    <t>FUEL_EMI.ktCO2.PL.OIS.OIS.DRYING.THERM.LPG</t>
  </si>
  <si>
    <t>FUEL_EMI.ktCO2.PL.OIS.OIS.DRYING.THERM.DIESEL_LIQBIO</t>
  </si>
  <si>
    <t>FUEL_EMI.ktCO2.PL.OIS.OIS.DRYING.THERM.RFO</t>
  </si>
  <si>
    <t>FUEL_EMI.ktCO2.PL.OIS.OIS.DRYING.THERM.NG_BIOGAS</t>
  </si>
  <si>
    <t>FUEL_EMI.ktCO2.PL.OIS.OIS.DRYING_STEAM.TOTAL.TOTAL</t>
  </si>
  <si>
    <t>FUEL_EMI.ktCO2.PL.OIS.OIS.DRYING_STEAM.STEAM.SOLIDS</t>
  </si>
  <si>
    <t>FUEL_EMI.ktCO2.PL.OIS.OIS.DRYING_STEAM.STEAM.RFG</t>
  </si>
  <si>
    <t>FUEL_EMI.ktCO2.PL.OIS.OIS.DRYING_STEAM.STEAM.LPG</t>
  </si>
  <si>
    <t>FUEL_EMI.ktCO2.PL.OIS.OIS.DRYING_STEAM.STEAM.DIESEL_LIQBIO</t>
  </si>
  <si>
    <t>FUEL_EMI.ktCO2.PL.OIS.OIS.DRYING_STEAM.STEAM.RFO</t>
  </si>
  <si>
    <t>FUEL_EMI.ktCO2.PL.OIS.OIS.DRYING_STEAM.STEAM.OTHER</t>
  </si>
  <si>
    <t>FUEL_EMI.ktCO2.PL.OIS.OIS.DRYING_STEAM.STEAM.NG_BIOGAS</t>
  </si>
  <si>
    <t>FUEL_EMI.ktCO2.PL.OIS.OIS.DRYING_STEAM.STEAM.DERIVED</t>
  </si>
  <si>
    <t>FUEL_EMI.ktCO2.PL.OIS.OIS.DRYING_STEAM.STEAM.BIOMASS_WASTE</t>
  </si>
  <si>
    <t>FUEL_EMI.ktCO2.PL.OIS.OIS.DRYING_STEAM.STEAM.STEAM_DISTR</t>
  </si>
  <si>
    <t>FUEL_EMI.ktCO2.PL.OIS.OIS.DRYING_ELEC.ELEC.ELEC</t>
  </si>
  <si>
    <t>FUEL_EMI.ktCO2.PL.OIS.OIS.PROC_COOL_THERM.THERM.NG_BIOGAS</t>
  </si>
  <si>
    <t>FUEL_EMI.ktCO2.PL.OIS.OIS.PROC_COOL_STEAM.TOTAL.TOTAL</t>
  </si>
  <si>
    <t>FUEL_EMI.ktCO2.PL.OIS.OIS.PROC_COOL_STEAM.STEAM.SOLIDS</t>
  </si>
  <si>
    <t>FUEL_EMI.ktCO2.PL.OIS.OIS.PROC_COOL_STEAM.STEAM.RFG</t>
  </si>
  <si>
    <t>FUEL_EMI.ktCO2.PL.OIS.OIS.PROC_COOL_STEAM.STEAM.LPG</t>
  </si>
  <si>
    <t>FUEL_EMI.ktCO2.PL.OIS.OIS.PROC_COOL_STEAM.STEAM.DIESEL_LIQBIO</t>
  </si>
  <si>
    <t>FUEL_EMI.ktCO2.PL.OIS.OIS.PROC_COOL_STEAM.STEAM.RFO</t>
  </si>
  <si>
    <t>FUEL_EMI.ktCO2.PL.OIS.OIS.PROC_COOL_STEAM.STEAM.OTHER</t>
  </si>
  <si>
    <t>FUEL_EMI.ktCO2.PL.OIS.OIS.PROC_COOL_STEAM.STEAM.NG_BIOGAS</t>
  </si>
  <si>
    <t>FUEL_EMI.ktCO2.PL.OIS.OIS.PROC_COOL_STEAM.STEAM.DERIVED</t>
  </si>
  <si>
    <t>FUEL_EMI.ktCO2.PL.OIS.OIS.PROC_COOL_STEAM.STEAM.BIOMASS_WASTE</t>
  </si>
  <si>
    <t>FUEL_EMI.ktCO2.PL.OIS.OIS.PROC_COOL_STEAM.STEAM.STEAM_DISTR</t>
  </si>
  <si>
    <t>FUEL_EMI.ktCO2.PL.OIS.OIS.PROC_COOL_ELEC.ELEC.ELEC</t>
  </si>
  <si>
    <t>FUEL_EMI.ktCO2.PL.OIS.OIS.MOTOR.MECH.DIESEL_LIQBIO</t>
  </si>
  <si>
    <t>FUEL_EMI.ktCO2.PL.OIS.OIS.GENERIC.MECH.ELEC</t>
  </si>
  <si>
    <t>Poland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</si>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</sst>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45967.478680555556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PL: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82248.431566530096</v>
      </c>
      <c r="C3" s="203">
        <f>ISI!C$3+NFM!C$3+CHI!C$3+NMM!C$3+PPA!C$3+FBT!C$3+TRE!C$3+MAE!C$3+TEL!C$3+WWP!C$3+OIS!C$3</f>
        <v>77630.002573311562</v>
      </c>
      <c r="D3" s="203">
        <f>ISI!D$3+NFM!D$3+CHI!D$3+NMM!D$3+PPA!D$3+FBT!D$3+TRE!D$3+MAE!D$3+TEL!D$3+WWP!D$3+OIS!D$3</f>
        <v>76378.881260444032</v>
      </c>
      <c r="E3" s="203">
        <f>ISI!E$3+NFM!E$3+CHI!E$3+NMM!E$3+PPA!E$3+FBT!E$3+TRE!E$3+MAE!E$3+TEL!E$3+WWP!E$3+OIS!E$3</f>
        <v>80926.794237354829</v>
      </c>
      <c r="F3" s="203">
        <f>ISI!F$3+NFM!F$3+CHI!F$3+NMM!F$3+PPA!F$3+FBT!F$3+TRE!F$3+MAE!F$3+TEL!F$3+WWP!F$3+OIS!F$3</f>
        <v>89651.502743197707</v>
      </c>
      <c r="G3" s="203">
        <f>ISI!G$3+NFM!G$3+CHI!G$3+NMM!G$3+PPA!G$3+FBT!G$3+TRE!G$3+MAE!G$3+TEL!G$3+WWP!G$3+OIS!G$3</f>
        <v>94873.274666925281</v>
      </c>
      <c r="H3" s="203">
        <f>ISI!H$3+NFM!H$3+CHI!H$3+NMM!H$3+PPA!H$3+FBT!H$3+TRE!H$3+MAE!H$3+TEL!H$3+WWP!H$3+OIS!H$3</f>
        <v>102912.90571508722</v>
      </c>
      <c r="I3" s="203">
        <f>ISI!I$3+NFM!I$3+CHI!I$3+NMM!I$3+PPA!I$3+FBT!I$3+TRE!I$3+MAE!I$3+TEL!I$3+WWP!I$3+OIS!I$3</f>
        <v>110964.65972203639</v>
      </c>
      <c r="J3" s="203">
        <f>ISI!J$3+NFM!J$3+CHI!J$3+NMM!J$3+PPA!J$3+FBT!J$3+TRE!J$3+MAE!J$3+TEL!J$3+WWP!J$3+OIS!J$3</f>
        <v>113300.50006510355</v>
      </c>
      <c r="K3" s="203">
        <f>ISI!K$3+NFM!K$3+CHI!K$3+NMM!K$3+PPA!K$3+FBT!K$3+TRE!K$3+MAE!K$3+TEL!K$3+WWP!K$3+OIS!K$3</f>
        <v>119768.37990733082</v>
      </c>
      <c r="L3" s="203">
        <f>ISI!L$3+NFM!L$3+CHI!L$3+NMM!L$3+PPA!L$3+FBT!L$3+TRE!L$3+MAE!L$3+TEL!L$3+WWP!L$3+OIS!L$3</f>
        <v>121728.1441833406</v>
      </c>
      <c r="M3" s="203">
        <f>ISI!M$3+NFM!M$3+CHI!M$3+NMM!M$3+PPA!M$3+FBT!M$3+TRE!M$3+MAE!M$3+TEL!M$3+WWP!M$3+OIS!M$3</f>
        <v>132112.64044184185</v>
      </c>
      <c r="N3" s="203">
        <f>ISI!N$3+NFM!N$3+CHI!N$3+NMM!N$3+PPA!N$3+FBT!N$3+TRE!N$3+MAE!N$3+TEL!N$3+WWP!N$3+OIS!N$3</f>
        <v>128920.31498320519</v>
      </c>
      <c r="O3" s="203">
        <f>ISI!O$3+NFM!O$3+CHI!O$3+NMM!O$3+PPA!O$3+FBT!O$3+TRE!O$3+MAE!O$3+TEL!O$3+WWP!O$3+OIS!O$3</f>
        <v>121558.29554413784</v>
      </c>
      <c r="P3" s="203">
        <f>ISI!P$3+NFM!P$3+CHI!P$3+NMM!P$3+PPA!P$3+FBT!P$3+TRE!P$3+MAE!P$3+TEL!P$3+WWP!P$3+OIS!P$3</f>
        <v>135162.80250414085</v>
      </c>
      <c r="Q3" s="203">
        <f>ISI!Q$3+NFM!Q$3+CHI!Q$3+NMM!Q$3+PPA!Q$3+FBT!Q$3+TRE!Q$3+MAE!Q$3+TEL!Q$3+WWP!Q$3+OIS!Q$3</f>
        <v>145634.85820132215</v>
      </c>
      <c r="R3" s="203">
        <f>ISI!R$3+NFM!R$3+CHI!R$3+NMM!R$3+PPA!R$3+FBT!R$3+TRE!R$3+MAE!R$3+TEL!R$3+WWP!R$3+OIS!R$3</f>
        <v>149289.70090018504</v>
      </c>
      <c r="S3" s="203">
        <f>ISI!S$3+NFM!S$3+CHI!S$3+NMM!S$3+PPA!S$3+FBT!S$3+TRE!S$3+MAE!S$3+TEL!S$3+WWP!S$3+OIS!S$3</f>
        <v>148064.28221166012</v>
      </c>
      <c r="T3" s="203">
        <f>ISI!T$3+NFM!T$3+CHI!T$3+NMM!T$3+PPA!T$3+FBT!T$3+TRE!T$3+MAE!T$3+TEL!T$3+WWP!T$3+OIS!T$3</f>
        <v>159010.09381425823</v>
      </c>
      <c r="U3" s="203">
        <f>ISI!U$3+NFM!U$3+CHI!U$3+NMM!U$3+PPA!U$3+FBT!U$3+TRE!U$3+MAE!U$3+TEL!U$3+WWP!U$3+OIS!U$3</f>
        <v>166150.66209617085</v>
      </c>
      <c r="V3" s="203">
        <f>ISI!V$3+NFM!V$3+CHI!V$3+NMM!V$3+PPA!V$3+FBT!V$3+TRE!V$3+MAE!V$3+TEL!V$3+WWP!V$3+OIS!V$3</f>
        <v>157617.62834246579</v>
      </c>
      <c r="W3" s="203">
        <f>ISI!W$3+NFM!W$3+CHI!W$3+NMM!W$3+PPA!W$3+FBT!W$3+TRE!W$3+MAE!W$3+TEL!W$3+WWP!W$3+OIS!W$3</f>
        <v>169873.22070689406</v>
      </c>
      <c r="X3" s="203">
        <f>ISI!X$3+NFM!X$3+CHI!X$3+NMM!X$3+PPA!X$3+FBT!X$3+TRE!X$3+MAE!X$3+TEL!X$3+WWP!X$3+OIS!X$3</f>
        <v>173592.75333018112</v>
      </c>
      <c r="Y3" s="203">
        <f>ISI!Y$3+NFM!Y$3+CHI!Y$3+NMM!Y$3+PPA!Y$3+FBT!Y$3+TRE!Y$3+MAE!Y$3+TEL!Y$3+WWP!Y$3+OIS!Y$3</f>
        <v>170440.85681885894</v>
      </c>
    </row>
    <row r="4" spans="1:25" ht="12" customHeight="1" x14ac:dyDescent="0.25">
      <c r="A4" s="12" t="s">
        <v>14</v>
      </c>
      <c r="B4" s="204">
        <f>ISI!B$3</f>
        <v>1188.0068868788055</v>
      </c>
      <c r="C4" s="204">
        <f>ISI!C$3</f>
        <v>1067.3975633561527</v>
      </c>
      <c r="D4" s="204">
        <f>ISI!D$3</f>
        <v>1067.1414900110974</v>
      </c>
      <c r="E4" s="204">
        <f>ISI!E$3</f>
        <v>1079.0983675090913</v>
      </c>
      <c r="F4" s="204">
        <f>ISI!F$3</f>
        <v>2086.1281646766947</v>
      </c>
      <c r="G4" s="204">
        <f>ISI!G$3</f>
        <v>1941.1316832450984</v>
      </c>
      <c r="H4" s="204">
        <f>ISI!H$3</f>
        <v>2823.7043350720123</v>
      </c>
      <c r="I4" s="204">
        <f>ISI!I$3</f>
        <v>3214.0884159258167</v>
      </c>
      <c r="J4" s="204">
        <f>ISI!J$3</f>
        <v>1908.1033301353143</v>
      </c>
      <c r="K4" s="204">
        <f>ISI!K$3</f>
        <v>1638.3872284406332</v>
      </c>
      <c r="L4" s="204">
        <f>ISI!L$3</f>
        <v>1128.1032858329631</v>
      </c>
      <c r="M4" s="204">
        <f>ISI!M$3</f>
        <v>1692.4917938904784</v>
      </c>
      <c r="N4" s="204">
        <f>ISI!N$3</f>
        <v>1730.9515933768835</v>
      </c>
      <c r="O4" s="204">
        <f>ISI!O$3</f>
        <v>1687.3725563996099</v>
      </c>
      <c r="P4" s="204">
        <f>ISI!P$3</f>
        <v>2036.5294302114992</v>
      </c>
      <c r="Q4" s="204">
        <f>ISI!Q$3</f>
        <v>2125.4753991314856</v>
      </c>
      <c r="R4" s="204">
        <f>ISI!R$3</f>
        <v>2259.3647749260126</v>
      </c>
      <c r="S4" s="204">
        <f>ISI!S$3</f>
        <v>2023.8412420931506</v>
      </c>
      <c r="T4" s="204">
        <f>ISI!T$3</f>
        <v>2164.8014660254921</v>
      </c>
      <c r="U4" s="204">
        <f>ISI!U$3</f>
        <v>1771.6212635856111</v>
      </c>
      <c r="V4" s="204">
        <f>ISI!V$3</f>
        <v>1487.098197448033</v>
      </c>
      <c r="W4" s="204">
        <f>ISI!W$3</f>
        <v>3024.436984852508</v>
      </c>
      <c r="X4" s="204">
        <f>ISI!X$3</f>
        <v>2912.2139762747584</v>
      </c>
      <c r="Y4" s="204">
        <f>ISI!Y$3</f>
        <v>2382.1571987671077</v>
      </c>
    </row>
    <row r="5" spans="1:25" ht="12" customHeight="1" x14ac:dyDescent="0.25">
      <c r="A5" s="13" t="s">
        <v>18</v>
      </c>
      <c r="B5" s="205">
        <f>NFM!B$3</f>
        <v>239.98673864092729</v>
      </c>
      <c r="C5" s="205">
        <f>NFM!C$3</f>
        <v>215.62270630948612</v>
      </c>
      <c r="D5" s="205">
        <f>NFM!D$3</f>
        <v>215.57097747894545</v>
      </c>
      <c r="E5" s="205">
        <f>NFM!E$3</f>
        <v>217.98636081280094</v>
      </c>
      <c r="F5" s="205">
        <f>NFM!F$3</f>
        <v>421.41430336574888</v>
      </c>
      <c r="G5" s="205">
        <f>NFM!G$3</f>
        <v>392.12387325334424</v>
      </c>
      <c r="H5" s="205">
        <f>NFM!H$3</f>
        <v>570.41049319212516</v>
      </c>
      <c r="I5" s="205">
        <f>NFM!I$3</f>
        <v>649.27114914975209</v>
      </c>
      <c r="J5" s="205">
        <f>NFM!J$3</f>
        <v>385.45188605104579</v>
      </c>
      <c r="K5" s="205">
        <f>NFM!K$3</f>
        <v>618.73923891557638</v>
      </c>
      <c r="L5" s="205">
        <f>NFM!L$3</f>
        <v>379.97125134836233</v>
      </c>
      <c r="M5" s="205">
        <f>NFM!M$3</f>
        <v>588.48784269252815</v>
      </c>
      <c r="N5" s="205">
        <f>NFM!N$3</f>
        <v>592.50634350488735</v>
      </c>
      <c r="O5" s="205">
        <f>NFM!O$3</f>
        <v>569.1788632619614</v>
      </c>
      <c r="P5" s="205">
        <f>NFM!P$3</f>
        <v>698.28657205947638</v>
      </c>
      <c r="Q5" s="205">
        <f>NFM!Q$3</f>
        <v>810.07691286851423</v>
      </c>
      <c r="R5" s="205">
        <f>NFM!R$3</f>
        <v>933.53274616717408</v>
      </c>
      <c r="S5" s="205">
        <f>NFM!S$3</f>
        <v>951.10632149709363</v>
      </c>
      <c r="T5" s="205">
        <f>NFM!T$3</f>
        <v>897.88828556756334</v>
      </c>
      <c r="U5" s="205">
        <f>NFM!U$3</f>
        <v>1037.315769672907</v>
      </c>
      <c r="V5" s="205">
        <f>NFM!V$3</f>
        <v>872.2727505436244</v>
      </c>
      <c r="W5" s="205">
        <f>NFM!W$3</f>
        <v>1070.0958098036126</v>
      </c>
      <c r="X5" s="205">
        <f>NFM!X$3</f>
        <v>1070.7734787283775</v>
      </c>
      <c r="Y5" s="205">
        <f>NFM!Y$3</f>
        <v>1244.6055314200953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137.13933346908181</v>
      </c>
      <c r="C7" s="204">
        <f>NFM!C$5</f>
        <v>123.21661768288882</v>
      </c>
      <c r="D7" s="204">
        <f>NFM!D$5</f>
        <v>123.18705747726392</v>
      </c>
      <c r="E7" s="204">
        <f>NFM!E$5</f>
        <v>124.56731732975885</v>
      </c>
      <c r="F7" s="204">
        <f>NFM!F$5</f>
        <v>240.81529256658814</v>
      </c>
      <c r="G7" s="204">
        <f>NFM!G$5</f>
        <v>224.07740910941925</v>
      </c>
      <c r="H7" s="204">
        <f>NFM!H$5</f>
        <v>325.95848955296265</v>
      </c>
      <c r="I7" s="204">
        <f>NFM!I$5</f>
        <v>371.0230537710089</v>
      </c>
      <c r="J7" s="204">
        <f>NFM!J$5</f>
        <v>220.264732279778</v>
      </c>
      <c r="K7" s="204">
        <f>NFM!K$5</f>
        <v>248.40714216772949</v>
      </c>
      <c r="L7" s="204">
        <f>NFM!L$5</f>
        <v>225.27911332759669</v>
      </c>
      <c r="M7" s="204">
        <f>NFM!M$5</f>
        <v>327.64364733539401</v>
      </c>
      <c r="N7" s="204">
        <f>NFM!N$5</f>
        <v>315.61489700327729</v>
      </c>
      <c r="O7" s="204">
        <f>NFM!O$5</f>
        <v>368.0416591552837</v>
      </c>
      <c r="P7" s="204">
        <f>NFM!P$5</f>
        <v>543.68844860902539</v>
      </c>
      <c r="Q7" s="204">
        <f>NFM!Q$5</f>
        <v>511.29532019415399</v>
      </c>
      <c r="R7" s="204">
        <f>NFM!R$5</f>
        <v>563.88844177347028</v>
      </c>
      <c r="S7" s="204">
        <f>NFM!S$5</f>
        <v>601.69212179040574</v>
      </c>
      <c r="T7" s="204">
        <f>NFM!T$5</f>
        <v>708.85422335307192</v>
      </c>
      <c r="U7" s="204">
        <f>NFM!U$5</f>
        <v>789.00331409188357</v>
      </c>
      <c r="V7" s="204">
        <f>NFM!V$5</f>
        <v>630.6119968859864</v>
      </c>
      <c r="W7" s="204">
        <f>NFM!W$5</f>
        <v>773.76090113596365</v>
      </c>
      <c r="X7" s="204">
        <f>NFM!X$5</f>
        <v>788.37923415808723</v>
      </c>
      <c r="Y7" s="204">
        <f>NFM!Y$5</f>
        <v>823.12502150686782</v>
      </c>
    </row>
    <row r="8" spans="1:25" ht="12" customHeight="1" x14ac:dyDescent="0.25">
      <c r="A8" s="14" t="s">
        <v>47</v>
      </c>
      <c r="B8" s="204">
        <f>NFM!B$8</f>
        <v>102.84740517184549</v>
      </c>
      <c r="C8" s="204">
        <f>NFM!C$8</f>
        <v>92.406088626597295</v>
      </c>
      <c r="D8" s="204">
        <f>NFM!D$8</f>
        <v>92.383920001681545</v>
      </c>
      <c r="E8" s="204">
        <f>NFM!E$8</f>
        <v>93.419043483042088</v>
      </c>
      <c r="F8" s="204">
        <f>NFM!F$8</f>
        <v>180.59901079916071</v>
      </c>
      <c r="G8" s="204">
        <f>NFM!G$8</f>
        <v>168.04646414392499</v>
      </c>
      <c r="H8" s="204">
        <f>NFM!H$8</f>
        <v>244.45200363916251</v>
      </c>
      <c r="I8" s="204">
        <f>NFM!I$8</f>
        <v>278.24809537874319</v>
      </c>
      <c r="J8" s="204">
        <f>NFM!J$8</f>
        <v>165.18715377126779</v>
      </c>
      <c r="K8" s="204">
        <f>NFM!K$8</f>
        <v>370.33209674784689</v>
      </c>
      <c r="L8" s="204">
        <f>NFM!L$8</f>
        <v>154.69213802076561</v>
      </c>
      <c r="M8" s="204">
        <f>NFM!M$8</f>
        <v>260.84419535713408</v>
      </c>
      <c r="N8" s="204">
        <f>NFM!N$8</f>
        <v>276.89144650161001</v>
      </c>
      <c r="O8" s="204">
        <f>NFM!O$8</f>
        <v>201.1372041066777</v>
      </c>
      <c r="P8" s="204">
        <f>NFM!P$8</f>
        <v>154.598123450451</v>
      </c>
      <c r="Q8" s="204">
        <f>NFM!Q$8</f>
        <v>298.78159267436018</v>
      </c>
      <c r="R8" s="204">
        <f>NFM!R$8</f>
        <v>369.64430439370381</v>
      </c>
      <c r="S8" s="204">
        <f>NFM!S$8</f>
        <v>349.4141997066879</v>
      </c>
      <c r="T8" s="204">
        <f>NFM!T$8</f>
        <v>189.0340622144914</v>
      </c>
      <c r="U8" s="204">
        <f>NFM!U$8</f>
        <v>248.31245558102341</v>
      </c>
      <c r="V8" s="204">
        <f>NFM!V$8</f>
        <v>241.660753657638</v>
      </c>
      <c r="W8" s="204">
        <f>NFM!W$8</f>
        <v>296.33490866764902</v>
      </c>
      <c r="X8" s="204">
        <f>NFM!X$8</f>
        <v>282.39424457029031</v>
      </c>
      <c r="Y8" s="204">
        <f>NFM!Y$8</f>
        <v>421.48050991322748</v>
      </c>
    </row>
    <row r="9" spans="1:25" ht="12" customHeight="1" x14ac:dyDescent="0.25">
      <c r="A9" s="13" t="s">
        <v>19</v>
      </c>
      <c r="B9" s="205">
        <f>CHI!B$3</f>
        <v>4016.9869920250826</v>
      </c>
      <c r="C9" s="205">
        <f>CHI!C$3</f>
        <v>3711.691444464599</v>
      </c>
      <c r="D9" s="205">
        <f>CHI!D$3</f>
        <v>3790.1494942895565</v>
      </c>
      <c r="E9" s="205">
        <f>CHI!E$3</f>
        <v>3861.9330405491842</v>
      </c>
      <c r="F9" s="205">
        <f>CHI!F$3</f>
        <v>4045.5460439468634</v>
      </c>
      <c r="G9" s="205">
        <f>CHI!G$3</f>
        <v>4281.5896761992508</v>
      </c>
      <c r="H9" s="205">
        <f>CHI!H$3</f>
        <v>4525.6903527234872</v>
      </c>
      <c r="I9" s="205">
        <f>CHI!I$3</f>
        <v>4974.1401456996846</v>
      </c>
      <c r="J9" s="205">
        <f>CHI!J$3</f>
        <v>5016.9117618558503</v>
      </c>
      <c r="K9" s="205">
        <f>CHI!K$3</f>
        <v>4939.7301129476273</v>
      </c>
      <c r="L9" s="205">
        <f>CHI!L$3</f>
        <v>5743.7897650065461</v>
      </c>
      <c r="M9" s="205">
        <f>CHI!M$3</f>
        <v>6099.4850753565006</v>
      </c>
      <c r="N9" s="205">
        <f>CHI!N$3</f>
        <v>6127.9544246247106</v>
      </c>
      <c r="O9" s="205">
        <f>CHI!O$3</f>
        <v>5578.3021972291799</v>
      </c>
      <c r="P9" s="205">
        <f>CHI!P$3</f>
        <v>6179.0109371831768</v>
      </c>
      <c r="Q9" s="205">
        <f>CHI!Q$3</f>
        <v>6951.141372000001</v>
      </c>
      <c r="R9" s="205">
        <f>CHI!R$3</f>
        <v>7508.4871078026481</v>
      </c>
      <c r="S9" s="205">
        <f>CHI!S$3</f>
        <v>6555.6934341248361</v>
      </c>
      <c r="T9" s="205">
        <f>CHI!T$3</f>
        <v>7433.5900756888277</v>
      </c>
      <c r="U9" s="205">
        <f>CHI!U$3</f>
        <v>7033.8425083316324</v>
      </c>
      <c r="V9" s="205">
        <f>CHI!V$3</f>
        <v>7180.1802327928408</v>
      </c>
      <c r="W9" s="205">
        <f>CHI!W$3</f>
        <v>8324.9494242650726</v>
      </c>
      <c r="X9" s="205">
        <f>CHI!X$3</f>
        <v>8142.9864755964509</v>
      </c>
      <c r="Y9" s="205">
        <f>CHI!Y$3</f>
        <v>7802.6548580842618</v>
      </c>
    </row>
    <row r="10" spans="1:25" ht="12" customHeight="1" x14ac:dyDescent="0.25">
      <c r="A10" s="14" t="s">
        <v>59</v>
      </c>
      <c r="B10" s="204">
        <f>CHI!B$5</f>
        <v>1540.195136997954</v>
      </c>
      <c r="C10" s="204">
        <f>CHI!C$5</f>
        <v>1481.6429938708629</v>
      </c>
      <c r="D10" s="204">
        <f>CHI!D$5</f>
        <v>1489.65396324316</v>
      </c>
      <c r="E10" s="204">
        <f>CHI!E$5</f>
        <v>1526.5230189530989</v>
      </c>
      <c r="F10" s="204">
        <f>CHI!F$5</f>
        <v>1533.7519017360789</v>
      </c>
      <c r="G10" s="204">
        <f>CHI!G$5</f>
        <v>1558.68593920016</v>
      </c>
      <c r="H10" s="204">
        <f>CHI!H$5</f>
        <v>1611.272078187503</v>
      </c>
      <c r="I10" s="204">
        <f>CHI!I$5</f>
        <v>1575.7401174117911</v>
      </c>
      <c r="J10" s="204">
        <f>CHI!J$5</f>
        <v>1574.8173215806351</v>
      </c>
      <c r="K10" s="204">
        <f>CHI!K$5</f>
        <v>1212.36687041606</v>
      </c>
      <c r="L10" s="204">
        <f>CHI!L$5</f>
        <v>1623.496190808771</v>
      </c>
      <c r="M10" s="204">
        <f>CHI!M$5</f>
        <v>2266.8955184047059</v>
      </c>
      <c r="N10" s="204">
        <f>CHI!N$5</f>
        <v>2269.7143945400462</v>
      </c>
      <c r="O10" s="204">
        <f>CHI!O$5</f>
        <v>1932.6015342244309</v>
      </c>
      <c r="P10" s="204">
        <f>CHI!P$5</f>
        <v>2091.0446665109339</v>
      </c>
      <c r="Q10" s="204">
        <f>CHI!Q$5</f>
        <v>2443.3940643351971</v>
      </c>
      <c r="R10" s="204">
        <f>CHI!R$5</f>
        <v>2636.927019560731</v>
      </c>
      <c r="S10" s="204">
        <f>CHI!S$5</f>
        <v>2530.5679652089279</v>
      </c>
      <c r="T10" s="204">
        <f>CHI!T$5</f>
        <v>2323.3500994306391</v>
      </c>
      <c r="U10" s="204">
        <f>CHI!U$5</f>
        <v>2474.0465656266151</v>
      </c>
      <c r="V10" s="204">
        <f>CHI!V$5</f>
        <v>2453.134539323019</v>
      </c>
      <c r="W10" s="204">
        <f>CHI!W$5</f>
        <v>3254.5837274300452</v>
      </c>
      <c r="X10" s="204">
        <f>CHI!X$5</f>
        <v>3377.0352381517268</v>
      </c>
      <c r="Y10" s="204">
        <f>CHI!Y$5</f>
        <v>2199.5269179539769</v>
      </c>
    </row>
    <row r="11" spans="1:25" ht="12" customHeight="1" x14ac:dyDescent="0.25">
      <c r="A11" s="14" t="s">
        <v>49</v>
      </c>
      <c r="B11" s="204">
        <f>CHI!B$6</f>
        <v>1482.3703377481429</v>
      </c>
      <c r="C11" s="204">
        <f>CHI!C$6</f>
        <v>1315.478723282532</v>
      </c>
      <c r="D11" s="204">
        <f>CHI!D$6</f>
        <v>1337.796562570061</v>
      </c>
      <c r="E11" s="204">
        <f>CHI!E$6</f>
        <v>1442.618765324677</v>
      </c>
      <c r="F11" s="204">
        <f>CHI!F$6</f>
        <v>1646.1146869513641</v>
      </c>
      <c r="G11" s="204">
        <f>CHI!G$6</f>
        <v>1725.41053426903</v>
      </c>
      <c r="H11" s="204">
        <f>CHI!H$6</f>
        <v>1898.15670404911</v>
      </c>
      <c r="I11" s="204">
        <f>CHI!I$6</f>
        <v>1780.6146156533389</v>
      </c>
      <c r="J11" s="204">
        <f>CHI!J$6</f>
        <v>1777.607419208915</v>
      </c>
      <c r="K11" s="204">
        <f>CHI!K$6</f>
        <v>1958.6366346988709</v>
      </c>
      <c r="L11" s="204">
        <f>CHI!L$6</f>
        <v>2403.1191512926662</v>
      </c>
      <c r="M11" s="204">
        <f>CHI!M$6</f>
        <v>2347.7451273001302</v>
      </c>
      <c r="N11" s="204">
        <f>CHI!N$6</f>
        <v>2290.1293581479058</v>
      </c>
      <c r="O11" s="204">
        <f>CHI!O$6</f>
        <v>2046.008659528444</v>
      </c>
      <c r="P11" s="204">
        <f>CHI!P$6</f>
        <v>2303.860155257993</v>
      </c>
      <c r="Q11" s="204">
        <f>CHI!Q$6</f>
        <v>2699.8395836648042</v>
      </c>
      <c r="R11" s="204">
        <f>CHI!R$6</f>
        <v>3078.0180346490179</v>
      </c>
      <c r="S11" s="204">
        <f>CHI!S$6</f>
        <v>2436.2859629418981</v>
      </c>
      <c r="T11" s="204">
        <f>CHI!T$6</f>
        <v>2576.373248428833</v>
      </c>
      <c r="U11" s="204">
        <f>CHI!U$6</f>
        <v>2711.841484431196</v>
      </c>
      <c r="V11" s="204">
        <f>CHI!V$6</f>
        <v>2781.9183571312628</v>
      </c>
      <c r="W11" s="204">
        <f>CHI!W$6</f>
        <v>2863.1918031260088</v>
      </c>
      <c r="X11" s="204">
        <f>CHI!X$6</f>
        <v>2827.7995703055358</v>
      </c>
      <c r="Y11" s="204">
        <f>CHI!Y$6</f>
        <v>3855.11620424487</v>
      </c>
    </row>
    <row r="12" spans="1:25" ht="12" customHeight="1" x14ac:dyDescent="0.25">
      <c r="A12" s="14" t="s">
        <v>50</v>
      </c>
      <c r="B12" s="204">
        <f>CHI!B$7</f>
        <v>994.42151727898579</v>
      </c>
      <c r="C12" s="204">
        <f>CHI!C$7</f>
        <v>914.56972731120391</v>
      </c>
      <c r="D12" s="204">
        <f>CHI!D$7</f>
        <v>962.69896847633527</v>
      </c>
      <c r="E12" s="204">
        <f>CHI!E$7</f>
        <v>892.7912562714082</v>
      </c>
      <c r="F12" s="204">
        <f>CHI!F$7</f>
        <v>865.67945525942037</v>
      </c>
      <c r="G12" s="204">
        <f>CHI!G$7</f>
        <v>997.49320273006106</v>
      </c>
      <c r="H12" s="204">
        <f>CHI!H$7</f>
        <v>1016.261570486874</v>
      </c>
      <c r="I12" s="204">
        <f>CHI!I$7</f>
        <v>1617.7854126345551</v>
      </c>
      <c r="J12" s="204">
        <f>CHI!J$7</f>
        <v>1664.4870210663</v>
      </c>
      <c r="K12" s="204">
        <f>CHI!K$7</f>
        <v>1768.726607832697</v>
      </c>
      <c r="L12" s="204">
        <f>CHI!L$7</f>
        <v>1717.1744229051089</v>
      </c>
      <c r="M12" s="204">
        <f>CHI!M$7</f>
        <v>1484.844429651665</v>
      </c>
      <c r="N12" s="204">
        <f>CHI!N$7</f>
        <v>1568.110671936759</v>
      </c>
      <c r="O12" s="204">
        <f>CHI!O$7</f>
        <v>1599.692003476305</v>
      </c>
      <c r="P12" s="204">
        <f>CHI!P$7</f>
        <v>1784.1061154142501</v>
      </c>
      <c r="Q12" s="204">
        <f>CHI!Q$7</f>
        <v>1807.9077239999999</v>
      </c>
      <c r="R12" s="204">
        <f>CHI!R$7</f>
        <v>1793.542053592899</v>
      </c>
      <c r="S12" s="204">
        <f>CHI!S$7</f>
        <v>1588.8395059740101</v>
      </c>
      <c r="T12" s="204">
        <f>CHI!T$7</f>
        <v>2533.866727829356</v>
      </c>
      <c r="U12" s="204">
        <f>CHI!U$7</f>
        <v>1847.954458273822</v>
      </c>
      <c r="V12" s="204">
        <f>CHI!V$7</f>
        <v>1945.127336338559</v>
      </c>
      <c r="W12" s="204">
        <f>CHI!W$7</f>
        <v>2207.173893709019</v>
      </c>
      <c r="X12" s="204">
        <f>CHI!X$7</f>
        <v>1938.151667139188</v>
      </c>
      <c r="Y12" s="204">
        <f>CHI!Y$7</f>
        <v>1748.011735885415</v>
      </c>
    </row>
    <row r="13" spans="1:25" ht="12" customHeight="1" x14ac:dyDescent="0.25">
      <c r="A13" s="13" t="s">
        <v>20</v>
      </c>
      <c r="B13" s="205">
        <f>NMM!B$3</f>
        <v>4147.3290436916368</v>
      </c>
      <c r="C13" s="205">
        <f>NMM!C$3</f>
        <v>3862.813737227159</v>
      </c>
      <c r="D13" s="205">
        <f>NMM!D$3</f>
        <v>3897.319124021561</v>
      </c>
      <c r="E13" s="205">
        <f>NMM!E$3</f>
        <v>4304.9454597137546</v>
      </c>
      <c r="F13" s="205">
        <f>NMM!F$3</f>
        <v>4666.6770379034724</v>
      </c>
      <c r="G13" s="205">
        <f>NMM!G$3</f>
        <v>4519.8209361248164</v>
      </c>
      <c r="H13" s="205">
        <f>NMM!H$3</f>
        <v>5222.4680374696418</v>
      </c>
      <c r="I13" s="205">
        <f>NMM!I$3</f>
        <v>6475.3115711645096</v>
      </c>
      <c r="J13" s="205">
        <f>NMM!J$3</f>
        <v>5999.5344793503764</v>
      </c>
      <c r="K13" s="205">
        <f>NMM!K$3</f>
        <v>5239.8113763297115</v>
      </c>
      <c r="L13" s="205">
        <f>NMM!L$3</f>
        <v>5096.1571360302514</v>
      </c>
      <c r="M13" s="205">
        <f>NMM!M$3</f>
        <v>5157.9602841600536</v>
      </c>
      <c r="N13" s="205">
        <f>NMM!N$3</f>
        <v>4840.9661840299841</v>
      </c>
      <c r="O13" s="205">
        <f>NMM!O$3</f>
        <v>4555.2889525075389</v>
      </c>
      <c r="P13" s="205">
        <f>NMM!P$3</f>
        <v>5204.1679549049031</v>
      </c>
      <c r="Q13" s="205">
        <f>NMM!Q$3</f>
        <v>5751.4238040000009</v>
      </c>
      <c r="R13" s="205">
        <f>NMM!R$3</f>
        <v>5885.4228025970497</v>
      </c>
      <c r="S13" s="205">
        <f>NMM!S$3</f>
        <v>5853.6542623330361</v>
      </c>
      <c r="T13" s="205">
        <f>NMM!T$3</f>
        <v>6324.1167343112729</v>
      </c>
      <c r="U13" s="205">
        <f>NMM!U$3</f>
        <v>6457.1758688702994</v>
      </c>
      <c r="V13" s="205">
        <f>NMM!V$3</f>
        <v>6279.8772253246316</v>
      </c>
      <c r="W13" s="205">
        <f>NMM!W$3</f>
        <v>7063.5820760518845</v>
      </c>
      <c r="X13" s="205">
        <f>NMM!X$3</f>
        <v>6941.171109221028</v>
      </c>
      <c r="Y13" s="205">
        <f>NMM!Y$3</f>
        <v>6655.8713450181949</v>
      </c>
    </row>
    <row r="14" spans="1:25" ht="12" customHeight="1" x14ac:dyDescent="0.25">
      <c r="A14" s="14" t="s">
        <v>51</v>
      </c>
      <c r="B14" s="204">
        <f>NMM!B$4</f>
        <v>2565.979341344374</v>
      </c>
      <c r="C14" s="204">
        <f>NMM!C$4</f>
        <v>2177.1368398386139</v>
      </c>
      <c r="D14" s="204">
        <f>NMM!D$4</f>
        <v>2030.5545999239771</v>
      </c>
      <c r="E14" s="204">
        <f>NMM!E$4</f>
        <v>2182.0959832503991</v>
      </c>
      <c r="F14" s="204">
        <f>NMM!F$4</f>
        <v>2294.6950963218392</v>
      </c>
      <c r="G14" s="204">
        <f>NMM!G$4</f>
        <v>2216.7353011541109</v>
      </c>
      <c r="H14" s="204">
        <f>NMM!H$4</f>
        <v>2655.218331948684</v>
      </c>
      <c r="I14" s="204">
        <f>NMM!I$4</f>
        <v>3339.6587779328611</v>
      </c>
      <c r="J14" s="204">
        <f>NMM!J$4</f>
        <v>3082.1697117793592</v>
      </c>
      <c r="K14" s="204">
        <f>NMM!K$4</f>
        <v>2595.7632971164521</v>
      </c>
      <c r="L14" s="204">
        <f>NMM!L$4</f>
        <v>2368.87875864221</v>
      </c>
      <c r="M14" s="204">
        <f>NMM!M$4</f>
        <v>2524.968039680236</v>
      </c>
      <c r="N14" s="204">
        <f>NMM!N$4</f>
        <v>2186.9042078451012</v>
      </c>
      <c r="O14" s="204">
        <f>NMM!O$4</f>
        <v>2019.511340636443</v>
      </c>
      <c r="P14" s="204">
        <f>NMM!P$4</f>
        <v>2252.8274424302572</v>
      </c>
      <c r="Q14" s="204">
        <f>NMM!Q$4</f>
        <v>2459.7386492837159</v>
      </c>
      <c r="R14" s="204">
        <f>NMM!R$4</f>
        <v>2270.4594949877778</v>
      </c>
      <c r="S14" s="204">
        <f>NMM!S$4</f>
        <v>2348.4638255886712</v>
      </c>
      <c r="T14" s="204">
        <f>NMM!T$4</f>
        <v>2825.0579206587831</v>
      </c>
      <c r="U14" s="204">
        <f>NMM!U$4</f>
        <v>2923.5986111860038</v>
      </c>
      <c r="V14" s="204">
        <f>NMM!V$4</f>
        <v>2799.4112531968358</v>
      </c>
      <c r="W14" s="204">
        <f>NMM!W$4</f>
        <v>2986.3903194872</v>
      </c>
      <c r="X14" s="204">
        <f>NMM!X$4</f>
        <v>2967.703318265681</v>
      </c>
      <c r="Y14" s="204">
        <f>NMM!Y$4</f>
        <v>2979.879474880237</v>
      </c>
    </row>
    <row r="15" spans="1:25" ht="12" customHeight="1" x14ac:dyDescent="0.25">
      <c r="A15" s="14" t="s">
        <v>52</v>
      </c>
      <c r="B15" s="204">
        <f>NMM!B$5</f>
        <v>823.47213254046881</v>
      </c>
      <c r="C15" s="204">
        <f>NMM!C$5</f>
        <v>887.10568957839496</v>
      </c>
      <c r="D15" s="204">
        <f>NMM!D$5</f>
        <v>1007.673749835133</v>
      </c>
      <c r="E15" s="204">
        <f>NMM!E$5</f>
        <v>1207.606975302388</v>
      </c>
      <c r="F15" s="204">
        <f>NMM!F$5</f>
        <v>1372.9738557889759</v>
      </c>
      <c r="G15" s="204">
        <f>NMM!G$5</f>
        <v>1375.875791451349</v>
      </c>
      <c r="H15" s="204">
        <f>NMM!H$5</f>
        <v>1534.91823691485</v>
      </c>
      <c r="I15" s="204">
        <f>NMM!I$5</f>
        <v>1962.927997175846</v>
      </c>
      <c r="J15" s="204">
        <f>NMM!J$5</f>
        <v>1788.9460347584791</v>
      </c>
      <c r="K15" s="204">
        <f>NMM!K$5</f>
        <v>1621.0860709782889</v>
      </c>
      <c r="L15" s="204">
        <f>NMM!L$5</f>
        <v>1546.851947967486</v>
      </c>
      <c r="M15" s="204">
        <f>NMM!M$5</f>
        <v>1538.310291618069</v>
      </c>
      <c r="N15" s="204">
        <f>NMM!N$5</f>
        <v>1494.0246117944771</v>
      </c>
      <c r="O15" s="204">
        <f>NMM!O$5</f>
        <v>1416.28398404326</v>
      </c>
      <c r="P15" s="204">
        <f>NMM!P$5</f>
        <v>1570.707836075753</v>
      </c>
      <c r="Q15" s="204">
        <f>NMM!Q$5</f>
        <v>1778.996752030763</v>
      </c>
      <c r="R15" s="204">
        <f>NMM!R$5</f>
        <v>1934.2093507434431</v>
      </c>
      <c r="S15" s="204">
        <f>NMM!S$5</f>
        <v>1771.746664682888</v>
      </c>
      <c r="T15" s="204">
        <f>NMM!T$5</f>
        <v>2000.243946402557</v>
      </c>
      <c r="U15" s="204">
        <f>NMM!U$5</f>
        <v>1918.7039751945831</v>
      </c>
      <c r="V15" s="204">
        <f>NMM!V$5</f>
        <v>1943.18030372</v>
      </c>
      <c r="W15" s="204">
        <f>NMM!W$5</f>
        <v>2251.4548961699188</v>
      </c>
      <c r="X15" s="204">
        <f>NMM!X$5</f>
        <v>2107.6791321734659</v>
      </c>
      <c r="Y15" s="204">
        <f>NMM!Y$5</f>
        <v>1961.4473553123009</v>
      </c>
    </row>
    <row r="16" spans="1:25" ht="12" customHeight="1" x14ac:dyDescent="0.25">
      <c r="A16" s="14" t="s">
        <v>60</v>
      </c>
      <c r="B16" s="204">
        <f>NMM!B$6</f>
        <v>757.87756980679353</v>
      </c>
      <c r="C16" s="204">
        <f>NMM!C$6</f>
        <v>798.5712078101501</v>
      </c>
      <c r="D16" s="204">
        <f>NMM!D$6</f>
        <v>859.09077426245096</v>
      </c>
      <c r="E16" s="204">
        <f>NMM!E$6</f>
        <v>915.24250116096766</v>
      </c>
      <c r="F16" s="204">
        <f>NMM!F$6</f>
        <v>999.00808579265765</v>
      </c>
      <c r="G16" s="204">
        <f>NMM!G$6</f>
        <v>927.20984351935658</v>
      </c>
      <c r="H16" s="204">
        <f>NMM!H$6</f>
        <v>1032.331468606108</v>
      </c>
      <c r="I16" s="204">
        <f>NMM!I$6</f>
        <v>1172.724796055802</v>
      </c>
      <c r="J16" s="204">
        <f>NMM!J$6</f>
        <v>1128.4187328125381</v>
      </c>
      <c r="K16" s="204">
        <f>NMM!K$6</f>
        <v>1022.96200823497</v>
      </c>
      <c r="L16" s="204">
        <f>NMM!L$6</f>
        <v>1180.4264294205559</v>
      </c>
      <c r="M16" s="204">
        <f>NMM!M$6</f>
        <v>1094.6819528617491</v>
      </c>
      <c r="N16" s="204">
        <f>NMM!N$6</f>
        <v>1160.0373643904061</v>
      </c>
      <c r="O16" s="204">
        <f>NMM!O$6</f>
        <v>1119.493627827836</v>
      </c>
      <c r="P16" s="204">
        <f>NMM!P$6</f>
        <v>1380.632676398893</v>
      </c>
      <c r="Q16" s="204">
        <f>NMM!Q$6</f>
        <v>1512.6884026855221</v>
      </c>
      <c r="R16" s="204">
        <f>NMM!R$6</f>
        <v>1680.7539568658281</v>
      </c>
      <c r="S16" s="204">
        <f>NMM!S$6</f>
        <v>1733.4437720614769</v>
      </c>
      <c r="T16" s="204">
        <f>NMM!T$6</f>
        <v>1498.8148672499331</v>
      </c>
      <c r="U16" s="204">
        <f>NMM!U$6</f>
        <v>1614.873282489712</v>
      </c>
      <c r="V16" s="204">
        <f>NMM!V$6</f>
        <v>1537.285668407796</v>
      </c>
      <c r="W16" s="204">
        <f>NMM!W$6</f>
        <v>1825.7368603947659</v>
      </c>
      <c r="X16" s="204">
        <f>NMM!X$6</f>
        <v>1865.7886587818809</v>
      </c>
      <c r="Y16" s="204">
        <f>NMM!Y$6</f>
        <v>1714.544514825657</v>
      </c>
    </row>
    <row r="17" spans="1:25" ht="12" customHeight="1" x14ac:dyDescent="0.25">
      <c r="A17" s="13" t="s">
        <v>21</v>
      </c>
      <c r="B17" s="205">
        <f>PPA!B$3</f>
        <v>3288.297403040011</v>
      </c>
      <c r="C17" s="205">
        <f>PPA!C$3</f>
        <v>2996.2193409516899</v>
      </c>
      <c r="D17" s="205">
        <f>PPA!D$3</f>
        <v>3025.5066477365535</v>
      </c>
      <c r="E17" s="205">
        <f>PPA!E$3</f>
        <v>3087.5540982674556</v>
      </c>
      <c r="F17" s="205">
        <f>PPA!F$3</f>
        <v>3248.5537694599943</v>
      </c>
      <c r="G17" s="205">
        <f>PPA!G$3</f>
        <v>3377.7216792542031</v>
      </c>
      <c r="H17" s="205">
        <f>PPA!H$3</f>
        <v>3413.6906719093322</v>
      </c>
      <c r="I17" s="205">
        <f>PPA!I$3</f>
        <v>4168.4827226269445</v>
      </c>
      <c r="J17" s="205">
        <f>PPA!J$3</f>
        <v>3559.7647977673987</v>
      </c>
      <c r="K17" s="205">
        <f>PPA!K$3</f>
        <v>3857.909442512263</v>
      </c>
      <c r="L17" s="205">
        <f>PPA!L$3</f>
        <v>3676.8332730786015</v>
      </c>
      <c r="M17" s="205">
        <f>PPA!M$3</f>
        <v>4075.0348376896918</v>
      </c>
      <c r="N17" s="205">
        <f>PPA!N$3</f>
        <v>4400.5952077658767</v>
      </c>
      <c r="O17" s="205">
        <f>PPA!O$3</f>
        <v>3861.6518991871581</v>
      </c>
      <c r="P17" s="205">
        <f>PPA!P$3</f>
        <v>4677.7983292104309</v>
      </c>
      <c r="Q17" s="205">
        <f>PPA!Q$3</f>
        <v>5328.2430039999999</v>
      </c>
      <c r="R17" s="205">
        <f>PPA!R$3</f>
        <v>5438.0051271864231</v>
      </c>
      <c r="S17" s="205">
        <f>PPA!S$3</f>
        <v>5154.4104683583819</v>
      </c>
      <c r="T17" s="205">
        <f>PPA!T$3</f>
        <v>5584.6876335025281</v>
      </c>
      <c r="U17" s="205">
        <f>PPA!U$3</f>
        <v>5695.3540093858383</v>
      </c>
      <c r="V17" s="205">
        <f>PPA!V$3</f>
        <v>5492.1915360290659</v>
      </c>
      <c r="W17" s="205">
        <f>PPA!W$3</f>
        <v>6551.3275453917558</v>
      </c>
      <c r="X17" s="205">
        <f>PPA!X$3</f>
        <v>6423.4293220615655</v>
      </c>
      <c r="Y17" s="205">
        <f>PPA!Y$3</f>
        <v>6163.5269225296397</v>
      </c>
    </row>
    <row r="18" spans="1:25" ht="12" customHeight="1" x14ac:dyDescent="0.25">
      <c r="A18" s="14" t="s">
        <v>54</v>
      </c>
      <c r="B18" s="204">
        <f>PPA!B$5</f>
        <v>141.98341625070279</v>
      </c>
      <c r="C18" s="204">
        <f>PPA!C$5</f>
        <v>120.7785746516971</v>
      </c>
      <c r="D18" s="204">
        <f>PPA!D$5</f>
        <v>114.06902643233551</v>
      </c>
      <c r="E18" s="204">
        <f>PPA!E$5</f>
        <v>116.57154678933701</v>
      </c>
      <c r="F18" s="204">
        <f>PPA!F$5</f>
        <v>109.8484643155043</v>
      </c>
      <c r="G18" s="204">
        <f>PPA!G$5</f>
        <v>102.5528219231601</v>
      </c>
      <c r="H18" s="204">
        <f>PPA!H$5</f>
        <v>102.05051656393</v>
      </c>
      <c r="I18" s="204">
        <f>PPA!I$5</f>
        <v>116.7411422165767</v>
      </c>
      <c r="J18" s="204">
        <f>PPA!J$5</f>
        <v>88.993922886408853</v>
      </c>
      <c r="K18" s="204">
        <f>PPA!K$5</f>
        <v>96.781537059577147</v>
      </c>
      <c r="L18" s="204">
        <f>PPA!L$5</f>
        <v>84.590524253029145</v>
      </c>
      <c r="M18" s="204">
        <f>PPA!M$5</f>
        <v>97.980255542685398</v>
      </c>
      <c r="N18" s="204">
        <f>PPA!N$5</f>
        <v>104.0243992351855</v>
      </c>
      <c r="O18" s="204">
        <f>PPA!O$5</f>
        <v>91.269997929292302</v>
      </c>
      <c r="P18" s="204">
        <f>PPA!P$5</f>
        <v>114.43557898983811</v>
      </c>
      <c r="Q18" s="204">
        <f>PPA!Q$5</f>
        <v>122.8677747686545</v>
      </c>
      <c r="R18" s="204">
        <f>PPA!R$5</f>
        <v>48.962589717892683</v>
      </c>
      <c r="S18" s="204">
        <f>PPA!S$5</f>
        <v>72.107163005490705</v>
      </c>
      <c r="T18" s="204">
        <f>PPA!T$5</f>
        <v>77.731556387192228</v>
      </c>
      <c r="U18" s="204">
        <f>PPA!U$5</f>
        <v>4.102018251456605</v>
      </c>
      <c r="V18" s="204">
        <f>PPA!V$5</f>
        <v>3.370280255541068</v>
      </c>
      <c r="W18" s="204">
        <f>PPA!W$5</f>
        <v>4.5957182264354994</v>
      </c>
      <c r="X18" s="204">
        <f>PPA!X$5</f>
        <v>8.9384173967759946</v>
      </c>
      <c r="Y18" s="204">
        <f>PPA!Y$5</f>
        <v>5.2971990419759729</v>
      </c>
    </row>
    <row r="19" spans="1:25" ht="12" customHeight="1" x14ac:dyDescent="0.25">
      <c r="A19" s="14" t="s">
        <v>61</v>
      </c>
      <c r="B19" s="204">
        <f>PPA!B$6</f>
        <v>1801.068634734233</v>
      </c>
      <c r="C19" s="204">
        <f>PPA!C$6</f>
        <v>1693.008774039276</v>
      </c>
      <c r="D19" s="204">
        <f>PPA!D$6</f>
        <v>1719.113182611401</v>
      </c>
      <c r="E19" s="204">
        <f>PPA!E$6</f>
        <v>1844.373964090579</v>
      </c>
      <c r="F19" s="204">
        <f>PPA!F$6</f>
        <v>1872.5040853266271</v>
      </c>
      <c r="G19" s="204">
        <f>PPA!G$6</f>
        <v>1775.2417591725009</v>
      </c>
      <c r="H19" s="204">
        <f>PPA!H$6</f>
        <v>1830.4522982851499</v>
      </c>
      <c r="I19" s="204">
        <f>PPA!I$6</f>
        <v>2210.218357620327</v>
      </c>
      <c r="J19" s="204">
        <f>PPA!J$6</f>
        <v>1747.721180119463</v>
      </c>
      <c r="K19" s="204">
        <f>PPA!K$6</f>
        <v>2025.061165526776</v>
      </c>
      <c r="L19" s="204">
        <f>PPA!L$6</f>
        <v>1890.1806698295411</v>
      </c>
      <c r="M19" s="204">
        <f>PPA!M$6</f>
        <v>2194.5535201872171</v>
      </c>
      <c r="N19" s="204">
        <f>PPA!N$6</f>
        <v>2466.9729425084502</v>
      </c>
      <c r="O19" s="204">
        <f>PPA!O$6</f>
        <v>2180.2899427690359</v>
      </c>
      <c r="P19" s="204">
        <f>PPA!P$6</f>
        <v>2805.5348942653632</v>
      </c>
      <c r="Q19" s="204">
        <f>PPA!Q$6</f>
        <v>3085.7683972313462</v>
      </c>
      <c r="R19" s="204">
        <f>PPA!R$6</f>
        <v>3321.740595954423</v>
      </c>
      <c r="S19" s="204">
        <f>PPA!S$6</f>
        <v>3212.727998599792</v>
      </c>
      <c r="T19" s="204">
        <f>PPA!T$6</f>
        <v>3555.5859318207081</v>
      </c>
      <c r="U19" s="204">
        <f>PPA!U$6</f>
        <v>3664.6953428313159</v>
      </c>
      <c r="V19" s="204">
        <f>PPA!V$6</f>
        <v>3657.0738831031349</v>
      </c>
      <c r="W19" s="204">
        <f>PPA!W$6</f>
        <v>4325.2938844833498</v>
      </c>
      <c r="X19" s="204">
        <f>PPA!X$6</f>
        <v>4319.5510728821837</v>
      </c>
      <c r="Y19" s="204">
        <f>PPA!Y$6</f>
        <v>4187.342909365283</v>
      </c>
    </row>
    <row r="20" spans="1:25" ht="12" customHeight="1" x14ac:dyDescent="0.25">
      <c r="A20" s="14" t="s">
        <v>62</v>
      </c>
      <c r="B20" s="204">
        <f>PPA!B$7</f>
        <v>1345.245352055075</v>
      </c>
      <c r="C20" s="204">
        <f>PPA!C$7</f>
        <v>1182.4319922607169</v>
      </c>
      <c r="D20" s="204">
        <f>PPA!D$7</f>
        <v>1192.324438692817</v>
      </c>
      <c r="E20" s="204">
        <f>PPA!E$7</f>
        <v>1126.60858738754</v>
      </c>
      <c r="F20" s="204">
        <f>PPA!F$7</f>
        <v>1266.2012198178629</v>
      </c>
      <c r="G20" s="204">
        <f>PPA!G$7</f>
        <v>1499.9270981585421</v>
      </c>
      <c r="H20" s="204">
        <f>PPA!H$7</f>
        <v>1481.1878570602521</v>
      </c>
      <c r="I20" s="204">
        <f>PPA!I$7</f>
        <v>1841.5232227900401</v>
      </c>
      <c r="J20" s="204">
        <f>PPA!J$7</f>
        <v>1723.049694761527</v>
      </c>
      <c r="K20" s="204">
        <f>PPA!K$7</f>
        <v>1736.06673992591</v>
      </c>
      <c r="L20" s="204">
        <f>PPA!L$7</f>
        <v>1702.062078996031</v>
      </c>
      <c r="M20" s="204">
        <f>PPA!M$7</f>
        <v>1782.501061959789</v>
      </c>
      <c r="N20" s="204">
        <f>PPA!N$7</f>
        <v>1829.5978660222411</v>
      </c>
      <c r="O20" s="204">
        <f>PPA!O$7</f>
        <v>1590.09195848883</v>
      </c>
      <c r="P20" s="204">
        <f>PPA!P$7</f>
        <v>1757.82785595523</v>
      </c>
      <c r="Q20" s="204">
        <f>PPA!Q$7</f>
        <v>2119.6068319999999</v>
      </c>
      <c r="R20" s="204">
        <f>PPA!R$7</f>
        <v>2067.301941514108</v>
      </c>
      <c r="S20" s="204">
        <f>PPA!S$7</f>
        <v>1869.5753067530991</v>
      </c>
      <c r="T20" s="204">
        <f>PPA!T$7</f>
        <v>1951.3701452946279</v>
      </c>
      <c r="U20" s="204">
        <f>PPA!U$7</f>
        <v>2026.5566483030659</v>
      </c>
      <c r="V20" s="204">
        <f>PPA!V$7</f>
        <v>1831.74737267039</v>
      </c>
      <c r="W20" s="204">
        <f>PPA!W$7</f>
        <v>2221.4379426819701</v>
      </c>
      <c r="X20" s="204">
        <f>PPA!X$7</f>
        <v>2094.9398317826058</v>
      </c>
      <c r="Y20" s="204">
        <f>PPA!Y$7</f>
        <v>1970.8868141223811</v>
      </c>
    </row>
    <row r="21" spans="1:25" ht="12" customHeight="1" x14ac:dyDescent="0.25">
      <c r="A21" s="15" t="s">
        <v>63</v>
      </c>
      <c r="B21" s="206">
        <f>FBT!B$3</f>
        <v>10090.782376116151</v>
      </c>
      <c r="C21" s="206">
        <f>FBT!C$3</f>
        <v>9126.667058467865</v>
      </c>
      <c r="D21" s="206">
        <f>FBT!D$3</f>
        <v>9164.0833461069724</v>
      </c>
      <c r="E21" s="206">
        <f>FBT!E$3</f>
        <v>9816.3808297445958</v>
      </c>
      <c r="F21" s="206">
        <f>FBT!F$3</f>
        <v>9079.2299217422787</v>
      </c>
      <c r="G21" s="206">
        <f>FBT!G$3</f>
        <v>11382.356139606491</v>
      </c>
      <c r="H21" s="206">
        <f>FBT!H$3</f>
        <v>12156.293031109049</v>
      </c>
      <c r="I21" s="206">
        <f>FBT!I$3</f>
        <v>11566.065704033919</v>
      </c>
      <c r="J21" s="206">
        <f>FBT!J$3</f>
        <v>12743.084021008161</v>
      </c>
      <c r="K21" s="206">
        <f>FBT!K$3</f>
        <v>14913.72417668317</v>
      </c>
      <c r="L21" s="206">
        <f>FBT!L$3</f>
        <v>14357.551023291569</v>
      </c>
      <c r="M21" s="206">
        <f>FBT!M$3</f>
        <v>13477.490667027239</v>
      </c>
      <c r="N21" s="206">
        <f>FBT!N$3</f>
        <v>13519.87646685371</v>
      </c>
      <c r="O21" s="206">
        <f>FBT!O$3</f>
        <v>13402.60928582383</v>
      </c>
      <c r="P21" s="206">
        <f>FBT!P$3</f>
        <v>16230.177034754041</v>
      </c>
      <c r="Q21" s="206">
        <f>FBT!Q$3</f>
        <v>18074.977675999999</v>
      </c>
      <c r="R21" s="206">
        <f>FBT!R$3</f>
        <v>18747.436607525589</v>
      </c>
      <c r="S21" s="206">
        <f>FBT!S$3</f>
        <v>18098.340894038069</v>
      </c>
      <c r="T21" s="206">
        <f>FBT!T$3</f>
        <v>18848.254825038141</v>
      </c>
      <c r="U21" s="206">
        <f>FBT!U$3</f>
        <v>19700.849486499359</v>
      </c>
      <c r="V21" s="206">
        <f>FBT!V$3</f>
        <v>16862.727443988431</v>
      </c>
      <c r="W21" s="206">
        <f>FBT!W$3</f>
        <v>17559.294532173979</v>
      </c>
      <c r="X21" s="206">
        <f>FBT!X$3</f>
        <v>18032.68399701023</v>
      </c>
      <c r="Y21" s="206">
        <f>FBT!Y$3</f>
        <v>17925.55944174057</v>
      </c>
    </row>
    <row r="22" spans="1:25" ht="12" customHeight="1" x14ac:dyDescent="0.25">
      <c r="A22" s="12" t="s">
        <v>64</v>
      </c>
      <c r="B22" s="204">
        <f>TRE!B$3</f>
        <v>3921.6191561584078</v>
      </c>
      <c r="C22" s="204">
        <f>TRE!C$3</f>
        <v>3626.7751085313512</v>
      </c>
      <c r="D22" s="204">
        <f>TRE!D$3</f>
        <v>3644.0997198175669</v>
      </c>
      <c r="E22" s="204">
        <f>TRE!E$3</f>
        <v>5041.9211472590578</v>
      </c>
      <c r="F22" s="204">
        <f>TRE!F$3</f>
        <v>6006.3532848748146</v>
      </c>
      <c r="G22" s="204">
        <f>TRE!G$3</f>
        <v>6293.5696977778853</v>
      </c>
      <c r="H22" s="204">
        <f>TRE!H$3</f>
        <v>6555.7665132415868</v>
      </c>
      <c r="I22" s="204">
        <f>TRE!I$3</f>
        <v>6320.5931368924648</v>
      </c>
      <c r="J22" s="204">
        <f>TRE!J$3</f>
        <v>6606.6897265450889</v>
      </c>
      <c r="K22" s="204">
        <f>TRE!K$3</f>
        <v>6792.5034450725598</v>
      </c>
      <c r="L22" s="204">
        <f>TRE!L$3</f>
        <v>7771.1793928816314</v>
      </c>
      <c r="M22" s="204">
        <f>TRE!M$3</f>
        <v>8455.0164192920965</v>
      </c>
      <c r="N22" s="204">
        <f>TRE!N$3</f>
        <v>8579.24452681808</v>
      </c>
      <c r="O22" s="204">
        <f>TRE!O$3</f>
        <v>10170.77442257553</v>
      </c>
      <c r="P22" s="204">
        <f>TRE!P$3</f>
        <v>10683.05097935845</v>
      </c>
      <c r="Q22" s="204">
        <f>TRE!Q$3</f>
        <v>9941.7071880000003</v>
      </c>
      <c r="R22" s="204">
        <f>TRE!R$3</f>
        <v>11497.777030121169</v>
      </c>
      <c r="S22" s="204">
        <f>TRE!S$3</f>
        <v>12164.020014695971</v>
      </c>
      <c r="T22" s="204">
        <f>TRE!T$3</f>
        <v>10878.061037704811</v>
      </c>
      <c r="U22" s="204">
        <f>TRE!U$3</f>
        <v>12966.26201455485</v>
      </c>
      <c r="V22" s="204">
        <f>TRE!V$3</f>
        <v>10485.35870281908</v>
      </c>
      <c r="W22" s="204">
        <f>TRE!W$3</f>
        <v>11806.002989847761</v>
      </c>
      <c r="X22" s="204">
        <f>TRE!X$3</f>
        <v>11601.9833397768</v>
      </c>
      <c r="Y22" s="204">
        <f>TRE!Y$3</f>
        <v>11321.488262328779</v>
      </c>
    </row>
    <row r="23" spans="1:25" ht="12" customHeight="1" x14ac:dyDescent="0.25">
      <c r="A23" s="12" t="s">
        <v>65</v>
      </c>
      <c r="B23" s="204">
        <f>MAE!B$3</f>
        <v>10905.825827823601</v>
      </c>
      <c r="C23" s="204">
        <f>MAE!C$3</f>
        <v>10135.74818791946</v>
      </c>
      <c r="D23" s="204">
        <f>MAE!D$3</f>
        <v>10194.90564511063</v>
      </c>
      <c r="E23" s="204">
        <f>MAE!E$3</f>
        <v>11925.24775508464</v>
      </c>
      <c r="F23" s="204">
        <f>MAE!F$3</f>
        <v>12764.21430361768</v>
      </c>
      <c r="G23" s="204">
        <f>MAE!G$3</f>
        <v>13473.37250784953</v>
      </c>
      <c r="H23" s="204">
        <f>MAE!H$3</f>
        <v>15152.62059905169</v>
      </c>
      <c r="I23" s="204">
        <f>MAE!I$3</f>
        <v>16490.885754050239</v>
      </c>
      <c r="J23" s="204">
        <f>MAE!J$3</f>
        <v>18480.303854725869</v>
      </c>
      <c r="K23" s="204">
        <f>MAE!K$3</f>
        <v>19246.550047014309</v>
      </c>
      <c r="L23" s="204">
        <f>MAE!L$3</f>
        <v>18719.11086039602</v>
      </c>
      <c r="M23" s="204">
        <f>MAE!M$3</f>
        <v>19825.527283317551</v>
      </c>
      <c r="N23" s="204">
        <f>MAE!N$3</f>
        <v>20054.88967212108</v>
      </c>
      <c r="O23" s="204">
        <f>MAE!O$3</f>
        <v>17675.034940953941</v>
      </c>
      <c r="P23" s="204">
        <f>MAE!P$3</f>
        <v>20484.975830325639</v>
      </c>
      <c r="Q23" s="204">
        <f>MAE!Q$3</f>
        <v>22454.105491999999</v>
      </c>
      <c r="R23" s="204">
        <f>MAE!R$3</f>
        <v>23777.428891653679</v>
      </c>
      <c r="S23" s="204">
        <f>MAE!S$3</f>
        <v>23300.006558829151</v>
      </c>
      <c r="T23" s="204">
        <f>MAE!T$3</f>
        <v>24920.356397650561</v>
      </c>
      <c r="U23" s="204">
        <f>MAE!U$3</f>
        <v>26644.491464327009</v>
      </c>
      <c r="V23" s="204">
        <f>MAE!V$3</f>
        <v>27605.224786382289</v>
      </c>
      <c r="W23" s="204">
        <f>MAE!W$3</f>
        <v>31974.492374942049</v>
      </c>
      <c r="X23" s="204">
        <f>MAE!X$3</f>
        <v>34065.978050980702</v>
      </c>
      <c r="Y23" s="204">
        <f>MAE!Y$3</f>
        <v>34299.323096766311</v>
      </c>
    </row>
    <row r="24" spans="1:25" ht="12" customHeight="1" x14ac:dyDescent="0.25">
      <c r="A24" s="12" t="s">
        <v>66</v>
      </c>
      <c r="B24" s="204">
        <f>TEL!B$3</f>
        <v>3259.452688978256</v>
      </c>
      <c r="C24" s="204">
        <f>TEL!C$3</f>
        <v>2998.2982719632391</v>
      </c>
      <c r="D24" s="204">
        <f>TEL!D$3</f>
        <v>3029.8266638187738</v>
      </c>
      <c r="E24" s="204">
        <f>TEL!E$3</f>
        <v>3162.736519848208</v>
      </c>
      <c r="F24" s="204">
        <f>TEL!F$3</f>
        <v>3343.9424012031091</v>
      </c>
      <c r="G24" s="204">
        <f>TEL!G$3</f>
        <v>3213.0759834644618</v>
      </c>
      <c r="H24" s="204">
        <f>TEL!H$3</f>
        <v>3387.691504568058</v>
      </c>
      <c r="I24" s="204">
        <f>TEL!I$3</f>
        <v>3660.7589387843868</v>
      </c>
      <c r="J24" s="204">
        <f>TEL!J$3</f>
        <v>3383.051609527316</v>
      </c>
      <c r="K24" s="204">
        <f>TEL!K$3</f>
        <v>3160.965839290368</v>
      </c>
      <c r="L24" s="204">
        <f>TEL!L$3</f>
        <v>2942.9228988759378</v>
      </c>
      <c r="M24" s="204">
        <f>TEL!M$3</f>
        <v>3104.487149350447</v>
      </c>
      <c r="N24" s="204">
        <f>TEL!N$3</f>
        <v>3174.8147412398371</v>
      </c>
      <c r="O24" s="204">
        <f>TEL!O$3</f>
        <v>2741.0156617759831</v>
      </c>
      <c r="P24" s="204">
        <f>TEL!P$3</f>
        <v>3179.8034672938879</v>
      </c>
      <c r="Q24" s="204">
        <f>TEL!Q$3</f>
        <v>3300.6779959999999</v>
      </c>
      <c r="R24" s="204">
        <f>TEL!R$3</f>
        <v>3695.205436657709</v>
      </c>
      <c r="S24" s="204">
        <f>TEL!S$3</f>
        <v>3477.183778070802</v>
      </c>
      <c r="T24" s="204">
        <f>TEL!T$3</f>
        <v>3444.602838081752</v>
      </c>
      <c r="U24" s="204">
        <f>TEL!U$3</f>
        <v>3531.3122219955112</v>
      </c>
      <c r="V24" s="204">
        <f>TEL!V$3</f>
        <v>3351.826952835901</v>
      </c>
      <c r="W24" s="204">
        <f>TEL!W$3</f>
        <v>3851.0429762231411</v>
      </c>
      <c r="X24" s="204">
        <f>TEL!X$3</f>
        <v>3423.6627198295491</v>
      </c>
      <c r="Y24" s="204">
        <f>TEL!Y$3</f>
        <v>3127.7876553787769</v>
      </c>
    </row>
    <row r="25" spans="1:25" ht="12" customHeight="1" x14ac:dyDescent="0.25">
      <c r="A25" s="12" t="s">
        <v>67</v>
      </c>
      <c r="B25" s="204">
        <f>WWP!B$3</f>
        <v>2147.6692413605069</v>
      </c>
      <c r="C25" s="204">
        <f>WWP!C$3</f>
        <v>1921.412007981136</v>
      </c>
      <c r="D25" s="204">
        <f>WWP!D$3</f>
        <v>1946.4995539696699</v>
      </c>
      <c r="E25" s="204">
        <f>WWP!E$3</f>
        <v>2280.8467147060078</v>
      </c>
      <c r="F25" s="204">
        <f>WWP!F$3</f>
        <v>2737.3590943270119</v>
      </c>
      <c r="G25" s="204">
        <f>WWP!G$3</f>
        <v>2565.0741310962671</v>
      </c>
      <c r="H25" s="204">
        <f>WWP!H$3</f>
        <v>2672.1026575690989</v>
      </c>
      <c r="I25" s="204">
        <f>WWP!I$3</f>
        <v>3169.858627813418</v>
      </c>
      <c r="J25" s="204">
        <f>WWP!J$3</f>
        <v>3095.4922227174939</v>
      </c>
      <c r="K25" s="204">
        <f>WWP!K$3</f>
        <v>3124.710389595677</v>
      </c>
      <c r="L25" s="204">
        <f>WWP!L$3</f>
        <v>3431.3263770284029</v>
      </c>
      <c r="M25" s="204">
        <f>WWP!M$3</f>
        <v>3466.6543918954062</v>
      </c>
      <c r="N25" s="204">
        <f>WWP!N$3</f>
        <v>3575.1027504147119</v>
      </c>
      <c r="O25" s="204">
        <f>WWP!O$3</f>
        <v>3107.8455498185158</v>
      </c>
      <c r="P25" s="204">
        <f>WWP!P$3</f>
        <v>3583.2283790907982</v>
      </c>
      <c r="Q25" s="204">
        <f>WWP!Q$3</f>
        <v>3821.8516</v>
      </c>
      <c r="R25" s="204">
        <f>WWP!R$3</f>
        <v>4045.009737890367</v>
      </c>
      <c r="S25" s="204">
        <f>WWP!S$3</f>
        <v>4111.3352028747722</v>
      </c>
      <c r="T25" s="204">
        <f>WWP!T$3</f>
        <v>4144.3372430917734</v>
      </c>
      <c r="U25" s="204">
        <f>WWP!U$3</f>
        <v>4409.6752227436582</v>
      </c>
      <c r="V25" s="204">
        <f>WWP!V$3</f>
        <v>4327.6318643611648</v>
      </c>
      <c r="W25" s="204">
        <f>WWP!W$3</f>
        <v>5726.6402929293881</v>
      </c>
      <c r="X25" s="204">
        <f>WWP!X$3</f>
        <v>5669.709985652551</v>
      </c>
      <c r="Y25" s="204">
        <f>WWP!Y$3</f>
        <v>5465.2843175971666</v>
      </c>
    </row>
    <row r="26" spans="1:25" ht="12" customHeight="1" x14ac:dyDescent="0.25">
      <c r="A26" s="16" t="s">
        <v>68</v>
      </c>
      <c r="B26" s="207">
        <f>OIS!B$3</f>
        <v>39042.475211816709</v>
      </c>
      <c r="C26" s="207">
        <f>OIS!C$3</f>
        <v>37967.357146139431</v>
      </c>
      <c r="D26" s="207">
        <f>OIS!D$3</f>
        <v>36403.778598082703</v>
      </c>
      <c r="E26" s="207">
        <f>OIS!E$3</f>
        <v>36148.143943860043</v>
      </c>
      <c r="F26" s="207">
        <f>OIS!F$3</f>
        <v>41252.084418080041</v>
      </c>
      <c r="G26" s="207">
        <f>OIS!G$3</f>
        <v>43433.438359053936</v>
      </c>
      <c r="H26" s="207">
        <f>OIS!H$3</f>
        <v>46432.467519181133</v>
      </c>
      <c r="I26" s="207">
        <f>OIS!I$3</f>
        <v>50275.203555895248</v>
      </c>
      <c r="J26" s="207">
        <f>OIS!J$3</f>
        <v>52122.112375419623</v>
      </c>
      <c r="K26" s="207">
        <f>OIS!K$3</f>
        <v>56235.348610528927</v>
      </c>
      <c r="L26" s="207">
        <f>OIS!L$3</f>
        <v>58481.198919570328</v>
      </c>
      <c r="M26" s="207">
        <f>OIS!M$3</f>
        <v>66170.004697169847</v>
      </c>
      <c r="N26" s="207">
        <f>OIS!N$3</f>
        <v>62323.413072455427</v>
      </c>
      <c r="O26" s="207">
        <f>OIS!O$3</f>
        <v>58209.221214604593</v>
      </c>
      <c r="P26" s="207">
        <f>OIS!P$3</f>
        <v>62205.773589748562</v>
      </c>
      <c r="Q26" s="207">
        <f>OIS!Q$3</f>
        <v>67075.177757322148</v>
      </c>
      <c r="R26" s="207">
        <f>OIS!R$3</f>
        <v>65502.030637657212</v>
      </c>
      <c r="S26" s="207">
        <f>OIS!S$3</f>
        <v>66374.690034744839</v>
      </c>
      <c r="T26" s="207">
        <f>OIS!T$3</f>
        <v>74369.397277595504</v>
      </c>
      <c r="U26" s="207">
        <f>OIS!U$3</f>
        <v>76902.762266204183</v>
      </c>
      <c r="V26" s="207">
        <f>OIS!V$3</f>
        <v>73673.238649940758</v>
      </c>
      <c r="W26" s="207">
        <f>OIS!W$3</f>
        <v>72921.355700412925</v>
      </c>
      <c r="X26" s="207">
        <f>OIS!X$3</f>
        <v>75308.160875049129</v>
      </c>
      <c r="Y26" s="207">
        <f>OIS!Y$3</f>
        <v>74052.59818922804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17103.897076526224</v>
      </c>
      <c r="C29" s="208">
        <f>ISI!C25+NFM!C43+CHI!C32+NMM!C31+PPA!C32+FBT!C12+TRE!C12+MAE!C12+TEL!C12+WWP!C12+OIS!C12</f>
        <v>15789.623731728285</v>
      </c>
      <c r="D29" s="208">
        <f>ISI!D25+NFM!D43+CHI!D32+NMM!D31+PPA!D32+FBT!D12+TRE!D12+MAE!D12+TEL!D12+WWP!D12+OIS!D12</f>
        <v>15301.695270851245</v>
      </c>
      <c r="E29" s="208">
        <f>ISI!E25+NFM!E43+CHI!E32+NMM!E31+PPA!E32+FBT!E12+TRE!E12+MAE!E12+TEL!E12+WWP!E12+OIS!E12</f>
        <v>15829.903353396388</v>
      </c>
      <c r="F29" s="208">
        <f>ISI!F25+NFM!F43+CHI!F32+NMM!F31+PPA!F32+FBT!F12+TRE!F12+MAE!F12+TEL!F12+WWP!F12+OIS!F12</f>
        <v>15509.622871883063</v>
      </c>
      <c r="G29" s="208">
        <f>ISI!G25+NFM!G43+CHI!G32+NMM!G31+PPA!G32+FBT!G12+TRE!G12+MAE!G12+TEL!G12+WWP!G12+OIS!G12</f>
        <v>14617.709028374891</v>
      </c>
      <c r="H29" s="208">
        <f>ISI!H25+NFM!H43+CHI!H32+NMM!H31+PPA!H32+FBT!H12+TRE!H12+MAE!H12+TEL!H12+WWP!H12+OIS!H12</f>
        <v>14653.888048151335</v>
      </c>
      <c r="I29" s="208">
        <f>ISI!I25+NFM!I43+CHI!I32+NMM!I31+PPA!I32+FBT!I12+TRE!I12+MAE!I12+TEL!I12+WWP!I12+OIS!I12</f>
        <v>15249.796044711948</v>
      </c>
      <c r="J29" s="208">
        <f>ISI!J25+NFM!J43+CHI!J32+NMM!J31+PPA!J32+FBT!J12+TRE!J12+MAE!J12+TEL!J12+WWP!J12+OIS!J12</f>
        <v>13982.545055889937</v>
      </c>
      <c r="K29" s="208">
        <f>ISI!K25+NFM!K43+CHI!K32+NMM!K31+PPA!K32+FBT!K12+TRE!K12+MAE!K12+TEL!K12+WWP!K12+OIS!K12</f>
        <v>12823.31822871883</v>
      </c>
      <c r="L29" s="208">
        <f>ISI!L25+NFM!L43+CHI!L32+NMM!L31+PPA!L32+FBT!L12+TRE!L12+MAE!L12+TEL!L12+WWP!L12+OIS!L12</f>
        <v>13499.375064488391</v>
      </c>
      <c r="M29" s="208">
        <f>ISI!M25+NFM!M43+CHI!M32+NMM!M31+PPA!M32+FBT!M12+TRE!M12+MAE!M12+TEL!M12+WWP!M12+OIS!M12</f>
        <v>13961.330524505591</v>
      </c>
      <c r="N29" s="208">
        <f>ISI!N25+NFM!N43+CHI!N32+NMM!N31+PPA!N32+FBT!N12+TRE!N12+MAE!N12+TEL!N12+WWP!N12+OIS!N12</f>
        <v>13733.35399828031</v>
      </c>
      <c r="O29" s="208">
        <f>ISI!O25+NFM!O43+CHI!O32+NMM!O31+PPA!O32+FBT!O12+TRE!O12+MAE!O12+TEL!O12+WWP!O12+OIS!O12</f>
        <v>14210.669819432502</v>
      </c>
      <c r="P29" s="208">
        <f>ISI!P25+NFM!P43+CHI!P32+NMM!P31+PPA!P32+FBT!P12+TRE!P12+MAE!P12+TEL!P12+WWP!P12+OIS!P12</f>
        <v>14153.186586414442</v>
      </c>
      <c r="Q29" s="208">
        <f>ISI!Q25+NFM!Q43+CHI!Q32+NMM!Q31+PPA!Q32+FBT!Q12+TRE!Q12+MAE!Q12+TEL!Q12+WWP!Q12+OIS!Q12</f>
        <v>14095.754170249353</v>
      </c>
      <c r="R29" s="208">
        <f>ISI!R25+NFM!R43+CHI!R32+NMM!R31+PPA!R32+FBT!R12+TRE!R12+MAE!R12+TEL!R12+WWP!R12+OIS!R12</f>
        <v>14652.305846947553</v>
      </c>
      <c r="S29" s="208">
        <f>ISI!S25+NFM!S43+CHI!S32+NMM!S31+PPA!S32+FBT!S12+TRE!S12+MAE!S12+TEL!S12+WWP!S12+OIS!S12</f>
        <v>15820.046947549437</v>
      </c>
      <c r="T29" s="208">
        <f>ISI!T25+NFM!T43+CHI!T32+NMM!T31+PPA!T32+FBT!T12+TRE!T12+MAE!T12+TEL!T12+WWP!T12+OIS!T12</f>
        <v>16327.935253654343</v>
      </c>
      <c r="U29" s="208">
        <f>ISI!U25+NFM!U43+CHI!U32+NMM!U31+PPA!U32+FBT!U12+TRE!U12+MAE!U12+TEL!U12+WWP!U12+OIS!U12</f>
        <v>16492.205073086843</v>
      </c>
      <c r="V29" s="208">
        <f>ISI!V25+NFM!V43+CHI!V32+NMM!V31+PPA!V32+FBT!V12+TRE!V12+MAE!V12+TEL!V12+WWP!V12+OIS!V12</f>
        <v>15921.165262252794</v>
      </c>
      <c r="W29" s="208">
        <f>ISI!W25+NFM!W43+CHI!W32+NMM!W31+PPA!W32+FBT!W12+TRE!W12+MAE!W12+TEL!W12+WWP!W12+OIS!W12</f>
        <v>16274.113069647457</v>
      </c>
      <c r="X29" s="208">
        <f>ISI!X25+NFM!X43+CHI!X32+NMM!X31+PPA!X32+FBT!X12+TRE!X12+MAE!X12+TEL!X12+WWP!X12+OIS!X12</f>
        <v>15074.146345657782</v>
      </c>
      <c r="Y29" s="208">
        <f>ISI!Y25+NFM!Y43+CHI!Y32+NMM!Y31+PPA!Y32+FBT!Y12+TRE!Y12+MAE!Y12+TEL!Y12+WWP!Y12+OIS!Y12</f>
        <v>13723.846861564918</v>
      </c>
    </row>
    <row r="30" spans="1:25" ht="12" customHeight="1" x14ac:dyDescent="0.25">
      <c r="A30" s="17" t="s">
        <v>28</v>
      </c>
      <c r="B30" s="209">
        <f t="shared" ref="B30:Y30" si="0">B31+B32</f>
        <v>6160.0970765262236</v>
      </c>
      <c r="C30" s="209">
        <f t="shared" si="0"/>
        <v>5302.1555460017198</v>
      </c>
      <c r="D30" s="209">
        <f t="shared" si="0"/>
        <v>4953.9880481513328</v>
      </c>
      <c r="E30" s="209">
        <f t="shared" si="0"/>
        <v>4350.7400687876179</v>
      </c>
      <c r="F30" s="209">
        <f t="shared" si="0"/>
        <v>4293.5626827171109</v>
      </c>
      <c r="G30" s="209">
        <f t="shared" si="0"/>
        <v>3802.8472055030097</v>
      </c>
      <c r="H30" s="209">
        <f t="shared" si="0"/>
        <v>3507.1000859845221</v>
      </c>
      <c r="I30" s="209">
        <f t="shared" si="0"/>
        <v>3661.0620808254516</v>
      </c>
      <c r="J30" s="209">
        <f t="shared" si="0"/>
        <v>3463.9454858125532</v>
      </c>
      <c r="K30" s="209">
        <f t="shared" si="0"/>
        <v>3001.0119518486667</v>
      </c>
      <c r="L30" s="209">
        <f t="shared" si="0"/>
        <v>3176.4398108340497</v>
      </c>
      <c r="M30" s="209">
        <f t="shared" si="0"/>
        <v>3463.6241616509024</v>
      </c>
      <c r="N30" s="209">
        <f t="shared" si="0"/>
        <v>3279.39475494411</v>
      </c>
      <c r="O30" s="209">
        <f t="shared" si="0"/>
        <v>3175.4466036113499</v>
      </c>
      <c r="P30" s="209">
        <f t="shared" si="0"/>
        <v>3126.6775580395524</v>
      </c>
      <c r="Q30" s="209">
        <f t="shared" si="0"/>
        <v>2954.7488392089422</v>
      </c>
      <c r="R30" s="209">
        <f t="shared" si="0"/>
        <v>2855.465176268272</v>
      </c>
      <c r="S30" s="209">
        <f t="shared" si="0"/>
        <v>3062.6913155631983</v>
      </c>
      <c r="T30" s="209">
        <f t="shared" si="0"/>
        <v>2999.7373172828889</v>
      </c>
      <c r="U30" s="209">
        <f t="shared" si="0"/>
        <v>2797.5703353396384</v>
      </c>
      <c r="V30" s="209">
        <f t="shared" si="0"/>
        <v>2492.9968185726575</v>
      </c>
      <c r="W30" s="209">
        <f t="shared" si="0"/>
        <v>2580.7312983662941</v>
      </c>
      <c r="X30" s="209">
        <f t="shared" si="0"/>
        <v>2362.6451418744618</v>
      </c>
      <c r="Y30" s="209">
        <f t="shared" si="0"/>
        <v>1963.8900257953571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5660.7704213241605</v>
      </c>
      <c r="C31" s="204">
        <f>ISI!C27+NFM!C44+CHI!C33+NMM!C32+PPA!C33+FBT!C13+TRE!C13+MAE!C13+TEL!C13+WWP!C13+OIS!C13</f>
        <v>4913.1331900257956</v>
      </c>
      <c r="D31" s="204">
        <f>ISI!D27+NFM!D44+CHI!D33+NMM!D32+PPA!D33+FBT!D13+TRE!D13+MAE!D13+TEL!D13+WWP!D13+OIS!D13</f>
        <v>4473.2812553740323</v>
      </c>
      <c r="E31" s="204">
        <f>ISI!E27+NFM!E44+CHI!E33+NMM!E32+PPA!E33+FBT!E13+TRE!E13+MAE!E13+TEL!E13+WWP!E13+OIS!E13</f>
        <v>3840.3860705073084</v>
      </c>
      <c r="F31" s="204">
        <f>ISI!F27+NFM!F44+CHI!F33+NMM!F32+PPA!F33+FBT!F13+TRE!F13+MAE!F13+TEL!F13+WWP!F13+OIS!F13</f>
        <v>3765.8186586414445</v>
      </c>
      <c r="G31" s="204">
        <f>ISI!G27+NFM!G44+CHI!G33+NMM!G32+PPA!G33+FBT!G13+TRE!G13+MAE!G13+TEL!G13+WWP!G13+OIS!G13</f>
        <v>3446.9609630266555</v>
      </c>
      <c r="H31" s="204">
        <f>ISI!H27+NFM!H44+CHI!H33+NMM!H32+PPA!H33+FBT!H13+TRE!H13+MAE!H13+TEL!H13+WWP!H13+OIS!H13</f>
        <v>3209.0411006018912</v>
      </c>
      <c r="I31" s="204">
        <f>ISI!I27+NFM!I44+CHI!I33+NMM!I32+PPA!I33+FBT!I13+TRE!I13+MAE!I13+TEL!I13+WWP!I13+OIS!I13</f>
        <v>3545.2445399828034</v>
      </c>
      <c r="J31" s="204">
        <f>ISI!J27+NFM!J44+CHI!J33+NMM!J32+PPA!J33+FBT!J13+TRE!J13+MAE!J13+TEL!J13+WWP!J13+OIS!J13</f>
        <v>3330.9323301805671</v>
      </c>
      <c r="K31" s="204">
        <f>ISI!K27+NFM!K44+CHI!K33+NMM!K32+PPA!K33+FBT!K13+TRE!K13+MAE!K13+TEL!K13+WWP!K13+OIS!K13</f>
        <v>2939.2748065348233</v>
      </c>
      <c r="L31" s="204">
        <f>ISI!L27+NFM!L44+CHI!L33+NMM!L32+PPA!L33+FBT!L13+TRE!L13+MAE!L13+TEL!L13+WWP!L13+OIS!L13</f>
        <v>3106.6961306964745</v>
      </c>
      <c r="M31" s="204">
        <f>ISI!M27+NFM!M44+CHI!M33+NMM!M32+PPA!M33+FBT!M13+TRE!M13+MAE!M13+TEL!M13+WWP!M13+OIS!M13</f>
        <v>3282.4806534823729</v>
      </c>
      <c r="N31" s="204">
        <f>ISI!N27+NFM!N44+CHI!N33+NMM!N32+PPA!N33+FBT!N13+TRE!N13+MAE!N13+TEL!N13+WWP!N13+OIS!N13</f>
        <v>3054.763800515907</v>
      </c>
      <c r="O31" s="204">
        <f>ISI!O27+NFM!O44+CHI!O33+NMM!O32+PPA!O33+FBT!O13+TRE!O13+MAE!O13+TEL!O13+WWP!O13+OIS!O13</f>
        <v>2928.6549441100601</v>
      </c>
      <c r="P31" s="204">
        <f>ISI!P27+NFM!P44+CHI!P33+NMM!P32+PPA!P33+FBT!P13+TRE!P13+MAE!P13+TEL!P13+WWP!P13+OIS!P13</f>
        <v>2899.1176268271706</v>
      </c>
      <c r="Q31" s="204">
        <f>ISI!Q27+NFM!Q44+CHI!Q33+NMM!Q32+PPA!Q33+FBT!Q13+TRE!Q13+MAE!Q13+TEL!Q13+WWP!Q13+OIS!Q13</f>
        <v>2686.9624247635425</v>
      </c>
      <c r="R31" s="204">
        <f>ISI!R27+NFM!R44+CHI!R33+NMM!R32+PPA!R33+FBT!R13+TRE!R13+MAE!R13+TEL!R13+WWP!R13+OIS!R13</f>
        <v>2650.7695614789341</v>
      </c>
      <c r="S31" s="204">
        <f>ISI!S27+NFM!S44+CHI!S33+NMM!S32+PPA!S33+FBT!S13+TRE!S13+MAE!S13+TEL!S13+WWP!S13+OIS!S13</f>
        <v>2788.472570937231</v>
      </c>
      <c r="T31" s="204">
        <f>ISI!T27+NFM!T44+CHI!T33+NMM!T32+PPA!T33+FBT!T13+TRE!T13+MAE!T13+TEL!T13+WWP!T13+OIS!T13</f>
        <v>2791.1731728288905</v>
      </c>
      <c r="U31" s="204">
        <f>ISI!U27+NFM!U44+CHI!U33+NMM!U32+PPA!U33+FBT!U13+TRE!U13+MAE!U13+TEL!U13+WWP!U13+OIS!U13</f>
        <v>2772.1074806534821</v>
      </c>
      <c r="V31" s="204">
        <f>ISI!V27+NFM!V44+CHI!V33+NMM!V32+PPA!V33+FBT!V13+TRE!V13+MAE!V13+TEL!V13+WWP!V13+OIS!V13</f>
        <v>2479.6225279449704</v>
      </c>
      <c r="W31" s="204">
        <f>ISI!W27+NFM!W44+CHI!W33+NMM!W32+PPA!W33+FBT!W13+TRE!W13+MAE!W13+TEL!W13+WWP!W13+OIS!W13</f>
        <v>2563.10894239037</v>
      </c>
      <c r="X31" s="204">
        <f>ISI!X27+NFM!X44+CHI!X33+NMM!X32+PPA!X33+FBT!X13+TRE!X13+MAE!X13+TEL!X13+WWP!X13+OIS!X13</f>
        <v>2343.3901977644018</v>
      </c>
      <c r="Y31" s="204">
        <f>ISI!Y27+NFM!Y44+CHI!Y33+NMM!Y32+PPA!Y33+FBT!Y13+TRE!Y13+MAE!Y13+TEL!Y13+WWP!Y13+OIS!Y13</f>
        <v>1933.5747205503012</v>
      </c>
    </row>
    <row r="32" spans="1:25" ht="12" customHeight="1" x14ac:dyDescent="0.25">
      <c r="A32" s="18" t="s">
        <v>42</v>
      </c>
      <c r="B32" s="204">
        <f>ISI!B28</f>
        <v>499.32665520206359</v>
      </c>
      <c r="C32" s="204">
        <f>ISI!C28</f>
        <v>389.02235597592431</v>
      </c>
      <c r="D32" s="204">
        <f>ISI!D28</f>
        <v>480.70679277730011</v>
      </c>
      <c r="E32" s="204">
        <f>ISI!E28</f>
        <v>510.35399828030961</v>
      </c>
      <c r="F32" s="204">
        <f>ISI!F28</f>
        <v>527.74402407566629</v>
      </c>
      <c r="G32" s="204">
        <f>ISI!G28</f>
        <v>355.88624247635431</v>
      </c>
      <c r="H32" s="204">
        <f>ISI!H28</f>
        <v>298.05898538263108</v>
      </c>
      <c r="I32" s="204">
        <f>ISI!I28</f>
        <v>115.8175408426483</v>
      </c>
      <c r="J32" s="204">
        <f>ISI!J28</f>
        <v>133.01315563198619</v>
      </c>
      <c r="K32" s="204">
        <f>ISI!K28</f>
        <v>61.737145313843513</v>
      </c>
      <c r="L32" s="204">
        <f>ISI!L28</f>
        <v>69.74368013757524</v>
      </c>
      <c r="M32" s="204">
        <f>ISI!M28</f>
        <v>181.14350816852959</v>
      </c>
      <c r="N32" s="204">
        <f>ISI!N28</f>
        <v>224.6309544282029</v>
      </c>
      <c r="O32" s="204">
        <f>ISI!O28</f>
        <v>246.7916595012897</v>
      </c>
      <c r="P32" s="204">
        <f>ISI!P28</f>
        <v>227.55993121238171</v>
      </c>
      <c r="Q32" s="204">
        <f>ISI!Q28</f>
        <v>267.78641444539983</v>
      </c>
      <c r="R32" s="204">
        <f>ISI!R28</f>
        <v>204.6956147893379</v>
      </c>
      <c r="S32" s="204">
        <f>ISI!S28</f>
        <v>274.2187446259673</v>
      </c>
      <c r="T32" s="204">
        <f>ISI!T28</f>
        <v>208.5641444539983</v>
      </c>
      <c r="U32" s="204">
        <f>ISI!U28</f>
        <v>25.46285468615649</v>
      </c>
      <c r="V32" s="204">
        <f>ISI!V28</f>
        <v>13.374290627687021</v>
      </c>
      <c r="W32" s="204">
        <f>ISI!W28</f>
        <v>17.622355975924329</v>
      </c>
      <c r="X32" s="204">
        <f>ISI!X28</f>
        <v>19.25494411006019</v>
      </c>
      <c r="Y32" s="204">
        <f>ISI!Y28</f>
        <v>30.315305245055889</v>
      </c>
    </row>
    <row r="33" spans="1:25" ht="12" customHeight="1" x14ac:dyDescent="0.25">
      <c r="A33" s="19" t="s">
        <v>29</v>
      </c>
      <c r="B33" s="205">
        <f t="shared" ref="B33:Y33" si="1">SUM(B34:B38)</f>
        <v>1835.3613929492692</v>
      </c>
      <c r="C33" s="205">
        <f t="shared" si="1"/>
        <v>1664.2234737747203</v>
      </c>
      <c r="D33" s="205">
        <f t="shared" si="1"/>
        <v>1673.4884780739467</v>
      </c>
      <c r="E33" s="205">
        <f t="shared" si="1"/>
        <v>1800.2915735167669</v>
      </c>
      <c r="F33" s="205">
        <f t="shared" si="1"/>
        <v>1780.8497850386932</v>
      </c>
      <c r="G33" s="205">
        <f t="shared" si="1"/>
        <v>1634.6356835769559</v>
      </c>
      <c r="H33" s="205">
        <f t="shared" si="1"/>
        <v>1559.5995700773863</v>
      </c>
      <c r="I33" s="205">
        <f t="shared" si="1"/>
        <v>1417.8945829750644</v>
      </c>
      <c r="J33" s="205">
        <f t="shared" si="1"/>
        <v>1234.437231298366</v>
      </c>
      <c r="K33" s="205">
        <f t="shared" si="1"/>
        <v>1280.5580395528805</v>
      </c>
      <c r="L33" s="205">
        <f t="shared" si="1"/>
        <v>1131.3270851246775</v>
      </c>
      <c r="M33" s="205">
        <f t="shared" si="1"/>
        <v>952.74445399828028</v>
      </c>
      <c r="N33" s="205">
        <f t="shared" si="1"/>
        <v>834.46311263972484</v>
      </c>
      <c r="O33" s="205">
        <f t="shared" si="1"/>
        <v>834.34858125537403</v>
      </c>
      <c r="P33" s="205">
        <f t="shared" si="1"/>
        <v>736.04419604471184</v>
      </c>
      <c r="Q33" s="205">
        <f t="shared" si="1"/>
        <v>616.85305245055883</v>
      </c>
      <c r="R33" s="205">
        <f t="shared" si="1"/>
        <v>650.55485812553741</v>
      </c>
      <c r="S33" s="205">
        <f t="shared" si="1"/>
        <v>748.62837489251933</v>
      </c>
      <c r="T33" s="205">
        <f t="shared" si="1"/>
        <v>750.05546001719676</v>
      </c>
      <c r="U33" s="205">
        <f t="shared" si="1"/>
        <v>905.59226139294913</v>
      </c>
      <c r="V33" s="205">
        <f t="shared" si="1"/>
        <v>858.16285468615627</v>
      </c>
      <c r="W33" s="205">
        <f t="shared" si="1"/>
        <v>906.31977644024073</v>
      </c>
      <c r="X33" s="205">
        <f t="shared" si="1"/>
        <v>887.66818572656916</v>
      </c>
      <c r="Y33" s="205">
        <f t="shared" si="1"/>
        <v>1075.9104901117798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556.85726569217536</v>
      </c>
      <c r="C34" s="204">
        <f>ISI!C30+NFM!C46+CHI!C35+NMM!C34+PPA!C35+FBT!C15+TRE!C15+MAE!C15+TEL!C15+WWP!C15+OIS!C15</f>
        <v>490.64918314703351</v>
      </c>
      <c r="D34" s="204">
        <f>ISI!D30+NFM!D46+CHI!D35+NMM!D34+PPA!D35+FBT!D15+TRE!D15+MAE!D15+TEL!D15+WWP!D15+OIS!D15</f>
        <v>495.37833190025788</v>
      </c>
      <c r="E34" s="204">
        <f>ISI!E30+NFM!E46+CHI!E35+NMM!E34+PPA!E35+FBT!E15+TRE!E15+MAE!E15+TEL!E15+WWP!E15+OIS!E15</f>
        <v>521.38865004299225</v>
      </c>
      <c r="F34" s="204">
        <f>ISI!F30+NFM!F46+CHI!F35+NMM!F34+PPA!F35+FBT!F15+TRE!F15+MAE!F15+TEL!F15+WWP!F15+OIS!F15</f>
        <v>535.57609630266552</v>
      </c>
      <c r="G34" s="204">
        <f>ISI!G30+NFM!G46+CHI!G35+NMM!G34+PPA!G35+FBT!G15+TRE!G15+MAE!G15+TEL!G15+WWP!G15+OIS!G15</f>
        <v>436.26397248495272</v>
      </c>
      <c r="H34" s="204">
        <f>ISI!H30+NFM!H46+CHI!H35+NMM!H34+PPA!H35+FBT!H15+TRE!H15+MAE!H15+TEL!H15+WWP!H15+OIS!H15</f>
        <v>509.5657781599312</v>
      </c>
      <c r="I34" s="204">
        <f>ISI!I30+NFM!I46+CHI!I35+NMM!I34+PPA!I35+FBT!I15+TRE!I15+MAE!I15+TEL!I15+WWP!I15+OIS!I15</f>
        <v>536.7583834909716</v>
      </c>
      <c r="J34" s="204">
        <f>ISI!J30+NFM!J46+CHI!J35+NMM!J34+PPA!J35+FBT!J15+TRE!J15+MAE!J15+TEL!J15+WWP!J15+OIS!J15</f>
        <v>457.54514187446262</v>
      </c>
      <c r="K34" s="204">
        <f>ISI!K30+NFM!K46+CHI!K35+NMM!K34+PPA!K35+FBT!K15+TRE!K15+MAE!K15+TEL!K15+WWP!K15+OIS!K15</f>
        <v>498.92519346517622</v>
      </c>
      <c r="L34" s="204">
        <f>ISI!L30+NFM!L46+CHI!L35+NMM!L34+PPA!L35+FBT!L15+TRE!L15+MAE!L15+TEL!L15+WWP!L15+OIS!L15</f>
        <v>410.2536543422184</v>
      </c>
      <c r="M34" s="204">
        <f>ISI!M30+NFM!M46+CHI!M35+NMM!M34+PPA!M35+FBT!M15+TRE!M15+MAE!M15+TEL!M15+WWP!M15+OIS!M15</f>
        <v>293.20722269991398</v>
      </c>
      <c r="N34" s="204">
        <f>ISI!N30+NFM!N46+CHI!N35+NMM!N34+PPA!N35+FBT!N15+TRE!N15+MAE!N15+TEL!N15+WWP!N15+OIS!N15</f>
        <v>231.72828890799661</v>
      </c>
      <c r="O34" s="204">
        <f>ISI!O30+NFM!O46+CHI!O35+NMM!O34+PPA!O35+FBT!O15+TRE!O15+MAE!O15+TEL!O15+WWP!O15+OIS!O15</f>
        <v>286.11349957007741</v>
      </c>
      <c r="P34" s="204">
        <f>ISI!P30+NFM!P46+CHI!P35+NMM!P34+PPA!P35+FBT!P15+TRE!P15+MAE!P15+TEL!P15+WWP!P15+OIS!P15</f>
        <v>245.91573516766979</v>
      </c>
      <c r="Q34" s="204">
        <f>ISI!Q30+NFM!Q46+CHI!Q35+NMM!Q34+PPA!Q35+FBT!Q15+TRE!Q15+MAE!Q15+TEL!Q15+WWP!Q15+OIS!Q15</f>
        <v>184.43680137575231</v>
      </c>
      <c r="R34" s="204">
        <f>ISI!R30+NFM!R46+CHI!R35+NMM!R34+PPA!R35+FBT!R15+TRE!R15+MAE!R15+TEL!R15+WWP!R15+OIS!R15</f>
        <v>191.530524505589</v>
      </c>
      <c r="S34" s="204">
        <f>ISI!S30+NFM!S46+CHI!S35+NMM!S34+PPA!S35+FBT!S15+TRE!S15+MAE!S15+TEL!S15+WWP!S15+OIS!S15</f>
        <v>255.4957867583835</v>
      </c>
      <c r="T34" s="204">
        <f>ISI!T30+NFM!T46+CHI!T35+NMM!T34+PPA!T35+FBT!T15+TRE!T15+MAE!T15+TEL!T15+WWP!T15+OIS!T15</f>
        <v>247.61943250214961</v>
      </c>
      <c r="U34" s="204">
        <f>ISI!U30+NFM!U46+CHI!U35+NMM!U34+PPA!U35+FBT!U15+TRE!U15+MAE!U15+TEL!U15+WWP!U15+OIS!U15</f>
        <v>377.4747205503009</v>
      </c>
      <c r="V34" s="204">
        <f>ISI!V30+NFM!V46+CHI!V35+NMM!V34+PPA!V35+FBT!V15+TRE!V15+MAE!V15+TEL!V15+WWP!V15+OIS!V15</f>
        <v>413.15030094582971</v>
      </c>
      <c r="W34" s="204">
        <f>ISI!W30+NFM!W46+CHI!W35+NMM!W34+PPA!W35+FBT!W15+TRE!W15+MAE!W15+TEL!W15+WWP!W15+OIS!W15</f>
        <v>469.51341358555447</v>
      </c>
      <c r="X34" s="204">
        <f>ISI!X30+NFM!X46+CHI!X35+NMM!X34+PPA!X35+FBT!X15+TRE!X15+MAE!X15+TEL!X15+WWP!X15+OIS!X15</f>
        <v>244.98761822871879</v>
      </c>
      <c r="Y34" s="204">
        <f>ISI!Y30+NFM!Y46+CHI!Y35+NMM!Y34+PPA!Y35+FBT!Y15+TRE!Y15+MAE!Y15+TEL!Y15+WWP!Y15+OIS!Y15</f>
        <v>204.17979363714531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74.563112639724835</v>
      </c>
      <c r="C35" s="204">
        <f>ISI!C31+NFM!C47+CHI!C36+NMM!C35+PPA!C36+FBT!C16+TRE!C16+MAE!C16+TEL!C16+WWP!C16+OIS!C16</f>
        <v>75.692777300085993</v>
      </c>
      <c r="D35" s="204">
        <f>ISI!D31+NFM!D47+CHI!D36+NMM!D35+PPA!D36+FBT!D16+TRE!D16+MAE!D16+TEL!D16+WWP!D16+OIS!D16</f>
        <v>109.58495270851247</v>
      </c>
      <c r="E35" s="204">
        <f>ISI!E31+NFM!E47+CHI!E36+NMM!E35+PPA!E36+FBT!E16+TRE!E16+MAE!E16+TEL!E16+WWP!E16+OIS!E16</f>
        <v>105.06612209802236</v>
      </c>
      <c r="F35" s="204">
        <f>ISI!F31+NFM!F47+CHI!F36+NMM!F35+PPA!F36+FBT!F16+TRE!F16+MAE!F16+TEL!F16+WWP!F16+OIS!F16</f>
        <v>118.62295786758381</v>
      </c>
      <c r="G35" s="204">
        <f>ISI!G31+NFM!G47+CHI!G36+NMM!G35+PPA!G36+FBT!G16+TRE!G16+MAE!G16+TEL!G16+WWP!G16+OIS!G16</f>
        <v>91.509200343938076</v>
      </c>
      <c r="H35" s="204">
        <f>ISI!H31+NFM!H47+CHI!H36+NMM!H35+PPA!H36+FBT!H16+TRE!H16+MAE!H16+TEL!H16+WWP!H16+OIS!H16</f>
        <v>72.303525365434197</v>
      </c>
      <c r="I35" s="204">
        <f>ISI!I31+NFM!I47+CHI!I36+NMM!I35+PPA!I36+FBT!I16+TRE!I16+MAE!I16+TEL!I16+WWP!I16+OIS!I16</f>
        <v>64.395356835769547</v>
      </c>
      <c r="J35" s="204">
        <f>ISI!J31+NFM!J47+CHI!J36+NMM!J35+PPA!J36+FBT!J16+TRE!J16+MAE!J16+TEL!J16+WWP!J16+OIS!J16</f>
        <v>66.654858125537402</v>
      </c>
      <c r="K35" s="204">
        <f>ISI!K31+NFM!K47+CHI!K36+NMM!K35+PPA!K36+FBT!K16+TRE!K16+MAE!K16+TEL!K16+WWP!K16+OIS!K16</f>
        <v>63.72424763542562</v>
      </c>
      <c r="L35" s="204">
        <f>ISI!L31+NFM!L47+CHI!L36+NMM!L35+PPA!L36+FBT!L16+TRE!L16+MAE!L16+TEL!L16+WWP!L16+OIS!L16</f>
        <v>64.822957867583824</v>
      </c>
      <c r="M35" s="204">
        <f>ISI!M31+NFM!M47+CHI!M36+NMM!M35+PPA!M36+FBT!M16+TRE!M16+MAE!M16+TEL!M16+WWP!M16+OIS!M16</f>
        <v>63.724247635425613</v>
      </c>
      <c r="N35" s="204">
        <f>ISI!N31+NFM!N47+CHI!N36+NMM!N35+PPA!N36+FBT!N16+TRE!N16+MAE!N16+TEL!N16+WWP!N16+OIS!N16</f>
        <v>52.737403267411857</v>
      </c>
      <c r="O35" s="204">
        <f>ISI!O31+NFM!O47+CHI!O36+NMM!O35+PPA!O36+FBT!O16+TRE!O16+MAE!O16+TEL!O16+WWP!O16+OIS!O16</f>
        <v>62.625451418744625</v>
      </c>
      <c r="P35" s="204">
        <f>ISI!P31+NFM!P47+CHI!P36+NMM!P35+PPA!P36+FBT!P16+TRE!P16+MAE!P16+TEL!P16+WWP!P16+OIS!P16</f>
        <v>71.414961306964742</v>
      </c>
      <c r="Q35" s="204">
        <f>ISI!Q31+NFM!Q47+CHI!Q36+NMM!Q35+PPA!Q36+FBT!Q16+TRE!Q16+MAE!Q16+TEL!Q16+WWP!Q16+OIS!Q16</f>
        <v>68.118830610490107</v>
      </c>
      <c r="R35" s="204">
        <f>ISI!R31+NFM!R47+CHI!R36+NMM!R35+PPA!R36+FBT!R16+TRE!R16+MAE!R16+TEL!R16+WWP!R16+OIS!R16</f>
        <v>76.908512467755799</v>
      </c>
      <c r="S35" s="204">
        <f>ISI!S31+NFM!S47+CHI!S36+NMM!S35+PPA!S36+FBT!S16+TRE!S16+MAE!S16+TEL!S16+WWP!S16+OIS!S16</f>
        <v>85.576956147893355</v>
      </c>
      <c r="T35" s="204">
        <f>ISI!T31+NFM!T47+CHI!T36+NMM!T35+PPA!T36+FBT!T16+TRE!T16+MAE!T16+TEL!T16+WWP!T16+OIS!T16</f>
        <v>86.045055889939817</v>
      </c>
      <c r="U35" s="204">
        <f>ISI!U31+NFM!U47+CHI!U36+NMM!U35+PPA!U36+FBT!U16+TRE!U16+MAE!U16+TEL!U16+WWP!U16+OIS!U16</f>
        <v>84.170765262252786</v>
      </c>
      <c r="V35" s="204">
        <f>ISI!V31+NFM!V47+CHI!V36+NMM!V35+PPA!V36+FBT!V16+TRE!V16+MAE!V16+TEL!V16+WWP!V16+OIS!V16</f>
        <v>80.597850386930361</v>
      </c>
      <c r="W35" s="204">
        <f>ISI!W31+NFM!W47+CHI!W36+NMM!W35+PPA!W36+FBT!W16+TRE!W16+MAE!W16+TEL!W16+WWP!W16+OIS!W16</f>
        <v>94.086414445399825</v>
      </c>
      <c r="X35" s="204">
        <f>ISI!X31+NFM!X47+CHI!X36+NMM!X35+PPA!X36+FBT!X16+TRE!X16+MAE!X16+TEL!X16+WWP!X16+OIS!X16</f>
        <v>108.85055889939811</v>
      </c>
      <c r="Y35" s="204">
        <f>ISI!Y31+NFM!Y47+CHI!Y36+NMM!Y35+PPA!Y36+FBT!Y16+TRE!Y16+MAE!Y16+TEL!Y16+WWP!Y16+OIS!Y16</f>
        <v>159.37833190025796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529.95124677558033</v>
      </c>
      <c r="C36" s="204">
        <f>ISI!C32+NFM!C48+CHI!C37+NMM!C36+PPA!C37+FBT!C17+TRE!C17+MAE!C17+TEL!C17+WWP!C17+OIS!C17</f>
        <v>590.54643164230436</v>
      </c>
      <c r="D36" s="204">
        <f>ISI!D32+NFM!D48+CHI!D37+NMM!D36+PPA!D37+FBT!D17+TRE!D17+MAE!D17+TEL!D17+WWP!D17+OIS!D17</f>
        <v>568.97876182287177</v>
      </c>
      <c r="E36" s="204">
        <f>ISI!E32+NFM!E48+CHI!E37+NMM!E36+PPA!E37+FBT!E17+TRE!E17+MAE!E17+TEL!E17+WWP!E17+OIS!E17</f>
        <v>583.35709372312976</v>
      </c>
      <c r="F36" s="204">
        <f>ISI!F32+NFM!F48+CHI!F37+NMM!F36+PPA!F37+FBT!F17+TRE!F17+MAE!F17+TEL!F17+WWP!F17+OIS!F17</f>
        <v>556.65434221840064</v>
      </c>
      <c r="G36" s="204">
        <f>ISI!G32+NFM!G48+CHI!G37+NMM!G36+PPA!G37+FBT!G17+TRE!G17+MAE!G17+TEL!G17+WWP!G17+OIS!G17</f>
        <v>537.14058469475492</v>
      </c>
      <c r="H36" s="204">
        <f>ISI!H32+NFM!H48+CHI!H37+NMM!H36+PPA!H37+FBT!H17+TRE!H17+MAE!H17+TEL!H17+WWP!H17+OIS!H17</f>
        <v>532.00533104041278</v>
      </c>
      <c r="I36" s="204">
        <f>ISI!I32+NFM!I48+CHI!I37+NMM!I36+PPA!I37+FBT!I17+TRE!I17+MAE!I17+TEL!I17+WWP!I17+OIS!I17</f>
        <v>485.78865004299212</v>
      </c>
      <c r="J36" s="204">
        <f>ISI!J32+NFM!J48+CHI!J37+NMM!J36+PPA!J37+FBT!J17+TRE!J17+MAE!J17+TEL!J17+WWP!J17+OIS!J17</f>
        <v>480.65365434221826</v>
      </c>
      <c r="K36" s="204">
        <f>ISI!K32+NFM!K48+CHI!K37+NMM!K36+PPA!K37+FBT!K17+TRE!K17+MAE!K17+TEL!K17+WWP!K17+OIS!K17</f>
        <v>463.322871883061</v>
      </c>
      <c r="L36" s="204">
        <f>ISI!L32+NFM!L48+CHI!L37+NMM!L36+PPA!L37+FBT!L17+TRE!L17+MAE!L17+TEL!L17+WWP!L17+OIS!L17</f>
        <v>437.46784178847804</v>
      </c>
      <c r="M36" s="204">
        <f>ISI!M32+NFM!M48+CHI!M37+NMM!M36+PPA!M37+FBT!M17+TRE!M17+MAE!M17+TEL!M17+WWP!M17+OIS!M17</f>
        <v>418.85219260533097</v>
      </c>
      <c r="N36" s="204">
        <f>ISI!N32+NFM!N48+CHI!N37+NMM!N36+PPA!N37+FBT!N17+TRE!N17+MAE!N17+TEL!N17+WWP!N17+OIS!N17</f>
        <v>373.34711951848658</v>
      </c>
      <c r="O36" s="204">
        <f>ISI!O32+NFM!O48+CHI!O37+NMM!O36+PPA!O37+FBT!O17+TRE!O17+MAE!O17+TEL!O17+WWP!O17+OIS!O17</f>
        <v>346.45803955288045</v>
      </c>
      <c r="P36" s="204">
        <f>ISI!P32+NFM!P48+CHI!P37+NMM!P36+PPA!P37+FBT!P17+TRE!P17+MAE!P17+TEL!P17+WWP!P17+OIS!P17</f>
        <v>295.78194325021491</v>
      </c>
      <c r="Q36" s="204">
        <f>ISI!Q32+NFM!Q48+CHI!Q37+NMM!Q36+PPA!Q37+FBT!Q17+TRE!Q17+MAE!Q17+TEL!Q17+WWP!Q17+OIS!Q17</f>
        <v>260.86749785038694</v>
      </c>
      <c r="R36" s="204">
        <f>ISI!R32+NFM!R48+CHI!R37+NMM!R36+PPA!R37+FBT!R17+TRE!R17+MAE!R17+TEL!R17+WWP!R17+OIS!R17</f>
        <v>273.19200343938087</v>
      </c>
      <c r="S36" s="204">
        <f>ISI!S32+NFM!S48+CHI!S37+NMM!S36+PPA!S37+FBT!S17+TRE!S17+MAE!S17+TEL!S17+WWP!S17+OIS!S17</f>
        <v>281.28091143594156</v>
      </c>
      <c r="T36" s="204">
        <f>ISI!T32+NFM!T48+CHI!T37+NMM!T36+PPA!T37+FBT!T17+TRE!T17+MAE!T17+TEL!T17+WWP!T17+OIS!T17</f>
        <v>293.5632846087704</v>
      </c>
      <c r="U36" s="204">
        <f>ISI!U32+NFM!U48+CHI!U37+NMM!U36+PPA!U37+FBT!U17+TRE!U17+MAE!U17+TEL!U17+WWP!U17+OIS!U17</f>
        <v>319.47231298366285</v>
      </c>
      <c r="V36" s="204">
        <f>ISI!V32+NFM!V48+CHI!V37+NMM!V36+PPA!V37+FBT!V17+TRE!V17+MAE!V17+TEL!V17+WWP!V17+OIS!V17</f>
        <v>267.96526225279445</v>
      </c>
      <c r="W36" s="204">
        <f>ISI!W32+NFM!W48+CHI!W37+NMM!W36+PPA!W37+FBT!W17+TRE!W17+MAE!W17+TEL!W17+WWP!W17+OIS!W17</f>
        <v>244.88787618228716</v>
      </c>
      <c r="X36" s="204">
        <f>ISI!X32+NFM!X48+CHI!X37+NMM!X36+PPA!X37+FBT!X17+TRE!X17+MAE!X17+TEL!X17+WWP!X17+OIS!X17</f>
        <v>362.886328460877</v>
      </c>
      <c r="Y36" s="204">
        <f>ISI!Y32+NFM!Y48+CHI!Y37+NMM!Y36+PPA!Y37+FBT!Y17+TRE!Y17+MAE!Y17+TEL!Y17+WWP!Y17+OIS!Y17</f>
        <v>532.99527085124669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638.78865004299223</v>
      </c>
      <c r="C37" s="204">
        <f>ISI!C33+NFM!C49+CHI!C38+NMM!C37+PPA!C38+FBT!C18+TRE!C18+MAE!C18+TEL!C18+WWP!C18+OIS!C18</f>
        <v>485.36345657781595</v>
      </c>
      <c r="D37" s="204">
        <f>ISI!D33+NFM!D49+CHI!D38+NMM!D37+PPA!D38+FBT!D18+TRE!D18+MAE!D18+TEL!D18+WWP!D18+OIS!D18</f>
        <v>482.46870163370602</v>
      </c>
      <c r="E37" s="204">
        <f>ISI!E33+NFM!E49+CHI!E38+NMM!E37+PPA!E38+FBT!E18+TRE!E18+MAE!E18+TEL!E18+WWP!E18+OIS!E18</f>
        <v>465.09982803095448</v>
      </c>
      <c r="F37" s="204">
        <f>ISI!F33+NFM!F49+CHI!F38+NMM!F37+PPA!F38+FBT!F18+TRE!F18+MAE!F18+TEL!F18+WWP!F18+OIS!F18</f>
        <v>482.46861564918311</v>
      </c>
      <c r="G37" s="204">
        <f>ISI!G33+NFM!G49+CHI!G38+NMM!G37+PPA!G38+FBT!G18+TRE!G18+MAE!G18+TEL!G18+WWP!G18+OIS!G18</f>
        <v>386.9399828030954</v>
      </c>
      <c r="H37" s="204">
        <f>ISI!H33+NFM!H49+CHI!H38+NMM!H37+PPA!H38+FBT!H18+TRE!H18+MAE!H18+TEL!H18+WWP!H18+OIS!H18</f>
        <v>344.48263112639722</v>
      </c>
      <c r="I37" s="204">
        <f>ISI!I33+NFM!I49+CHI!I38+NMM!I37+PPA!I38+FBT!I18+TRE!I18+MAE!I18+TEL!I18+WWP!I18+OIS!I18</f>
        <v>284.65649183147025</v>
      </c>
      <c r="J37" s="204">
        <f>ISI!J33+NFM!J49+CHI!J38+NMM!J37+PPA!J38+FBT!J18+TRE!J18+MAE!J18+TEL!J18+WWP!J18+OIS!J18</f>
        <v>195.88228718830607</v>
      </c>
      <c r="K37" s="204">
        <f>ISI!K33+NFM!K49+CHI!K38+NMM!K37+PPA!K38+FBT!K18+TRE!K18+MAE!K18+TEL!K18+WWP!K18+OIS!K18</f>
        <v>179.61203783318999</v>
      </c>
      <c r="L37" s="204">
        <f>ISI!L33+NFM!L49+CHI!L38+NMM!L37+PPA!L38+FBT!L18+TRE!L18+MAE!L18+TEL!L18+WWP!L18+OIS!L18</f>
        <v>165.28125537403267</v>
      </c>
      <c r="M37" s="204">
        <f>ISI!M33+NFM!M49+CHI!M38+NMM!M37+PPA!M38+FBT!M18+TRE!M18+MAE!M18+TEL!M18+WWP!M18+OIS!M18</f>
        <v>167.19208942390367</v>
      </c>
      <c r="N37" s="204">
        <f>ISI!N33+NFM!N49+CHI!N38+NMM!N37+PPA!N38+FBT!N18+TRE!N18+MAE!N18+TEL!N18+WWP!N18+OIS!N18</f>
        <v>141.39673258813411</v>
      </c>
      <c r="O37" s="204">
        <f>ISI!O33+NFM!O49+CHI!O38+NMM!O37+PPA!O38+FBT!O18+TRE!O18+MAE!O18+TEL!O18+WWP!O18+OIS!O18</f>
        <v>120.37824591573515</v>
      </c>
      <c r="P37" s="204">
        <f>ISI!P33+NFM!P49+CHI!P38+NMM!P37+PPA!P38+FBT!P18+TRE!P18+MAE!P18+TEL!P18+WWP!P18+OIS!P18</f>
        <v>95.538349097162495</v>
      </c>
      <c r="Q37" s="204">
        <f>ISI!Q33+NFM!Q49+CHI!Q38+NMM!Q37+PPA!Q38+FBT!Q18+TRE!Q18+MAE!Q18+TEL!Q18+WWP!Q18+OIS!Q18</f>
        <v>77.386070507308673</v>
      </c>
      <c r="R37" s="204">
        <f>ISI!R33+NFM!R49+CHI!R38+NMM!R37+PPA!R38+FBT!R18+TRE!R18+MAE!R18+TEL!R18+WWP!R18+OIS!R18</f>
        <v>75.475322441960444</v>
      </c>
      <c r="S37" s="204">
        <f>ISI!S33+NFM!S49+CHI!S38+NMM!S37+PPA!S38+FBT!S18+TRE!S18+MAE!S18+TEL!S18+WWP!S18+OIS!S18</f>
        <v>76.251160791057615</v>
      </c>
      <c r="T37" s="204">
        <f>ISI!T33+NFM!T49+CHI!T38+NMM!T37+PPA!T38+FBT!T18+TRE!T18+MAE!T18+TEL!T18+WWP!T18+OIS!T18</f>
        <v>68.298624247635416</v>
      </c>
      <c r="U37" s="204">
        <f>ISI!U33+NFM!U49+CHI!U38+NMM!U37+PPA!U38+FBT!U18+TRE!U18+MAE!U18+TEL!U18+WWP!U18+OIS!U18</f>
        <v>62.494239036973333</v>
      </c>
      <c r="V37" s="204">
        <f>ISI!V33+NFM!V49+CHI!V38+NMM!V37+PPA!V38+FBT!V18+TRE!V18+MAE!V18+TEL!V18+WWP!V18+OIS!V18</f>
        <v>58.248495270851244</v>
      </c>
      <c r="W37" s="204">
        <f>ISI!W33+NFM!W49+CHI!W38+NMM!W37+PPA!W38+FBT!W18+TRE!W18+MAE!W18+TEL!W18+WWP!W18+OIS!W18</f>
        <v>61.893895098882204</v>
      </c>
      <c r="X37" s="204">
        <f>ISI!X33+NFM!X49+CHI!X38+NMM!X37+PPA!X38+FBT!X18+TRE!X18+MAE!X18+TEL!X18+WWP!X18+OIS!X18</f>
        <v>76.458125537403248</v>
      </c>
      <c r="Y37" s="204">
        <f>ISI!Y33+NFM!Y49+CHI!Y38+NMM!Y37+PPA!Y38+FBT!Y18+TRE!Y18+MAE!Y18+TEL!Y18+WWP!Y18+OIS!Y18</f>
        <v>54.958641444539971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35.201117798796211</v>
      </c>
      <c r="C38" s="204">
        <f>ISI!C34+NFM!C50+CHI!C39+NMM!C38+PPA!C39+FBT!C19+TRE!C19+MAE!C19+TEL!C19+WWP!C19+OIS!C19</f>
        <v>21.971625107480651</v>
      </c>
      <c r="D38" s="204">
        <f>ISI!D34+NFM!D50+CHI!D39+NMM!D38+PPA!D39+FBT!D19+TRE!D19+MAE!D19+TEL!D19+WWP!D19+OIS!D19</f>
        <v>17.077730008598451</v>
      </c>
      <c r="E38" s="204">
        <f>ISI!E34+NFM!E50+CHI!E39+NMM!E38+PPA!E39+FBT!E19+TRE!E19+MAE!E19+TEL!E19+WWP!E19+OIS!E19</f>
        <v>125.37987962166805</v>
      </c>
      <c r="F38" s="204">
        <f>ISI!F34+NFM!F50+CHI!F39+NMM!F38+PPA!F39+FBT!F19+TRE!F19+MAE!F19+TEL!F19+WWP!F19+OIS!F19</f>
        <v>87.527773000859852</v>
      </c>
      <c r="G38" s="204">
        <f>ISI!G34+NFM!G50+CHI!G39+NMM!G38+PPA!G39+FBT!G19+TRE!G19+MAE!G19+TEL!G19+WWP!G19+OIS!G19</f>
        <v>182.78194325021497</v>
      </c>
      <c r="H38" s="204">
        <f>ISI!H34+NFM!H50+CHI!H39+NMM!H38+PPA!H39+FBT!H19+TRE!H19+MAE!H19+TEL!H19+WWP!H19+OIS!H19</f>
        <v>101.24230438521064</v>
      </c>
      <c r="I38" s="204">
        <f>ISI!I34+NFM!I50+CHI!I39+NMM!I38+PPA!I39+FBT!I19+TRE!I19+MAE!I19+TEL!I19+WWP!I19+OIS!I19</f>
        <v>46.295700773860695</v>
      </c>
      <c r="J38" s="204">
        <f>ISI!J34+NFM!J50+CHI!J39+NMM!J38+PPA!J39+FBT!J19+TRE!J19+MAE!J19+TEL!J19+WWP!J19+OIS!J19</f>
        <v>33.701289767841786</v>
      </c>
      <c r="K38" s="204">
        <f>ISI!K34+NFM!K50+CHI!K39+NMM!K38+PPA!K39+FBT!K19+TRE!K19+MAE!K19+TEL!K19+WWP!K19+OIS!K19</f>
        <v>74.973688736027526</v>
      </c>
      <c r="L38" s="204">
        <f>ISI!L34+NFM!L50+CHI!L39+NMM!L38+PPA!L39+FBT!L19+TRE!L19+MAE!L19+TEL!L19+WWP!L19+OIS!L19</f>
        <v>53.501375752364574</v>
      </c>
      <c r="M38" s="204">
        <f>ISI!M34+NFM!M50+CHI!M39+NMM!M38+PPA!M39+FBT!M19+TRE!M19+MAE!M19+TEL!M19+WWP!M19+OIS!M19</f>
        <v>9.7687016337059323</v>
      </c>
      <c r="N38" s="204">
        <f>ISI!N34+NFM!N50+CHI!N39+NMM!N38+PPA!N39+FBT!N19+TRE!N19+MAE!N19+TEL!N19+WWP!N19+OIS!N19</f>
        <v>35.253568357695606</v>
      </c>
      <c r="O38" s="204">
        <f>ISI!O34+NFM!O50+CHI!O39+NMM!O38+PPA!O39+FBT!O19+TRE!O19+MAE!O19+TEL!O19+WWP!O19+OIS!O19</f>
        <v>18.773344797936371</v>
      </c>
      <c r="P38" s="204">
        <f>ISI!P34+NFM!P50+CHI!P39+NMM!P38+PPA!P39+FBT!P19+TRE!P19+MAE!P19+TEL!P19+WWP!P19+OIS!P19</f>
        <v>27.393207222699907</v>
      </c>
      <c r="Q38" s="204">
        <f>ISI!Q34+NFM!Q50+CHI!Q39+NMM!Q38+PPA!Q39+FBT!Q19+TRE!Q19+MAE!Q19+TEL!Q19+WWP!Q19+OIS!Q19</f>
        <v>26.0438521066208</v>
      </c>
      <c r="R38" s="204">
        <f>ISI!R34+NFM!R50+CHI!R39+NMM!R38+PPA!R39+FBT!R19+TRE!R19+MAE!R19+TEL!R19+WWP!R19+OIS!R19</f>
        <v>33.44849527085124</v>
      </c>
      <c r="S38" s="204">
        <f>ISI!S34+NFM!S50+CHI!S39+NMM!S38+PPA!S39+FBT!S19+TRE!S19+MAE!S19+TEL!S19+WWP!S19+OIS!S19</f>
        <v>50.023559759243327</v>
      </c>
      <c r="T38" s="204">
        <f>ISI!T34+NFM!T50+CHI!T39+NMM!T38+PPA!T39+FBT!T19+TRE!T19+MAE!T19+TEL!T19+WWP!T19+OIS!T19</f>
        <v>54.529062768701614</v>
      </c>
      <c r="U38" s="204">
        <f>ISI!U34+NFM!U50+CHI!U39+NMM!U38+PPA!U39+FBT!U19+TRE!U19+MAE!U19+TEL!U19+WWP!U19+OIS!U19</f>
        <v>61.980223559759231</v>
      </c>
      <c r="V38" s="204">
        <f>ISI!V34+NFM!V50+CHI!V39+NMM!V38+PPA!V39+FBT!V19+TRE!V19+MAE!V19+TEL!V19+WWP!V19+OIS!V19</f>
        <v>38.20094582975063</v>
      </c>
      <c r="W38" s="204">
        <f>ISI!W34+NFM!W50+CHI!W39+NMM!W38+PPA!W39+FBT!W19+TRE!W19+MAE!W19+TEL!W19+WWP!W19+OIS!W19</f>
        <v>35.938177128116941</v>
      </c>
      <c r="X38" s="204">
        <f>ISI!X34+NFM!X50+CHI!X39+NMM!X38+PPA!X39+FBT!X19+TRE!X19+MAE!X19+TEL!X19+WWP!X19+OIS!X19</f>
        <v>94.485554600171966</v>
      </c>
      <c r="Y38" s="204">
        <f>ISI!Y34+NFM!Y50+CHI!Y39+NMM!Y38+PPA!Y39+FBT!Y19+TRE!Y19+MAE!Y19+TEL!Y19+WWP!Y19+OIS!Y19</f>
        <v>124.39845227858984</v>
      </c>
    </row>
    <row r="39" spans="1:25" ht="12" customHeight="1" x14ac:dyDescent="0.25">
      <c r="A39" s="19" t="s">
        <v>72</v>
      </c>
      <c r="B39" s="205">
        <f t="shared" ref="B39:Y39" si="2">B40+B41</f>
        <v>3528.5684436801366</v>
      </c>
      <c r="C39" s="205">
        <f t="shared" si="2"/>
        <v>3419.4037833190023</v>
      </c>
      <c r="D39" s="205">
        <f t="shared" si="2"/>
        <v>3301.4711951848667</v>
      </c>
      <c r="E39" s="205">
        <f t="shared" si="2"/>
        <v>3528.2124677558045</v>
      </c>
      <c r="F39" s="205">
        <f t="shared" si="2"/>
        <v>3857.4853826311264</v>
      </c>
      <c r="G39" s="205">
        <f t="shared" si="2"/>
        <v>3642.4262252794492</v>
      </c>
      <c r="H39" s="205">
        <f t="shared" si="2"/>
        <v>3825.1456577815989</v>
      </c>
      <c r="I39" s="205">
        <f t="shared" si="2"/>
        <v>4193.8306104901121</v>
      </c>
      <c r="J39" s="205">
        <f t="shared" si="2"/>
        <v>3798.2253654342212</v>
      </c>
      <c r="K39" s="205">
        <f t="shared" si="2"/>
        <v>3363.2011177987956</v>
      </c>
      <c r="L39" s="205">
        <f t="shared" si="2"/>
        <v>3659.120292347377</v>
      </c>
      <c r="M39" s="205">
        <f t="shared" si="2"/>
        <v>3731.9254514187442</v>
      </c>
      <c r="N39" s="205">
        <f t="shared" si="2"/>
        <v>3698.9745485812546</v>
      </c>
      <c r="O39" s="205">
        <f t="shared" si="2"/>
        <v>3773.3884780739463</v>
      </c>
      <c r="P39" s="205">
        <f t="shared" si="2"/>
        <v>3792.9487532244193</v>
      </c>
      <c r="Q39" s="205">
        <f t="shared" si="2"/>
        <v>3716.7764402407556</v>
      </c>
      <c r="R39" s="205">
        <f t="shared" si="2"/>
        <v>3873.1175408426484</v>
      </c>
      <c r="S39" s="205">
        <f t="shared" si="2"/>
        <v>4184.6135855545999</v>
      </c>
      <c r="T39" s="205">
        <f t="shared" si="2"/>
        <v>4378.712467755804</v>
      </c>
      <c r="U39" s="205">
        <f t="shared" si="2"/>
        <v>4361.906620808255</v>
      </c>
      <c r="V39" s="205">
        <f t="shared" si="2"/>
        <v>4236.2861564918312</v>
      </c>
      <c r="W39" s="205">
        <f t="shared" si="2"/>
        <v>4669.7147033533965</v>
      </c>
      <c r="X39" s="205">
        <f t="shared" si="2"/>
        <v>4025.0860705073087</v>
      </c>
      <c r="Y39" s="205">
        <f t="shared" si="2"/>
        <v>3997.0944969905408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2281.663800515907</v>
      </c>
      <c r="C40" s="204">
        <f>ISI!C36+NFM!C52+CHI!C41+NMM!C40+PPA!C41+FBT!C21+TRE!C21+MAE!C21+TEL!C21+WWP!C21+OIS!C21</f>
        <v>2280.8684436801373</v>
      </c>
      <c r="D40" s="204">
        <f>ISI!D36+NFM!D52+CHI!D41+NMM!D40+PPA!D41+FBT!D21+TRE!D21+MAE!D21+TEL!D21+WWP!D21+OIS!D21</f>
        <v>2262.0593293207226</v>
      </c>
      <c r="E40" s="204">
        <f>ISI!E36+NFM!E52+CHI!E41+NMM!E40+PPA!E41+FBT!E21+TRE!E21+MAE!E21+TEL!E21+WWP!E21+OIS!E21</f>
        <v>2413.8005159071367</v>
      </c>
      <c r="F40" s="204">
        <f>ISI!F36+NFM!F52+CHI!F41+NMM!F40+PPA!F41+FBT!F21+TRE!F21+MAE!F21+TEL!F21+WWP!F21+OIS!F21</f>
        <v>2710.597592433362</v>
      </c>
      <c r="G40" s="204">
        <f>ISI!G36+NFM!G52+CHI!G41+NMM!G40+PPA!G41+FBT!G21+TRE!G21+MAE!G21+TEL!G21+WWP!G21+OIS!G21</f>
        <v>2794.539982803095</v>
      </c>
      <c r="H40" s="204">
        <f>ISI!H36+NFM!H52+CHI!H41+NMM!H40+PPA!H41+FBT!H21+TRE!H21+MAE!H21+TEL!H21+WWP!H21+OIS!H21</f>
        <v>2938.9939810834048</v>
      </c>
      <c r="I40" s="204">
        <f>ISI!I36+NFM!I52+CHI!I41+NMM!I40+PPA!I41+FBT!I21+TRE!I21+MAE!I21+TEL!I21+WWP!I21+OIS!I21</f>
        <v>3079.0842648323305</v>
      </c>
      <c r="J40" s="204">
        <f>ISI!J36+NFM!J52+CHI!J41+NMM!J40+PPA!J41+FBT!J21+TRE!J21+MAE!J21+TEL!J21+WWP!J21+OIS!J21</f>
        <v>3018.7876182287182</v>
      </c>
      <c r="K40" s="204">
        <f>ISI!K36+NFM!K52+CHI!K41+NMM!K40+PPA!K41+FBT!K21+TRE!K21+MAE!K21+TEL!K21+WWP!K21+OIS!K21</f>
        <v>2921.6895958727423</v>
      </c>
      <c r="L40" s="204">
        <f>ISI!L36+NFM!L52+CHI!L41+NMM!L40+PPA!L41+FBT!L21+TRE!L21+MAE!L21+TEL!L21+WWP!L21+OIS!L21</f>
        <v>3089.3797076526221</v>
      </c>
      <c r="M40" s="204">
        <f>ISI!M36+NFM!M52+CHI!M41+NMM!M40+PPA!M41+FBT!M21+TRE!M21+MAE!M21+TEL!M21+WWP!M21+OIS!M21</f>
        <v>3172.8923473774717</v>
      </c>
      <c r="N40" s="204">
        <f>ISI!N36+NFM!N52+CHI!N41+NMM!N40+PPA!N41+FBT!N21+TRE!N21+MAE!N21+TEL!N21+WWP!N21+OIS!N21</f>
        <v>3152.1105760963019</v>
      </c>
      <c r="O40" s="204">
        <f>ISI!O36+NFM!O52+CHI!O41+NMM!O40+PPA!O41+FBT!O21+TRE!O21+MAE!O21+TEL!O21+WWP!O21+OIS!O21</f>
        <v>3232.3595012897676</v>
      </c>
      <c r="P40" s="204">
        <f>ISI!P36+NFM!P52+CHI!P41+NMM!P40+PPA!P41+FBT!P21+TRE!P21+MAE!P21+TEL!P21+WWP!P21+OIS!P21</f>
        <v>3198.1077386070506</v>
      </c>
      <c r="Q40" s="204">
        <f>ISI!Q36+NFM!Q52+CHI!Q41+NMM!Q40+PPA!Q41+FBT!Q21+TRE!Q21+MAE!Q21+TEL!Q21+WWP!Q21+OIS!Q21</f>
        <v>3229.9272570937223</v>
      </c>
      <c r="R40" s="204">
        <f>ISI!R36+NFM!R52+CHI!R41+NMM!R40+PPA!R41+FBT!R21+TRE!R21+MAE!R21+TEL!R21+WWP!R21+OIS!R21</f>
        <v>3410.7405846947549</v>
      </c>
      <c r="S40" s="204">
        <f>ISI!S36+NFM!S52+CHI!S41+NMM!S40+PPA!S41+FBT!S21+TRE!S21+MAE!S21+TEL!S21+WWP!S21+OIS!S21</f>
        <v>3684.7343078245913</v>
      </c>
      <c r="T40" s="204">
        <f>ISI!T36+NFM!T52+CHI!T41+NMM!T40+PPA!T41+FBT!T21+TRE!T21+MAE!T21+TEL!T21+WWP!T21+OIS!T21</f>
        <v>3909.47377472055</v>
      </c>
      <c r="U40" s="204">
        <f>ISI!U36+NFM!U52+CHI!U41+NMM!U40+PPA!U41+FBT!U21+TRE!U21+MAE!U21+TEL!U21+WWP!U21+OIS!U21</f>
        <v>3910.4413585554603</v>
      </c>
      <c r="V40" s="204">
        <f>ISI!V36+NFM!V52+CHI!V41+NMM!V40+PPA!V41+FBT!V21+TRE!V21+MAE!V21+TEL!V21+WWP!V21+OIS!V21</f>
        <v>3857.2402407566633</v>
      </c>
      <c r="W40" s="204">
        <f>ISI!W36+NFM!W52+CHI!W41+NMM!W40+PPA!W41+FBT!W21+TRE!W21+MAE!W21+TEL!W21+WWP!W21+OIS!W21</f>
        <v>4239.9331040412726</v>
      </c>
      <c r="X40" s="204">
        <f>ISI!X36+NFM!X52+CHI!X41+NMM!X40+PPA!X41+FBT!X21+TRE!X21+MAE!X21+TEL!X21+WWP!X21+OIS!X21</f>
        <v>3657.9546001719691</v>
      </c>
      <c r="Y40" s="204">
        <f>ISI!Y36+NFM!Y52+CHI!Y41+NMM!Y40+PPA!Y41+FBT!Y21+TRE!Y21+MAE!Y21+TEL!Y21+WWP!Y21+OIS!Y21</f>
        <v>3662.8794496990536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1246.9046431642298</v>
      </c>
      <c r="C41" s="204">
        <f>ISI!C37+NFM!C53+CHI!C42+NMM!C41+PPA!C42+FBT!C22+TRE!C22+MAE!C22+TEL!C22+WWP!C22+OIS!C22</f>
        <v>1138.535339638865</v>
      </c>
      <c r="D41" s="204">
        <f>ISI!D37+NFM!D53+CHI!D42+NMM!D41+PPA!D42+FBT!D22+TRE!D22+MAE!D22+TEL!D22+WWP!D22+OIS!D22</f>
        <v>1039.4118658641444</v>
      </c>
      <c r="E41" s="204">
        <f>ISI!E37+NFM!E53+CHI!E42+NMM!E41+PPA!E42+FBT!E22+TRE!E22+MAE!E22+TEL!E22+WWP!E22+OIS!E22</f>
        <v>1114.4119518486677</v>
      </c>
      <c r="F41" s="204">
        <f>ISI!F37+NFM!F53+CHI!F42+NMM!F41+PPA!F42+FBT!F22+TRE!F22+MAE!F22+TEL!F22+WWP!F22+OIS!F22</f>
        <v>1146.8877901977644</v>
      </c>
      <c r="G41" s="204">
        <f>ISI!G37+NFM!G53+CHI!G42+NMM!G41+PPA!G42+FBT!G22+TRE!G22+MAE!G22+TEL!G22+WWP!G22+OIS!G22</f>
        <v>847.88624247635425</v>
      </c>
      <c r="H41" s="204">
        <f>ISI!H37+NFM!H53+CHI!H42+NMM!H41+PPA!H42+FBT!H22+TRE!H22+MAE!H22+TEL!H22+WWP!H22+OIS!H22</f>
        <v>886.15167669819402</v>
      </c>
      <c r="I41" s="204">
        <f>ISI!I37+NFM!I53+CHI!I42+NMM!I41+PPA!I42+FBT!I22+TRE!I22+MAE!I22+TEL!I22+WWP!I22+OIS!I22</f>
        <v>1114.7463456577816</v>
      </c>
      <c r="J41" s="204">
        <f>ISI!J37+NFM!J53+CHI!J42+NMM!J41+PPA!J42+FBT!J22+TRE!J22+MAE!J22+TEL!J22+WWP!J22+OIS!J22</f>
        <v>779.43774720550289</v>
      </c>
      <c r="K41" s="204">
        <f>ISI!K37+NFM!K53+CHI!K42+NMM!K41+PPA!K42+FBT!K22+TRE!K22+MAE!K22+TEL!K22+WWP!K22+OIS!K22</f>
        <v>441.51152192605321</v>
      </c>
      <c r="L41" s="204">
        <f>ISI!L37+NFM!L53+CHI!L42+NMM!L41+PPA!L42+FBT!L22+TRE!L22+MAE!L22+TEL!L22+WWP!L22+OIS!L22</f>
        <v>569.74058469475483</v>
      </c>
      <c r="M41" s="204">
        <f>ISI!M37+NFM!M53+CHI!M42+NMM!M41+PPA!M42+FBT!M22+TRE!M22+MAE!M22+TEL!M22+WWP!M22+OIS!M22</f>
        <v>559.03310404127251</v>
      </c>
      <c r="N41" s="204">
        <f>ISI!N37+NFM!N53+CHI!N42+NMM!N41+PPA!N42+FBT!N22+TRE!N22+MAE!N22+TEL!N22+WWP!N22+OIS!N22</f>
        <v>546.86397248495257</v>
      </c>
      <c r="O41" s="204">
        <f>ISI!O37+NFM!O53+CHI!O42+NMM!O41+PPA!O42+FBT!O22+TRE!O22+MAE!O22+TEL!O22+WWP!O22+OIS!O22</f>
        <v>541.02897678417855</v>
      </c>
      <c r="P41" s="204">
        <f>ISI!P37+NFM!P53+CHI!P42+NMM!P41+PPA!P42+FBT!P22+TRE!P22+MAE!P22+TEL!P22+WWP!P22+OIS!P22</f>
        <v>594.84101461736884</v>
      </c>
      <c r="Q41" s="204">
        <f>ISI!Q37+NFM!Q53+CHI!Q42+NMM!Q41+PPA!Q42+FBT!Q22+TRE!Q22+MAE!Q22+TEL!Q22+WWP!Q22+OIS!Q22</f>
        <v>486.84918314703344</v>
      </c>
      <c r="R41" s="204">
        <f>ISI!R37+NFM!R53+CHI!R42+NMM!R41+PPA!R42+FBT!R22+TRE!R22+MAE!R22+TEL!R22+WWP!R22+OIS!R22</f>
        <v>462.37695614789328</v>
      </c>
      <c r="S41" s="204">
        <f>ISI!S37+NFM!S53+CHI!S42+NMM!S41+PPA!S42+FBT!S22+TRE!S22+MAE!S22+TEL!S22+WWP!S22+OIS!S22</f>
        <v>499.8792777300086</v>
      </c>
      <c r="T41" s="204">
        <f>ISI!T37+NFM!T53+CHI!T42+NMM!T41+PPA!T42+FBT!T22+TRE!T22+MAE!T22+TEL!T22+WWP!T22+OIS!T22</f>
        <v>469.23869303525373</v>
      </c>
      <c r="U41" s="204">
        <f>ISI!U37+NFM!U53+CHI!U42+NMM!U41+PPA!U42+FBT!U22+TRE!U22+MAE!U22+TEL!U22+WWP!U22+OIS!U22</f>
        <v>451.46526225279456</v>
      </c>
      <c r="V41" s="204">
        <f>ISI!V37+NFM!V53+CHI!V42+NMM!V41+PPA!V42+FBT!V22+TRE!V22+MAE!V22+TEL!V22+WWP!V22+OIS!V22</f>
        <v>379.04591573516763</v>
      </c>
      <c r="W41" s="204">
        <f>ISI!W37+NFM!W53+CHI!W42+NMM!W41+PPA!W42+FBT!W22+TRE!W22+MAE!W22+TEL!W22+WWP!W22+OIS!W22</f>
        <v>429.78159931212372</v>
      </c>
      <c r="X41" s="204">
        <f>ISI!X37+NFM!X53+CHI!X42+NMM!X41+PPA!X42+FBT!X22+TRE!X22+MAE!X22+TEL!X22+WWP!X22+OIS!X22</f>
        <v>367.13147033533966</v>
      </c>
      <c r="Y41" s="204">
        <f>ISI!Y37+NFM!Y53+CHI!Y42+NMM!Y41+PPA!Y42+FBT!Y22+TRE!Y22+MAE!Y22+TEL!Y22+WWP!Y22+OIS!Y22</f>
        <v>334.21504729148739</v>
      </c>
    </row>
    <row r="42" spans="1:25" ht="12" customHeight="1" x14ac:dyDescent="0.25">
      <c r="A42" s="19" t="s">
        <v>37</v>
      </c>
      <c r="B42" s="205">
        <f t="shared" ref="B42:Y42" si="3">SUM(B43:B48)</f>
        <v>700.53508168529652</v>
      </c>
      <c r="C42" s="205">
        <f t="shared" si="3"/>
        <v>697.47798796216671</v>
      </c>
      <c r="D42" s="205">
        <f t="shared" si="3"/>
        <v>775.50868443680122</v>
      </c>
      <c r="E42" s="205">
        <f t="shared" si="3"/>
        <v>844.17678417884781</v>
      </c>
      <c r="F42" s="205">
        <f t="shared" si="3"/>
        <v>872.00240756663766</v>
      </c>
      <c r="G42" s="205">
        <f t="shared" si="3"/>
        <v>884.66139294926904</v>
      </c>
      <c r="H42" s="205">
        <f t="shared" si="3"/>
        <v>1016.9821152192607</v>
      </c>
      <c r="I42" s="205">
        <f t="shared" si="3"/>
        <v>997.25322441960429</v>
      </c>
      <c r="J42" s="205">
        <f t="shared" si="3"/>
        <v>1048.4858125537401</v>
      </c>
      <c r="K42" s="205">
        <f t="shared" si="3"/>
        <v>1145.9827171109198</v>
      </c>
      <c r="L42" s="205">
        <f t="shared" si="3"/>
        <v>1298.3664660361137</v>
      </c>
      <c r="M42" s="205">
        <f t="shared" si="3"/>
        <v>1420.5121238177128</v>
      </c>
      <c r="N42" s="205">
        <f t="shared" si="3"/>
        <v>1446.4747205503011</v>
      </c>
      <c r="O42" s="205">
        <f t="shared" si="3"/>
        <v>1734.9048151332763</v>
      </c>
      <c r="P42" s="205">
        <f t="shared" si="3"/>
        <v>1839.7822012037836</v>
      </c>
      <c r="Q42" s="205">
        <f t="shared" si="3"/>
        <v>1891.8029234737746</v>
      </c>
      <c r="R42" s="205">
        <f t="shared" si="3"/>
        <v>2185.1534823731731</v>
      </c>
      <c r="S42" s="205">
        <f t="shared" si="3"/>
        <v>2412.4294926913158</v>
      </c>
      <c r="T42" s="205">
        <f t="shared" si="3"/>
        <v>2520.2881341358557</v>
      </c>
      <c r="U42" s="205">
        <f t="shared" si="3"/>
        <v>2686.6650902837487</v>
      </c>
      <c r="V42" s="205">
        <f t="shared" si="3"/>
        <v>2808.7742906276867</v>
      </c>
      <c r="W42" s="205">
        <f t="shared" si="3"/>
        <v>2357.2924333619944</v>
      </c>
      <c r="X42" s="205">
        <f t="shared" si="3"/>
        <v>2373.4007738607056</v>
      </c>
      <c r="Y42" s="205">
        <f t="shared" si="3"/>
        <v>2336.3003439380909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699.03035253654332</v>
      </c>
      <c r="C43" s="204">
        <f>ISI!C39+NFM!C55+CHI!C44+NMM!C43+PPA!C44+FBT!C24+TRE!C24+MAE!C24+TEL!C24+WWP!C24+OIS!C24</f>
        <v>696.47480653482364</v>
      </c>
      <c r="D43" s="204">
        <f>ISI!D39+NFM!D55+CHI!D44+NMM!D43+PPA!D44+FBT!D24+TRE!D24+MAE!D24+TEL!D24+WWP!D24+OIS!D24</f>
        <v>774.62493551160776</v>
      </c>
      <c r="E43" s="204">
        <f>ISI!E39+NFM!E55+CHI!E44+NMM!E43+PPA!E44+FBT!E24+TRE!E24+MAE!E24+TEL!E24+WWP!E24+OIS!E24</f>
        <v>842.67205503009461</v>
      </c>
      <c r="F43" s="204">
        <f>ISI!F39+NFM!F55+CHI!F44+NMM!F43+PPA!F44+FBT!F24+TRE!F24+MAE!F24+TEL!F24+WWP!F24+OIS!F24</f>
        <v>870.23490971625074</v>
      </c>
      <c r="G43" s="204">
        <f>ISI!G39+NFM!G55+CHI!G44+NMM!G43+PPA!G44+FBT!G24+TRE!G24+MAE!G24+TEL!G24+WWP!G24+OIS!G24</f>
        <v>883.03723129836624</v>
      </c>
      <c r="H43" s="204">
        <f>ISI!H39+NFM!H55+CHI!H44+NMM!H43+PPA!H44+FBT!H24+TRE!H24+MAE!H24+TEL!H24+WWP!H24+OIS!H24</f>
        <v>1015.2624247635426</v>
      </c>
      <c r="I43" s="204">
        <f>ISI!I39+NFM!I55+CHI!I44+NMM!I43+PPA!I44+FBT!I24+TRE!I24+MAE!I24+TEL!I24+WWP!I24+OIS!I24</f>
        <v>995.24694754944096</v>
      </c>
      <c r="J43" s="204">
        <f>ISI!J39+NFM!J55+CHI!J44+NMM!J43+PPA!J44+FBT!J24+TRE!J24+MAE!J24+TEL!J24+WWP!J24+OIS!J24</f>
        <v>1046.216766981943</v>
      </c>
      <c r="K43" s="204">
        <f>ISI!K39+NFM!K55+CHI!K44+NMM!K43+PPA!K44+FBT!K24+TRE!K24+MAE!K24+TEL!K24+WWP!K24+OIS!K24</f>
        <v>1142.8777300085983</v>
      </c>
      <c r="L43" s="204">
        <f>ISI!L39+NFM!L55+CHI!L44+NMM!L43+PPA!L44+FBT!L24+TRE!L24+MAE!L24+TEL!L24+WWP!L24+OIS!L24</f>
        <v>1294.7837489251938</v>
      </c>
      <c r="M43" s="204">
        <f>ISI!M39+NFM!M55+CHI!M44+NMM!M43+PPA!M44+FBT!M24+TRE!M24+MAE!M24+TEL!M24+WWP!M24+OIS!M24</f>
        <v>1415.3052450558898</v>
      </c>
      <c r="N43" s="204">
        <f>ISI!N39+NFM!N55+CHI!N44+NMM!N43+PPA!N44+FBT!N24+TRE!N24+MAE!N24+TEL!N24+WWP!N24+OIS!N24</f>
        <v>1439.7392089423904</v>
      </c>
      <c r="O43" s="204">
        <f>ISI!O39+NFM!O55+CHI!O44+NMM!O43+PPA!O44+FBT!O24+TRE!O24+MAE!O24+TEL!O24+WWP!O24+OIS!O24</f>
        <v>1727.8110920034396</v>
      </c>
      <c r="P43" s="204">
        <f>ISI!P39+NFM!P55+CHI!P44+NMM!P43+PPA!P44+FBT!P24+TRE!P24+MAE!P24+TEL!P24+WWP!P24+OIS!P24</f>
        <v>1827.6727429062771</v>
      </c>
      <c r="Q43" s="204">
        <f>ISI!Q39+NFM!Q55+CHI!Q44+NMM!Q43+PPA!Q44+FBT!Q24+TRE!Q24+MAE!Q24+TEL!Q24+WWP!Q24+OIS!Q24</f>
        <v>1879.3590713671538</v>
      </c>
      <c r="R43" s="204">
        <f>ISI!R39+NFM!R55+CHI!R44+NMM!R43+PPA!R44+FBT!R24+TRE!R24+MAE!R24+TEL!R24+WWP!R24+OIS!R24</f>
        <v>2170.7270851246781</v>
      </c>
      <c r="S43" s="204">
        <f>ISI!S39+NFM!S55+CHI!S44+NMM!S43+PPA!S44+FBT!S24+TRE!S24+MAE!S24+TEL!S24+WWP!S24+OIS!S24</f>
        <v>2397.5604471195188</v>
      </c>
      <c r="T43" s="204">
        <f>ISI!T39+NFM!T55+CHI!T44+NMM!T43+PPA!T44+FBT!T24+TRE!T24+MAE!T24+TEL!T24+WWP!T24+OIS!T24</f>
        <v>2507.031384350817</v>
      </c>
      <c r="U43" s="204">
        <f>ISI!U39+NFM!U55+CHI!U44+NMM!U43+PPA!U44+FBT!U24+TRE!U24+MAE!U24+TEL!U24+WWP!U24+OIS!U24</f>
        <v>2669.951332760103</v>
      </c>
      <c r="V43" s="204">
        <f>ISI!V39+NFM!V55+CHI!V44+NMM!V43+PPA!V44+FBT!V24+TRE!V24+MAE!V24+TEL!V24+WWP!V24+OIS!V24</f>
        <v>2791.168959587274</v>
      </c>
      <c r="W43" s="204">
        <f>ISI!W39+NFM!W55+CHI!W44+NMM!W43+PPA!W44+FBT!W24+TRE!W24+MAE!W24+TEL!W24+WWP!W24+OIS!W24</f>
        <v>2338.7520206362851</v>
      </c>
      <c r="X43" s="204">
        <f>ISI!X39+NFM!X55+CHI!X44+NMM!X43+PPA!X44+FBT!X24+TRE!X24+MAE!X24+TEL!X24+WWP!X24+OIS!X24</f>
        <v>2351.9690455717973</v>
      </c>
      <c r="Y43" s="204">
        <f>ISI!Y39+NFM!Y55+CHI!Y44+NMM!Y43+PPA!Y44+FBT!Y24+TRE!Y24+MAE!Y24+TEL!Y24+WWP!Y24+OIS!Y24</f>
        <v>2311.4872742906273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1.5047291487532239</v>
      </c>
      <c r="C44" s="204">
        <f>ISI!C40+NFM!C56+CHI!C45+NMM!C44+PPA!C45+FBT!C25+TRE!C25+MAE!C25+TEL!C25+WWP!C25+OIS!C25</f>
        <v>1.0031814273430779</v>
      </c>
      <c r="D44" s="204">
        <f>ISI!D40+NFM!D56+CHI!D45+NMM!D44+PPA!D45+FBT!D25+TRE!D25+MAE!D25+TEL!D25+WWP!D25+OIS!D25</f>
        <v>0.88374892519346515</v>
      </c>
      <c r="E44" s="204">
        <f>ISI!E40+NFM!E56+CHI!E45+NMM!E44+PPA!E45+FBT!E25+TRE!E25+MAE!E25+TEL!E25+WWP!E25+OIS!E25</f>
        <v>1.5047291487532239</v>
      </c>
      <c r="F44" s="204">
        <f>ISI!F40+NFM!F56+CHI!F45+NMM!F44+PPA!F45+FBT!F25+TRE!F25+MAE!F25+TEL!F25+WWP!F25+OIS!F25</f>
        <v>1.7674978503869301</v>
      </c>
      <c r="G44" s="204">
        <f>ISI!G40+NFM!G56+CHI!G45+NMM!G44+PPA!G45+FBT!G25+TRE!G25+MAE!G25+TEL!G25+WWP!G25+OIS!G25</f>
        <v>1.6241616509028369</v>
      </c>
      <c r="H44" s="204">
        <f>ISI!H40+NFM!H56+CHI!H45+NMM!H44+PPA!H45+FBT!H25+TRE!H25+MAE!H25+TEL!H25+WWP!H25+OIS!H25</f>
        <v>1.7196904557179711</v>
      </c>
      <c r="I44" s="204">
        <f>ISI!I40+NFM!I56+CHI!I45+NMM!I44+PPA!I45+FBT!I25+TRE!I25+MAE!I25+TEL!I25+WWP!I25+OIS!I25</f>
        <v>2.00627687016337</v>
      </c>
      <c r="J44" s="204">
        <f>ISI!J40+NFM!J56+CHI!J45+NMM!J44+PPA!J45+FBT!J25+TRE!J25+MAE!J25+TEL!J25+WWP!J25+OIS!J25</f>
        <v>2.2690455717970766</v>
      </c>
      <c r="K44" s="204">
        <f>ISI!K40+NFM!K56+CHI!K45+NMM!K44+PPA!K45+FBT!K25+TRE!K25+MAE!K25+TEL!K25+WWP!K25+OIS!K25</f>
        <v>3.1049871023215823</v>
      </c>
      <c r="L44" s="204">
        <f>ISI!L40+NFM!L56+CHI!L45+NMM!L44+PPA!L45+FBT!L25+TRE!L25+MAE!L25+TEL!L25+WWP!L25+OIS!L25</f>
        <v>3.5827171109200338</v>
      </c>
      <c r="M44" s="204">
        <f>ISI!M40+NFM!M56+CHI!M45+NMM!M44+PPA!M45+FBT!M25+TRE!M25+MAE!M25+TEL!M25+WWP!M25+OIS!M25</f>
        <v>5.2068787618228711</v>
      </c>
      <c r="N44" s="204">
        <f>ISI!N40+NFM!N56+CHI!N45+NMM!N44+PPA!N45+FBT!N25+TRE!N25+MAE!N25+TEL!N25+WWP!N25+OIS!N25</f>
        <v>6.7355116079105759</v>
      </c>
      <c r="O44" s="204">
        <f>ISI!O40+NFM!O56+CHI!O45+NMM!O44+PPA!O45+FBT!O25+TRE!O25+MAE!O25+TEL!O25+WWP!O25+OIS!O25</f>
        <v>7.0937231298366292</v>
      </c>
      <c r="P44" s="204">
        <f>ISI!P40+NFM!P56+CHI!P45+NMM!P44+PPA!P45+FBT!P25+TRE!P25+MAE!P25+TEL!P25+WWP!P25+OIS!P25</f>
        <v>12.109458297506448</v>
      </c>
      <c r="Q44" s="204">
        <f>ISI!Q40+NFM!Q56+CHI!Q45+NMM!Q44+PPA!Q45+FBT!Q25+TRE!Q25+MAE!Q25+TEL!Q25+WWP!Q25+OIS!Q25</f>
        <v>12.443852106620808</v>
      </c>
      <c r="R44" s="204">
        <f>ISI!R40+NFM!R56+CHI!R45+NMM!R44+PPA!R45+FBT!R25+TRE!R25+MAE!R25+TEL!R25+WWP!R25+OIS!R25</f>
        <v>14.426397248495268</v>
      </c>
      <c r="S44" s="204">
        <f>ISI!S40+NFM!S56+CHI!S45+NMM!S44+PPA!S45+FBT!S25+TRE!S25+MAE!S25+TEL!S25+WWP!S25+OIS!S25</f>
        <v>14.560705073086845</v>
      </c>
      <c r="T44" s="204">
        <f>ISI!T40+NFM!T56+CHI!T45+NMM!T44+PPA!T45+FBT!T25+TRE!T25+MAE!T25+TEL!T25+WWP!T25+OIS!T25</f>
        <v>12.934909716251074</v>
      </c>
      <c r="U44" s="204">
        <f>ISI!U40+NFM!U56+CHI!U45+NMM!U44+PPA!U45+FBT!U25+TRE!U25+MAE!U25+TEL!U25+WWP!U25+OIS!U25</f>
        <v>16.704987102321585</v>
      </c>
      <c r="V44" s="204">
        <f>ISI!V40+NFM!V56+CHI!V45+NMM!V44+PPA!V45+FBT!V25+TRE!V25+MAE!V25+TEL!V25+WWP!V25+OIS!V25</f>
        <v>17.602751504729145</v>
      </c>
      <c r="W44" s="204">
        <f>ISI!W40+NFM!W56+CHI!W45+NMM!W44+PPA!W45+FBT!W25+TRE!W25+MAE!W25+TEL!W25+WWP!W25+OIS!W25</f>
        <v>18.530868443680138</v>
      </c>
      <c r="X44" s="204">
        <f>ISI!X40+NFM!X56+CHI!X45+NMM!X44+PPA!X45+FBT!X25+TRE!X25+MAE!X25+TEL!X25+WWP!X25+OIS!X25</f>
        <v>21.429148753224414</v>
      </c>
      <c r="Y44" s="204">
        <f>ISI!Y40+NFM!Y56+CHI!Y45+NMM!Y44+PPA!Y45+FBT!Y25+TRE!Y25+MAE!Y25+TEL!Y25+WWP!Y25+OIS!Y25</f>
        <v>24.81306964746345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0.30834049871023211</v>
      </c>
      <c r="T45" s="204">
        <f>ISI!T41+NFM!T57+CHI!T46+NMM!T45+PPA!T46+FBT!T26+TRE!T26+MAE!T26+TEL!T26+WWP!T26+OIS!T26</f>
        <v>0.32184006878761823</v>
      </c>
      <c r="U45" s="204">
        <f>ISI!U41+NFM!U57+CHI!U46+NMM!U45+PPA!U46+FBT!U26+TRE!U26+MAE!U26+TEL!U26+WWP!U26+OIS!U26</f>
        <v>8.7704213241616494E-3</v>
      </c>
      <c r="V45" s="204">
        <f>ISI!V41+NFM!V57+CHI!V46+NMM!V45+PPA!V46+FBT!V26+TRE!V26+MAE!V26+TEL!V26+WWP!V26+OIS!V26</f>
        <v>2.5795356835769559E-3</v>
      </c>
      <c r="W45" s="204">
        <f>ISI!W41+NFM!W57+CHI!W46+NMM!W45+PPA!W46+FBT!W26+TRE!W26+MAE!W26+TEL!W26+WWP!W26+OIS!W26</f>
        <v>9.5442820292347373E-3</v>
      </c>
      <c r="X45" s="204">
        <f>ISI!X41+NFM!X57+CHI!X46+NMM!X45+PPA!X46+FBT!X26+TRE!X26+MAE!X26+TEL!X26+WWP!X26+OIS!X26</f>
        <v>2.5795356835769559E-3</v>
      </c>
      <c r="Y45" s="204">
        <f>ISI!Y41+NFM!Y57+CHI!Y46+NMM!Y45+PPA!Y46+FBT!Y26+TRE!Y26+MAE!Y26+TEL!Y26+WWP!Y26+OIS!Y26</f>
        <v>0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1450.2723129836631</v>
      </c>
      <c r="C49" s="206">
        <f>ISI!C45+NFM!C61+CHI!C50+NMM!C49+PPA!C50+FBT!C30+TRE!C30+MAE!C30+TEL!C30+WWP!C30+OIS!C30</f>
        <v>1398.1084264832327</v>
      </c>
      <c r="D49" s="206">
        <f>ISI!D45+NFM!D61+CHI!D50+NMM!D49+PPA!D50+FBT!D30+TRE!D30+MAE!D30+TEL!D30+WWP!D30+OIS!D30</f>
        <v>1364.478761822872</v>
      </c>
      <c r="E49" s="206">
        <f>ISI!E45+NFM!E61+CHI!E50+NMM!E49+PPA!E50+FBT!E30+TRE!E30+MAE!E30+TEL!E30+WWP!E30+OIS!E30</f>
        <v>1892.638950988822</v>
      </c>
      <c r="F49" s="206">
        <f>ISI!F45+NFM!F61+CHI!F50+NMM!F49+PPA!F50+FBT!F30+TRE!F30+MAE!F30+TEL!F30+WWP!F30+OIS!F30</f>
        <v>1098.4999140154771</v>
      </c>
      <c r="G49" s="206">
        <f>ISI!G45+NFM!G61+CHI!G50+NMM!G49+PPA!G50+FBT!G30+TRE!G30+MAE!G30+TEL!G30+WWP!G30+OIS!G30</f>
        <v>1135.8556319862423</v>
      </c>
      <c r="H49" s="206">
        <f>ISI!H45+NFM!H61+CHI!H50+NMM!H49+PPA!H50+FBT!H30+TRE!H30+MAE!H30+TEL!H30+WWP!H30+OIS!H30</f>
        <v>1100.8645743766119</v>
      </c>
      <c r="I49" s="206">
        <f>ISI!I45+NFM!I61+CHI!I50+NMM!I49+PPA!I50+FBT!I30+TRE!I30+MAE!I30+TEL!I30+WWP!I30+OIS!I30</f>
        <v>1080.4434221840067</v>
      </c>
      <c r="J49" s="206">
        <f>ISI!J45+NFM!J61+CHI!J50+NMM!J49+PPA!J50+FBT!J30+TRE!J30+MAE!J30+TEL!J30+WWP!J30+OIS!J30</f>
        <v>670.29724849527076</v>
      </c>
      <c r="K49" s="206">
        <f>ISI!K45+NFM!K61+CHI!K50+NMM!K49+PPA!K50+FBT!K30+TRE!K30+MAE!K30+TEL!K30+WWP!K30+OIS!K30</f>
        <v>645.7200343938091</v>
      </c>
      <c r="L49" s="206">
        <f>ISI!L45+NFM!L61+CHI!L50+NMM!L49+PPA!L50+FBT!L30+TRE!L30+MAE!L30+TEL!L30+WWP!L30+OIS!L30</f>
        <v>669.89097162510745</v>
      </c>
      <c r="M49" s="206">
        <f>ISI!M45+NFM!M61+CHI!M50+NMM!M49+PPA!M50+FBT!M30+TRE!M30+MAE!M30+TEL!M30+WWP!M30+OIS!M30</f>
        <v>597.85537403267404</v>
      </c>
      <c r="N49" s="206">
        <f>ISI!N45+NFM!N61+CHI!N50+NMM!N49+PPA!N50+FBT!N30+TRE!N30+MAE!N30+TEL!N30+WWP!N30+OIS!N30</f>
        <v>629.33490971625099</v>
      </c>
      <c r="O49" s="206">
        <f>ISI!O45+NFM!O61+CHI!O50+NMM!O49+PPA!O50+FBT!O30+TRE!O30+MAE!O30+TEL!O30+WWP!O30+OIS!O30</f>
        <v>626.3732588134136</v>
      </c>
      <c r="P49" s="206">
        <f>ISI!P45+NFM!P61+CHI!P50+NMM!P49+PPA!P50+FBT!P30+TRE!P30+MAE!P30+TEL!P30+WWP!P30+OIS!P30</f>
        <v>566.1603611349957</v>
      </c>
      <c r="Q49" s="206">
        <f>ISI!Q45+NFM!Q61+CHI!Q50+NMM!Q49+PPA!Q50+FBT!Q30+TRE!Q30+MAE!Q30+TEL!Q30+WWP!Q30+OIS!Q30</f>
        <v>660.88675838349081</v>
      </c>
      <c r="R49" s="206">
        <f>ISI!R45+NFM!R61+CHI!R50+NMM!R49+PPA!R50+FBT!R30+TRE!R30+MAE!R30+TEL!R30+WWP!R30+OIS!R30</f>
        <v>684.74737747205506</v>
      </c>
      <c r="S49" s="206">
        <f>ISI!S45+NFM!S61+CHI!S50+NMM!S49+PPA!S50+FBT!S30+TRE!S30+MAE!S30+TEL!S30+WWP!S30+OIS!S30</f>
        <v>721.81375752364579</v>
      </c>
      <c r="T49" s="206">
        <f>ISI!T45+NFM!T61+CHI!T50+NMM!T49+PPA!T50+FBT!T30+TRE!T30+MAE!T30+TEL!T30+WWP!T30+OIS!T30</f>
        <v>827.54299226139278</v>
      </c>
      <c r="U49" s="206">
        <f>ISI!U45+NFM!U61+CHI!U50+NMM!U49+PPA!U50+FBT!U30+TRE!U30+MAE!U30+TEL!U30+WWP!U30+OIS!U30</f>
        <v>867.26225279449682</v>
      </c>
      <c r="V49" s="206">
        <f>ISI!V45+NFM!V61+CHI!V50+NMM!V49+PPA!V50+FBT!V30+TRE!V30+MAE!V30+TEL!V30+WWP!V30+OIS!V30</f>
        <v>855.42089423903701</v>
      </c>
      <c r="W49" s="206">
        <f>ISI!W45+NFM!W61+CHI!W50+NMM!W49+PPA!W50+FBT!W30+TRE!W30+MAE!W30+TEL!W30+WWP!W30+OIS!W30</f>
        <v>918.52871883061027</v>
      </c>
      <c r="X49" s="206">
        <f>ISI!X45+NFM!X61+CHI!X50+NMM!X49+PPA!X50+FBT!X30+TRE!X30+MAE!X30+TEL!X30+WWP!X30+OIS!X30</f>
        <v>852.34178847807391</v>
      </c>
      <c r="Y49" s="206">
        <f>ISI!Y45+NFM!Y61+CHI!Y50+NMM!Y49+PPA!Y50+FBT!Y30+TRE!Y30+MAE!Y30+TEL!Y30+WWP!Y30+OIS!Y30</f>
        <v>732.25528804815144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3429.062768701634</v>
      </c>
      <c r="C50" s="207">
        <f>ISI!C46+NFM!C62+CHI!C51+NMM!C50+PPA!C51+FBT!C31+TRE!C31+MAE!C31+TEL!C31+WWP!C31+OIS!C31</f>
        <v>3308.2545141874452</v>
      </c>
      <c r="D50" s="207">
        <f>ISI!D46+NFM!D62+CHI!D51+NMM!D50+PPA!D51+FBT!D31+TRE!D31+MAE!D31+TEL!D31+WWP!D31+OIS!D31</f>
        <v>3232.7601031814265</v>
      </c>
      <c r="E50" s="207">
        <f>ISI!E46+NFM!E62+CHI!E51+NMM!E50+PPA!E51+FBT!E31+TRE!E31+MAE!E31+TEL!E31+WWP!E31+OIS!E31</f>
        <v>3413.8435081685293</v>
      </c>
      <c r="F50" s="207">
        <f>ISI!F46+NFM!F62+CHI!F51+NMM!F50+PPA!F51+FBT!F31+TRE!F31+MAE!F31+TEL!F31+WWP!F31+OIS!F31</f>
        <v>3607.2226999140153</v>
      </c>
      <c r="G50" s="207">
        <f>ISI!G46+NFM!G62+CHI!G51+NMM!G50+PPA!G51+FBT!G31+TRE!G31+MAE!G31+TEL!G31+WWP!G31+OIS!G31</f>
        <v>3517.2828890799656</v>
      </c>
      <c r="H50" s="207">
        <f>ISI!H46+NFM!H62+CHI!H51+NMM!H50+PPA!H51+FBT!H31+TRE!H31+MAE!H31+TEL!H31+WWP!H31+OIS!H31</f>
        <v>3644.1960447119518</v>
      </c>
      <c r="I50" s="207">
        <f>ISI!I46+NFM!I62+CHI!I51+NMM!I50+PPA!I51+FBT!I31+TRE!I31+MAE!I31+TEL!I31+WWP!I31+OIS!I31</f>
        <v>3899.3121238177127</v>
      </c>
      <c r="J50" s="207">
        <f>ISI!J46+NFM!J62+CHI!J51+NMM!J50+PPA!J51+FBT!J31+TRE!J31+MAE!J31+TEL!J31+WWP!J31+OIS!J31</f>
        <v>3767.153912295787</v>
      </c>
      <c r="K50" s="207">
        <f>ISI!K46+NFM!K62+CHI!K51+NMM!K50+PPA!K51+FBT!K31+TRE!K31+MAE!K31+TEL!K31+WWP!K31+OIS!K31</f>
        <v>3386.8443680137575</v>
      </c>
      <c r="L50" s="207">
        <f>ISI!L46+NFM!L62+CHI!L51+NMM!L50+PPA!L51+FBT!L31+TRE!L31+MAE!L31+TEL!L31+WWP!L31+OIS!L31</f>
        <v>3564.2304385210659</v>
      </c>
      <c r="M50" s="207">
        <f>ISI!M46+NFM!M62+CHI!M51+NMM!M50+PPA!M51+FBT!M31+TRE!M31+MAE!M31+TEL!M31+WWP!M31+OIS!M31</f>
        <v>3794.668959587274</v>
      </c>
      <c r="N50" s="207">
        <f>ISI!N46+NFM!N62+CHI!N51+NMM!N50+PPA!N51+FBT!N31+TRE!N31+MAE!N31+TEL!N31+WWP!N31+OIS!N31</f>
        <v>3844.711951848667</v>
      </c>
      <c r="O50" s="207">
        <f>ISI!O46+NFM!O62+CHI!O51+NMM!O50+PPA!O51+FBT!O31+TRE!O31+MAE!O31+TEL!O31+WWP!O31+OIS!O31</f>
        <v>4066.2080825451417</v>
      </c>
      <c r="P50" s="207">
        <f>ISI!P46+NFM!P62+CHI!P51+NMM!P50+PPA!P51+FBT!P31+TRE!P31+MAE!P31+TEL!P31+WWP!P31+OIS!P31</f>
        <v>4091.5735167669818</v>
      </c>
      <c r="Q50" s="207">
        <f>ISI!Q46+NFM!Q62+CHI!Q51+NMM!Q50+PPA!Q51+FBT!Q31+TRE!Q31+MAE!Q31+TEL!Q31+WWP!Q31+OIS!Q31</f>
        <v>4254.6861564918308</v>
      </c>
      <c r="R50" s="207">
        <f>ISI!R46+NFM!R62+CHI!R51+NMM!R50+PPA!R51+FBT!R31+TRE!R31+MAE!R31+TEL!R31+WWP!R31+OIS!R31</f>
        <v>4403.2674118658633</v>
      </c>
      <c r="S50" s="207">
        <f>ISI!S46+NFM!S62+CHI!S51+NMM!S50+PPA!S51+FBT!S31+TRE!S31+MAE!S31+TEL!S31+WWP!S31+OIS!S31</f>
        <v>4689.8704213241608</v>
      </c>
      <c r="T50" s="207">
        <f>ISI!T46+NFM!T62+CHI!T51+NMM!T50+PPA!T51+FBT!T31+TRE!T31+MAE!T31+TEL!T31+WWP!T31+OIS!T31</f>
        <v>4851.5988822012032</v>
      </c>
      <c r="U50" s="207">
        <f>ISI!U46+NFM!U62+CHI!U51+NMM!U50+PPA!U51+FBT!U31+TRE!U31+MAE!U31+TEL!U31+WWP!U31+OIS!U31</f>
        <v>4873.2085124677551</v>
      </c>
      <c r="V50" s="207">
        <f>ISI!V46+NFM!V62+CHI!V51+NMM!V50+PPA!V51+FBT!V31+TRE!V31+MAE!V31+TEL!V31+WWP!V31+OIS!V31</f>
        <v>4669.5242476354251</v>
      </c>
      <c r="W50" s="207">
        <f>ISI!W46+NFM!W62+CHI!W51+NMM!W50+PPA!W51+FBT!W31+TRE!W31+MAE!W31+TEL!W31+WWP!W31+OIS!W31</f>
        <v>4841.5261392949269</v>
      </c>
      <c r="X50" s="207">
        <f>ISI!X46+NFM!X62+CHI!X51+NMM!X50+PPA!X51+FBT!X31+TRE!X31+MAE!X31+TEL!X31+WWP!X31+OIS!X31</f>
        <v>4573.0043852106619</v>
      </c>
      <c r="Y50" s="207">
        <f>ISI!Y46+NFM!Y62+CHI!Y51+NMM!Y50+PPA!Y51+FBT!Y31+TRE!Y31+MAE!Y31+TEL!Y31+WWP!Y31+OIS!Y31</f>
        <v>3618.3962166809974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17103.89707652622</v>
      </c>
      <c r="C51" s="210">
        <f t="shared" si="4"/>
        <v>15789.623731728285</v>
      </c>
      <c r="D51" s="210">
        <f t="shared" si="4"/>
        <v>15301.695270851244</v>
      </c>
      <c r="E51" s="210">
        <f t="shared" si="4"/>
        <v>15829.903353396388</v>
      </c>
      <c r="F51" s="210">
        <f t="shared" si="4"/>
        <v>15509.622871883061</v>
      </c>
      <c r="G51" s="210">
        <f t="shared" si="4"/>
        <v>14617.709028374891</v>
      </c>
      <c r="H51" s="210">
        <f t="shared" si="4"/>
        <v>14653.888048151337</v>
      </c>
      <c r="I51" s="210">
        <f t="shared" si="4"/>
        <v>15249.796044711948</v>
      </c>
      <c r="J51" s="210">
        <f t="shared" si="4"/>
        <v>13982.545055889937</v>
      </c>
      <c r="K51" s="210">
        <f t="shared" si="4"/>
        <v>12823.318228718832</v>
      </c>
      <c r="L51" s="210">
        <f t="shared" si="4"/>
        <v>13499.375064488391</v>
      </c>
      <c r="M51" s="210">
        <f t="shared" si="4"/>
        <v>13961.330524505589</v>
      </c>
      <c r="N51" s="210">
        <f t="shared" si="4"/>
        <v>13733.35399828031</v>
      </c>
      <c r="O51" s="210">
        <f t="shared" si="4"/>
        <v>14210.669819432502</v>
      </c>
      <c r="P51" s="210">
        <f t="shared" si="4"/>
        <v>14153.186586414444</v>
      </c>
      <c r="Q51" s="210">
        <f t="shared" si="4"/>
        <v>14095.754170249353</v>
      </c>
      <c r="R51" s="210">
        <f t="shared" si="4"/>
        <v>14652.305846947549</v>
      </c>
      <c r="S51" s="210">
        <f t="shared" si="4"/>
        <v>15820.046947549437</v>
      </c>
      <c r="T51" s="210">
        <f t="shared" si="4"/>
        <v>16327.935253654339</v>
      </c>
      <c r="U51" s="210">
        <f t="shared" si="4"/>
        <v>16492.205073086843</v>
      </c>
      <c r="V51" s="210">
        <f t="shared" si="4"/>
        <v>15921.165262252794</v>
      </c>
      <c r="W51" s="210">
        <f t="shared" si="4"/>
        <v>16274.113069647457</v>
      </c>
      <c r="X51" s="210">
        <f t="shared" si="4"/>
        <v>15074.14634565778</v>
      </c>
      <c r="Y51" s="210">
        <f t="shared" si="4"/>
        <v>13723.846861564918</v>
      </c>
    </row>
    <row r="52" spans="1:25" ht="12" customHeight="1" x14ac:dyDescent="0.25">
      <c r="A52" s="17" t="s">
        <v>14</v>
      </c>
      <c r="B52" s="209">
        <f>ISI!B$47</f>
        <v>3459.8750644883912</v>
      </c>
      <c r="C52" s="209">
        <f>ISI!C$47</f>
        <v>2967.5530524505584</v>
      </c>
      <c r="D52" s="209">
        <f>ISI!D$47</f>
        <v>2763.5282889079954</v>
      </c>
      <c r="E52" s="209">
        <f>ISI!E$47</f>
        <v>2919.3433361994839</v>
      </c>
      <c r="F52" s="209">
        <f>ISI!F$47</f>
        <v>3102.9201203783323</v>
      </c>
      <c r="G52" s="209">
        <f>ISI!G$47</f>
        <v>2414.1174548581257</v>
      </c>
      <c r="H52" s="209">
        <f>ISI!H$47</f>
        <v>2399.3961306964748</v>
      </c>
      <c r="I52" s="209">
        <f>ISI!I$47</f>
        <v>2607.8900257953565</v>
      </c>
      <c r="J52" s="209">
        <f>ISI!J$47</f>
        <v>2019.2594153052437</v>
      </c>
      <c r="K52" s="209">
        <f>ISI!K$47</f>
        <v>1404.5159071367148</v>
      </c>
      <c r="L52" s="209">
        <f>ISI!L$47</f>
        <v>1583.7069647463461</v>
      </c>
      <c r="M52" s="209">
        <f>ISI!M$47</f>
        <v>1715.0349957007743</v>
      </c>
      <c r="N52" s="209">
        <f>ISI!N$47</f>
        <v>1752.2344797936373</v>
      </c>
      <c r="O52" s="209">
        <f>ISI!O$47</f>
        <v>1712.8858125537399</v>
      </c>
      <c r="P52" s="209">
        <f>ISI!P$47</f>
        <v>1733.5114359415306</v>
      </c>
      <c r="Q52" s="209">
        <f>ISI!Q$47</f>
        <v>1713.2267411865869</v>
      </c>
      <c r="R52" s="209">
        <f>ISI!R$47</f>
        <v>1672.2503869303523</v>
      </c>
      <c r="S52" s="209">
        <f>ISI!S$47</f>
        <v>1970.3623387790203</v>
      </c>
      <c r="T52" s="209">
        <f>ISI!T$47</f>
        <v>1923.9399828030951</v>
      </c>
      <c r="U52" s="209">
        <f>ISI!U$47</f>
        <v>1588.9551160791054</v>
      </c>
      <c r="V52" s="209">
        <f>ISI!V$47</f>
        <v>1417.8349957007736</v>
      </c>
      <c r="W52" s="209">
        <f>ISI!W$47</f>
        <v>1589.2502149613065</v>
      </c>
      <c r="X52" s="209">
        <f>ISI!X$47</f>
        <v>1100.8207222699909</v>
      </c>
      <c r="Y52" s="209">
        <f>ISI!Y$47</f>
        <v>1223.3259673258815</v>
      </c>
    </row>
    <row r="53" spans="1:25" ht="12" customHeight="1" x14ac:dyDescent="0.25">
      <c r="A53" s="18" t="s">
        <v>43</v>
      </c>
      <c r="B53" s="204">
        <f>ISI!B$48</f>
        <v>2917.2195101014049</v>
      </c>
      <c r="C53" s="204">
        <f>ISI!C$48</f>
        <v>2494.180998241226</v>
      </c>
      <c r="D53" s="204">
        <f>ISI!D$48</f>
        <v>2342.088860225485</v>
      </c>
      <c r="E53" s="204">
        <f>ISI!E$48</f>
        <v>2423.2271882744308</v>
      </c>
      <c r="F53" s="204">
        <f>ISI!F$48</f>
        <v>2530.053213914854</v>
      </c>
      <c r="G53" s="204">
        <f>ISI!G$48</f>
        <v>1869.1117739765291</v>
      </c>
      <c r="H53" s="204">
        <f>ISI!H$48</f>
        <v>1815.330593877203</v>
      </c>
      <c r="I53" s="204">
        <f>ISI!I$48</f>
        <v>1988.8388257123779</v>
      </c>
      <c r="J53" s="204">
        <f>ISI!J$48</f>
        <v>1452.3725553961469</v>
      </c>
      <c r="K53" s="204">
        <f>ISI!K$48</f>
        <v>910.15860770386644</v>
      </c>
      <c r="L53" s="204">
        <f>ISI!L$48</f>
        <v>1087.802079204333</v>
      </c>
      <c r="M53" s="204">
        <f>ISI!M$48</f>
        <v>1182.155173011819</v>
      </c>
      <c r="N53" s="204">
        <f>ISI!N$48</f>
        <v>1218.7938664042319</v>
      </c>
      <c r="O53" s="204">
        <f>ISI!O$48</f>
        <v>1256.8833318338659</v>
      </c>
      <c r="P53" s="204">
        <f>ISI!P$48</f>
        <v>1315.08320370621</v>
      </c>
      <c r="Q53" s="204">
        <f>ISI!Q$48</f>
        <v>1274.6556453563869</v>
      </c>
      <c r="R53" s="204">
        <f>ISI!R$48</f>
        <v>1230.517271976285</v>
      </c>
      <c r="S53" s="204">
        <f>ISI!S$48</f>
        <v>1429.821921351137</v>
      </c>
      <c r="T53" s="204">
        <f>ISI!T$48</f>
        <v>1364.078658094089</v>
      </c>
      <c r="U53" s="204">
        <f>ISI!U$48</f>
        <v>1142.5089587089019</v>
      </c>
      <c r="V53" s="204">
        <f>ISI!V$48</f>
        <v>966.37562613305784</v>
      </c>
      <c r="W53" s="204">
        <f>ISI!W$48</f>
        <v>1087.415835299892</v>
      </c>
      <c r="X53" s="204">
        <f>ISI!X$48</f>
        <v>703.33261958313142</v>
      </c>
      <c r="Y53" s="204">
        <f>ISI!Y$48</f>
        <v>825.37907558220104</v>
      </c>
    </row>
    <row r="54" spans="1:25" ht="12" customHeight="1" x14ac:dyDescent="0.25">
      <c r="A54" s="18" t="s">
        <v>44</v>
      </c>
      <c r="B54" s="204">
        <f>ISI!B$49</f>
        <v>542.65555438698607</v>
      </c>
      <c r="C54" s="204">
        <f>ISI!C$49</f>
        <v>473.37205420933259</v>
      </c>
      <c r="D54" s="204">
        <f>ISI!D$49</f>
        <v>421.43942868251048</v>
      </c>
      <c r="E54" s="204">
        <f>ISI!E$49</f>
        <v>496.1161479250531</v>
      </c>
      <c r="F54" s="204">
        <f>ISI!F$49</f>
        <v>572.86690646347836</v>
      </c>
      <c r="G54" s="204">
        <f>ISI!G$49</f>
        <v>545.00568088159662</v>
      </c>
      <c r="H54" s="204">
        <f>ISI!H$49</f>
        <v>584.06553681927153</v>
      </c>
      <c r="I54" s="204">
        <f>ISI!I$49</f>
        <v>619.05120008297854</v>
      </c>
      <c r="J54" s="204">
        <f>ISI!J$49</f>
        <v>566.88685990909687</v>
      </c>
      <c r="K54" s="204">
        <f>ISI!K$49</f>
        <v>494.35729943284821</v>
      </c>
      <c r="L54" s="204">
        <f>ISI!L$49</f>
        <v>495.90488554201312</v>
      </c>
      <c r="M54" s="204">
        <f>ISI!M$49</f>
        <v>532.87982268895541</v>
      </c>
      <c r="N54" s="204">
        <f>ISI!N$49</f>
        <v>533.44061338940537</v>
      </c>
      <c r="O54" s="204">
        <f>ISI!O$49</f>
        <v>456.00248071987397</v>
      </c>
      <c r="P54" s="204">
        <f>ISI!P$49</f>
        <v>418.42823223532059</v>
      </c>
      <c r="Q54" s="204">
        <f>ISI!Q$49</f>
        <v>438.57109583020002</v>
      </c>
      <c r="R54" s="204">
        <f>ISI!R$49</f>
        <v>441.73311495406739</v>
      </c>
      <c r="S54" s="204">
        <f>ISI!S$49</f>
        <v>540.5404174278832</v>
      </c>
      <c r="T54" s="204">
        <f>ISI!T$49</f>
        <v>559.86132470900611</v>
      </c>
      <c r="U54" s="204">
        <f>ISI!U$49</f>
        <v>446.44615737020359</v>
      </c>
      <c r="V54" s="204">
        <f>ISI!V$49</f>
        <v>451.45936956771578</v>
      </c>
      <c r="W54" s="204">
        <f>ISI!W$49</f>
        <v>501.8343796614144</v>
      </c>
      <c r="X54" s="204">
        <f>ISI!X$49</f>
        <v>397.48810268685952</v>
      </c>
      <c r="Y54" s="204">
        <f>ISI!Y$49</f>
        <v>397.9468917436804</v>
      </c>
    </row>
    <row r="55" spans="1:25" ht="12" customHeight="1" x14ac:dyDescent="0.25">
      <c r="A55" s="19" t="s">
        <v>18</v>
      </c>
      <c r="B55" s="205">
        <f>NFM!B$63</f>
        <v>625.0617368873601</v>
      </c>
      <c r="C55" s="205">
        <f>NFM!C$63</f>
        <v>646.18116938951005</v>
      </c>
      <c r="D55" s="205">
        <f>NFM!D$63</f>
        <v>602.86981943250214</v>
      </c>
      <c r="E55" s="205">
        <f>NFM!E$63</f>
        <v>594.24032674118655</v>
      </c>
      <c r="F55" s="205">
        <f>NFM!F$63</f>
        <v>573.0437661220983</v>
      </c>
      <c r="G55" s="205">
        <f>NFM!G$63</f>
        <v>543.58263112639736</v>
      </c>
      <c r="H55" s="205">
        <f>NFM!H$63</f>
        <v>554.44703353396392</v>
      </c>
      <c r="I55" s="205">
        <f>NFM!I$63</f>
        <v>554.38589853826318</v>
      </c>
      <c r="J55" s="205">
        <f>NFM!J$63</f>
        <v>501.9472914875322</v>
      </c>
      <c r="K55" s="205">
        <f>NFM!K$63</f>
        <v>413.7835769561479</v>
      </c>
      <c r="L55" s="205">
        <f>NFM!L$63</f>
        <v>360.78168529664663</v>
      </c>
      <c r="M55" s="205">
        <f>NFM!M$63</f>
        <v>402.30214961306962</v>
      </c>
      <c r="N55" s="205">
        <f>NFM!N$63</f>
        <v>409.40223559759255</v>
      </c>
      <c r="O55" s="205">
        <f>NFM!O$63</f>
        <v>406.13662940670679</v>
      </c>
      <c r="P55" s="205">
        <f>NFM!P$63</f>
        <v>421.36242476354261</v>
      </c>
      <c r="Q55" s="205">
        <f>NFM!Q$63</f>
        <v>432.74178847807394</v>
      </c>
      <c r="R55" s="205">
        <f>NFM!R$63</f>
        <v>437.2752364574377</v>
      </c>
      <c r="S55" s="205">
        <f>NFM!S$63</f>
        <v>470.70472914875324</v>
      </c>
      <c r="T55" s="205">
        <f>NFM!T$63</f>
        <v>484.28839208942406</v>
      </c>
      <c r="U55" s="205">
        <f>NFM!U$63</f>
        <v>506.42287188306102</v>
      </c>
      <c r="V55" s="205">
        <f>NFM!V$63</f>
        <v>470.10335339638863</v>
      </c>
      <c r="W55" s="205">
        <f>NFM!W$63</f>
        <v>479.19509888220102</v>
      </c>
      <c r="X55" s="205">
        <f>NFM!X$63</f>
        <v>479.24582975064516</v>
      </c>
      <c r="Y55" s="205">
        <f>NFM!Y$63</f>
        <v>427.25967325881334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108.77751033215374</v>
      </c>
      <c r="C57" s="204">
        <f>NFM!C$65</f>
        <v>108.78114118191696</v>
      </c>
      <c r="D57" s="204">
        <f>NFM!D$65</f>
        <v>109.74103637314599</v>
      </c>
      <c r="E57" s="204">
        <f>NFM!E$65</f>
        <v>103.37133705072098</v>
      </c>
      <c r="F57" s="204">
        <f>NFM!F$65</f>
        <v>98.891130341897252</v>
      </c>
      <c r="G57" s="204">
        <f>NFM!G$65</f>
        <v>103.97262811316156</v>
      </c>
      <c r="H57" s="204">
        <f>NFM!H$65</f>
        <v>126.62961269873645</v>
      </c>
      <c r="I57" s="204">
        <f>NFM!I$65</f>
        <v>126.12765732566143</v>
      </c>
      <c r="J57" s="204">
        <f>NFM!J$65</f>
        <v>103.91372264283345</v>
      </c>
      <c r="K57" s="204">
        <f>NFM!K$65</f>
        <v>22.66724155080481</v>
      </c>
      <c r="L57" s="204">
        <f>NFM!L$65</f>
        <v>26.037915724627521</v>
      </c>
      <c r="M57" s="204">
        <f>NFM!M$65</f>
        <v>26.865435214003689</v>
      </c>
      <c r="N57" s="204">
        <f>NFM!N$65</f>
        <v>29.43768751977986</v>
      </c>
      <c r="O57" s="204">
        <f>NFM!O$65</f>
        <v>52.500541539894428</v>
      </c>
      <c r="P57" s="204">
        <f>NFM!P$65</f>
        <v>53.826680062431933</v>
      </c>
      <c r="Q57" s="204">
        <f>NFM!Q$65</f>
        <v>56.69679588625975</v>
      </c>
      <c r="R57" s="204">
        <f>NFM!R$65</f>
        <v>64.294911409659917</v>
      </c>
      <c r="S57" s="204">
        <f>NFM!S$65</f>
        <v>65.955162832439342</v>
      </c>
      <c r="T57" s="204">
        <f>NFM!T$65</f>
        <v>77.233104199206664</v>
      </c>
      <c r="U57" s="204">
        <f>NFM!U$65</f>
        <v>72.402930777125007</v>
      </c>
      <c r="V57" s="204">
        <f>NFM!V$65</f>
        <v>56.199285038356606</v>
      </c>
      <c r="W57" s="204">
        <f>NFM!W$65</f>
        <v>70.160319967189565</v>
      </c>
      <c r="X57" s="204">
        <f>NFM!X$65</f>
        <v>70.274542868101037</v>
      </c>
      <c r="Y57" s="204">
        <f>NFM!Y$65</f>
        <v>70.229762418820542</v>
      </c>
    </row>
    <row r="58" spans="1:25" ht="12" customHeight="1" x14ac:dyDescent="0.25">
      <c r="A58" s="22" t="s">
        <v>46</v>
      </c>
      <c r="B58" s="211">
        <f>NFM!B$66</f>
        <v>87.105674449941418</v>
      </c>
      <c r="C58" s="211">
        <f>NFM!C$66</f>
        <v>85.052146297435272</v>
      </c>
      <c r="D58" s="211">
        <f>NFM!D$66</f>
        <v>86.815214539726071</v>
      </c>
      <c r="E58" s="211">
        <f>NFM!E$66</f>
        <v>79.88676188255981</v>
      </c>
      <c r="F58" s="211">
        <f>NFM!F$66</f>
        <v>74.671761209709771</v>
      </c>
      <c r="G58" s="211">
        <f>NFM!G$66</f>
        <v>81.637729321669198</v>
      </c>
      <c r="H58" s="211">
        <f>NFM!H$66</f>
        <v>84.777312914270212</v>
      </c>
      <c r="I58" s="211">
        <f>NFM!I$66</f>
        <v>81.299652246598612</v>
      </c>
      <c r="J58" s="211">
        <f>NFM!J$66</f>
        <v>66.19813782469808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21.671835882212321</v>
      </c>
      <c r="C59" s="212">
        <f>NFM!C$67</f>
        <v>23.72899488448169</v>
      </c>
      <c r="D59" s="212">
        <f>NFM!D$67</f>
        <v>22.92582183341991</v>
      </c>
      <c r="E59" s="212">
        <f>NFM!E$67</f>
        <v>23.484575168161172</v>
      </c>
      <c r="F59" s="212">
        <f>NFM!F$67</f>
        <v>24.219369132187481</v>
      </c>
      <c r="G59" s="212">
        <f>NFM!G$67</f>
        <v>22.334898791492371</v>
      </c>
      <c r="H59" s="212">
        <f>NFM!H$67</f>
        <v>41.852299784466247</v>
      </c>
      <c r="I59" s="212">
        <f>NFM!I$67</f>
        <v>44.82800507906282</v>
      </c>
      <c r="J59" s="212">
        <f>NFM!J$67</f>
        <v>37.715584818135362</v>
      </c>
      <c r="K59" s="212">
        <f>NFM!K$67</f>
        <v>22.66724155080481</v>
      </c>
      <c r="L59" s="212">
        <f>NFM!L$67</f>
        <v>26.037915724627521</v>
      </c>
      <c r="M59" s="212">
        <f>NFM!M$67</f>
        <v>26.865435214003689</v>
      </c>
      <c r="N59" s="212">
        <f>NFM!N$67</f>
        <v>29.43768751977986</v>
      </c>
      <c r="O59" s="212">
        <f>NFM!O$67</f>
        <v>52.500541539894428</v>
      </c>
      <c r="P59" s="212">
        <f>NFM!P$67</f>
        <v>53.826680062431933</v>
      </c>
      <c r="Q59" s="212">
        <f>NFM!Q$67</f>
        <v>56.69679588625975</v>
      </c>
      <c r="R59" s="212">
        <f>NFM!R$67</f>
        <v>64.294911409659917</v>
      </c>
      <c r="S59" s="212">
        <f>NFM!S$67</f>
        <v>65.955162832439342</v>
      </c>
      <c r="T59" s="212">
        <f>NFM!T$67</f>
        <v>77.233104199206664</v>
      </c>
      <c r="U59" s="212">
        <f>NFM!U$67</f>
        <v>72.402930777125007</v>
      </c>
      <c r="V59" s="212">
        <f>NFM!V$67</f>
        <v>56.199285038356606</v>
      </c>
      <c r="W59" s="212">
        <f>NFM!W$67</f>
        <v>70.160319967189565</v>
      </c>
      <c r="X59" s="212">
        <f>NFM!X$67</f>
        <v>70.274542868101037</v>
      </c>
      <c r="Y59" s="212">
        <f>NFM!Y$67</f>
        <v>70.229762418820542</v>
      </c>
    </row>
    <row r="60" spans="1:25" ht="12" customHeight="1" x14ac:dyDescent="0.25">
      <c r="A60" s="18" t="s">
        <v>47</v>
      </c>
      <c r="B60" s="204">
        <f>NFM!B$68</f>
        <v>516.28422655520637</v>
      </c>
      <c r="C60" s="204">
        <f>NFM!C$68</f>
        <v>537.4000282075931</v>
      </c>
      <c r="D60" s="204">
        <f>NFM!D$68</f>
        <v>493.12878305935618</v>
      </c>
      <c r="E60" s="204">
        <f>NFM!E$68</f>
        <v>490.86898969046558</v>
      </c>
      <c r="F60" s="204">
        <f>NFM!F$68</f>
        <v>474.15263578020102</v>
      </c>
      <c r="G60" s="204">
        <f>NFM!G$68</f>
        <v>439.61000301323583</v>
      </c>
      <c r="H60" s="204">
        <f>NFM!H$68</f>
        <v>427.81742083522749</v>
      </c>
      <c r="I60" s="204">
        <f>NFM!I$68</f>
        <v>428.25824121260172</v>
      </c>
      <c r="J60" s="204">
        <f>NFM!J$68</f>
        <v>398.03356884469878</v>
      </c>
      <c r="K60" s="204">
        <f>NFM!K$68</f>
        <v>391.11633540534308</v>
      </c>
      <c r="L60" s="204">
        <f>NFM!L$68</f>
        <v>334.74376957201912</v>
      </c>
      <c r="M60" s="204">
        <f>NFM!M$68</f>
        <v>375.43671439906592</v>
      </c>
      <c r="N60" s="204">
        <f>NFM!N$68</f>
        <v>379.96454807781271</v>
      </c>
      <c r="O60" s="204">
        <f>NFM!O$68</f>
        <v>353.63608786681237</v>
      </c>
      <c r="P60" s="204">
        <f>NFM!P$68</f>
        <v>367.53574470111067</v>
      </c>
      <c r="Q60" s="204">
        <f>NFM!Q$68</f>
        <v>376.04499259181421</v>
      </c>
      <c r="R60" s="204">
        <f>NFM!R$68</f>
        <v>372.9803250477778</v>
      </c>
      <c r="S60" s="204">
        <f>NFM!S$68</f>
        <v>404.74956631631392</v>
      </c>
      <c r="T60" s="204">
        <f>NFM!T$68</f>
        <v>407.05528789021741</v>
      </c>
      <c r="U60" s="204">
        <f>NFM!U$68</f>
        <v>434.01994110593603</v>
      </c>
      <c r="V60" s="204">
        <f>NFM!V$68</f>
        <v>413.90406835803202</v>
      </c>
      <c r="W60" s="204">
        <f>NFM!W$68</f>
        <v>409.03477891501149</v>
      </c>
      <c r="X60" s="204">
        <f>NFM!X$68</f>
        <v>408.97128688254412</v>
      </c>
      <c r="Y60" s="204">
        <f>NFM!Y$68</f>
        <v>357.02991083999279</v>
      </c>
    </row>
    <row r="61" spans="1:25" ht="12" customHeight="1" x14ac:dyDescent="0.25">
      <c r="A61" s="19" t="s">
        <v>19</v>
      </c>
      <c r="B61" s="205">
        <f>CHI!B$52</f>
        <v>3834.8117798796202</v>
      </c>
      <c r="C61" s="205">
        <f>CHI!C$52</f>
        <v>3540.5392089423899</v>
      </c>
      <c r="D61" s="205">
        <f>CHI!D$52</f>
        <v>3406.264144454</v>
      </c>
      <c r="E61" s="205">
        <f>CHI!E$52</f>
        <v>3458.119604471196</v>
      </c>
      <c r="F61" s="205">
        <f>CHI!F$52</f>
        <v>2905.9353396388638</v>
      </c>
      <c r="G61" s="205">
        <f>CHI!G$52</f>
        <v>2756.8736027515051</v>
      </c>
      <c r="H61" s="205">
        <f>CHI!H$52</f>
        <v>2866.362166809975</v>
      </c>
      <c r="I61" s="205">
        <f>CHI!I$52</f>
        <v>2874.610060189164</v>
      </c>
      <c r="J61" s="205">
        <f>CHI!J$52</f>
        <v>2689.5325881341355</v>
      </c>
      <c r="K61" s="205">
        <f>CHI!K$52</f>
        <v>2743.2149613069641</v>
      </c>
      <c r="L61" s="205">
        <f>CHI!L$52</f>
        <v>2740.5206362854697</v>
      </c>
      <c r="M61" s="205">
        <f>CHI!M$52</f>
        <v>2726.7128116938939</v>
      </c>
      <c r="N61" s="205">
        <f>CHI!N$52</f>
        <v>2690.0674118658635</v>
      </c>
      <c r="O61" s="205">
        <f>CHI!O$52</f>
        <v>2789.4958727429066</v>
      </c>
      <c r="P61" s="205">
        <f>CHI!P$52</f>
        <v>2671.5451418744606</v>
      </c>
      <c r="Q61" s="205">
        <f>CHI!Q$52</f>
        <v>2545.807394668961</v>
      </c>
      <c r="R61" s="205">
        <f>CHI!R$52</f>
        <v>2521.0435081685305</v>
      </c>
      <c r="S61" s="205">
        <f>CHI!S$52</f>
        <v>2764.8830610490108</v>
      </c>
      <c r="T61" s="205">
        <f>CHI!T$52</f>
        <v>2924.554514187445</v>
      </c>
      <c r="U61" s="205">
        <f>CHI!U$52</f>
        <v>3141.7539122957855</v>
      </c>
      <c r="V61" s="205">
        <f>CHI!V$52</f>
        <v>3148.8209802235601</v>
      </c>
      <c r="W61" s="205">
        <f>CHI!W$52</f>
        <v>3189.4285468615626</v>
      </c>
      <c r="X61" s="205">
        <f>CHI!X$52</f>
        <v>2709.7375752364578</v>
      </c>
      <c r="Y61" s="205">
        <f>CHI!Y$52</f>
        <v>2368.9868443680139</v>
      </c>
    </row>
    <row r="62" spans="1:25" ht="12" customHeight="1" x14ac:dyDescent="0.25">
      <c r="A62" s="18" t="s">
        <v>59</v>
      </c>
      <c r="B62" s="204">
        <f>CHI!B$53</f>
        <v>2496.4056415044965</v>
      </c>
      <c r="C62" s="204">
        <f>CHI!C$53</f>
        <v>2351.9386885574791</v>
      </c>
      <c r="D62" s="204">
        <f>CHI!D$53</f>
        <v>2253.160773399472</v>
      </c>
      <c r="E62" s="204">
        <f>CHI!E$53</f>
        <v>2265.2315940212002</v>
      </c>
      <c r="F62" s="204">
        <f>CHI!F$53</f>
        <v>1820.1581816188004</v>
      </c>
      <c r="G62" s="204">
        <f>CHI!G$53</f>
        <v>1711.0736208612975</v>
      </c>
      <c r="H62" s="204">
        <f>CHI!H$53</f>
        <v>1748.9537859912339</v>
      </c>
      <c r="I62" s="204">
        <f>CHI!I$53</f>
        <v>1773.2632032760548</v>
      </c>
      <c r="J62" s="204">
        <f>CHI!J$53</f>
        <v>1666.9924050702825</v>
      </c>
      <c r="K62" s="204">
        <f>CHI!K$53</f>
        <v>1350.9572783414674</v>
      </c>
      <c r="L62" s="204">
        <f>CHI!L$53</f>
        <v>1352.349424726403</v>
      </c>
      <c r="M62" s="204">
        <f>CHI!M$53</f>
        <v>1795.7189855128013</v>
      </c>
      <c r="N62" s="204">
        <f>CHI!N$53</f>
        <v>2156.6423295915624</v>
      </c>
      <c r="O62" s="204">
        <f>CHI!O$53</f>
        <v>2192.4006118868137</v>
      </c>
      <c r="P62" s="204">
        <f>CHI!P$53</f>
        <v>2086.5177473660447</v>
      </c>
      <c r="Q62" s="204">
        <f>CHI!Q$53</f>
        <v>1694.6783450843691</v>
      </c>
      <c r="R62" s="204">
        <f>CHI!R$53</f>
        <v>1671.2143678590442</v>
      </c>
      <c r="S62" s="204">
        <f>CHI!S$53</f>
        <v>1965.3078143110156</v>
      </c>
      <c r="T62" s="204">
        <f>CHI!T$53</f>
        <v>1608.4279032659538</v>
      </c>
      <c r="U62" s="204">
        <f>CHI!U$53</f>
        <v>1682.8081410924237</v>
      </c>
      <c r="V62" s="204">
        <f>CHI!V$53</f>
        <v>1686.6354514852355</v>
      </c>
      <c r="W62" s="204">
        <f>CHI!W$53</f>
        <v>1901.6490332418161</v>
      </c>
      <c r="X62" s="204">
        <f>CHI!X$53</f>
        <v>1676.7161673451933</v>
      </c>
      <c r="Y62" s="204">
        <f>CHI!Y$53</f>
        <v>1154.2586250988347</v>
      </c>
    </row>
    <row r="63" spans="1:25" ht="12" customHeight="1" x14ac:dyDescent="0.25">
      <c r="A63" s="18" t="s">
        <v>49</v>
      </c>
      <c r="B63" s="204">
        <f>CHI!B$54</f>
        <v>1306.9389626065299</v>
      </c>
      <c r="C63" s="204">
        <f>CHI!C$54</f>
        <v>1159.6601506705831</v>
      </c>
      <c r="D63" s="204">
        <f>CHI!D$54</f>
        <v>1122.6400140907931</v>
      </c>
      <c r="E63" s="204">
        <f>CHI!E$54</f>
        <v>1157.5739875512511</v>
      </c>
      <c r="F63" s="204">
        <f>CHI!F$54</f>
        <v>1051.5355322298681</v>
      </c>
      <c r="G63" s="204">
        <f>CHI!G$54</f>
        <v>1006.344512814866</v>
      </c>
      <c r="H63" s="204">
        <f>CHI!H$54</f>
        <v>1077.2105360042999</v>
      </c>
      <c r="I63" s="204">
        <f>CHI!I$54</f>
        <v>1037.355962394688</v>
      </c>
      <c r="J63" s="204">
        <f>CHI!J$54</f>
        <v>956.70202396036586</v>
      </c>
      <c r="K63" s="204">
        <f>CHI!K$54</f>
        <v>1322.2963661494241</v>
      </c>
      <c r="L63" s="204">
        <f>CHI!L$54</f>
        <v>1320.249022059962</v>
      </c>
      <c r="M63" s="204">
        <f>CHI!M$54</f>
        <v>872.26136232522765</v>
      </c>
      <c r="N63" s="204">
        <f>CHI!N$54</f>
        <v>471.39905347131901</v>
      </c>
      <c r="O63" s="204">
        <f>CHI!O$54</f>
        <v>533.8200443428525</v>
      </c>
      <c r="P63" s="204">
        <f>CHI!P$54</f>
        <v>514.45774704495955</v>
      </c>
      <c r="Q63" s="204">
        <f>CHI!Q$54</f>
        <v>779.15474940306922</v>
      </c>
      <c r="R63" s="204">
        <f>CHI!R$54</f>
        <v>771.92238574752923</v>
      </c>
      <c r="S63" s="204">
        <f>CHI!S$54</f>
        <v>728.61413084996627</v>
      </c>
      <c r="T63" s="204">
        <f>CHI!T$54</f>
        <v>1249.5005480572511</v>
      </c>
      <c r="U63" s="204">
        <f>CHI!U$54</f>
        <v>1387.387540573764</v>
      </c>
      <c r="V63" s="204">
        <f>CHI!V$54</f>
        <v>1389.960918057136</v>
      </c>
      <c r="W63" s="204">
        <f>CHI!W$54</f>
        <v>1215.839129555545</v>
      </c>
      <c r="X63" s="204">
        <f>CHI!X$54</f>
        <v>955.95061396750395</v>
      </c>
      <c r="Y63" s="204">
        <f>CHI!Y$54</f>
        <v>1158.0660908681859</v>
      </c>
    </row>
    <row r="64" spans="1:25" ht="12" customHeight="1" x14ac:dyDescent="0.25">
      <c r="A64" s="18" t="s">
        <v>50</v>
      </c>
      <c r="B64" s="204">
        <f>CHI!B$55</f>
        <v>31.46717576859356</v>
      </c>
      <c r="C64" s="204">
        <f>CHI!C$55</f>
        <v>28.940369714327481</v>
      </c>
      <c r="D64" s="204">
        <f>CHI!D$55</f>
        <v>30.46335696373486</v>
      </c>
      <c r="E64" s="204">
        <f>CHI!E$55</f>
        <v>35.314022898744973</v>
      </c>
      <c r="F64" s="204">
        <f>CHI!F$55</f>
        <v>34.241625790195677</v>
      </c>
      <c r="G64" s="204">
        <f>CHI!G$55</f>
        <v>39.455469075341512</v>
      </c>
      <c r="H64" s="204">
        <f>CHI!H$55</f>
        <v>40.197844814441133</v>
      </c>
      <c r="I64" s="204">
        <f>CHI!I$55</f>
        <v>63.990894518421022</v>
      </c>
      <c r="J64" s="204">
        <f>CHI!J$55</f>
        <v>65.838159103487158</v>
      </c>
      <c r="K64" s="204">
        <f>CHI!K$55</f>
        <v>69.961316816072525</v>
      </c>
      <c r="L64" s="204">
        <f>CHI!L$55</f>
        <v>67.92218949910459</v>
      </c>
      <c r="M64" s="204">
        <f>CHI!M$55</f>
        <v>58.732463855865007</v>
      </c>
      <c r="N64" s="204">
        <f>CHI!N$55</f>
        <v>62.026028802982268</v>
      </c>
      <c r="O64" s="204">
        <f>CHI!O$55</f>
        <v>63.275216513240643</v>
      </c>
      <c r="P64" s="204">
        <f>CHI!P$55</f>
        <v>70.569647463456562</v>
      </c>
      <c r="Q64" s="204">
        <f>CHI!Q$55</f>
        <v>71.974300181522864</v>
      </c>
      <c r="R64" s="204">
        <f>CHI!R$55</f>
        <v>77.906754561956646</v>
      </c>
      <c r="S64" s="204">
        <f>CHI!S$55</f>
        <v>70.961115888029028</v>
      </c>
      <c r="T64" s="204">
        <f>CHI!T$55</f>
        <v>66.626062864239984</v>
      </c>
      <c r="U64" s="204">
        <f>CHI!U$55</f>
        <v>71.558230629597801</v>
      </c>
      <c r="V64" s="204">
        <f>CHI!V$55</f>
        <v>72.224610681188494</v>
      </c>
      <c r="W64" s="204">
        <f>CHI!W$55</f>
        <v>71.940384064201766</v>
      </c>
      <c r="X64" s="204">
        <f>CHI!X$55</f>
        <v>77.070793923760405</v>
      </c>
      <c r="Y64" s="204">
        <f>CHI!Y$55</f>
        <v>56.662128400992927</v>
      </c>
    </row>
    <row r="65" spans="1:25" ht="12" customHeight="1" x14ac:dyDescent="0.25">
      <c r="A65" s="19" t="s">
        <v>20</v>
      </c>
      <c r="B65" s="205">
        <f>NMM!B$51</f>
        <v>2591.5778159931197</v>
      </c>
      <c r="C65" s="205">
        <f>NMM!C$51</f>
        <v>2370.7882201203788</v>
      </c>
      <c r="D65" s="205">
        <f>NMM!D$51</f>
        <v>2246.3483233018051</v>
      </c>
      <c r="E65" s="205">
        <f>NMM!E$51</f>
        <v>2356.2463456577816</v>
      </c>
      <c r="F65" s="205">
        <f>NMM!F$51</f>
        <v>2498.91298366294</v>
      </c>
      <c r="G65" s="205">
        <f>NMM!G$51</f>
        <v>2520.8026655202066</v>
      </c>
      <c r="H65" s="205">
        <f>NMM!H$51</f>
        <v>2563.4382631126387</v>
      </c>
      <c r="I65" s="205">
        <f>NMM!I$51</f>
        <v>2925.0778159931215</v>
      </c>
      <c r="J65" s="205">
        <f>NMM!J$51</f>
        <v>2645.9364574376623</v>
      </c>
      <c r="K65" s="205">
        <f>NMM!K$51</f>
        <v>2552.3692175408428</v>
      </c>
      <c r="L65" s="205">
        <f>NMM!L$51</f>
        <v>2716.4961306964747</v>
      </c>
      <c r="M65" s="205">
        <f>NMM!M$51</f>
        <v>2990.7778159931204</v>
      </c>
      <c r="N65" s="205">
        <f>NMM!N$51</f>
        <v>2699.4881341358546</v>
      </c>
      <c r="O65" s="205">
        <f>NMM!O$51</f>
        <v>2546.2736027515052</v>
      </c>
      <c r="P65" s="205">
        <f>NMM!P$51</f>
        <v>2627.9705073086843</v>
      </c>
      <c r="Q65" s="205">
        <f>NMM!Q$51</f>
        <v>2579.4643164230429</v>
      </c>
      <c r="R65" s="205">
        <f>NMM!R$51</f>
        <v>2844.3805674978489</v>
      </c>
      <c r="S65" s="205">
        <f>NMM!S$51</f>
        <v>2994.7914015477199</v>
      </c>
      <c r="T65" s="205">
        <f>NMM!T$51</f>
        <v>3107.3504729148754</v>
      </c>
      <c r="U65" s="205">
        <f>NMM!U$51</f>
        <v>3160.9486672398984</v>
      </c>
      <c r="V65" s="205">
        <f>NMM!V$51</f>
        <v>2988.8369733447971</v>
      </c>
      <c r="W65" s="205">
        <f>NMM!W$51</f>
        <v>3216.668701633705</v>
      </c>
      <c r="X65" s="205">
        <f>NMM!X$51</f>
        <v>2977.9438521066209</v>
      </c>
      <c r="Y65" s="205">
        <f>NMM!Y$51</f>
        <v>2659.7139294926919</v>
      </c>
    </row>
    <row r="66" spans="1:25" ht="12" customHeight="1" x14ac:dyDescent="0.25">
      <c r="A66" s="18" t="s">
        <v>51</v>
      </c>
      <c r="B66" s="204">
        <f>NMM!B$52</f>
        <v>1489.553999999999</v>
      </c>
      <c r="C66" s="204">
        <f>NMM!C$52</f>
        <v>1237.185203019277</v>
      </c>
      <c r="D66" s="204">
        <f>NMM!D$52</f>
        <v>1083.3765317812031</v>
      </c>
      <c r="E66" s="204">
        <f>NMM!E$52</f>
        <v>1110.465611345345</v>
      </c>
      <c r="F66" s="204">
        <f>NMM!F$52</f>
        <v>1150.692647276265</v>
      </c>
      <c r="G66" s="204">
        <f>NMM!G$52</f>
        <v>1158.2586672829441</v>
      </c>
      <c r="H66" s="204">
        <f>NMM!H$52</f>
        <v>1218.826861602219</v>
      </c>
      <c r="I66" s="204">
        <f>NMM!I$52</f>
        <v>1392.4567536880791</v>
      </c>
      <c r="J66" s="204">
        <f>NMM!J$52</f>
        <v>1246.7195906066031</v>
      </c>
      <c r="K66" s="204">
        <f>NMM!K$52</f>
        <v>1226.343593548635</v>
      </c>
      <c r="L66" s="204">
        <f>NMM!L$52</f>
        <v>1253.701114432695</v>
      </c>
      <c r="M66" s="204">
        <f>NMM!M$52</f>
        <v>1442.146684291788</v>
      </c>
      <c r="N66" s="204">
        <f>NMM!N$52</f>
        <v>1198.032463480552</v>
      </c>
      <c r="O66" s="204">
        <f>NMM!O$52</f>
        <v>1065.509493755543</v>
      </c>
      <c r="P66" s="204">
        <f>NMM!P$52</f>
        <v>1166.4450210386919</v>
      </c>
      <c r="Q66" s="204">
        <f>NMM!Q$52</f>
        <v>1097.6970767623491</v>
      </c>
      <c r="R66" s="204">
        <f>NMM!R$52</f>
        <v>1197.0030927885609</v>
      </c>
      <c r="S66" s="204">
        <f>NMM!S$52</f>
        <v>1308.4751728650269</v>
      </c>
      <c r="T66" s="204">
        <f>NMM!T$52</f>
        <v>1455.7090620564779</v>
      </c>
      <c r="U66" s="204">
        <f>NMM!U$52</f>
        <v>1449.7044059781231</v>
      </c>
      <c r="V66" s="204">
        <f>NMM!V$52</f>
        <v>1358.2011330342671</v>
      </c>
      <c r="W66" s="204">
        <f>NMM!W$52</f>
        <v>1423.6750963629299</v>
      </c>
      <c r="X66" s="204">
        <f>NMM!X$52</f>
        <v>1312.9271052651191</v>
      </c>
      <c r="Y66" s="204">
        <f>NMM!Y$52</f>
        <v>1161.159975859603</v>
      </c>
    </row>
    <row r="67" spans="1:25" ht="12" customHeight="1" x14ac:dyDescent="0.25">
      <c r="A67" s="18" t="s">
        <v>52</v>
      </c>
      <c r="B67" s="204">
        <f>NMM!B$53</f>
        <v>693.88770573444367</v>
      </c>
      <c r="C67" s="204">
        <f>NMM!C$53</f>
        <v>715.68144505254122</v>
      </c>
      <c r="D67" s="204">
        <f>NMM!D$53</f>
        <v>746.31712312934383</v>
      </c>
      <c r="E67" s="204">
        <f>NMM!E$53</f>
        <v>827.60291941911078</v>
      </c>
      <c r="F67" s="204">
        <f>NMM!F$53</f>
        <v>900.73398193546245</v>
      </c>
      <c r="G67" s="204">
        <f>NMM!G$53</f>
        <v>940.52616158755359</v>
      </c>
      <c r="H67" s="204">
        <f>NMM!H$53</f>
        <v>924.46992531062097</v>
      </c>
      <c r="I67" s="204">
        <f>NMM!I$53</f>
        <v>1094.7561253973249</v>
      </c>
      <c r="J67" s="204">
        <f>NMM!J$53</f>
        <v>967.92759160875664</v>
      </c>
      <c r="K67" s="204">
        <f>NMM!K$53</f>
        <v>870.77454898025053</v>
      </c>
      <c r="L67" s="204">
        <f>NMM!L$53</f>
        <v>966.01587697180776</v>
      </c>
      <c r="M67" s="204">
        <f>NMM!M$53</f>
        <v>1040.900906362961</v>
      </c>
      <c r="N67" s="204">
        <f>NMM!N$53</f>
        <v>967.86071184341631</v>
      </c>
      <c r="O67" s="204">
        <f>NMM!O$53</f>
        <v>966.75122745654357</v>
      </c>
      <c r="P67" s="204">
        <f>NMM!P$53</f>
        <v>925.84698148783673</v>
      </c>
      <c r="Q67" s="204">
        <f>NMM!Q$53</f>
        <v>970.77646596376462</v>
      </c>
      <c r="R67" s="204">
        <f>NMM!R$53</f>
        <v>1060.1539505024559</v>
      </c>
      <c r="S67" s="204">
        <f>NMM!S$53</f>
        <v>1069.356876453111</v>
      </c>
      <c r="T67" s="204">
        <f>NMM!T$53</f>
        <v>1030.604185448065</v>
      </c>
      <c r="U67" s="204">
        <f>NMM!U$53</f>
        <v>1000.23365486975</v>
      </c>
      <c r="V67" s="204">
        <f>NMM!V$53</f>
        <v>927.54451790557937</v>
      </c>
      <c r="W67" s="204">
        <f>NMM!W$53</f>
        <v>1043.4712867332139</v>
      </c>
      <c r="X67" s="204">
        <f>NMM!X$53</f>
        <v>999.28089275707589</v>
      </c>
      <c r="Y67" s="204">
        <f>NMM!Y$53</f>
        <v>850.35051218403294</v>
      </c>
    </row>
    <row r="68" spans="1:25" ht="12" customHeight="1" x14ac:dyDescent="0.25">
      <c r="A68" s="18" t="s">
        <v>60</v>
      </c>
      <c r="B68" s="204">
        <f>NMM!B$54</f>
        <v>408.13611025867698</v>
      </c>
      <c r="C68" s="204">
        <f>NMM!C$54</f>
        <v>417.92157204856079</v>
      </c>
      <c r="D68" s="204">
        <f>NMM!D$54</f>
        <v>416.65466839125821</v>
      </c>
      <c r="E68" s="204">
        <f>NMM!E$54</f>
        <v>418.17781489332577</v>
      </c>
      <c r="F68" s="204">
        <f>NMM!F$54</f>
        <v>447.48635445121289</v>
      </c>
      <c r="G68" s="204">
        <f>NMM!G$54</f>
        <v>422.01783664970901</v>
      </c>
      <c r="H68" s="204">
        <f>NMM!H$54</f>
        <v>420.141476199799</v>
      </c>
      <c r="I68" s="204">
        <f>NMM!I$54</f>
        <v>437.86493690771772</v>
      </c>
      <c r="J68" s="204">
        <f>NMM!J$54</f>
        <v>431.28927522230231</v>
      </c>
      <c r="K68" s="204">
        <f>NMM!K$54</f>
        <v>455.25107501195708</v>
      </c>
      <c r="L68" s="204">
        <f>NMM!L$54</f>
        <v>496.77913929197223</v>
      </c>
      <c r="M68" s="204">
        <f>NMM!M$54</f>
        <v>507.73022533837161</v>
      </c>
      <c r="N68" s="204">
        <f>NMM!N$54</f>
        <v>533.59495881188604</v>
      </c>
      <c r="O68" s="204">
        <f>NMM!O$54</f>
        <v>514.01288153941857</v>
      </c>
      <c r="P68" s="204">
        <f>NMM!P$54</f>
        <v>535.67850478215587</v>
      </c>
      <c r="Q68" s="204">
        <f>NMM!Q$54</f>
        <v>510.99077369692878</v>
      </c>
      <c r="R68" s="204">
        <f>NMM!R$54</f>
        <v>587.22352420683239</v>
      </c>
      <c r="S68" s="204">
        <f>NMM!S$54</f>
        <v>616.95935222958201</v>
      </c>
      <c r="T68" s="204">
        <f>NMM!T$54</f>
        <v>621.0372254103321</v>
      </c>
      <c r="U68" s="204">
        <f>NMM!U$54</f>
        <v>711.01060639202535</v>
      </c>
      <c r="V68" s="204">
        <f>NMM!V$54</f>
        <v>703.0913224049508</v>
      </c>
      <c r="W68" s="204">
        <f>NMM!W$54</f>
        <v>749.52231853756109</v>
      </c>
      <c r="X68" s="204">
        <f>NMM!X$54</f>
        <v>665.73585408442557</v>
      </c>
      <c r="Y68" s="204">
        <f>NMM!Y$54</f>
        <v>648.20344144905562</v>
      </c>
    </row>
    <row r="69" spans="1:25" ht="12" customHeight="1" x14ac:dyDescent="0.25">
      <c r="A69" s="19" t="s">
        <v>21</v>
      </c>
      <c r="B69" s="205">
        <f>PPA!B$52</f>
        <v>1121.3416165090284</v>
      </c>
      <c r="C69" s="205">
        <f>PPA!C$52</f>
        <v>1110.7259673258816</v>
      </c>
      <c r="D69" s="205">
        <f>PPA!D$52</f>
        <v>1122.6702493551159</v>
      </c>
      <c r="E69" s="205">
        <f>PPA!E$52</f>
        <v>1197.4924333619949</v>
      </c>
      <c r="F69" s="205">
        <f>PPA!F$52</f>
        <v>1216.050988822012</v>
      </c>
      <c r="G69" s="205">
        <f>PPA!G$52</f>
        <v>1199.1832330180564</v>
      </c>
      <c r="H69" s="205">
        <f>PPA!H$52</f>
        <v>1207.5778159931217</v>
      </c>
      <c r="I69" s="205">
        <f>PPA!I$52</f>
        <v>1194.0619948409283</v>
      </c>
      <c r="J69" s="205">
        <f>PPA!J$52</f>
        <v>1173.73766122098</v>
      </c>
      <c r="K69" s="205">
        <f>PPA!K$52</f>
        <v>1201.5435941530525</v>
      </c>
      <c r="L69" s="205">
        <f>PPA!L$52</f>
        <v>1274.3511607910575</v>
      </c>
      <c r="M69" s="205">
        <f>PPA!M$52</f>
        <v>1241.5680137575232</v>
      </c>
      <c r="N69" s="205">
        <f>PPA!N$52</f>
        <v>1283.1696474634564</v>
      </c>
      <c r="O69" s="205">
        <f>PPA!O$52</f>
        <v>1570.7751504729144</v>
      </c>
      <c r="P69" s="205">
        <f>PPA!P$52</f>
        <v>1551.7610490111776</v>
      </c>
      <c r="Q69" s="205">
        <f>PPA!Q$52</f>
        <v>1568.0798796216679</v>
      </c>
      <c r="R69" s="205">
        <f>PPA!R$52</f>
        <v>1636.9245915735171</v>
      </c>
      <c r="S69" s="205">
        <f>PPA!S$52</f>
        <v>1754.8681857265692</v>
      </c>
      <c r="T69" s="205">
        <f>PPA!T$52</f>
        <v>1760.6809114359417</v>
      </c>
      <c r="U69" s="205">
        <f>PPA!U$52</f>
        <v>1884.5233018056754</v>
      </c>
      <c r="V69" s="205">
        <f>PPA!V$52</f>
        <v>1893.4053310404122</v>
      </c>
      <c r="W69" s="205">
        <f>PPA!W$52</f>
        <v>1549.8115219260537</v>
      </c>
      <c r="X69" s="205">
        <f>PPA!X$52</f>
        <v>1588.7522785898534</v>
      </c>
      <c r="Y69" s="205">
        <f>PPA!Y$52</f>
        <v>1476.3141874462594</v>
      </c>
    </row>
    <row r="70" spans="1:25" ht="12" customHeight="1" x14ac:dyDescent="0.25">
      <c r="A70" s="18" t="s">
        <v>54</v>
      </c>
      <c r="B70" s="204">
        <f>PPA!B$53</f>
        <v>420.0178020752565</v>
      </c>
      <c r="C70" s="204">
        <f>PPA!C$53</f>
        <v>392.84376599142871</v>
      </c>
      <c r="D70" s="204">
        <f>PPA!D$53</f>
        <v>376.46711521561423</v>
      </c>
      <c r="E70" s="204">
        <f>PPA!E$53</f>
        <v>389.64981710730922</v>
      </c>
      <c r="F70" s="204">
        <f>PPA!F$53</f>
        <v>377.68482522012278</v>
      </c>
      <c r="G70" s="204">
        <f>PPA!G$53</f>
        <v>365.32695757518349</v>
      </c>
      <c r="H70" s="204">
        <f>PPA!H$53</f>
        <v>363.41788373487441</v>
      </c>
      <c r="I70" s="204">
        <f>PPA!I$53</f>
        <v>346.90236106037548</v>
      </c>
      <c r="J70" s="204">
        <f>PPA!J$53</f>
        <v>336.06973177697131</v>
      </c>
      <c r="K70" s="204">
        <f>PPA!K$53</f>
        <v>325.79206779103953</v>
      </c>
      <c r="L70" s="204">
        <f>PPA!L$53</f>
        <v>333.09421414831439</v>
      </c>
      <c r="M70" s="204">
        <f>PPA!M$53</f>
        <v>323.89224631587848</v>
      </c>
      <c r="N70" s="204">
        <f>PPA!N$53</f>
        <v>317.69888954457701</v>
      </c>
      <c r="O70" s="204">
        <f>PPA!O$53</f>
        <v>389.03695776838327</v>
      </c>
      <c r="P70" s="204">
        <f>PPA!P$53</f>
        <v>378.78168199248171</v>
      </c>
      <c r="Q70" s="204">
        <f>PPA!Q$53</f>
        <v>367.80114537813228</v>
      </c>
      <c r="R70" s="204">
        <f>PPA!R$53</f>
        <v>387.57853350420868</v>
      </c>
      <c r="S70" s="204">
        <f>PPA!S$53</f>
        <v>516.93149585567744</v>
      </c>
      <c r="T70" s="204">
        <f>PPA!T$53</f>
        <v>510.0166210638302</v>
      </c>
      <c r="U70" s="204">
        <f>PPA!U$53</f>
        <v>517.15483346206861</v>
      </c>
      <c r="V70" s="204">
        <f>PPA!V$53</f>
        <v>535.30240002344124</v>
      </c>
      <c r="W70" s="204">
        <f>PPA!W$53</f>
        <v>435.63470586691977</v>
      </c>
      <c r="X70" s="204">
        <f>PPA!X$53</f>
        <v>448.39466356830161</v>
      </c>
      <c r="Y70" s="204">
        <f>PPA!Y$53</f>
        <v>419.33206016200052</v>
      </c>
    </row>
    <row r="71" spans="1:25" ht="12" customHeight="1" x14ac:dyDescent="0.25">
      <c r="A71" s="18" t="s">
        <v>61</v>
      </c>
      <c r="B71" s="204">
        <f>PPA!B$54</f>
        <v>666.92672131396751</v>
      </c>
      <c r="C71" s="204">
        <f>PPA!C$54</f>
        <v>683.81074267617578</v>
      </c>
      <c r="D71" s="204">
        <f>PPA!D$54</f>
        <v>711.76528527938046</v>
      </c>
      <c r="E71" s="204">
        <f>PPA!E$54</f>
        <v>771.10960096818678</v>
      </c>
      <c r="F71" s="204">
        <f>PPA!F$54</f>
        <v>801.0638656356706</v>
      </c>
      <c r="G71" s="204">
        <f>PPA!G$54</f>
        <v>797.07139496885191</v>
      </c>
      <c r="H71" s="204">
        <f>PPA!H$54</f>
        <v>807.1175484078741</v>
      </c>
      <c r="I71" s="204">
        <f>PPA!I$54</f>
        <v>810.531847009177</v>
      </c>
      <c r="J71" s="204">
        <f>PPA!J$54</f>
        <v>801.66359050140386</v>
      </c>
      <c r="K71" s="204">
        <f>PPA!K$54</f>
        <v>838.89424193850732</v>
      </c>
      <c r="L71" s="204">
        <f>PPA!L$54</f>
        <v>902.16629407111634</v>
      </c>
      <c r="M71" s="204">
        <f>PPA!M$54</f>
        <v>879.59073612287341</v>
      </c>
      <c r="N71" s="204">
        <f>PPA!N$54</f>
        <v>926.10959874803223</v>
      </c>
      <c r="O71" s="204">
        <f>PPA!O$54</f>
        <v>1133.554750365792</v>
      </c>
      <c r="P71" s="204">
        <f>PPA!P$54</f>
        <v>1125.379181208511</v>
      </c>
      <c r="Q71" s="204">
        <f>PPA!Q$54</f>
        <v>1152.1779691916181</v>
      </c>
      <c r="R71" s="204">
        <f>PPA!R$54</f>
        <v>1199.1334852213099</v>
      </c>
      <c r="S71" s="204">
        <f>PPA!S$54</f>
        <v>1186.295818561061</v>
      </c>
      <c r="T71" s="204">
        <f>PPA!T$54</f>
        <v>1199.2264380744141</v>
      </c>
      <c r="U71" s="204">
        <f>PPA!U$54</f>
        <v>1311.0820443443711</v>
      </c>
      <c r="V71" s="204">
        <f>PPA!V$54</f>
        <v>1305.6953643789659</v>
      </c>
      <c r="W71" s="204">
        <f>PPA!W$54</f>
        <v>1066.488844338488</v>
      </c>
      <c r="X71" s="204">
        <f>PPA!X$54</f>
        <v>1127.407390506409</v>
      </c>
      <c r="Y71" s="204">
        <f>PPA!Y$54</f>
        <v>1044.9484072135069</v>
      </c>
    </row>
    <row r="72" spans="1:25" ht="12" customHeight="1" x14ac:dyDescent="0.25">
      <c r="A72" s="18" t="s">
        <v>62</v>
      </c>
      <c r="B72" s="204">
        <f>PPA!B$55</f>
        <v>34.397093119804353</v>
      </c>
      <c r="C72" s="204">
        <f>PPA!C$55</f>
        <v>34.071458658277209</v>
      </c>
      <c r="D72" s="204">
        <f>PPA!D$55</f>
        <v>34.4378488601212</v>
      </c>
      <c r="E72" s="204">
        <f>PPA!E$55</f>
        <v>36.73301528649899</v>
      </c>
      <c r="F72" s="204">
        <f>PPA!F$55</f>
        <v>37.302297966218497</v>
      </c>
      <c r="G72" s="204">
        <f>PPA!G$55</f>
        <v>36.784880474021037</v>
      </c>
      <c r="H72" s="204">
        <f>PPA!H$55</f>
        <v>37.042383850373142</v>
      </c>
      <c r="I72" s="204">
        <f>PPA!I$55</f>
        <v>36.627786771376002</v>
      </c>
      <c r="J72" s="204">
        <f>PPA!J$55</f>
        <v>36.004338942604797</v>
      </c>
      <c r="K72" s="204">
        <f>PPA!K$55</f>
        <v>36.857284423505732</v>
      </c>
      <c r="L72" s="204">
        <f>PPA!L$55</f>
        <v>39.090652571626777</v>
      </c>
      <c r="M72" s="204">
        <f>PPA!M$55</f>
        <v>38.085031318771371</v>
      </c>
      <c r="N72" s="204">
        <f>PPA!N$55</f>
        <v>39.361159170847259</v>
      </c>
      <c r="O72" s="204">
        <f>PPA!O$55</f>
        <v>48.183442338739347</v>
      </c>
      <c r="P72" s="204">
        <f>PPA!P$55</f>
        <v>47.60018581018484</v>
      </c>
      <c r="Q72" s="204">
        <f>PPA!Q$55</f>
        <v>48.10076505191747</v>
      </c>
      <c r="R72" s="204">
        <f>PPA!R$55</f>
        <v>50.212572847998473</v>
      </c>
      <c r="S72" s="204">
        <f>PPA!S$55</f>
        <v>51.640871309830892</v>
      </c>
      <c r="T72" s="204">
        <f>PPA!T$55</f>
        <v>51.437852297697518</v>
      </c>
      <c r="U72" s="204">
        <f>PPA!U$55</f>
        <v>56.28642399923568</v>
      </c>
      <c r="V72" s="204">
        <f>PPA!V$55</f>
        <v>52.40756663800515</v>
      </c>
      <c r="W72" s="204">
        <f>PPA!W$55</f>
        <v>47.687971720645827</v>
      </c>
      <c r="X72" s="204">
        <f>PPA!X$55</f>
        <v>12.95022451514283</v>
      </c>
      <c r="Y72" s="204">
        <f>PPA!Y$55</f>
        <v>12.03372007075202</v>
      </c>
    </row>
    <row r="73" spans="1:25" ht="12" customHeight="1" x14ac:dyDescent="0.25">
      <c r="A73" s="20" t="s">
        <v>63</v>
      </c>
      <c r="B73" s="206">
        <f>FBT!B$12</f>
        <v>1982.28211521926</v>
      </c>
      <c r="C73" s="206">
        <f>FBT!C$12</f>
        <v>1914.4520206362861</v>
      </c>
      <c r="D73" s="206">
        <f>FBT!D$12</f>
        <v>2012.79260533104</v>
      </c>
      <c r="E73" s="206">
        <f>FBT!E$12</f>
        <v>2042.307910576096</v>
      </c>
      <c r="F73" s="206">
        <f>FBT!F$12</f>
        <v>1988.1728288908</v>
      </c>
      <c r="G73" s="206">
        <f>FBT!G$12</f>
        <v>1989.9398108340499</v>
      </c>
      <c r="H73" s="206">
        <f>FBT!H$12</f>
        <v>1867.555546001719</v>
      </c>
      <c r="I73" s="206">
        <f>FBT!I$12</f>
        <v>1954.783319002579</v>
      </c>
      <c r="J73" s="206">
        <f>FBT!J$12</f>
        <v>1835.6987962166811</v>
      </c>
      <c r="K73" s="206">
        <f>FBT!K$12</f>
        <v>1751.413069647464</v>
      </c>
      <c r="L73" s="206">
        <f>FBT!L$12</f>
        <v>1775.0067067927771</v>
      </c>
      <c r="M73" s="206">
        <f>FBT!M$12</f>
        <v>1766.7132416165091</v>
      </c>
      <c r="N73" s="206">
        <f>FBT!N$12</f>
        <v>1849.383147033534</v>
      </c>
      <c r="O73" s="206">
        <f>FBT!O$12</f>
        <v>1839.361049011178</v>
      </c>
      <c r="P73" s="206">
        <f>FBT!P$12</f>
        <v>1847.384092863284</v>
      </c>
      <c r="Q73" s="206">
        <f>FBT!Q$12</f>
        <v>1856.7268271711091</v>
      </c>
      <c r="R73" s="206">
        <f>FBT!R$12</f>
        <v>1958.961822871883</v>
      </c>
      <c r="S73" s="206">
        <f>FBT!S$12</f>
        <v>2050.378675838349</v>
      </c>
      <c r="T73" s="206">
        <f>FBT!T$12</f>
        <v>2251.3375752364568</v>
      </c>
      <c r="U73" s="206">
        <f>FBT!U$12</f>
        <v>2222.1613929492692</v>
      </c>
      <c r="V73" s="206">
        <f>FBT!V$12</f>
        <v>2131.4304385210662</v>
      </c>
      <c r="W73" s="206">
        <f>FBT!W$12</f>
        <v>2139.2600171969038</v>
      </c>
      <c r="X73" s="206">
        <f>FBT!X$12</f>
        <v>2255.80214961307</v>
      </c>
      <c r="Y73" s="206">
        <f>FBT!Y$12</f>
        <v>2079.8780739466888</v>
      </c>
    </row>
    <row r="74" spans="1:25" ht="12" customHeight="1" x14ac:dyDescent="0.25">
      <c r="A74" s="14" t="s">
        <v>64</v>
      </c>
      <c r="B74" s="204">
        <f>TRE!B$12</f>
        <v>416.29251934651762</v>
      </c>
      <c r="C74" s="204">
        <f>TRE!C$12</f>
        <v>385.17145313843508</v>
      </c>
      <c r="D74" s="204">
        <f>TRE!D$12</f>
        <v>333.66921754084262</v>
      </c>
      <c r="E74" s="204">
        <f>TRE!E$12</f>
        <v>382.85700773860702</v>
      </c>
      <c r="F74" s="204">
        <f>TRE!F$12</f>
        <v>396.78882201203771</v>
      </c>
      <c r="G74" s="204">
        <f>TRE!G$12</f>
        <v>424.916509028375</v>
      </c>
      <c r="H74" s="204">
        <f>TRE!H$12</f>
        <v>434.51315563198631</v>
      </c>
      <c r="I74" s="204">
        <f>TRE!I$12</f>
        <v>442.6888220120378</v>
      </c>
      <c r="J74" s="204">
        <f>TRE!J$12</f>
        <v>450.16526225279438</v>
      </c>
      <c r="K74" s="204">
        <f>TRE!K$12</f>
        <v>340.05477214101461</v>
      </c>
      <c r="L74" s="204">
        <f>TRE!L$12</f>
        <v>357.83809114359411</v>
      </c>
      <c r="M74" s="204">
        <f>TRE!M$12</f>
        <v>355.18564058469468</v>
      </c>
      <c r="N74" s="204">
        <f>TRE!N$12</f>
        <v>358.12355975924339</v>
      </c>
      <c r="O74" s="204">
        <f>TRE!O$12</f>
        <v>409.25038693035248</v>
      </c>
      <c r="P74" s="204">
        <f>TRE!P$12</f>
        <v>389.40730868443683</v>
      </c>
      <c r="Q74" s="204">
        <f>TRE!Q$12</f>
        <v>389.16809974204642</v>
      </c>
      <c r="R74" s="204">
        <f>TRE!R$12</f>
        <v>411.92407566638002</v>
      </c>
      <c r="S74" s="204">
        <f>TRE!S$12</f>
        <v>430.7296646603611</v>
      </c>
      <c r="T74" s="204">
        <f>TRE!T$12</f>
        <v>469.01066208082528</v>
      </c>
      <c r="U74" s="204">
        <f>TRE!U$12</f>
        <v>491.92588134135849</v>
      </c>
      <c r="V74" s="204">
        <f>TRE!V$12</f>
        <v>449.49690455717968</v>
      </c>
      <c r="W74" s="204">
        <f>TRE!W$12</f>
        <v>425.05477214101461</v>
      </c>
      <c r="X74" s="204">
        <f>TRE!X$12</f>
        <v>421.20257953568353</v>
      </c>
      <c r="Y74" s="204">
        <f>TRE!Y$12</f>
        <v>358.89269131556318</v>
      </c>
    </row>
    <row r="75" spans="1:25" ht="12" customHeight="1" x14ac:dyDescent="0.25">
      <c r="A75" s="14" t="s">
        <v>65</v>
      </c>
      <c r="B75" s="204">
        <f>MAE!B$12</f>
        <v>888.42012037833206</v>
      </c>
      <c r="C75" s="204">
        <f>MAE!C$12</f>
        <v>834.84350816852975</v>
      </c>
      <c r="D75" s="204">
        <f>MAE!D$12</f>
        <v>786.12373172828893</v>
      </c>
      <c r="E75" s="204">
        <f>MAE!E$12</f>
        <v>818.05288048151317</v>
      </c>
      <c r="F75" s="204">
        <f>MAE!F$12</f>
        <v>777.88632846087705</v>
      </c>
      <c r="G75" s="204">
        <f>MAE!G$12</f>
        <v>770.11401547721402</v>
      </c>
      <c r="H75" s="204">
        <f>MAE!H$12</f>
        <v>768.25631986242468</v>
      </c>
      <c r="I75" s="204">
        <f>MAE!I$12</f>
        <v>769.48073946689601</v>
      </c>
      <c r="J75" s="204">
        <f>MAE!J$12</f>
        <v>734.5568357695613</v>
      </c>
      <c r="K75" s="204">
        <f>MAE!K$12</f>
        <v>632.37153912295776</v>
      </c>
      <c r="L75" s="204">
        <f>MAE!L$12</f>
        <v>700.99002579535681</v>
      </c>
      <c r="M75" s="204">
        <f>MAE!M$12</f>
        <v>704.1556319862425</v>
      </c>
      <c r="N75" s="204">
        <f>MAE!N$12</f>
        <v>700.00842648323305</v>
      </c>
      <c r="O75" s="204">
        <f>MAE!O$12</f>
        <v>734.86861564918331</v>
      </c>
      <c r="P75" s="204">
        <f>MAE!P$12</f>
        <v>733.8349957007739</v>
      </c>
      <c r="Q75" s="204">
        <f>MAE!Q$12</f>
        <v>753.32166809974206</v>
      </c>
      <c r="R75" s="204">
        <f>MAE!R$12</f>
        <v>737.54092863284609</v>
      </c>
      <c r="S75" s="204">
        <f>MAE!S$12</f>
        <v>774.99871023215815</v>
      </c>
      <c r="T75" s="204">
        <f>MAE!T$12</f>
        <v>801.31410146173675</v>
      </c>
      <c r="U75" s="204">
        <f>MAE!U$12</f>
        <v>758.91599312123822</v>
      </c>
      <c r="V75" s="204">
        <f>MAE!V$12</f>
        <v>727.91444539982785</v>
      </c>
      <c r="W75" s="204">
        <f>MAE!W$12</f>
        <v>820.53379191745478</v>
      </c>
      <c r="X75" s="204">
        <f>MAE!X$12</f>
        <v>817.44299226139287</v>
      </c>
      <c r="Y75" s="204">
        <f>MAE!Y$12</f>
        <v>593.51126397248493</v>
      </c>
    </row>
    <row r="76" spans="1:25" ht="12" customHeight="1" x14ac:dyDescent="0.25">
      <c r="A76" s="14" t="s">
        <v>66</v>
      </c>
      <c r="B76" s="204">
        <f>TEL!B$12</f>
        <v>405.47300085984517</v>
      </c>
      <c r="C76" s="204">
        <f>TEL!C$12</f>
        <v>398.52682717110918</v>
      </c>
      <c r="D76" s="204">
        <f>TEL!D$12</f>
        <v>369.84118658641438</v>
      </c>
      <c r="E76" s="204">
        <f>TEL!E$12</f>
        <v>338.79776440240761</v>
      </c>
      <c r="F76" s="204">
        <f>TEL!F$12</f>
        <v>307.45451418744631</v>
      </c>
      <c r="G76" s="204">
        <f>TEL!G$12</f>
        <v>272.94479793637151</v>
      </c>
      <c r="H76" s="204">
        <f>TEL!H$12</f>
        <v>229.83190025795349</v>
      </c>
      <c r="I76" s="204">
        <f>TEL!I$12</f>
        <v>208.38890799656059</v>
      </c>
      <c r="J76" s="204">
        <f>TEL!J$12</f>
        <v>171.99398108340489</v>
      </c>
      <c r="K76" s="204">
        <f>TEL!K$12</f>
        <v>131.64015477214099</v>
      </c>
      <c r="L76" s="204">
        <f>TEL!L$12</f>
        <v>129.4717110920034</v>
      </c>
      <c r="M76" s="204">
        <f>TEL!M$12</f>
        <v>107.0957867583835</v>
      </c>
      <c r="N76" s="204">
        <f>TEL!N$12</f>
        <v>104.7152192605331</v>
      </c>
      <c r="O76" s="204">
        <f>TEL!O$12</f>
        <v>115.7901117798796</v>
      </c>
      <c r="P76" s="204">
        <f>TEL!P$12</f>
        <v>122.1756663800516</v>
      </c>
      <c r="Q76" s="204">
        <f>TEL!Q$12</f>
        <v>115.54780739466889</v>
      </c>
      <c r="R76" s="204">
        <f>TEL!R$12</f>
        <v>123.0520206362855</v>
      </c>
      <c r="S76" s="204">
        <f>TEL!S$12</f>
        <v>121.0213241616509</v>
      </c>
      <c r="T76" s="204">
        <f>TEL!T$12</f>
        <v>139.73628546861559</v>
      </c>
      <c r="U76" s="204">
        <f>TEL!U$12</f>
        <v>123.73155631986241</v>
      </c>
      <c r="V76" s="204">
        <f>TEL!V$12</f>
        <v>116.2453998280309</v>
      </c>
      <c r="W76" s="204">
        <f>TEL!W$12</f>
        <v>129.4306964746346</v>
      </c>
      <c r="X76" s="204">
        <f>TEL!X$12</f>
        <v>117.5926053310404</v>
      </c>
      <c r="Y76" s="204">
        <f>TEL!Y$12</f>
        <v>90.074978503869289</v>
      </c>
    </row>
    <row r="77" spans="1:25" ht="12" customHeight="1" x14ac:dyDescent="0.25">
      <c r="A77" s="14" t="s">
        <v>67</v>
      </c>
      <c r="B77" s="204">
        <f>WWP!B$12</f>
        <v>601.46818572656912</v>
      </c>
      <c r="C77" s="204">
        <f>WWP!C$12</f>
        <v>600.88607050730855</v>
      </c>
      <c r="D77" s="204">
        <f>WWP!D$12</f>
        <v>651.97093723129831</v>
      </c>
      <c r="E77" s="204">
        <f>WWP!E$12</f>
        <v>657.59707652622512</v>
      </c>
      <c r="F77" s="204">
        <f>WWP!F$12</f>
        <v>692.87368873602747</v>
      </c>
      <c r="G77" s="204">
        <f>WWP!G$12</f>
        <v>699.84411006018911</v>
      </c>
      <c r="H77" s="204">
        <f>WWP!H$12</f>
        <v>680.48349097162497</v>
      </c>
      <c r="I77" s="204">
        <f>WWP!I$12</f>
        <v>626.33413585554581</v>
      </c>
      <c r="J77" s="204">
        <f>WWP!J$12</f>
        <v>707.43370593293207</v>
      </c>
      <c r="K77" s="204">
        <f>WWP!K$12</f>
        <v>686.77351676698186</v>
      </c>
      <c r="L77" s="204">
        <f>WWP!L$12</f>
        <v>761.66835769561476</v>
      </c>
      <c r="M77" s="204">
        <f>WWP!M$12</f>
        <v>769.49174548581254</v>
      </c>
      <c r="N77" s="204">
        <f>WWP!N$12</f>
        <v>773.05202063628542</v>
      </c>
      <c r="O77" s="204">
        <f>WWP!O$12</f>
        <v>856.62751504729158</v>
      </c>
      <c r="P77" s="204">
        <f>WWP!P$12</f>
        <v>814.34196044711962</v>
      </c>
      <c r="Q77" s="204">
        <f>WWP!Q$12</f>
        <v>884.49621668099724</v>
      </c>
      <c r="R77" s="204">
        <f>WWP!R$12</f>
        <v>968.02656921754078</v>
      </c>
      <c r="S77" s="204">
        <f>WWP!S$12</f>
        <v>1046.995012897678</v>
      </c>
      <c r="T77" s="204">
        <f>WWP!T$12</f>
        <v>1036.3804815133269</v>
      </c>
      <c r="U77" s="204">
        <f>WWP!U$12</f>
        <v>1138.299312123818</v>
      </c>
      <c r="V77" s="204">
        <f>WWP!V$12</f>
        <v>1191.865692175408</v>
      </c>
      <c r="W77" s="204">
        <f>WWP!W$12</f>
        <v>1194.4679277730011</v>
      </c>
      <c r="X77" s="204">
        <f>WWP!X$12</f>
        <v>1076.803267411866</v>
      </c>
      <c r="Y77" s="204">
        <f>WWP!Y$12</f>
        <v>1028.065606190886</v>
      </c>
    </row>
    <row r="78" spans="1:25" ht="12" customHeight="1" x14ac:dyDescent="0.25">
      <c r="A78" s="21" t="s">
        <v>68</v>
      </c>
      <c r="B78" s="207">
        <f>OIS!B$12</f>
        <v>1177.293121238177</v>
      </c>
      <c r="C78" s="207">
        <f>OIS!C$12</f>
        <v>1019.9562338778979</v>
      </c>
      <c r="D78" s="207">
        <f>OIS!D$12</f>
        <v>1005.6167669819411</v>
      </c>
      <c r="E78" s="207">
        <f>OIS!E$12</f>
        <v>1064.848667239899</v>
      </c>
      <c r="F78" s="207">
        <f>OIS!F$12</f>
        <v>1049.583490971625</v>
      </c>
      <c r="G78" s="207">
        <f>OIS!G$12</f>
        <v>1025.3901977644009</v>
      </c>
      <c r="H78" s="207">
        <f>OIS!H$12</f>
        <v>1082.026225279455</v>
      </c>
      <c r="I78" s="207">
        <f>OIS!I$12</f>
        <v>1092.0943250214959</v>
      </c>
      <c r="J78" s="207">
        <f>OIS!J$12</f>
        <v>1052.2830610490109</v>
      </c>
      <c r="K78" s="207">
        <f>OIS!K$12</f>
        <v>965.63791917454978</v>
      </c>
      <c r="L78" s="207">
        <f>OIS!L$12</f>
        <v>1098.54359415305</v>
      </c>
      <c r="M78" s="207">
        <f>OIS!M$12</f>
        <v>1182.2926913155641</v>
      </c>
      <c r="N78" s="207">
        <f>OIS!N$12</f>
        <v>1113.7097162510761</v>
      </c>
      <c r="O78" s="207">
        <f>OIS!O$12</f>
        <v>1229.205073086842</v>
      </c>
      <c r="P78" s="207">
        <f>OIS!P$12</f>
        <v>1239.8920034393821</v>
      </c>
      <c r="Q78" s="207">
        <f>OIS!Q$12</f>
        <v>1257.173430782457</v>
      </c>
      <c r="R78" s="207">
        <f>OIS!R$12</f>
        <v>1340.926139294929</v>
      </c>
      <c r="S78" s="207">
        <f>OIS!S$12</f>
        <v>1440.3138435081671</v>
      </c>
      <c r="T78" s="207">
        <f>OIS!T$12</f>
        <v>1429.341874462596</v>
      </c>
      <c r="U78" s="207">
        <f>OIS!U$12</f>
        <v>1474.567067927773</v>
      </c>
      <c r="V78" s="207">
        <f>OIS!V$12</f>
        <v>1385.210748065349</v>
      </c>
      <c r="W78" s="207">
        <f>OIS!W$12</f>
        <v>1541.0117798796191</v>
      </c>
      <c r="X78" s="207">
        <f>OIS!X$12</f>
        <v>1528.8024935511619</v>
      </c>
      <c r="Y78" s="207">
        <f>OIS!Y$12</f>
        <v>1417.8236457437661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3978.397678417884</v>
      </c>
      <c r="C81" s="210">
        <v>3493.0479793637137</v>
      </c>
      <c r="D81" s="210">
        <v>3352.0840928632838</v>
      </c>
      <c r="E81" s="210">
        <v>3851.5969045571792</v>
      </c>
      <c r="F81" s="210">
        <v>4174.750902837488</v>
      </c>
      <c r="G81" s="210">
        <v>4347.8805674978503</v>
      </c>
      <c r="H81" s="210">
        <v>4905.8834049871011</v>
      </c>
      <c r="I81" s="210">
        <v>4925.0566638005148</v>
      </c>
      <c r="J81" s="210">
        <v>4853.8926053310406</v>
      </c>
      <c r="K81" s="210">
        <v>4376.249011177988</v>
      </c>
      <c r="L81" s="210">
        <v>4666.8905417024944</v>
      </c>
      <c r="M81" s="210">
        <v>4701.4996560619084</v>
      </c>
      <c r="N81" s="210">
        <v>4591.837403267411</v>
      </c>
      <c r="O81" s="210">
        <v>4639.4888220120374</v>
      </c>
      <c r="P81" s="210">
        <v>4826.0669819432505</v>
      </c>
      <c r="Q81" s="210">
        <v>5254.4467755803944</v>
      </c>
      <c r="R81" s="210">
        <v>5160.6491831470339</v>
      </c>
      <c r="S81" s="210">
        <v>5555.2572656921766</v>
      </c>
      <c r="T81" s="210">
        <v>5286.5705073086838</v>
      </c>
      <c r="U81" s="210">
        <v>5191.4522785898534</v>
      </c>
      <c r="V81" s="210">
        <v>5362.2367153912273</v>
      </c>
      <c r="W81" s="210">
        <v>4813.5779879621659</v>
      </c>
      <c r="X81" s="210">
        <v>5132.2247635425601</v>
      </c>
      <c r="Y81" s="210">
        <v>3966.723301805675</v>
      </c>
    </row>
    <row r="82" spans="1:25" ht="12" customHeight="1" x14ac:dyDescent="0.25">
      <c r="A82" s="24" t="s">
        <v>28</v>
      </c>
      <c r="B82" s="213">
        <v>75.696302665520207</v>
      </c>
      <c r="C82" s="213">
        <v>66.318744625967312</v>
      </c>
      <c r="D82" s="213">
        <v>57.434135855546003</v>
      </c>
      <c r="E82" s="213">
        <v>63.577386070507288</v>
      </c>
      <c r="F82" s="213">
        <v>216.26225279449699</v>
      </c>
      <c r="G82" s="213">
        <v>180.71943250214957</v>
      </c>
      <c r="H82" s="213">
        <v>119.43078245915733</v>
      </c>
      <c r="I82" s="213">
        <v>187.91126397248493</v>
      </c>
      <c r="J82" s="213">
        <v>170.87214101461734</v>
      </c>
      <c r="K82" s="213">
        <v>40.897420464316426</v>
      </c>
      <c r="L82" s="213">
        <v>84.705846947549432</v>
      </c>
      <c r="M82" s="213">
        <v>94.065262252794483</v>
      </c>
      <c r="N82" s="213">
        <v>85.534307824591565</v>
      </c>
      <c r="O82" s="213">
        <v>99.765950128976783</v>
      </c>
      <c r="P82" s="213">
        <v>97.915649183147025</v>
      </c>
      <c r="Q82" s="213">
        <v>69.989423903697329</v>
      </c>
      <c r="R82" s="213">
        <v>65.762596732588122</v>
      </c>
      <c r="S82" s="213">
        <v>103.77196904557181</v>
      </c>
      <c r="T82" s="213">
        <v>101.90128976784177</v>
      </c>
      <c r="U82" s="213">
        <v>64.470421324161649</v>
      </c>
      <c r="V82" s="213">
        <v>104.81822871883061</v>
      </c>
      <c r="W82" s="213">
        <v>111.18030954428201</v>
      </c>
      <c r="X82" s="213">
        <v>119.54015477214099</v>
      </c>
      <c r="Y82" s="213">
        <v>53.966723989681867</v>
      </c>
    </row>
    <row r="83" spans="1:25" ht="12" customHeight="1" x14ac:dyDescent="0.25">
      <c r="A83" s="14" t="s">
        <v>29</v>
      </c>
      <c r="B83" s="204">
        <v>2067.8991401547719</v>
      </c>
      <c r="C83" s="204">
        <v>1716.9699914015473</v>
      </c>
      <c r="D83" s="204">
        <v>1990.3722269991399</v>
      </c>
      <c r="E83" s="204">
        <v>1918.5225279449696</v>
      </c>
      <c r="F83" s="204">
        <v>2047.6546001719685</v>
      </c>
      <c r="G83" s="204">
        <v>2149.8782459157351</v>
      </c>
      <c r="H83" s="204">
        <v>2843.9332760103171</v>
      </c>
      <c r="I83" s="204">
        <v>2810.6406706792773</v>
      </c>
      <c r="J83" s="204">
        <v>2702.7324161650904</v>
      </c>
      <c r="K83" s="204">
        <v>2761.2114359415309</v>
      </c>
      <c r="L83" s="204">
        <v>2920.7031814273432</v>
      </c>
      <c r="M83" s="204">
        <v>2788.3682717110919</v>
      </c>
      <c r="N83" s="204">
        <v>2499.8184866723991</v>
      </c>
      <c r="O83" s="204">
        <v>2599.9760963026652</v>
      </c>
      <c r="P83" s="204">
        <v>2666.9723989681861</v>
      </c>
      <c r="Q83" s="204">
        <v>3064.8511607910573</v>
      </c>
      <c r="R83" s="204">
        <v>2986.6170249355118</v>
      </c>
      <c r="S83" s="204">
        <v>3271.93826311264</v>
      </c>
      <c r="T83" s="204">
        <v>3185.291745485812</v>
      </c>
      <c r="U83" s="204">
        <v>3255.9605331040411</v>
      </c>
      <c r="V83" s="204">
        <v>3205.7046431642289</v>
      </c>
      <c r="W83" s="204">
        <v>2745.0677558039547</v>
      </c>
      <c r="X83" s="204">
        <v>3313.1032674118646</v>
      </c>
      <c r="Y83" s="204">
        <v>2553.696646603611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74.562940670679282</v>
      </c>
      <c r="C85" s="204">
        <v>102.8064488392089</v>
      </c>
      <c r="D85" s="204">
        <v>105.06595012897679</v>
      </c>
      <c r="E85" s="204">
        <v>90.379277730008596</v>
      </c>
      <c r="F85" s="204">
        <v>81.341358555460005</v>
      </c>
      <c r="G85" s="204">
        <v>73.433190025795355</v>
      </c>
      <c r="H85" s="204">
        <v>102.8064488392089</v>
      </c>
      <c r="I85" s="204">
        <v>99.417196904557173</v>
      </c>
      <c r="J85" s="204">
        <v>103.9361994840929</v>
      </c>
      <c r="K85" s="204">
        <v>107.67171109200341</v>
      </c>
      <c r="L85" s="204">
        <v>81.303181427343077</v>
      </c>
      <c r="M85" s="204">
        <v>115.3625967325881</v>
      </c>
      <c r="N85" s="204">
        <v>92.29002579535684</v>
      </c>
      <c r="O85" s="204">
        <v>123.05339638865</v>
      </c>
      <c r="P85" s="204">
        <v>127.4481513327601</v>
      </c>
      <c r="Q85" s="204">
        <v>143.92854686156491</v>
      </c>
      <c r="R85" s="204">
        <v>113.16517626827169</v>
      </c>
      <c r="S85" s="204">
        <v>110.56784178847811</v>
      </c>
      <c r="T85" s="204">
        <v>108.9330180567498</v>
      </c>
      <c r="U85" s="204">
        <v>110.16466036113501</v>
      </c>
      <c r="V85" s="204">
        <v>88.644625967325865</v>
      </c>
      <c r="W85" s="204">
        <v>76.397506448839209</v>
      </c>
      <c r="X85" s="204">
        <v>159.16956147893379</v>
      </c>
      <c r="Y85" s="204">
        <v>83.057781599312122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1189.8108340498707</v>
      </c>
      <c r="C88" s="204">
        <f t="shared" si="5"/>
        <v>948.81049011177947</v>
      </c>
      <c r="D88" s="204">
        <f t="shared" si="5"/>
        <v>1115.7926053310402</v>
      </c>
      <c r="E88" s="204">
        <f t="shared" si="5"/>
        <v>1094.7668959587272</v>
      </c>
      <c r="F88" s="204">
        <f t="shared" si="5"/>
        <v>1262.6970765262249</v>
      </c>
      <c r="G88" s="204">
        <f t="shared" si="5"/>
        <v>1404.7148753224419</v>
      </c>
      <c r="H88" s="204">
        <f t="shared" si="5"/>
        <v>1709.0856405846944</v>
      </c>
      <c r="I88" s="204">
        <f t="shared" si="5"/>
        <v>1670.6793637145308</v>
      </c>
      <c r="J88" s="204">
        <f t="shared" si="5"/>
        <v>1665.6013757523647</v>
      </c>
      <c r="K88" s="204">
        <f t="shared" si="5"/>
        <v>1797.0383490971628</v>
      </c>
      <c r="L88" s="204">
        <f t="shared" si="5"/>
        <v>1853.6352536543423</v>
      </c>
      <c r="M88" s="204">
        <f t="shared" si="5"/>
        <v>1980.4481513327601</v>
      </c>
      <c r="N88" s="204">
        <f t="shared" si="5"/>
        <v>1730.7347377472056</v>
      </c>
      <c r="O88" s="204">
        <f t="shared" si="5"/>
        <v>1636.1851246775577</v>
      </c>
      <c r="P88" s="204">
        <f t="shared" si="5"/>
        <v>1652.5460877042137</v>
      </c>
      <c r="Q88" s="204">
        <f t="shared" si="5"/>
        <v>1873.1533963886493</v>
      </c>
      <c r="R88" s="204">
        <f t="shared" si="5"/>
        <v>1895.04350816853</v>
      </c>
      <c r="S88" s="204">
        <f t="shared" si="5"/>
        <v>2037.9033533963886</v>
      </c>
      <c r="T88" s="204">
        <f t="shared" si="5"/>
        <v>1997.5421324161641</v>
      </c>
      <c r="U88" s="204">
        <f t="shared" si="5"/>
        <v>1940.3484952708513</v>
      </c>
      <c r="V88" s="204">
        <f t="shared" si="5"/>
        <v>1920.0935511607902</v>
      </c>
      <c r="W88" s="204">
        <f t="shared" si="5"/>
        <v>1569.1085124677556</v>
      </c>
      <c r="X88" s="204">
        <f t="shared" si="5"/>
        <v>1728.0343938091139</v>
      </c>
      <c r="Y88" s="204">
        <f t="shared" si="5"/>
        <v>1518.171453138435</v>
      </c>
    </row>
    <row r="89" spans="1:25" ht="12" customHeight="1" x14ac:dyDescent="0.25">
      <c r="A89" s="18" t="s">
        <v>83</v>
      </c>
      <c r="B89" s="204">
        <v>803.52536543422184</v>
      </c>
      <c r="C89" s="204">
        <v>665.35305245055883</v>
      </c>
      <c r="D89" s="204">
        <v>769.51367153912281</v>
      </c>
      <c r="E89" s="204">
        <v>733.37635425623375</v>
      </c>
      <c r="F89" s="204">
        <v>703.61616509028363</v>
      </c>
      <c r="G89" s="204">
        <v>671.73018056749777</v>
      </c>
      <c r="H89" s="204">
        <v>1032.0411865864139</v>
      </c>
      <c r="I89" s="204">
        <v>1040.544110060189</v>
      </c>
      <c r="J89" s="204">
        <v>933.19484092863286</v>
      </c>
      <c r="K89" s="204">
        <v>856.50137575236454</v>
      </c>
      <c r="L89" s="204">
        <v>985.76474634565773</v>
      </c>
      <c r="M89" s="204">
        <v>692.5575236457438</v>
      </c>
      <c r="N89" s="204">
        <v>676.79372312983662</v>
      </c>
      <c r="O89" s="204">
        <v>840.73757523645736</v>
      </c>
      <c r="P89" s="204">
        <v>886.97815993121242</v>
      </c>
      <c r="Q89" s="204">
        <v>1047.7692175408431</v>
      </c>
      <c r="R89" s="204">
        <v>978.40834049871012</v>
      </c>
      <c r="S89" s="204">
        <v>1123.4670679277731</v>
      </c>
      <c r="T89" s="204">
        <v>1078.816595012898</v>
      </c>
      <c r="U89" s="204">
        <v>1205.447377472055</v>
      </c>
      <c r="V89" s="204">
        <v>1196.9664660361129</v>
      </c>
      <c r="W89" s="204">
        <v>1099.56173688736</v>
      </c>
      <c r="X89" s="204">
        <v>1425.899312123817</v>
      </c>
      <c r="Y89" s="204">
        <v>952.46741186586405</v>
      </c>
    </row>
    <row r="90" spans="1:25" ht="12" customHeight="1" x14ac:dyDescent="0.25">
      <c r="A90" s="14" t="s">
        <v>34</v>
      </c>
      <c r="B90" s="204">
        <v>1834.802235597592</v>
      </c>
      <c r="C90" s="204">
        <v>1709.759243336199</v>
      </c>
      <c r="D90" s="204">
        <v>1304.2777300085979</v>
      </c>
      <c r="E90" s="204">
        <v>1869.496990541702</v>
      </c>
      <c r="F90" s="204">
        <v>1910.8340498710229</v>
      </c>
      <c r="G90" s="204">
        <v>2017.282889079966</v>
      </c>
      <c r="H90" s="204">
        <v>1942.5193465176269</v>
      </c>
      <c r="I90" s="204">
        <v>1926.5047291487531</v>
      </c>
      <c r="J90" s="204">
        <v>1980.288048151333</v>
      </c>
      <c r="K90" s="204">
        <v>1574.1401547721409</v>
      </c>
      <c r="L90" s="204">
        <v>1661.4815133276011</v>
      </c>
      <c r="M90" s="204">
        <v>1819.0661220980221</v>
      </c>
      <c r="N90" s="204">
        <v>2006.4846087704209</v>
      </c>
      <c r="O90" s="204">
        <v>1939.746775580395</v>
      </c>
      <c r="P90" s="204">
        <v>2061.1789337919172</v>
      </c>
      <c r="Q90" s="204">
        <v>2119.60619088564</v>
      </c>
      <c r="R90" s="204">
        <v>2108.2695614789341</v>
      </c>
      <c r="S90" s="204">
        <v>2179.5470335339642</v>
      </c>
      <c r="T90" s="204">
        <v>1999.37747205503</v>
      </c>
      <c r="U90" s="204">
        <v>1871.0213241616509</v>
      </c>
      <c r="V90" s="204">
        <v>2051.7138435081679</v>
      </c>
      <c r="W90" s="204">
        <v>1957.3299226139291</v>
      </c>
      <c r="X90" s="204">
        <v>1699.5813413585549</v>
      </c>
      <c r="Y90" s="204">
        <v>1359.059931212382</v>
      </c>
    </row>
    <row r="91" spans="1:25" ht="12" customHeight="1" x14ac:dyDescent="0.25">
      <c r="A91" s="18" t="s">
        <v>73</v>
      </c>
      <c r="B91" s="204">
        <v>1834.802235597592</v>
      </c>
      <c r="C91" s="204">
        <v>1709.759243336199</v>
      </c>
      <c r="D91" s="204">
        <v>1304.2777300085979</v>
      </c>
      <c r="E91" s="204">
        <v>1869.496990541702</v>
      </c>
      <c r="F91" s="204">
        <v>1910.8340498710229</v>
      </c>
      <c r="G91" s="204">
        <v>2017.282889079966</v>
      </c>
      <c r="H91" s="204">
        <v>1942.5193465176269</v>
      </c>
      <c r="I91" s="204">
        <v>1926.5047291487531</v>
      </c>
      <c r="J91" s="204">
        <v>1980.288048151333</v>
      </c>
      <c r="K91" s="204">
        <v>1574.1401547721409</v>
      </c>
      <c r="L91" s="204">
        <v>1661.4815133276011</v>
      </c>
      <c r="M91" s="204">
        <v>1819.0661220980221</v>
      </c>
      <c r="N91" s="204">
        <v>2006.4846087704209</v>
      </c>
      <c r="O91" s="204">
        <v>1939.746775580395</v>
      </c>
      <c r="P91" s="204">
        <v>2061.1789337919172</v>
      </c>
      <c r="Q91" s="204">
        <v>2119.60619088564</v>
      </c>
      <c r="R91" s="204">
        <v>2108.2695614789341</v>
      </c>
      <c r="S91" s="204">
        <v>2179.5470335339642</v>
      </c>
      <c r="T91" s="204">
        <v>1999.37747205503</v>
      </c>
      <c r="U91" s="204">
        <v>1871.0213241616509</v>
      </c>
      <c r="V91" s="204">
        <v>2051.7138435081679</v>
      </c>
      <c r="W91" s="204">
        <v>1957.3299226139291</v>
      </c>
      <c r="X91" s="204">
        <v>1699.5813413585549</v>
      </c>
      <c r="Y91" s="204">
        <v>1359.059931212382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3978.397678417884</v>
      </c>
      <c r="C94" s="210">
        <f t="shared" si="6"/>
        <v>3493.0479793637137</v>
      </c>
      <c r="D94" s="210">
        <f t="shared" si="6"/>
        <v>3352.0840928632838</v>
      </c>
      <c r="E94" s="210">
        <f t="shared" si="6"/>
        <v>3851.5969045571792</v>
      </c>
      <c r="F94" s="210">
        <f t="shared" si="6"/>
        <v>4174.750902837488</v>
      </c>
      <c r="G94" s="210">
        <f t="shared" si="6"/>
        <v>4347.8805674978503</v>
      </c>
      <c r="H94" s="210">
        <f t="shared" si="6"/>
        <v>4905.8834049871011</v>
      </c>
      <c r="I94" s="210">
        <f t="shared" si="6"/>
        <v>4925.0566638005148</v>
      </c>
      <c r="J94" s="210">
        <f t="shared" si="6"/>
        <v>4853.8926053310406</v>
      </c>
      <c r="K94" s="210">
        <f t="shared" si="6"/>
        <v>4376.249011177988</v>
      </c>
      <c r="L94" s="210">
        <f t="shared" si="6"/>
        <v>4666.8905417024944</v>
      </c>
      <c r="M94" s="210">
        <f t="shared" si="6"/>
        <v>4701.4996560619084</v>
      </c>
      <c r="N94" s="210">
        <f t="shared" si="6"/>
        <v>4591.837403267411</v>
      </c>
      <c r="O94" s="210">
        <f t="shared" si="6"/>
        <v>4639.4888220120374</v>
      </c>
      <c r="P94" s="210">
        <f t="shared" si="6"/>
        <v>4826.0669819432505</v>
      </c>
      <c r="Q94" s="210">
        <f t="shared" si="6"/>
        <v>5254.4467755803944</v>
      </c>
      <c r="R94" s="210">
        <f t="shared" si="6"/>
        <v>5160.6491831470339</v>
      </c>
      <c r="S94" s="210">
        <f t="shared" si="6"/>
        <v>5555.2572656921766</v>
      </c>
      <c r="T94" s="210">
        <f t="shared" si="6"/>
        <v>5286.5705073086838</v>
      </c>
      <c r="U94" s="210">
        <f t="shared" si="6"/>
        <v>5191.4522785898534</v>
      </c>
      <c r="V94" s="210">
        <f t="shared" si="6"/>
        <v>5362.2367153912273</v>
      </c>
      <c r="W94" s="210">
        <f t="shared" si="6"/>
        <v>4813.5779879621659</v>
      </c>
      <c r="X94" s="210">
        <f t="shared" si="6"/>
        <v>5132.2247635425601</v>
      </c>
      <c r="Y94" s="210">
        <f t="shared" si="6"/>
        <v>3966.723301805675</v>
      </c>
    </row>
    <row r="95" spans="1:25" ht="12" customHeight="1" x14ac:dyDescent="0.25">
      <c r="A95" s="24" t="s">
        <v>48</v>
      </c>
      <c r="B95" s="213">
        <f>CHI!B58</f>
        <v>2961.7441182740972</v>
      </c>
      <c r="C95" s="213">
        <f>CHI!C58</f>
        <v>2655.720338177051</v>
      </c>
      <c r="D95" s="213">
        <f>CHI!D58</f>
        <v>2393.0593358342262</v>
      </c>
      <c r="E95" s="213">
        <f>CHI!E58</f>
        <v>2932.516543192557</v>
      </c>
      <c r="F95" s="213">
        <f>CHI!F58</f>
        <v>2916.714655195768</v>
      </c>
      <c r="G95" s="213">
        <f>CHI!G58</f>
        <v>2989.8033898250092</v>
      </c>
      <c r="H95" s="213">
        <f>CHI!H58</f>
        <v>3318.0322257671</v>
      </c>
      <c r="I95" s="213">
        <f>CHI!I58</f>
        <v>3317.4283256409608</v>
      </c>
      <c r="J95" s="213">
        <f>CHI!J58</f>
        <v>3317.9754882016709</v>
      </c>
      <c r="K95" s="213">
        <f>CHI!K58</f>
        <v>2801.5595832042532</v>
      </c>
      <c r="L95" s="213">
        <f>CHI!L58</f>
        <v>3052.8566843398798</v>
      </c>
      <c r="M95" s="213">
        <f>CHI!M58</f>
        <v>2957.5657521007229</v>
      </c>
      <c r="N95" s="213">
        <f>CHI!N58</f>
        <v>3148.6259109535608</v>
      </c>
      <c r="O95" s="213">
        <f>CHI!O58</f>
        <v>3414.5709986215661</v>
      </c>
      <c r="P95" s="213">
        <f>CHI!P58</f>
        <v>3632.5129665917489</v>
      </c>
      <c r="Q95" s="213">
        <f>CHI!Q58</f>
        <v>4093.420819141174</v>
      </c>
      <c r="R95" s="213">
        <f>CHI!R58</f>
        <v>3948.574380929595</v>
      </c>
      <c r="S95" s="213">
        <f>CHI!S58</f>
        <v>4079.45951227252</v>
      </c>
      <c r="T95" s="213">
        <f>CHI!T58</f>
        <v>3786.9994700677621</v>
      </c>
      <c r="U95" s="213">
        <f>CHI!U58</f>
        <v>3948.6549644979209</v>
      </c>
      <c r="V95" s="213">
        <f>CHI!V58</f>
        <v>4110.9959987510692</v>
      </c>
      <c r="W95" s="213">
        <f>CHI!W58</f>
        <v>3596.193831750501</v>
      </c>
      <c r="X95" s="213">
        <f>CHI!X58</f>
        <v>3811.3374042290211</v>
      </c>
      <c r="Y95" s="213">
        <f>CHI!Y58</f>
        <v>2804.7423034059138</v>
      </c>
    </row>
    <row r="96" spans="1:25" ht="12" customHeight="1" x14ac:dyDescent="0.25">
      <c r="A96" s="21" t="s">
        <v>27</v>
      </c>
      <c r="B96" s="207">
        <v>1016.6535601437868</v>
      </c>
      <c r="C96" s="207">
        <v>837.32764118666273</v>
      </c>
      <c r="D96" s="207">
        <v>959.02475702905758</v>
      </c>
      <c r="E96" s="207">
        <v>919.08036136462215</v>
      </c>
      <c r="F96" s="207">
        <v>1258.0362476417199</v>
      </c>
      <c r="G96" s="207">
        <v>1358.0771776728411</v>
      </c>
      <c r="H96" s="207">
        <v>1587.8511792200011</v>
      </c>
      <c r="I96" s="207">
        <v>1607.628338159554</v>
      </c>
      <c r="J96" s="207">
        <v>1535.9171171293697</v>
      </c>
      <c r="K96" s="207">
        <v>1574.6894279737348</v>
      </c>
      <c r="L96" s="207">
        <v>1614.0338573626145</v>
      </c>
      <c r="M96" s="207">
        <v>1743.9339039611855</v>
      </c>
      <c r="N96" s="207">
        <v>1443.2114923138502</v>
      </c>
      <c r="O96" s="207">
        <v>1224.9178233904713</v>
      </c>
      <c r="P96" s="207">
        <v>1193.5540153515017</v>
      </c>
      <c r="Q96" s="207">
        <v>1161.0259564392204</v>
      </c>
      <c r="R96" s="207">
        <v>1212.0748022174389</v>
      </c>
      <c r="S96" s="207">
        <v>1475.7977534196566</v>
      </c>
      <c r="T96" s="207">
        <v>1499.5710372409217</v>
      </c>
      <c r="U96" s="207">
        <v>1242.7973140919325</v>
      </c>
      <c r="V96" s="207">
        <v>1251.2407166401581</v>
      </c>
      <c r="W96" s="207">
        <v>1217.384156211665</v>
      </c>
      <c r="X96" s="207">
        <v>1320.887359313539</v>
      </c>
      <c r="Y96" s="207">
        <v>1161.9809983997611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62815.430737802912</v>
      </c>
      <c r="C98" s="203">
        <f t="shared" si="7"/>
        <v>55540.358373697258</v>
      </c>
      <c r="D98" s="203">
        <f t="shared" si="7"/>
        <v>52201.694993567522</v>
      </c>
      <c r="E98" s="203">
        <f t="shared" si="7"/>
        <v>53051.248195256885</v>
      </c>
      <c r="F98" s="203">
        <f t="shared" si="7"/>
        <v>54729.640101392572</v>
      </c>
      <c r="G98" s="203">
        <f t="shared" si="7"/>
        <v>49260.4128140502</v>
      </c>
      <c r="H98" s="203">
        <f t="shared" si="7"/>
        <v>50765.991890126163</v>
      </c>
      <c r="I98" s="203">
        <f t="shared" si="7"/>
        <v>54845.409217735018</v>
      </c>
      <c r="J98" s="203">
        <f t="shared" si="7"/>
        <v>49535.505669806524</v>
      </c>
      <c r="K98" s="203">
        <f t="shared" si="7"/>
        <v>42562.976269038343</v>
      </c>
      <c r="L98" s="203">
        <f t="shared" si="7"/>
        <v>45277.446974682367</v>
      </c>
      <c r="M98" s="203">
        <f t="shared" si="7"/>
        <v>48558.354949116983</v>
      </c>
      <c r="N98" s="203">
        <f t="shared" si="7"/>
        <v>46074.56759841508</v>
      </c>
      <c r="O98" s="203">
        <f t="shared" si="7"/>
        <v>45437.233310566284</v>
      </c>
      <c r="P98" s="203">
        <f t="shared" si="7"/>
        <v>46684.418317581971</v>
      </c>
      <c r="Q98" s="203">
        <f t="shared" si="7"/>
        <v>45492.081789398275</v>
      </c>
      <c r="R98" s="203">
        <f t="shared" si="7"/>
        <v>46419.028702697411</v>
      </c>
      <c r="S98" s="203">
        <f t="shared" si="7"/>
        <v>49515.728507053507</v>
      </c>
      <c r="T98" s="203">
        <f t="shared" si="7"/>
        <v>50635.131376800098</v>
      </c>
      <c r="U98" s="203">
        <f t="shared" si="7"/>
        <v>50096.582005144403</v>
      </c>
      <c r="V98" s="203">
        <f t="shared" si="7"/>
        <v>47523.981074834446</v>
      </c>
      <c r="W98" s="203">
        <f t="shared" si="7"/>
        <v>48928.512246284496</v>
      </c>
      <c r="X98" s="203">
        <f t="shared" si="7"/>
        <v>46112.181764287008</v>
      </c>
      <c r="Y98" s="203">
        <f t="shared" si="7"/>
        <v>41230.864948232644</v>
      </c>
    </row>
    <row r="99" spans="1:25" ht="12" customHeight="1" x14ac:dyDescent="0.25">
      <c r="A99" s="25" t="s">
        <v>14</v>
      </c>
      <c r="B99" s="209">
        <f>ISI!B$54</f>
        <v>17146.441516745108</v>
      </c>
      <c r="C99" s="209">
        <f>ISI!C$54</f>
        <v>14226.73391043126</v>
      </c>
      <c r="D99" s="209">
        <f>ISI!D$54</f>
        <v>13328.299246940851</v>
      </c>
      <c r="E99" s="209">
        <f>ISI!E$54</f>
        <v>14320.696630634651</v>
      </c>
      <c r="F99" s="209">
        <f>ISI!F$54</f>
        <v>15670.775030241126</v>
      </c>
      <c r="G99" s="209">
        <f>ISI!G$54</f>
        <v>11346.578521288131</v>
      </c>
      <c r="H99" s="209">
        <f>ISI!H$54</f>
        <v>11410.610928192746</v>
      </c>
      <c r="I99" s="209">
        <f>ISI!I$54</f>
        <v>13532.514195497133</v>
      </c>
      <c r="J99" s="209">
        <f>ISI!J$54</f>
        <v>9465.7870969151882</v>
      </c>
      <c r="K99" s="209">
        <f>ISI!K$54</f>
        <v>5791.6883063600908</v>
      </c>
      <c r="L99" s="209">
        <f>ISI!L$54</f>
        <v>6488.5126208732509</v>
      </c>
      <c r="M99" s="209">
        <f>ISI!M$54</f>
        <v>7236.1877525859854</v>
      </c>
      <c r="N99" s="209">
        <f>ISI!N$54</f>
        <v>7379.5687254766899</v>
      </c>
      <c r="O99" s="209">
        <f>ISI!O$54</f>
        <v>7386.7401346374836</v>
      </c>
      <c r="P99" s="209">
        <f>ISI!P$54</f>
        <v>7956.7385384940781</v>
      </c>
      <c r="Q99" s="209">
        <f>ISI!Q$54</f>
        <v>7470.2390215245978</v>
      </c>
      <c r="R99" s="209">
        <f>ISI!R$54</f>
        <v>7332.7351668628107</v>
      </c>
      <c r="S99" s="209">
        <f>ISI!S$54</f>
        <v>7948.8342828799377</v>
      </c>
      <c r="T99" s="209">
        <f>ISI!T$54</f>
        <v>7941.3073317222534</v>
      </c>
      <c r="U99" s="209">
        <f>ISI!U$54</f>
        <v>6784.0335860313535</v>
      </c>
      <c r="V99" s="209">
        <f>ISI!V$54</f>
        <v>5408.0797633173015</v>
      </c>
      <c r="W99" s="209">
        <f>ISI!W$54</f>
        <v>6058.6975360583256</v>
      </c>
      <c r="X99" s="209">
        <f>ISI!X$54</f>
        <v>4800.6907080802994</v>
      </c>
      <c r="Y99" s="209">
        <f>ISI!Y$54</f>
        <v>4499.0453144430894</v>
      </c>
    </row>
    <row r="100" spans="1:25" ht="12" customHeight="1" x14ac:dyDescent="0.25">
      <c r="A100" s="14" t="s">
        <v>43</v>
      </c>
      <c r="B100" s="204">
        <f>ISI!B$55</f>
        <v>15994.783268998603</v>
      </c>
      <c r="C100" s="204">
        <f>ISI!C$55</f>
        <v>13265.005659554345</v>
      </c>
      <c r="D100" s="204">
        <f>ISI!D$55</f>
        <v>12456.440419089553</v>
      </c>
      <c r="E100" s="204">
        <f>ISI!E$55</f>
        <v>13277.518532301625</v>
      </c>
      <c r="F100" s="204">
        <f>ISI!F$55</f>
        <v>14388.829410363311</v>
      </c>
      <c r="G100" s="204">
        <f>ISI!G$55</f>
        <v>10189.238761667051</v>
      </c>
      <c r="H100" s="204">
        <f>ISI!H$55</f>
        <v>10167.448857616135</v>
      </c>
      <c r="I100" s="204">
        <f>ISI!I$55</f>
        <v>12159.912711291539</v>
      </c>
      <c r="J100" s="204">
        <f>ISI!J$55</f>
        <v>8359.6731661216199</v>
      </c>
      <c r="K100" s="204">
        <f>ISI!K$55</f>
        <v>4884.0616878062328</v>
      </c>
      <c r="L100" s="204">
        <f>ISI!L$55</f>
        <v>5647.7055205882698</v>
      </c>
      <c r="M100" s="204">
        <f>ISI!M$55</f>
        <v>6319.2896562094229</v>
      </c>
      <c r="N100" s="204">
        <f>ISI!N$55</f>
        <v>6454.3259265498655</v>
      </c>
      <c r="O100" s="204">
        <f>ISI!O$55</f>
        <v>6619.7731651086306</v>
      </c>
      <c r="P100" s="204">
        <f>ISI!P$55</f>
        <v>7240.1614134490828</v>
      </c>
      <c r="Q100" s="204">
        <f>ISI!Q$55</f>
        <v>6767.1818756759631</v>
      </c>
      <c r="R100" s="204">
        <f>ISI!R$55</f>
        <v>6619.3580142353876</v>
      </c>
      <c r="S100" s="204">
        <f>ISI!S$55</f>
        <v>7077.8723178409045</v>
      </c>
      <c r="T100" s="204">
        <f>ISI!T$55</f>
        <v>7049.1763031818327</v>
      </c>
      <c r="U100" s="204">
        <f>ISI!U$55</f>
        <v>6094.6296009839643</v>
      </c>
      <c r="V100" s="204">
        <f>ISI!V$55</f>
        <v>4735.4939795547425</v>
      </c>
      <c r="W100" s="204">
        <f>ISI!W$55</f>
        <v>5312.606836721081</v>
      </c>
      <c r="X100" s="204">
        <f>ISI!X$55</f>
        <v>4096.9064656219607</v>
      </c>
      <c r="Y100" s="204">
        <f>ISI!Y$55</f>
        <v>3883.668343282704</v>
      </c>
    </row>
    <row r="101" spans="1:25" ht="12" customHeight="1" x14ac:dyDescent="0.25">
      <c r="A101" s="14" t="s">
        <v>44</v>
      </c>
      <c r="B101" s="204">
        <f>ISI!B$56</f>
        <v>1151.658247746506</v>
      </c>
      <c r="C101" s="204">
        <f>ISI!C$56</f>
        <v>961.72825087691456</v>
      </c>
      <c r="D101" s="204">
        <f>ISI!D$56</f>
        <v>871.85882785129718</v>
      </c>
      <c r="E101" s="204">
        <f>ISI!E$56</f>
        <v>1043.1780983330273</v>
      </c>
      <c r="F101" s="204">
        <f>ISI!F$56</f>
        <v>1281.9456198778146</v>
      </c>
      <c r="G101" s="204">
        <f>ISI!G$56</f>
        <v>1157.3397596210789</v>
      </c>
      <c r="H101" s="204">
        <f>ISI!H$56</f>
        <v>1243.1620705766118</v>
      </c>
      <c r="I101" s="204">
        <f>ISI!I$56</f>
        <v>1372.6014842055929</v>
      </c>
      <c r="J101" s="204">
        <f>ISI!J$56</f>
        <v>1106.113930793568</v>
      </c>
      <c r="K101" s="204">
        <f>ISI!K$56</f>
        <v>907.62661855385772</v>
      </c>
      <c r="L101" s="204">
        <f>ISI!L$56</f>
        <v>840.80710028498061</v>
      </c>
      <c r="M101" s="204">
        <f>ISI!M$56</f>
        <v>916.89809637656231</v>
      </c>
      <c r="N101" s="204">
        <f>ISI!N$56</f>
        <v>925.24279892682421</v>
      </c>
      <c r="O101" s="204">
        <f>ISI!O$56</f>
        <v>766.9669695288527</v>
      </c>
      <c r="P101" s="204">
        <f>ISI!P$56</f>
        <v>716.57712504499523</v>
      </c>
      <c r="Q101" s="204">
        <f>ISI!Q$56</f>
        <v>703.05714584863472</v>
      </c>
      <c r="R101" s="204">
        <f>ISI!R$56</f>
        <v>713.37715262742302</v>
      </c>
      <c r="S101" s="204">
        <f>ISI!S$56</f>
        <v>870.96196503903366</v>
      </c>
      <c r="T101" s="204">
        <f>ISI!T$56</f>
        <v>892.13102854042052</v>
      </c>
      <c r="U101" s="204">
        <f>ISI!U$56</f>
        <v>689.40398504738869</v>
      </c>
      <c r="V101" s="204">
        <f>ISI!V$56</f>
        <v>672.58578376255912</v>
      </c>
      <c r="W101" s="204">
        <f>ISI!W$56</f>
        <v>746.09069933724436</v>
      </c>
      <c r="X101" s="204">
        <f>ISI!X$56</f>
        <v>703.78424245833833</v>
      </c>
      <c r="Y101" s="204">
        <f>ISI!Y$56</f>
        <v>615.37697116038566</v>
      </c>
    </row>
    <row r="102" spans="1:25" ht="12" customHeight="1" x14ac:dyDescent="0.25">
      <c r="A102" s="13" t="s">
        <v>18</v>
      </c>
      <c r="B102" s="205">
        <f>NFM!B$73</f>
        <v>1513.7604806558199</v>
      </c>
      <c r="C102" s="205">
        <f>NFM!C$73</f>
        <v>1605.9467700058149</v>
      </c>
      <c r="D102" s="205">
        <f>NFM!D$73</f>
        <v>1491.0653355383129</v>
      </c>
      <c r="E102" s="205">
        <f>NFM!E$73</f>
        <v>1406.9593426581894</v>
      </c>
      <c r="F102" s="205">
        <f>NFM!F$73</f>
        <v>1203.9880355021241</v>
      </c>
      <c r="G102" s="205">
        <f>NFM!G$73</f>
        <v>914.8694249737473</v>
      </c>
      <c r="H102" s="205">
        <f>NFM!H$73</f>
        <v>937.1642842729882</v>
      </c>
      <c r="I102" s="205">
        <f>NFM!I$73</f>
        <v>996.08606447182763</v>
      </c>
      <c r="J102" s="205">
        <f>NFM!J$73</f>
        <v>1039.7194904768851</v>
      </c>
      <c r="K102" s="205">
        <f>NFM!K$73</f>
        <v>796.42376359660966</v>
      </c>
      <c r="L102" s="205">
        <f>NFM!L$73</f>
        <v>775.47556039741698</v>
      </c>
      <c r="M102" s="205">
        <f>NFM!M$73</f>
        <v>852.64988899632033</v>
      </c>
      <c r="N102" s="205">
        <f>NFM!N$73</f>
        <v>899.86207767307087</v>
      </c>
      <c r="O102" s="205">
        <f>NFM!O$73</f>
        <v>894.97135009237024</v>
      </c>
      <c r="P102" s="205">
        <f>NFM!P$73</f>
        <v>926.51891556967507</v>
      </c>
      <c r="Q102" s="205">
        <f>NFM!Q$73</f>
        <v>931.82706167719027</v>
      </c>
      <c r="R102" s="205">
        <f>NFM!R$73</f>
        <v>901.12917193416661</v>
      </c>
      <c r="S102" s="205">
        <f>NFM!S$73</f>
        <v>966.64279614672193</v>
      </c>
      <c r="T102" s="205">
        <f>NFM!T$73</f>
        <v>1026.3801461102539</v>
      </c>
      <c r="U102" s="205">
        <f>NFM!U$73</f>
        <v>1084.6209604626522</v>
      </c>
      <c r="V102" s="205">
        <f>NFM!V$73</f>
        <v>1018.3362060660319</v>
      </c>
      <c r="W102" s="205">
        <f>NFM!W$73</f>
        <v>1008.5813138730531</v>
      </c>
      <c r="X102" s="205">
        <f>NFM!X$73</f>
        <v>1151.7447654396933</v>
      </c>
      <c r="Y102" s="205">
        <f>NFM!Y$73</f>
        <v>927.93285273113702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167.0650302901806</v>
      </c>
      <c r="C104" s="204">
        <f>NFM!C$75</f>
        <v>177.54089433080074</v>
      </c>
      <c r="D104" s="204">
        <f>NFM!D$75</f>
        <v>189.4622406053702</v>
      </c>
      <c r="E104" s="204">
        <f>NFM!E$75</f>
        <v>180.29024530360644</v>
      </c>
      <c r="F104" s="204">
        <f>NFM!F$75</f>
        <v>169.67170971784913</v>
      </c>
      <c r="G104" s="204">
        <f>NFM!G$75</f>
        <v>141.6086994638116</v>
      </c>
      <c r="H104" s="204">
        <f>NFM!H$75</f>
        <v>174.96210807181268</v>
      </c>
      <c r="I104" s="204">
        <f>NFM!I$75</f>
        <v>173.37829418073215</v>
      </c>
      <c r="J104" s="204">
        <f>NFM!J$75</f>
        <v>162.23487988089852</v>
      </c>
      <c r="K104" s="204">
        <f>NFM!K$75</f>
        <v>36.714453375698739</v>
      </c>
      <c r="L104" s="204">
        <f>NFM!L$75</f>
        <v>45.806623120560452</v>
      </c>
      <c r="M104" s="204">
        <f>NFM!M$75</f>
        <v>45.929598728860341</v>
      </c>
      <c r="N104" s="204">
        <f>NFM!N$75</f>
        <v>48.941836290946434</v>
      </c>
      <c r="O104" s="204">
        <f>NFM!O$75</f>
        <v>89.414779720000226</v>
      </c>
      <c r="P104" s="204">
        <f>NFM!P$75</f>
        <v>98.840847957447096</v>
      </c>
      <c r="Q104" s="204">
        <f>NFM!Q$75</f>
        <v>104.9785461032365</v>
      </c>
      <c r="R104" s="204">
        <f>NFM!R$75</f>
        <v>113.72278792708001</v>
      </c>
      <c r="S104" s="204">
        <f>NFM!S$75</f>
        <v>121.587761551935</v>
      </c>
      <c r="T104" s="204">
        <f>NFM!T$75</f>
        <v>146.72961418793341</v>
      </c>
      <c r="U104" s="204">
        <f>NFM!U$75</f>
        <v>132.53032250970031</v>
      </c>
      <c r="V104" s="204">
        <f>NFM!V$75</f>
        <v>106.6711158921581</v>
      </c>
      <c r="W104" s="204">
        <f>NFM!W$75</f>
        <v>125.9518926641156</v>
      </c>
      <c r="X104" s="204">
        <f>NFM!X$75</f>
        <v>135.42058045755891</v>
      </c>
      <c r="Y104" s="204">
        <f>NFM!Y$75</f>
        <v>131.27883234929499</v>
      </c>
    </row>
    <row r="105" spans="1:25" ht="12" customHeight="1" x14ac:dyDescent="0.25">
      <c r="A105" s="26" t="s">
        <v>46</v>
      </c>
      <c r="B105" s="211">
        <f>NFM!B$76</f>
        <v>118.87748997678533</v>
      </c>
      <c r="C105" s="211">
        <f>NFM!C$76</f>
        <v>123.3644939401716</v>
      </c>
      <c r="D105" s="211">
        <f>NFM!D$76</f>
        <v>133.85859964599422</v>
      </c>
      <c r="E105" s="211">
        <f>NFM!E$76</f>
        <v>126.68616488482932</v>
      </c>
      <c r="F105" s="211">
        <f>NFM!F$76</f>
        <v>122.57663758612171</v>
      </c>
      <c r="G105" s="211">
        <f>NFM!G$76</f>
        <v>109.89708063792916</v>
      </c>
      <c r="H105" s="211">
        <f>NFM!H$76</f>
        <v>114.42679028907487</v>
      </c>
      <c r="I105" s="211">
        <f>NFM!I$76</f>
        <v>108.99693237964073</v>
      </c>
      <c r="J105" s="211">
        <f>NFM!J$76</f>
        <v>97.490857920889653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48.187540313395267</v>
      </c>
      <c r="C106" s="212">
        <f>NFM!C$77</f>
        <v>54.176400390629148</v>
      </c>
      <c r="D106" s="212">
        <f>NFM!D$77</f>
        <v>55.603640959375973</v>
      </c>
      <c r="E106" s="212">
        <f>NFM!E$77</f>
        <v>53.604080418777123</v>
      </c>
      <c r="F106" s="212">
        <f>NFM!F$77</f>
        <v>47.095072131727427</v>
      </c>
      <c r="G106" s="212">
        <f>NFM!G$77</f>
        <v>31.711618825882429</v>
      </c>
      <c r="H106" s="212">
        <f>NFM!H$77</f>
        <v>60.535317782737813</v>
      </c>
      <c r="I106" s="212">
        <f>NFM!I$77</f>
        <v>64.38136180109143</v>
      </c>
      <c r="J106" s="212">
        <f>NFM!J$77</f>
        <v>64.74402196000888</v>
      </c>
      <c r="K106" s="212">
        <f>NFM!K$77</f>
        <v>36.714453375698739</v>
      </c>
      <c r="L106" s="212">
        <f>NFM!L$77</f>
        <v>45.806623120560452</v>
      </c>
      <c r="M106" s="212">
        <f>NFM!M$77</f>
        <v>45.929598728860341</v>
      </c>
      <c r="N106" s="212">
        <f>NFM!N$77</f>
        <v>48.941836290946434</v>
      </c>
      <c r="O106" s="212">
        <f>NFM!O$77</f>
        <v>89.414779720000226</v>
      </c>
      <c r="P106" s="212">
        <f>NFM!P$77</f>
        <v>98.840847957447096</v>
      </c>
      <c r="Q106" s="212">
        <f>NFM!Q$77</f>
        <v>104.9785461032365</v>
      </c>
      <c r="R106" s="212">
        <f>NFM!R$77</f>
        <v>113.72278792708001</v>
      </c>
      <c r="S106" s="212">
        <f>NFM!S$77</f>
        <v>121.587761551935</v>
      </c>
      <c r="T106" s="212">
        <f>NFM!T$77</f>
        <v>146.72961418793341</v>
      </c>
      <c r="U106" s="212">
        <f>NFM!U$77</f>
        <v>132.53032250970031</v>
      </c>
      <c r="V106" s="212">
        <f>NFM!V$77</f>
        <v>106.6711158921581</v>
      </c>
      <c r="W106" s="212">
        <f>NFM!W$77</f>
        <v>125.9518926641156</v>
      </c>
      <c r="X106" s="212">
        <f>NFM!X$77</f>
        <v>135.42058045755891</v>
      </c>
      <c r="Y106" s="212">
        <f>NFM!Y$77</f>
        <v>131.27883234929499</v>
      </c>
    </row>
    <row r="107" spans="1:25" ht="12" customHeight="1" x14ac:dyDescent="0.25">
      <c r="A107" s="14" t="s">
        <v>47</v>
      </c>
      <c r="B107" s="204">
        <f>NFM!B$78</f>
        <v>1346.6954503656393</v>
      </c>
      <c r="C107" s="204">
        <f>NFM!C$78</f>
        <v>1428.4058756750142</v>
      </c>
      <c r="D107" s="204">
        <f>NFM!D$78</f>
        <v>1301.6030949329427</v>
      </c>
      <c r="E107" s="204">
        <f>NFM!E$78</f>
        <v>1226.6690973545828</v>
      </c>
      <c r="F107" s="204">
        <f>NFM!F$78</f>
        <v>1034.316325784275</v>
      </c>
      <c r="G107" s="204">
        <f>NFM!G$78</f>
        <v>773.2607255099357</v>
      </c>
      <c r="H107" s="204">
        <f>NFM!H$78</f>
        <v>762.20217620117546</v>
      </c>
      <c r="I107" s="204">
        <f>NFM!I$78</f>
        <v>822.70777029109547</v>
      </c>
      <c r="J107" s="204">
        <f>NFM!J$78</f>
        <v>877.48461059598651</v>
      </c>
      <c r="K107" s="204">
        <f>NFM!K$78</f>
        <v>759.70931022091088</v>
      </c>
      <c r="L107" s="204">
        <f>NFM!L$78</f>
        <v>729.66893727685658</v>
      </c>
      <c r="M107" s="204">
        <f>NFM!M$78</f>
        <v>806.72029026745997</v>
      </c>
      <c r="N107" s="204">
        <f>NFM!N$78</f>
        <v>850.92024138212446</v>
      </c>
      <c r="O107" s="204">
        <f>NFM!O$78</f>
        <v>805.55657037237006</v>
      </c>
      <c r="P107" s="204">
        <f>NFM!P$78</f>
        <v>827.67806761222801</v>
      </c>
      <c r="Q107" s="204">
        <f>NFM!Q$78</f>
        <v>826.84851557395382</v>
      </c>
      <c r="R107" s="204">
        <f>NFM!R$78</f>
        <v>787.40638400708656</v>
      </c>
      <c r="S107" s="204">
        <f>NFM!S$78</f>
        <v>845.05503459478689</v>
      </c>
      <c r="T107" s="204">
        <f>NFM!T$78</f>
        <v>879.6505319223204</v>
      </c>
      <c r="U107" s="204">
        <f>NFM!U$78</f>
        <v>952.09063795295185</v>
      </c>
      <c r="V107" s="204">
        <f>NFM!V$78</f>
        <v>911.66509017387375</v>
      </c>
      <c r="W107" s="204">
        <f>NFM!W$78</f>
        <v>882.62942120893752</v>
      </c>
      <c r="X107" s="204">
        <f>NFM!X$78</f>
        <v>1016.3241849821345</v>
      </c>
      <c r="Y107" s="204">
        <f>NFM!Y$78</f>
        <v>796.65402038184197</v>
      </c>
    </row>
    <row r="108" spans="1:25" ht="12" customHeight="1" x14ac:dyDescent="0.25">
      <c r="A108" s="13" t="s">
        <v>19</v>
      </c>
      <c r="B108" s="205">
        <f>CHI!B$79</f>
        <v>12463.793926444636</v>
      </c>
      <c r="C108" s="205">
        <f>CHI!C$79</f>
        <v>11740.558990709205</v>
      </c>
      <c r="D108" s="205">
        <f>CHI!D$79</f>
        <v>10563.894168150202</v>
      </c>
      <c r="E108" s="205">
        <f>CHI!E$79</f>
        <v>10120.910164952033</v>
      </c>
      <c r="F108" s="205">
        <f>CHI!F$79</f>
        <v>10269.440997660959</v>
      </c>
      <c r="G108" s="205">
        <f>CHI!G$79</f>
        <v>9835.1592835762076</v>
      </c>
      <c r="H108" s="205">
        <f>CHI!H$79</f>
        <v>10390.588595633973</v>
      </c>
      <c r="I108" s="205">
        <f>CHI!I$79</f>
        <v>10463.074852479363</v>
      </c>
      <c r="J108" s="205">
        <f>CHI!J$79</f>
        <v>11299.398425346115</v>
      </c>
      <c r="K108" s="205">
        <f>CHI!K$79</f>
        <v>10482.367589606587</v>
      </c>
      <c r="L108" s="205">
        <f>CHI!L$79</f>
        <v>11054.722604428949</v>
      </c>
      <c r="M108" s="205">
        <f>CHI!M$79</f>
        <v>11270.037176713522</v>
      </c>
      <c r="N108" s="205">
        <f>CHI!N$79</f>
        <v>11188.422025545849</v>
      </c>
      <c r="O108" s="205">
        <f>CHI!O$79</f>
        <v>11602.571474248012</v>
      </c>
      <c r="P108" s="205">
        <f>CHI!P$79</f>
        <v>11372.409963030541</v>
      </c>
      <c r="Q108" s="205">
        <f>CHI!Q$79</f>
        <v>11145.812474508513</v>
      </c>
      <c r="R108" s="205">
        <f>CHI!R$79</f>
        <v>10885.138797906451</v>
      </c>
      <c r="S108" s="205">
        <f>CHI!S$79</f>
        <v>11759.734637019621</v>
      </c>
      <c r="T108" s="205">
        <f>CHI!T$79</f>
        <v>11229.271217685904</v>
      </c>
      <c r="U108" s="205">
        <f>CHI!U$79</f>
        <v>11336.633760006756</v>
      </c>
      <c r="V108" s="205">
        <f>CHI!V$79</f>
        <v>11498.558051429558</v>
      </c>
      <c r="W108" s="205">
        <f>CHI!W$79</f>
        <v>11475.960566106975</v>
      </c>
      <c r="X108" s="205">
        <f>CHI!X$79</f>
        <v>9860.2726842470074</v>
      </c>
      <c r="Y108" s="205">
        <f>CHI!Y$79</f>
        <v>8068.3537347025094</v>
      </c>
    </row>
    <row r="109" spans="1:25" ht="12" customHeight="1" x14ac:dyDescent="0.25">
      <c r="A109" s="14" t="s">
        <v>59</v>
      </c>
      <c r="B109" s="204">
        <f>CHI!B$80</f>
        <v>9638.2260999246319</v>
      </c>
      <c r="C109" s="204">
        <f>CHI!C$80</f>
        <v>9213.1509754118033</v>
      </c>
      <c r="D109" s="204">
        <f>CHI!D$80</f>
        <v>8141.7535700495082</v>
      </c>
      <c r="E109" s="204">
        <f>CHI!E$80</f>
        <v>8230.8288630818806</v>
      </c>
      <c r="F109" s="204">
        <f>CHI!F$80</f>
        <v>8216.3292794882527</v>
      </c>
      <c r="G109" s="204">
        <f>CHI!G$80</f>
        <v>7954.048621107524</v>
      </c>
      <c r="H109" s="204">
        <f>CHI!H$80</f>
        <v>8372.1012465098556</v>
      </c>
      <c r="I109" s="204">
        <f>CHI!I$80</f>
        <v>8456.3497908854843</v>
      </c>
      <c r="J109" s="204">
        <f>CHI!J$80</f>
        <v>8908.2379469015905</v>
      </c>
      <c r="K109" s="204">
        <f>CHI!K$80</f>
        <v>7230.7786743454453</v>
      </c>
      <c r="L109" s="204">
        <f>CHI!L$80</f>
        <v>7613.0437766351388</v>
      </c>
      <c r="M109" s="204">
        <f>CHI!M$80</f>
        <v>9009.5583470232832</v>
      </c>
      <c r="N109" s="204">
        <f>CHI!N$80</f>
        <v>9898.7782015638895</v>
      </c>
      <c r="O109" s="204">
        <f>CHI!O$80</f>
        <v>10134.269161444459</v>
      </c>
      <c r="P109" s="204">
        <f>CHI!P$80</f>
        <v>9939.2813830839659</v>
      </c>
      <c r="Q109" s="204">
        <f>CHI!Q$80</f>
        <v>9143.3785366816192</v>
      </c>
      <c r="R109" s="204">
        <f>CHI!R$80</f>
        <v>8890.291076686286</v>
      </c>
      <c r="S109" s="204">
        <f>CHI!S$80</f>
        <v>9873.8719362804004</v>
      </c>
      <c r="T109" s="204">
        <f>CHI!T$80</f>
        <v>8252.2246168998645</v>
      </c>
      <c r="U109" s="204">
        <f>CHI!U$80</f>
        <v>8164.9343320432745</v>
      </c>
      <c r="V109" s="204">
        <f>CHI!V$80</f>
        <v>8431.1132773999379</v>
      </c>
      <c r="W109" s="204">
        <f>CHI!W$80</f>
        <v>8681.7847976293633</v>
      </c>
      <c r="X109" s="204">
        <f>CHI!X$80</f>
        <v>7660.6345759235655</v>
      </c>
      <c r="Y109" s="204">
        <f>CHI!Y$80</f>
        <v>5499.7707581414525</v>
      </c>
    </row>
    <row r="110" spans="1:25" ht="12" customHeight="1" x14ac:dyDescent="0.25">
      <c r="A110" s="14" t="s">
        <v>49</v>
      </c>
      <c r="B110" s="204">
        <f>CHI!B$81</f>
        <v>2756.3871442215859</v>
      </c>
      <c r="C110" s="204">
        <f>CHI!C$81</f>
        <v>2463.1654247936858</v>
      </c>
      <c r="D110" s="204">
        <f>CHI!D$81</f>
        <v>2355.4254978016334</v>
      </c>
      <c r="E110" s="204">
        <f>CHI!E$81</f>
        <v>1831.1574485692392</v>
      </c>
      <c r="F110" s="204">
        <f>CHI!F$81</f>
        <v>1985.2416337471639</v>
      </c>
      <c r="G110" s="204">
        <f>CHI!G$81</f>
        <v>1806.3738095011272</v>
      </c>
      <c r="H110" s="204">
        <f>CHI!H$81</f>
        <v>1941.9695343466601</v>
      </c>
      <c r="I110" s="204">
        <f>CHI!I$81</f>
        <v>1884.1936068351415</v>
      </c>
      <c r="J110" s="204">
        <f>CHI!J$81</f>
        <v>2231.0851288467825</v>
      </c>
      <c r="K110" s="204">
        <f>CHI!K$81</f>
        <v>3081.1400443806656</v>
      </c>
      <c r="L110" s="204">
        <f>CHI!L$81</f>
        <v>3266.2437137015445</v>
      </c>
      <c r="M110" s="204">
        <f>CHI!M$81</f>
        <v>2111.3378839562301</v>
      </c>
      <c r="N110" s="204">
        <f>CHI!N$81</f>
        <v>1133.1137411082295</v>
      </c>
      <c r="O110" s="204">
        <f>CHI!O$81</f>
        <v>1305.8581349792998</v>
      </c>
      <c r="P110" s="204">
        <f>CHI!P$81</f>
        <v>1252.7373799849938</v>
      </c>
      <c r="Q110" s="204">
        <f>CHI!Q$81</f>
        <v>1825.0259842123673</v>
      </c>
      <c r="R110" s="204">
        <f>CHI!R$81</f>
        <v>1826.9512917611596</v>
      </c>
      <c r="S110" s="204">
        <f>CHI!S$81</f>
        <v>1732.124961192894</v>
      </c>
      <c r="T110" s="204">
        <f>CHI!T$81</f>
        <v>2843.5952208732715</v>
      </c>
      <c r="U110" s="204">
        <f>CHI!U$81</f>
        <v>3029.7275335208778</v>
      </c>
      <c r="V110" s="204">
        <f>CHI!V$81</f>
        <v>2929.2526652266602</v>
      </c>
      <c r="W110" s="204">
        <f>CHI!W$81</f>
        <v>2644.7644070455426</v>
      </c>
      <c r="X110" s="204">
        <f>CHI!X$81</f>
        <v>2041.6134105681638</v>
      </c>
      <c r="Y110" s="204">
        <f>CHI!Y$81</f>
        <v>2452.4875668451878</v>
      </c>
    </row>
    <row r="111" spans="1:25" ht="12" customHeight="1" x14ac:dyDescent="0.25">
      <c r="A111" s="14" t="s">
        <v>50</v>
      </c>
      <c r="B111" s="204">
        <f>CHI!B$82</f>
        <v>69.18068229841883</v>
      </c>
      <c r="C111" s="204">
        <f>CHI!C$82</f>
        <v>64.242590503715562</v>
      </c>
      <c r="D111" s="204">
        <f>CHI!D$82</f>
        <v>66.71510029905869</v>
      </c>
      <c r="E111" s="204">
        <f>CHI!E$82</f>
        <v>58.923853300911773</v>
      </c>
      <c r="F111" s="204">
        <f>CHI!F$82</f>
        <v>67.870084425542146</v>
      </c>
      <c r="G111" s="204">
        <f>CHI!G$82</f>
        <v>74.736852967556743</v>
      </c>
      <c r="H111" s="204">
        <f>CHI!H$82</f>
        <v>76.517814777456834</v>
      </c>
      <c r="I111" s="204">
        <f>CHI!I$82</f>
        <v>122.5314547587364</v>
      </c>
      <c r="J111" s="204">
        <f>CHI!J$82</f>
        <v>160.07534959774199</v>
      </c>
      <c r="K111" s="204">
        <f>CHI!K$82</f>
        <v>170.4488708804767</v>
      </c>
      <c r="L111" s="204">
        <f>CHI!L$82</f>
        <v>175.43511409226599</v>
      </c>
      <c r="M111" s="204">
        <f>CHI!M$82</f>
        <v>149.1409457340088</v>
      </c>
      <c r="N111" s="204">
        <f>CHI!N$82</f>
        <v>156.53008287373169</v>
      </c>
      <c r="O111" s="204">
        <f>CHI!O$82</f>
        <v>162.44417782425299</v>
      </c>
      <c r="P111" s="204">
        <f>CHI!P$82</f>
        <v>180.3911999615809</v>
      </c>
      <c r="Q111" s="204">
        <f>CHI!Q$82</f>
        <v>177.40795361452641</v>
      </c>
      <c r="R111" s="204">
        <f>CHI!R$82</f>
        <v>167.89642945900681</v>
      </c>
      <c r="S111" s="204">
        <f>CHI!S$82</f>
        <v>153.7377395463262</v>
      </c>
      <c r="T111" s="204">
        <f>CHI!T$82</f>
        <v>133.45137991276891</v>
      </c>
      <c r="U111" s="204">
        <f>CHI!U$82</f>
        <v>141.9718944426042</v>
      </c>
      <c r="V111" s="204">
        <f>CHI!V$82</f>
        <v>138.1921088029589</v>
      </c>
      <c r="W111" s="204">
        <f>CHI!W$82</f>
        <v>149.4113614320687</v>
      </c>
      <c r="X111" s="204">
        <f>CHI!X$82</f>
        <v>158.02469775527851</v>
      </c>
      <c r="Y111" s="204">
        <f>CHI!Y$82</f>
        <v>116.0954097158692</v>
      </c>
    </row>
    <row r="112" spans="1:25" ht="12" customHeight="1" x14ac:dyDescent="0.25">
      <c r="A112" s="13" t="s">
        <v>20</v>
      </c>
      <c r="B112" s="205">
        <f>NMM!B$59</f>
        <v>17332.882116562821</v>
      </c>
      <c r="C112" s="205">
        <f>NMM!C$59</f>
        <v>14933.310591402304</v>
      </c>
      <c r="D112" s="205">
        <f>NMM!D$59</f>
        <v>14118.186066796086</v>
      </c>
      <c r="E112" s="205">
        <f>NMM!E$59</f>
        <v>14616.989753881884</v>
      </c>
      <c r="F112" s="205">
        <f>NMM!F$59</f>
        <v>15683.516894493798</v>
      </c>
      <c r="G112" s="205">
        <f>NMM!G$59</f>
        <v>15545.580303196688</v>
      </c>
      <c r="H112" s="205">
        <f>NMM!H$59</f>
        <v>16911.151074857789</v>
      </c>
      <c r="I112" s="205">
        <f>NMM!I$59</f>
        <v>19468.813388218026</v>
      </c>
      <c r="J112" s="205">
        <f>NMM!J$59</f>
        <v>18073.130731746623</v>
      </c>
      <c r="K112" s="205">
        <f>NMM!K$59</f>
        <v>16482.806427426076</v>
      </c>
      <c r="L112" s="205">
        <f>NMM!L$59</f>
        <v>17831.064944392732</v>
      </c>
      <c r="M112" s="205">
        <f>NMM!M$59</f>
        <v>20180.71380568932</v>
      </c>
      <c r="N112" s="205">
        <f>NMM!N$59</f>
        <v>17857.225961830234</v>
      </c>
      <c r="O112" s="205">
        <f>NMM!O$59</f>
        <v>16806.778546214744</v>
      </c>
      <c r="P112" s="205">
        <f>NMM!P$59</f>
        <v>17864.5721954576</v>
      </c>
      <c r="Q112" s="205">
        <f>NMM!Q$59</f>
        <v>17614.503396296353</v>
      </c>
      <c r="R112" s="205">
        <f>NMM!R$59</f>
        <v>18838.306041025127</v>
      </c>
      <c r="S112" s="205">
        <f>NMM!S$59</f>
        <v>19999.835658038181</v>
      </c>
      <c r="T112" s="205">
        <f>NMM!T$59</f>
        <v>21333.005250429385</v>
      </c>
      <c r="U112" s="205">
        <f>NMM!U$59</f>
        <v>21706.029680196021</v>
      </c>
      <c r="V112" s="205">
        <f>NMM!V$59</f>
        <v>20995.524413616062</v>
      </c>
      <c r="W112" s="205">
        <f>NMM!W$59</f>
        <v>21397.868624064522</v>
      </c>
      <c r="X112" s="205">
        <f>NMM!X$59</f>
        <v>21209.131607186388</v>
      </c>
      <c r="Y112" s="205">
        <f>NMM!Y$59</f>
        <v>18426.85443480259</v>
      </c>
    </row>
    <row r="113" spans="1:25" ht="12" customHeight="1" x14ac:dyDescent="0.25">
      <c r="A113" s="14" t="s">
        <v>51</v>
      </c>
      <c r="B113" s="204">
        <f>NMM!B$60</f>
        <v>12592.153104770643</v>
      </c>
      <c r="C113" s="204">
        <f>NMM!C$60</f>
        <v>10253.337413288969</v>
      </c>
      <c r="D113" s="204">
        <f>NMM!D$60</f>
        <v>9347.9387417095695</v>
      </c>
      <c r="E113" s="204">
        <f>NMM!E$60</f>
        <v>9434.6664343521297</v>
      </c>
      <c r="F113" s="204">
        <f>NMM!F$60</f>
        <v>10156.636771302457</v>
      </c>
      <c r="G113" s="204">
        <f>NMM!G$60</f>
        <v>9924.1639614737232</v>
      </c>
      <c r="H113" s="204">
        <f>NMM!H$60</f>
        <v>11250.050542932069</v>
      </c>
      <c r="I113" s="204">
        <f>NMM!I$60</f>
        <v>13097.221399173792</v>
      </c>
      <c r="J113" s="204">
        <f>NMM!J$60</f>
        <v>12101.765150254534</v>
      </c>
      <c r="K113" s="204">
        <f>NMM!K$60</f>
        <v>10932.950304461507</v>
      </c>
      <c r="L113" s="204">
        <f>NMM!L$60</f>
        <v>11670.074059787548</v>
      </c>
      <c r="M113" s="204">
        <f>NMM!M$60</f>
        <v>13593.125475863737</v>
      </c>
      <c r="N113" s="204">
        <f>NMM!N$60</f>
        <v>11632.830398223661</v>
      </c>
      <c r="O113" s="204">
        <f>NMM!O$60</f>
        <v>10648.801635591992</v>
      </c>
      <c r="P113" s="204">
        <f>NMM!P$60</f>
        <v>11735.892232947501</v>
      </c>
      <c r="Q113" s="204">
        <f>NMM!Q$60</f>
        <v>11490.644301048647</v>
      </c>
      <c r="R113" s="204">
        <f>NMM!R$60</f>
        <v>12080.606044392003</v>
      </c>
      <c r="S113" s="204">
        <f>NMM!S$60</f>
        <v>13045.308186412178</v>
      </c>
      <c r="T113" s="204">
        <f>NMM!T$60</f>
        <v>14322.953520722434</v>
      </c>
      <c r="U113" s="204">
        <f>NMM!U$60</f>
        <v>14388.733933103016</v>
      </c>
      <c r="V113" s="204">
        <f>NMM!V$60</f>
        <v>13979.059895867824</v>
      </c>
      <c r="W113" s="204">
        <f>NMM!W$60</f>
        <v>13735.112933298809</v>
      </c>
      <c r="X113" s="204">
        <f>NMM!X$60</f>
        <v>13698.979054020543</v>
      </c>
      <c r="Y113" s="204">
        <f>NMM!Y$60</f>
        <v>11844.447588110672</v>
      </c>
    </row>
    <row r="114" spans="1:25" ht="12" customHeight="1" x14ac:dyDescent="0.25">
      <c r="A114" s="14" t="s">
        <v>52</v>
      </c>
      <c r="B114" s="204">
        <f>NMM!B$61</f>
        <v>3387.4476632264614</v>
      </c>
      <c r="C114" s="204">
        <f>NMM!C$61</f>
        <v>3352.3135745077216</v>
      </c>
      <c r="D114" s="204">
        <f>NMM!D$61</f>
        <v>3459.283154169183</v>
      </c>
      <c r="E114" s="204">
        <f>NMM!E$61</f>
        <v>3866.9968632587461</v>
      </c>
      <c r="F114" s="204">
        <f>NMM!F$61</f>
        <v>4118.0396011480552</v>
      </c>
      <c r="G114" s="204">
        <f>NMM!G$61</f>
        <v>4305.0402682310269</v>
      </c>
      <c r="H114" s="204">
        <f>NMM!H$61</f>
        <v>4343.2758463272485</v>
      </c>
      <c r="I114" s="204">
        <f>NMM!I$61</f>
        <v>4954.6185647863867</v>
      </c>
      <c r="J114" s="204">
        <f>NMM!J$61</f>
        <v>4592.3087092536825</v>
      </c>
      <c r="K114" s="204">
        <f>NMM!K$61</f>
        <v>4197.9767019808787</v>
      </c>
      <c r="L114" s="204">
        <f>NMM!L$61</f>
        <v>4670.8586716903928</v>
      </c>
      <c r="M114" s="204">
        <f>NMM!M$61</f>
        <v>5043.6040278843029</v>
      </c>
      <c r="N114" s="204">
        <f>NMM!N$61</f>
        <v>4618.3274456939153</v>
      </c>
      <c r="O114" s="204">
        <f>NMM!O$61</f>
        <v>4615.9350794579605</v>
      </c>
      <c r="P114" s="204">
        <f>NMM!P$61</f>
        <v>4529.7722758626505</v>
      </c>
      <c r="Q114" s="204">
        <f>NMM!Q$61</f>
        <v>4607.8689214696151</v>
      </c>
      <c r="R114" s="204">
        <f>NMM!R$61</f>
        <v>5065.9954303584991</v>
      </c>
      <c r="S114" s="204">
        <f>NMM!S$61</f>
        <v>5179.7494114027995</v>
      </c>
      <c r="T114" s="204">
        <f>NMM!T$61</f>
        <v>5238.0469937887083</v>
      </c>
      <c r="U114" s="204">
        <f>NMM!U$61</f>
        <v>5292.2448139770531</v>
      </c>
      <c r="V114" s="204">
        <f>NMM!V$61</f>
        <v>4994.6600825094365</v>
      </c>
      <c r="W114" s="204">
        <f>NMM!W$61</f>
        <v>5532.3592095323547</v>
      </c>
      <c r="X114" s="204">
        <f>NMM!X$61</f>
        <v>5631.3484523146235</v>
      </c>
      <c r="Y114" s="204">
        <f>NMM!Y$61</f>
        <v>4734.1731694951541</v>
      </c>
    </row>
    <row r="115" spans="1:25" ht="12" customHeight="1" x14ac:dyDescent="0.25">
      <c r="A115" s="14" t="s">
        <v>60</v>
      </c>
      <c r="B115" s="204">
        <f>NMM!B$62</f>
        <v>1353.2813485657157</v>
      </c>
      <c r="C115" s="204">
        <f>NMM!C$62</f>
        <v>1327.6596036056119</v>
      </c>
      <c r="D115" s="204">
        <f>NMM!D$62</f>
        <v>1310.9641709173329</v>
      </c>
      <c r="E115" s="204">
        <f>NMM!E$62</f>
        <v>1315.3264562710092</v>
      </c>
      <c r="F115" s="204">
        <f>NMM!F$62</f>
        <v>1408.840522043286</v>
      </c>
      <c r="G115" s="204">
        <f>NMM!G$62</f>
        <v>1316.3760734919379</v>
      </c>
      <c r="H115" s="204">
        <f>NMM!H$62</f>
        <v>1317.824685598473</v>
      </c>
      <c r="I115" s="204">
        <f>NMM!I$62</f>
        <v>1416.973424257847</v>
      </c>
      <c r="J115" s="204">
        <f>NMM!J$62</f>
        <v>1379.0568722384091</v>
      </c>
      <c r="K115" s="204">
        <f>NMM!K$62</f>
        <v>1351.8794209836924</v>
      </c>
      <c r="L115" s="204">
        <f>NMM!L$62</f>
        <v>1490.1322129147909</v>
      </c>
      <c r="M115" s="204">
        <f>NMM!M$62</f>
        <v>1543.9843019412808</v>
      </c>
      <c r="N115" s="204">
        <f>NMM!N$62</f>
        <v>1606.0681179126595</v>
      </c>
      <c r="O115" s="204">
        <f>NMM!O$62</f>
        <v>1542.0418311647909</v>
      </c>
      <c r="P115" s="204">
        <f>NMM!P$62</f>
        <v>1598.9076866474504</v>
      </c>
      <c r="Q115" s="204">
        <f>NMM!Q$62</f>
        <v>1515.9901737780899</v>
      </c>
      <c r="R115" s="204">
        <f>NMM!R$62</f>
        <v>1691.7045662746243</v>
      </c>
      <c r="S115" s="204">
        <f>NMM!S$62</f>
        <v>1774.7780602232028</v>
      </c>
      <c r="T115" s="204">
        <f>NMM!T$62</f>
        <v>1772.004735918244</v>
      </c>
      <c r="U115" s="204">
        <f>NMM!U$62</f>
        <v>2025.0509331159519</v>
      </c>
      <c r="V115" s="204">
        <f>NMM!V$62</f>
        <v>2021.8044352388042</v>
      </c>
      <c r="W115" s="204">
        <f>NMM!W$62</f>
        <v>2130.3964812333584</v>
      </c>
      <c r="X115" s="204">
        <f>NMM!X$62</f>
        <v>1878.8041008512196</v>
      </c>
      <c r="Y115" s="204">
        <f>NMM!Y$62</f>
        <v>1848.2336771967625</v>
      </c>
    </row>
    <row r="116" spans="1:25" ht="12" customHeight="1" x14ac:dyDescent="0.25">
      <c r="A116" s="13" t="s">
        <v>21</v>
      </c>
      <c r="B116" s="205">
        <f>PPA!B$57</f>
        <v>1726.6496336174359</v>
      </c>
      <c r="C116" s="205">
        <f>PPA!C$57</f>
        <v>1718.2318951646846</v>
      </c>
      <c r="D116" s="205">
        <f>PPA!D$57</f>
        <v>1600.3818797748434</v>
      </c>
      <c r="E116" s="205">
        <f>PPA!E$57</f>
        <v>1625.3926929541894</v>
      </c>
      <c r="F116" s="205">
        <f>PPA!F$57</f>
        <v>1632.4183696140915</v>
      </c>
      <c r="G116" s="205">
        <f>PPA!G$57</f>
        <v>1559.7283851166071</v>
      </c>
      <c r="H116" s="205">
        <f>PPA!H$57</f>
        <v>1429.8627708168015</v>
      </c>
      <c r="I116" s="205">
        <f>PPA!I$57</f>
        <v>1306.1632907353821</v>
      </c>
      <c r="J116" s="205">
        <f>PPA!J$57</f>
        <v>1170.6591855673053</v>
      </c>
      <c r="K116" s="205">
        <f>PPA!K$57</f>
        <v>1237.1467684257202</v>
      </c>
      <c r="L116" s="205">
        <f>PPA!L$57</f>
        <v>1397.7012001992546</v>
      </c>
      <c r="M116" s="205">
        <f>PPA!M$57</f>
        <v>1479.9741236934133</v>
      </c>
      <c r="N116" s="205">
        <f>PPA!N$57</f>
        <v>1454.5220399165626</v>
      </c>
      <c r="O116" s="205">
        <f>PPA!O$57</f>
        <v>1585.2839028804945</v>
      </c>
      <c r="P116" s="205">
        <f>PPA!P$57</f>
        <v>1597.2397350723829</v>
      </c>
      <c r="Q116" s="205">
        <f>PPA!Q$57</f>
        <v>1591.0020435832175</v>
      </c>
      <c r="R116" s="205">
        <f>PPA!R$57</f>
        <v>1530.287147151915</v>
      </c>
      <c r="S116" s="205">
        <f>PPA!S$57</f>
        <v>1491.3598120434178</v>
      </c>
      <c r="T116" s="205">
        <f>PPA!T$57</f>
        <v>1310.7188285208163</v>
      </c>
      <c r="U116" s="205">
        <f>PPA!U$57</f>
        <v>1482.8684918524725</v>
      </c>
      <c r="V116" s="205">
        <f>PPA!V$57</f>
        <v>1340.9154931117832</v>
      </c>
      <c r="W116" s="205">
        <f>PPA!W$57</f>
        <v>1442.0587072677174</v>
      </c>
      <c r="X116" s="205">
        <f>PPA!X$57</f>
        <v>1364.1777118170498</v>
      </c>
      <c r="Y116" s="205">
        <f>PPA!Y$57</f>
        <v>1206.0742801228939</v>
      </c>
    </row>
    <row r="117" spans="1:25" ht="12" customHeight="1" x14ac:dyDescent="0.25">
      <c r="A117" s="14" t="s">
        <v>54</v>
      </c>
      <c r="B117" s="204">
        <f>PPA!B$58</f>
        <v>605.00090152766938</v>
      </c>
      <c r="C117" s="204">
        <f>PPA!C$58</f>
        <v>563.12873265851999</v>
      </c>
      <c r="D117" s="204">
        <f>PPA!D$58</f>
        <v>493.29119938238591</v>
      </c>
      <c r="E117" s="204">
        <f>PPA!E$58</f>
        <v>482.31938877674969</v>
      </c>
      <c r="F117" s="204">
        <f>PPA!F$58</f>
        <v>462.86451038409371</v>
      </c>
      <c r="G117" s="204">
        <f>PPA!G$58</f>
        <v>426.93731097754261</v>
      </c>
      <c r="H117" s="204">
        <f>PPA!H$58</f>
        <v>384.45432129470379</v>
      </c>
      <c r="I117" s="204">
        <f>PPA!I$58</f>
        <v>333.42986577023697</v>
      </c>
      <c r="J117" s="204">
        <f>PPA!J$58</f>
        <v>294.06551872056872</v>
      </c>
      <c r="K117" s="204">
        <f>PPA!K$58</f>
        <v>289.14770030786872</v>
      </c>
      <c r="L117" s="204">
        <f>PPA!L$58</f>
        <v>312.71288438514648</v>
      </c>
      <c r="M117" s="204">
        <f>PPA!M$58</f>
        <v>331.86742011045811</v>
      </c>
      <c r="N117" s="204">
        <f>PPA!N$58</f>
        <v>303.72404814496218</v>
      </c>
      <c r="O117" s="204">
        <f>PPA!O$58</f>
        <v>339.06089754192362</v>
      </c>
      <c r="P117" s="204">
        <f>PPA!P$58</f>
        <v>336.11736461636798</v>
      </c>
      <c r="Q117" s="204">
        <f>PPA!Q$58</f>
        <v>320.82296487133658</v>
      </c>
      <c r="R117" s="204">
        <f>PPA!R$58</f>
        <v>314.68792097136901</v>
      </c>
      <c r="S117" s="204">
        <f>PPA!S$58</f>
        <v>386.95241462953118</v>
      </c>
      <c r="T117" s="204">
        <f>PPA!T$58</f>
        <v>333.99540804923288</v>
      </c>
      <c r="U117" s="204">
        <f>PPA!U$58</f>
        <v>356.43387343127728</v>
      </c>
      <c r="V117" s="204">
        <f>PPA!V$58</f>
        <v>333.07282029548702</v>
      </c>
      <c r="W117" s="204">
        <f>PPA!W$58</f>
        <v>340.76546356319881</v>
      </c>
      <c r="X117" s="204">
        <f>PPA!X$58</f>
        <v>313.62987077098319</v>
      </c>
      <c r="Y117" s="204">
        <f>PPA!Y$58</f>
        <v>285.12232351633162</v>
      </c>
    </row>
    <row r="118" spans="1:25" ht="12" customHeight="1" x14ac:dyDescent="0.25">
      <c r="A118" s="14" t="s">
        <v>61</v>
      </c>
      <c r="B118" s="204">
        <f>PPA!B$59</f>
        <v>1111.0245943400521</v>
      </c>
      <c r="C118" s="204">
        <f>PPA!C$59</f>
        <v>1145.4310886016031</v>
      </c>
      <c r="D118" s="204">
        <f>PPA!D$59</f>
        <v>1098.240453729396</v>
      </c>
      <c r="E118" s="204">
        <f>PPA!E$59</f>
        <v>1132.9410281699741</v>
      </c>
      <c r="F118" s="204">
        <f>PPA!F$59</f>
        <v>1157.2869139015099</v>
      </c>
      <c r="G118" s="204">
        <f>PPA!G$59</f>
        <v>1124.1313845657701</v>
      </c>
      <c r="H118" s="204">
        <f>PPA!H$59</f>
        <v>1035.745405165866</v>
      </c>
      <c r="I118" s="204">
        <f>PPA!I$59</f>
        <v>963.01787307023767</v>
      </c>
      <c r="J118" s="204">
        <f>PPA!J$59</f>
        <v>866.24904093468444</v>
      </c>
      <c r="K118" s="204">
        <f>PPA!K$59</f>
        <v>939.04288110679613</v>
      </c>
      <c r="L118" s="204">
        <f>PPA!L$59</f>
        <v>1076.260920014483</v>
      </c>
      <c r="M118" s="204">
        <f>PPA!M$59</f>
        <v>1139.7484769858361</v>
      </c>
      <c r="N118" s="204">
        <f>PPA!N$59</f>
        <v>1142.848738348797</v>
      </c>
      <c r="O118" s="204">
        <f>PPA!O$59</f>
        <v>1233.943145793352</v>
      </c>
      <c r="P118" s="204">
        <f>PPA!P$59</f>
        <v>1248.359728313709</v>
      </c>
      <c r="Q118" s="204">
        <f>PPA!Q$59</f>
        <v>1257.0616101591511</v>
      </c>
      <c r="R118" s="204">
        <f>PPA!R$59</f>
        <v>1199.3602499777051</v>
      </c>
      <c r="S118" s="204">
        <f>PPA!S$59</f>
        <v>1086.9676318029969</v>
      </c>
      <c r="T118" s="204">
        <f>PPA!T$59</f>
        <v>959.46693169477692</v>
      </c>
      <c r="U118" s="204">
        <f>PPA!U$59</f>
        <v>1106.993228039561</v>
      </c>
      <c r="V118" s="204">
        <f>PPA!V$59</f>
        <v>989.80852703826758</v>
      </c>
      <c r="W118" s="204">
        <f>PPA!W$59</f>
        <v>1089.9964456088919</v>
      </c>
      <c r="X118" s="204">
        <f>PPA!X$59</f>
        <v>1047.8476446466921</v>
      </c>
      <c r="Y118" s="204">
        <f>PPA!Y$59</f>
        <v>917.78652635710375</v>
      </c>
    </row>
    <row r="119" spans="1:25" ht="12" customHeight="1" x14ac:dyDescent="0.25">
      <c r="A119" s="14" t="s">
        <v>62</v>
      </c>
      <c r="B119" s="204">
        <f>PPA!B$60</f>
        <v>10.6241377497145</v>
      </c>
      <c r="C119" s="204">
        <f>PPA!C$60</f>
        <v>9.6720739045615076</v>
      </c>
      <c r="D119" s="204">
        <f>PPA!D$60</f>
        <v>8.8502266630615232</v>
      </c>
      <c r="E119" s="204">
        <f>PPA!E$60</f>
        <v>10.13227600746565</v>
      </c>
      <c r="F119" s="204">
        <f>PPA!F$60</f>
        <v>12.26694532848777</v>
      </c>
      <c r="G119" s="204">
        <f>PPA!G$60</f>
        <v>8.659689573294358</v>
      </c>
      <c r="H119" s="204">
        <f>PPA!H$60</f>
        <v>9.663044356231751</v>
      </c>
      <c r="I119" s="204">
        <f>PPA!I$60</f>
        <v>9.715551894907561</v>
      </c>
      <c r="J119" s="204">
        <f>PPA!J$60</f>
        <v>10.34462591205215</v>
      </c>
      <c r="K119" s="204">
        <f>PPA!K$60</f>
        <v>8.9561870110552722</v>
      </c>
      <c r="L119" s="204">
        <f>PPA!L$60</f>
        <v>8.7273957996250502</v>
      </c>
      <c r="M119" s="204">
        <f>PPA!M$60</f>
        <v>8.3582265971189322</v>
      </c>
      <c r="N119" s="204">
        <f>PPA!N$60</f>
        <v>7.9492534228035074</v>
      </c>
      <c r="O119" s="204">
        <f>PPA!O$60</f>
        <v>12.27985954521888</v>
      </c>
      <c r="P119" s="204">
        <f>PPA!P$60</f>
        <v>12.762642142305969</v>
      </c>
      <c r="Q119" s="204">
        <f>PPA!Q$60</f>
        <v>13.117468552729809</v>
      </c>
      <c r="R119" s="204">
        <f>PPA!R$60</f>
        <v>16.238976202840931</v>
      </c>
      <c r="S119" s="204">
        <f>PPA!S$60</f>
        <v>17.4397656108898</v>
      </c>
      <c r="T119" s="204">
        <f>PPA!T$60</f>
        <v>17.25648877680652</v>
      </c>
      <c r="U119" s="204">
        <f>PPA!U$60</f>
        <v>19.441390381634179</v>
      </c>
      <c r="V119" s="204">
        <f>PPA!V$60</f>
        <v>18.034145778028581</v>
      </c>
      <c r="W119" s="204">
        <f>PPA!W$60</f>
        <v>11.296798095626629</v>
      </c>
      <c r="X119" s="204">
        <f>PPA!X$60</f>
        <v>2.7001963993745388</v>
      </c>
      <c r="Y119" s="204">
        <f>PPA!Y$60</f>
        <v>3.165430249458451</v>
      </c>
    </row>
    <row r="120" spans="1:25" ht="12" customHeight="1" x14ac:dyDescent="0.25">
      <c r="A120" s="15" t="s">
        <v>63</v>
      </c>
      <c r="B120" s="206">
        <f>FBT!B$33</f>
        <v>5691.1240970117378</v>
      </c>
      <c r="C120" s="206">
        <f>FBT!C$33</f>
        <v>5403.4957652495104</v>
      </c>
      <c r="D120" s="206">
        <f>FBT!D$33</f>
        <v>5689.7187003099607</v>
      </c>
      <c r="E120" s="206">
        <f>FBT!E$33</f>
        <v>5549.7355373211667</v>
      </c>
      <c r="F120" s="206">
        <f>FBT!F$33</f>
        <v>5287.8425843926443</v>
      </c>
      <c r="G120" s="206">
        <f>FBT!G$33</f>
        <v>5231.523687335959</v>
      </c>
      <c r="H120" s="206">
        <f>FBT!H$33</f>
        <v>4708.5982065507451</v>
      </c>
      <c r="I120" s="206">
        <f>FBT!I$33</f>
        <v>4788.4955416564881</v>
      </c>
      <c r="J120" s="206">
        <f>FBT!J$33</f>
        <v>4328.8950943393456</v>
      </c>
      <c r="K120" s="206">
        <f>FBT!K$33</f>
        <v>4097.1668470027944</v>
      </c>
      <c r="L120" s="206">
        <f>FBT!L$33</f>
        <v>4095.4343739336332</v>
      </c>
      <c r="M120" s="206">
        <f>FBT!M$33</f>
        <v>4054.3495321814739</v>
      </c>
      <c r="N120" s="206">
        <f>FBT!N$33</f>
        <v>4207.9777065686694</v>
      </c>
      <c r="O120" s="206">
        <f>FBT!O$33</f>
        <v>4037.1866537769151</v>
      </c>
      <c r="P120" s="206">
        <f>FBT!P$33</f>
        <v>4020.2967142501052</v>
      </c>
      <c r="Q120" s="206">
        <f>FBT!Q$33</f>
        <v>3813.5821665216399</v>
      </c>
      <c r="R120" s="206">
        <f>FBT!R$33</f>
        <v>3990.1719392467062</v>
      </c>
      <c r="S120" s="206">
        <f>FBT!S$33</f>
        <v>4176.8850983753437</v>
      </c>
      <c r="T120" s="206">
        <f>FBT!T$33</f>
        <v>4553.2900351159078</v>
      </c>
      <c r="U120" s="206">
        <f>FBT!U$33</f>
        <v>4466.0591452879817</v>
      </c>
      <c r="V120" s="206">
        <f>FBT!V$33</f>
        <v>4200.468683456952</v>
      </c>
      <c r="W120" s="206">
        <f>FBT!W$33</f>
        <v>4173.4622461855324</v>
      </c>
      <c r="X120" s="206">
        <f>FBT!X$33</f>
        <v>4283.0831718139398</v>
      </c>
      <c r="Y120" s="206">
        <f>FBT!Y$33</f>
        <v>4358.6768798194971</v>
      </c>
    </row>
    <row r="121" spans="1:25" ht="12" customHeight="1" x14ac:dyDescent="0.25">
      <c r="A121" s="12" t="s">
        <v>64</v>
      </c>
      <c r="B121" s="204">
        <f>TRE!B$33</f>
        <v>704.99168557383859</v>
      </c>
      <c r="C121" s="204">
        <f>TRE!C$33</f>
        <v>561.48523403287072</v>
      </c>
      <c r="D121" s="204">
        <f>TRE!D$33</f>
        <v>446.70162681428172</v>
      </c>
      <c r="E121" s="204">
        <f>TRE!E$33</f>
        <v>472.07140054241972</v>
      </c>
      <c r="F121" s="204">
        <f>TRE!F$33</f>
        <v>448.47163080288328</v>
      </c>
      <c r="G121" s="204">
        <f>TRE!G$33</f>
        <v>476.61752404394872</v>
      </c>
      <c r="H121" s="204">
        <f>TRE!H$33</f>
        <v>469.56626519165962</v>
      </c>
      <c r="I121" s="204">
        <f>TRE!I$33</f>
        <v>455.93584156922208</v>
      </c>
      <c r="J121" s="204">
        <f>TRE!J$33</f>
        <v>422.08303591293731</v>
      </c>
      <c r="K121" s="204">
        <f>TRE!K$33</f>
        <v>346.9179309147184</v>
      </c>
      <c r="L121" s="204">
        <f>TRE!L$33</f>
        <v>365.03734230198478</v>
      </c>
      <c r="M121" s="204">
        <f>TRE!M$33</f>
        <v>324.58294480646902</v>
      </c>
      <c r="N121" s="204">
        <f>TRE!N$33</f>
        <v>338.09639987571933</v>
      </c>
      <c r="O121" s="204">
        <f>TRE!O$33</f>
        <v>367.6987972367092</v>
      </c>
      <c r="P121" s="204">
        <f>TRE!P$33</f>
        <v>331.242537853626</v>
      </c>
      <c r="Q121" s="204">
        <f>TRE!Q$33</f>
        <v>322.86009920947743</v>
      </c>
      <c r="R121" s="204">
        <f>TRE!R$33</f>
        <v>347.91733433380631</v>
      </c>
      <c r="S121" s="204">
        <f>TRE!S$33</f>
        <v>334.17399273910212</v>
      </c>
      <c r="T121" s="204">
        <f>TRE!T$33</f>
        <v>403.04770662622002</v>
      </c>
      <c r="U121" s="204">
        <f>TRE!U$33</f>
        <v>418.31217260303441</v>
      </c>
      <c r="V121" s="204">
        <f>TRE!V$33</f>
        <v>386.67460303532027</v>
      </c>
      <c r="W121" s="204">
        <f>TRE!W$33</f>
        <v>327.46925519678359</v>
      </c>
      <c r="X121" s="204">
        <f>TRE!X$33</f>
        <v>305.62590615328162</v>
      </c>
      <c r="Y121" s="204">
        <f>TRE!Y$33</f>
        <v>364.08874107387442</v>
      </c>
    </row>
    <row r="122" spans="1:25" ht="12" customHeight="1" x14ac:dyDescent="0.25">
      <c r="A122" s="12" t="s">
        <v>65</v>
      </c>
      <c r="B122" s="204">
        <f>MAE!B$33</f>
        <v>1585.007501726541</v>
      </c>
      <c r="C122" s="204">
        <f>MAE!C$33</f>
        <v>1406.319821140356</v>
      </c>
      <c r="D122" s="204">
        <f>MAE!D$33</f>
        <v>1247.920925624923</v>
      </c>
      <c r="E122" s="204">
        <f>MAE!E$33</f>
        <v>1217.728446700585</v>
      </c>
      <c r="F122" s="204">
        <f>MAE!F$33</f>
        <v>1111.446979739771</v>
      </c>
      <c r="G122" s="204">
        <f>MAE!G$33</f>
        <v>1063.3047586315281</v>
      </c>
      <c r="H122" s="204">
        <f>MAE!H$33</f>
        <v>995.65545697571679</v>
      </c>
      <c r="I122" s="204">
        <f>MAE!I$33</f>
        <v>937.23054168983685</v>
      </c>
      <c r="J122" s="204">
        <f>MAE!J$33</f>
        <v>879.17332449066521</v>
      </c>
      <c r="K122" s="204">
        <f>MAE!K$33</f>
        <v>723.5964770038812</v>
      </c>
      <c r="L122" s="204">
        <f>MAE!L$33</f>
        <v>787.03012182185182</v>
      </c>
      <c r="M122" s="204">
        <f>MAE!M$33</f>
        <v>756.95133626171832</v>
      </c>
      <c r="N122" s="204">
        <f>MAE!N$33</f>
        <v>789.90173050524879</v>
      </c>
      <c r="O122" s="204">
        <f>MAE!O$33</f>
        <v>788.91734906646877</v>
      </c>
      <c r="P122" s="204">
        <f>MAE!P$33</f>
        <v>797.5391780678774</v>
      </c>
      <c r="Q122" s="204">
        <f>MAE!Q$33</f>
        <v>846.05928668486149</v>
      </c>
      <c r="R122" s="204">
        <f>MAE!R$33</f>
        <v>738.74659386656742</v>
      </c>
      <c r="S122" s="204">
        <f>MAE!S$33</f>
        <v>767.03887454777146</v>
      </c>
      <c r="T122" s="204">
        <f>MAE!T$33</f>
        <v>768.33820337424004</v>
      </c>
      <c r="U122" s="204">
        <f>MAE!U$33</f>
        <v>710.08078296871713</v>
      </c>
      <c r="V122" s="204">
        <f>MAE!V$33</f>
        <v>693.91513001535657</v>
      </c>
      <c r="W122" s="204">
        <f>MAE!W$33</f>
        <v>797.99634660192442</v>
      </c>
      <c r="X122" s="204">
        <f>MAE!X$33</f>
        <v>783.88817932938105</v>
      </c>
      <c r="Y122" s="204">
        <f>MAE!Y$33</f>
        <v>753.30343169930495</v>
      </c>
    </row>
    <row r="123" spans="1:25" ht="12" customHeight="1" x14ac:dyDescent="0.25">
      <c r="A123" s="12" t="s">
        <v>66</v>
      </c>
      <c r="B123" s="204">
        <f>TEL!B$33</f>
        <v>871.44311245150664</v>
      </c>
      <c r="C123" s="204">
        <f>TEL!C$33</f>
        <v>870.06245228177818</v>
      </c>
      <c r="D123" s="204">
        <f>TEL!D$33</f>
        <v>768.09781481442235</v>
      </c>
      <c r="E123" s="204">
        <f>TEL!E$33</f>
        <v>642.91686212215654</v>
      </c>
      <c r="F123" s="204">
        <f>TEL!F$33</f>
        <v>533.70208608842472</v>
      </c>
      <c r="G123" s="204">
        <f>TEL!G$33</f>
        <v>462.48337196278788</v>
      </c>
      <c r="H123" s="204">
        <f>TEL!H$33</f>
        <v>384.32208505728318</v>
      </c>
      <c r="I123" s="204">
        <f>TEL!I$33</f>
        <v>348.68493208801362</v>
      </c>
      <c r="J123" s="204">
        <f>TEL!J$33</f>
        <v>277.35404771691299</v>
      </c>
      <c r="K123" s="204">
        <f>TEL!K$33</f>
        <v>211.28467505057981</v>
      </c>
      <c r="L123" s="204">
        <f>TEL!L$33</f>
        <v>204.70881151596541</v>
      </c>
      <c r="M123" s="204">
        <f>TEL!M$33</f>
        <v>154.23627108860549</v>
      </c>
      <c r="N123" s="204">
        <f>TEL!N$33</f>
        <v>140.72101551203099</v>
      </c>
      <c r="O123" s="204">
        <f>TEL!O$33</f>
        <v>158.00273290437741</v>
      </c>
      <c r="P123" s="204">
        <f>TEL!P$33</f>
        <v>173.04828409760171</v>
      </c>
      <c r="Q123" s="204">
        <f>TEL!Q$33</f>
        <v>140.65066655515301</v>
      </c>
      <c r="R123" s="204">
        <f>TEL!R$33</f>
        <v>149.45568144741989</v>
      </c>
      <c r="S123" s="204">
        <f>TEL!S$33</f>
        <v>151.396202881448</v>
      </c>
      <c r="T123" s="204">
        <f>TEL!T$33</f>
        <v>161.18664001248769</v>
      </c>
      <c r="U123" s="204">
        <f>TEL!U$33</f>
        <v>161.60677783030539</v>
      </c>
      <c r="V123" s="204">
        <f>TEL!V$33</f>
        <v>155.44138022571661</v>
      </c>
      <c r="W123" s="204">
        <f>TEL!W$33</f>
        <v>178.6078534396915</v>
      </c>
      <c r="X123" s="204">
        <f>TEL!X$33</f>
        <v>150.24432307000649</v>
      </c>
      <c r="Y123" s="204">
        <f>TEL!Y$33</f>
        <v>132.33596121303859</v>
      </c>
    </row>
    <row r="124" spans="1:25" ht="12" customHeight="1" x14ac:dyDescent="0.25">
      <c r="A124" s="12" t="s">
        <v>67</v>
      </c>
      <c r="B124" s="204">
        <f>WWP!B$33</f>
        <v>1163.0019027422329</v>
      </c>
      <c r="C124" s="204">
        <f>WWP!C$33</f>
        <v>1114.0315087322631</v>
      </c>
      <c r="D124" s="204">
        <f>WWP!D$33</f>
        <v>1104.431632698067</v>
      </c>
      <c r="E124" s="204">
        <f>WWP!E$33</f>
        <v>1247.1766891862139</v>
      </c>
      <c r="F124" s="204">
        <f>WWP!F$33</f>
        <v>1197.2403322575569</v>
      </c>
      <c r="G124" s="204">
        <f>WWP!G$33</f>
        <v>1185.8786415349</v>
      </c>
      <c r="H124" s="204">
        <f>WWP!H$33</f>
        <v>1456.6497120303579</v>
      </c>
      <c r="I124" s="204">
        <f>WWP!I$33</f>
        <v>922.89373738008874</v>
      </c>
      <c r="J124" s="204">
        <f>WWP!J$33</f>
        <v>925.83912620962496</v>
      </c>
      <c r="K124" s="204">
        <f>WWP!K$33</f>
        <v>841.90050020203171</v>
      </c>
      <c r="L124" s="204">
        <f>WWP!L$33</f>
        <v>692.52573922925944</v>
      </c>
      <c r="M124" s="204">
        <f>WWP!M$33</f>
        <v>646.08972377770147</v>
      </c>
      <c r="N124" s="204">
        <f>WWP!N$33</f>
        <v>390.83295955732291</v>
      </c>
      <c r="O124" s="204">
        <f>WWP!O$33</f>
        <v>363.58528381285788</v>
      </c>
      <c r="P124" s="204">
        <f>WWP!P$33</f>
        <v>304.66455042595868</v>
      </c>
      <c r="Q124" s="204">
        <f>WWP!Q$33</f>
        <v>282.1292895903307</v>
      </c>
      <c r="R124" s="204">
        <f>WWP!R$33</f>
        <v>273.02671305234747</v>
      </c>
      <c r="S124" s="204">
        <f>WWP!S$33</f>
        <v>313.46666969551569</v>
      </c>
      <c r="T124" s="204">
        <f>WWP!T$33</f>
        <v>325.6569283283302</v>
      </c>
      <c r="U124" s="204">
        <f>WWP!U$33</f>
        <v>302.10748745362321</v>
      </c>
      <c r="V124" s="204">
        <f>WWP!V$33</f>
        <v>238.4961182722684</v>
      </c>
      <c r="W124" s="204">
        <f>WWP!W$33</f>
        <v>286.93651420159642</v>
      </c>
      <c r="X124" s="204">
        <f>WWP!X$33</f>
        <v>250.827385174955</v>
      </c>
      <c r="Y124" s="204">
        <f>WWP!Y$33</f>
        <v>213.84273959353951</v>
      </c>
    </row>
    <row r="125" spans="1:25" ht="12" customHeight="1" x14ac:dyDescent="0.25">
      <c r="A125" s="12" t="s">
        <v>68</v>
      </c>
      <c r="B125" s="204">
        <f>OIS!B$33</f>
        <v>2353.962764271238</v>
      </c>
      <c r="C125" s="204">
        <f>OIS!C$33</f>
        <v>1690.734234547203</v>
      </c>
      <c r="D125" s="204">
        <f>OIS!D$33</f>
        <v>1614.232796105573</v>
      </c>
      <c r="E125" s="204">
        <f>OIS!E$33</f>
        <v>1608.9810743033911</v>
      </c>
      <c r="F125" s="204">
        <f>OIS!F$33</f>
        <v>1482.078760599208</v>
      </c>
      <c r="G125" s="204">
        <f>OIS!G$33</f>
        <v>1451.7857123896929</v>
      </c>
      <c r="H125" s="204">
        <f>OIS!H$33</f>
        <v>1486.671130546106</v>
      </c>
      <c r="I125" s="204">
        <f>OIS!I$33</f>
        <v>1401.401821949639</v>
      </c>
      <c r="J125" s="204">
        <f>OIS!J$33</f>
        <v>1419.97348108492</v>
      </c>
      <c r="K125" s="204">
        <f>OIS!K$33</f>
        <v>1322.6005534492531</v>
      </c>
      <c r="L125" s="204">
        <f>OIS!L$33</f>
        <v>1350.3959255880659</v>
      </c>
      <c r="M125" s="204">
        <f>OIS!M$33</f>
        <v>1362.2911633224339</v>
      </c>
      <c r="N125" s="204">
        <f>OIS!N$33</f>
        <v>1194.120235953669</v>
      </c>
      <c r="O125" s="204">
        <f>OIS!O$33</f>
        <v>1205.3693556958469</v>
      </c>
      <c r="P125" s="204">
        <f>OIS!P$33</f>
        <v>1099.204675262519</v>
      </c>
      <c r="Q125" s="204">
        <f>OIS!Q$33</f>
        <v>1072.2667832469349</v>
      </c>
      <c r="R125" s="204">
        <f>OIS!R$33</f>
        <v>1152.0364858700871</v>
      </c>
      <c r="S125" s="204">
        <f>OIS!S$33</f>
        <v>1312.52060268645</v>
      </c>
      <c r="T125" s="204">
        <f>OIS!T$33</f>
        <v>1278.369868874302</v>
      </c>
      <c r="U125" s="204">
        <f>OIS!U$33</f>
        <v>1333.379470451481</v>
      </c>
      <c r="V125" s="204">
        <f>OIS!V$33</f>
        <v>1275.0395622881019</v>
      </c>
      <c r="W125" s="204">
        <f>OIS!W$33</f>
        <v>1443.2609232883799</v>
      </c>
      <c r="X125" s="204">
        <f>OIS!X$33</f>
        <v>1632.541851975001</v>
      </c>
      <c r="Y125" s="204">
        <f>OIS!Y$33</f>
        <v>1969.375808031177</v>
      </c>
    </row>
    <row r="126" spans="1:25" ht="12" customHeight="1" x14ac:dyDescent="0.25">
      <c r="A126" s="28" t="s">
        <v>85</v>
      </c>
      <c r="B126" s="214">
        <f>Ind_Summary_emi!B43</f>
        <v>262.37200000000001</v>
      </c>
      <c r="C126" s="214">
        <f>Ind_Summary_emi!C43</f>
        <v>269.44720000000001</v>
      </c>
      <c r="D126" s="214">
        <f>Ind_Summary_emi!D43</f>
        <v>228.76480000000001</v>
      </c>
      <c r="E126" s="214">
        <f>Ind_Summary_emi!E43</f>
        <v>221.68960000000001</v>
      </c>
      <c r="F126" s="214">
        <f>Ind_Summary_emi!F43</f>
        <v>208.7184</v>
      </c>
      <c r="G126" s="214">
        <f>Ind_Summary_emi!G43</f>
        <v>186.9032</v>
      </c>
      <c r="H126" s="214">
        <f>Ind_Summary_emi!H43</f>
        <v>185.15137999999999</v>
      </c>
      <c r="I126" s="214">
        <f>Ind_Summary_emi!I43</f>
        <v>224.11501000000001</v>
      </c>
      <c r="J126" s="214">
        <f>Ind_Summary_emi!J43</f>
        <v>233.49262999999999</v>
      </c>
      <c r="K126" s="214">
        <f>Ind_Summary_emi!K43</f>
        <v>229.07642999999999</v>
      </c>
      <c r="L126" s="214">
        <f>Ind_Summary_emi!L43</f>
        <v>234.83772999999999</v>
      </c>
      <c r="M126" s="214">
        <f>Ind_Summary_emi!M43</f>
        <v>240.29123000000001</v>
      </c>
      <c r="N126" s="214">
        <f>Ind_Summary_emi!N43</f>
        <v>233.31672</v>
      </c>
      <c r="O126" s="214">
        <f>Ind_Summary_emi!O43</f>
        <v>240.12773000000001</v>
      </c>
      <c r="P126" s="214">
        <f>Ind_Summary_emi!P43</f>
        <v>240.94302999999999</v>
      </c>
      <c r="Q126" s="214">
        <f>Ind_Summary_emi!Q43</f>
        <v>261.14949999999999</v>
      </c>
      <c r="R126" s="214">
        <f>Ind_Summary_emi!R43</f>
        <v>280.07763</v>
      </c>
      <c r="S126" s="214">
        <f>Ind_Summary_emi!S43</f>
        <v>293.83987999999999</v>
      </c>
      <c r="T126" s="214">
        <f>Ind_Summary_emi!T43</f>
        <v>304.55921999999998</v>
      </c>
      <c r="U126" s="214">
        <f>Ind_Summary_emi!U43</f>
        <v>310.84969000000001</v>
      </c>
      <c r="V126" s="214">
        <f>Ind_Summary_emi!V43</f>
        <v>312.53167000000002</v>
      </c>
      <c r="W126" s="214">
        <f>Ind_Summary_emi!W43</f>
        <v>337.61236000000002</v>
      </c>
      <c r="X126" s="214">
        <f>Ind_Summary_emi!X43</f>
        <v>319.95346999999998</v>
      </c>
      <c r="Y126" s="214">
        <f>Ind_Summary_emi!Y43</f>
        <v>310.98077000000001</v>
      </c>
    </row>
    <row r="128" spans="1:25" ht="12" customHeight="1" x14ac:dyDescent="0.25">
      <c r="A128" s="30" t="s">
        <v>86</v>
      </c>
      <c r="B128" s="203">
        <f t="shared" ref="B128:Y128" si="8">IF(B29=0,"",B29/B3*1000)</f>
        <v>207.95408192910062</v>
      </c>
      <c r="C128" s="203">
        <f t="shared" si="8"/>
        <v>203.39589344747239</v>
      </c>
      <c r="D128" s="203">
        <f t="shared" si="8"/>
        <v>200.33934797596808</v>
      </c>
      <c r="E128" s="203">
        <f t="shared" si="8"/>
        <v>195.6076909085013</v>
      </c>
      <c r="F128" s="203">
        <f t="shared" si="8"/>
        <v>172.99902843022733</v>
      </c>
      <c r="G128" s="203">
        <f t="shared" si="8"/>
        <v>154.0761513681673</v>
      </c>
      <c r="H128" s="203">
        <f t="shared" si="8"/>
        <v>142.39116023718537</v>
      </c>
      <c r="I128" s="203">
        <f t="shared" si="8"/>
        <v>137.42930481571605</v>
      </c>
      <c r="J128" s="203">
        <f t="shared" si="8"/>
        <v>123.41115041730119</v>
      </c>
      <c r="K128" s="203">
        <f t="shared" si="8"/>
        <v>107.06764371899079</v>
      </c>
      <c r="L128" s="203">
        <f t="shared" si="8"/>
        <v>110.89773162200136</v>
      </c>
      <c r="M128" s="203">
        <f t="shared" si="8"/>
        <v>105.67747702122112</v>
      </c>
      <c r="N128" s="203">
        <f t="shared" si="8"/>
        <v>106.52591098671604</v>
      </c>
      <c r="O128" s="203">
        <f t="shared" si="8"/>
        <v>116.90415496384287</v>
      </c>
      <c r="P128" s="203">
        <f t="shared" si="8"/>
        <v>104.7121421293469</v>
      </c>
      <c r="Q128" s="203">
        <f t="shared" si="8"/>
        <v>96.788326258839206</v>
      </c>
      <c r="R128" s="203">
        <f t="shared" si="8"/>
        <v>98.146796186188837</v>
      </c>
      <c r="S128" s="203">
        <f t="shared" si="8"/>
        <v>106.84580177773356</v>
      </c>
      <c r="T128" s="203">
        <f t="shared" si="8"/>
        <v>102.68489793312881</v>
      </c>
      <c r="U128" s="203">
        <f t="shared" si="8"/>
        <v>99.260543804158132</v>
      </c>
      <c r="V128" s="203">
        <f t="shared" si="8"/>
        <v>101.01132360436151</v>
      </c>
      <c r="W128" s="203">
        <f t="shared" si="8"/>
        <v>95.801521875701951</v>
      </c>
      <c r="X128" s="203">
        <f t="shared" si="8"/>
        <v>86.836265088704977</v>
      </c>
      <c r="Y128" s="203">
        <f t="shared" si="8"/>
        <v>80.519701189664531</v>
      </c>
    </row>
    <row r="129" spans="1:25" ht="12" customHeight="1" x14ac:dyDescent="0.25">
      <c r="A129" s="12" t="s">
        <v>14</v>
      </c>
      <c r="B129" s="204">
        <f t="shared" ref="B129:Y129" si="9">IF(B52=0,"",B52/B4*1000)</f>
        <v>2912.3358649699062</v>
      </c>
      <c r="C129" s="204">
        <f t="shared" si="9"/>
        <v>2780.1759666003577</v>
      </c>
      <c r="D129" s="204">
        <f t="shared" si="9"/>
        <v>2589.6549939963975</v>
      </c>
      <c r="E129" s="204">
        <f t="shared" si="9"/>
        <v>2705.3542328474409</v>
      </c>
      <c r="F129" s="204">
        <f t="shared" si="9"/>
        <v>1487.4062739377368</v>
      </c>
      <c r="G129" s="204">
        <f t="shared" si="9"/>
        <v>1243.6649587947122</v>
      </c>
      <c r="H129" s="204">
        <f t="shared" si="9"/>
        <v>849.73348692871673</v>
      </c>
      <c r="I129" s="204">
        <f t="shared" si="9"/>
        <v>811.39336829480317</v>
      </c>
      <c r="J129" s="204">
        <f t="shared" si="9"/>
        <v>1058.2547514143516</v>
      </c>
      <c r="K129" s="204">
        <f t="shared" si="9"/>
        <v>857.2551609020353</v>
      </c>
      <c r="L129" s="204">
        <f t="shared" si="9"/>
        <v>1403.8669904032561</v>
      </c>
      <c r="M129" s="204">
        <f t="shared" si="9"/>
        <v>1013.319533891787</v>
      </c>
      <c r="N129" s="204">
        <f t="shared" si="9"/>
        <v>1012.2954833042057</v>
      </c>
      <c r="O129" s="204">
        <f t="shared" si="9"/>
        <v>1015.1201085127095</v>
      </c>
      <c r="P129" s="204">
        <f t="shared" si="9"/>
        <v>851.20863476129614</v>
      </c>
      <c r="Q129" s="204">
        <f t="shared" si="9"/>
        <v>806.04402285091032</v>
      </c>
      <c r="R129" s="204">
        <f t="shared" si="9"/>
        <v>740.14183344303638</v>
      </c>
      <c r="S129" s="204">
        <f t="shared" si="9"/>
        <v>973.57554426610068</v>
      </c>
      <c r="T129" s="204">
        <f t="shared" si="9"/>
        <v>888.73737984637853</v>
      </c>
      <c r="U129" s="204">
        <f t="shared" si="9"/>
        <v>896.89322923523446</v>
      </c>
      <c r="V129" s="204">
        <f t="shared" si="9"/>
        <v>953.42392192652767</v>
      </c>
      <c r="W129" s="204">
        <f t="shared" si="9"/>
        <v>525.46977269516788</v>
      </c>
      <c r="X129" s="204">
        <f t="shared" si="9"/>
        <v>378.00131832281681</v>
      </c>
      <c r="Y129" s="204">
        <f t="shared" si="9"/>
        <v>513.53704447339464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2604.5678208185886</v>
      </c>
      <c r="C130" s="205">
        <f t="shared" si="10"/>
        <v>2996.8141131761777</v>
      </c>
      <c r="D130" s="205">
        <f t="shared" si="10"/>
        <v>2796.6186658470001</v>
      </c>
      <c r="E130" s="205">
        <f t="shared" si="10"/>
        <v>2726.0436135795644</v>
      </c>
      <c r="F130" s="205">
        <f t="shared" si="10"/>
        <v>1359.8109070938415</v>
      </c>
      <c r="G130" s="205">
        <f t="shared" si="10"/>
        <v>1386.2523253594363</v>
      </c>
      <c r="H130" s="205">
        <f t="shared" si="10"/>
        <v>972.01408485873617</v>
      </c>
      <c r="I130" s="205">
        <f t="shared" si="10"/>
        <v>853.85882194866485</v>
      </c>
      <c r="J130" s="205">
        <f t="shared" si="10"/>
        <v>1302.2307313890242</v>
      </c>
      <c r="K130" s="205">
        <f t="shared" si="10"/>
        <v>668.75276518967701</v>
      </c>
      <c r="L130" s="205">
        <f t="shared" si="10"/>
        <v>949.49732122201408</v>
      </c>
      <c r="M130" s="205">
        <f t="shared" si="10"/>
        <v>683.62015393963475</v>
      </c>
      <c r="N130" s="205">
        <f t="shared" si="10"/>
        <v>690.96683957142398</v>
      </c>
      <c r="O130" s="205">
        <f t="shared" si="10"/>
        <v>713.54833361017597</v>
      </c>
      <c r="P130" s="205">
        <f t="shared" si="10"/>
        <v>603.42335313824879</v>
      </c>
      <c r="Q130" s="205">
        <f t="shared" si="10"/>
        <v>534.19839721850394</v>
      </c>
      <c r="R130" s="205">
        <f t="shared" si="10"/>
        <v>468.40910321868006</v>
      </c>
      <c r="S130" s="205">
        <f t="shared" si="10"/>
        <v>494.90232428256616</v>
      </c>
      <c r="T130" s="205">
        <f t="shared" si="10"/>
        <v>539.36374922555194</v>
      </c>
      <c r="U130" s="205">
        <f t="shared" si="10"/>
        <v>488.20512199746997</v>
      </c>
      <c r="V130" s="205">
        <f t="shared" si="10"/>
        <v>538.94077638377132</v>
      </c>
      <c r="W130" s="205">
        <f t="shared" si="10"/>
        <v>447.80578943687709</v>
      </c>
      <c r="X130" s="205">
        <f t="shared" si="10"/>
        <v>447.56976080485754</v>
      </c>
      <c r="Y130" s="205">
        <f t="shared" si="10"/>
        <v>343.28922897466953</v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>
        <f t="shared" ref="B132:Y132" si="12">IF(B57=0,"",B57/B7*1000)</f>
        <v>793.18972595617674</v>
      </c>
      <c r="C132" s="204">
        <f t="shared" si="12"/>
        <v>882.84472685232197</v>
      </c>
      <c r="D132" s="204">
        <f t="shared" si="12"/>
        <v>890.84875165071946</v>
      </c>
      <c r="E132" s="204">
        <f t="shared" si="12"/>
        <v>829.8431664629403</v>
      </c>
      <c r="F132" s="204">
        <f t="shared" si="12"/>
        <v>410.65137221114281</v>
      </c>
      <c r="G132" s="204">
        <f t="shared" si="12"/>
        <v>464.00316982597155</v>
      </c>
      <c r="H132" s="204">
        <f t="shared" si="12"/>
        <v>388.48386146470136</v>
      </c>
      <c r="I132" s="204">
        <f t="shared" si="12"/>
        <v>339.94560727082461</v>
      </c>
      <c r="J132" s="204">
        <f t="shared" si="12"/>
        <v>471.76741172909743</v>
      </c>
      <c r="K132" s="204">
        <f t="shared" si="12"/>
        <v>91.250361616009556</v>
      </c>
      <c r="L132" s="204">
        <f t="shared" si="12"/>
        <v>115.58069161415629</v>
      </c>
      <c r="M132" s="204">
        <f t="shared" si="12"/>
        <v>81.995898386831087</v>
      </c>
      <c r="N132" s="204">
        <f t="shared" si="12"/>
        <v>93.270906409320034</v>
      </c>
      <c r="O132" s="204">
        <f t="shared" si="12"/>
        <v>142.64836665607862</v>
      </c>
      <c r="P132" s="204">
        <f t="shared" si="12"/>
        <v>99.002802432426734</v>
      </c>
      <c r="Q132" s="204">
        <f t="shared" si="12"/>
        <v>110.88854845127527</v>
      </c>
      <c r="R132" s="204">
        <f t="shared" si="12"/>
        <v>114.02062295770371</v>
      </c>
      <c r="S132" s="204">
        <f t="shared" si="12"/>
        <v>109.61613164583574</v>
      </c>
      <c r="T132" s="204">
        <f t="shared" si="12"/>
        <v>108.95484805588548</v>
      </c>
      <c r="U132" s="204">
        <f t="shared" si="12"/>
        <v>91.765052800137298</v>
      </c>
      <c r="V132" s="204">
        <f t="shared" si="12"/>
        <v>89.118642391634268</v>
      </c>
      <c r="W132" s="204">
        <f t="shared" si="12"/>
        <v>90.674418756733147</v>
      </c>
      <c r="X132" s="204">
        <f t="shared" si="12"/>
        <v>89.1379932693781</v>
      </c>
      <c r="Y132" s="204">
        <f t="shared" si="12"/>
        <v>85.320893647787827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5019.9052245660287</v>
      </c>
      <c r="C133" s="204">
        <f t="shared" si="13"/>
        <v>5815.6344045592787</v>
      </c>
      <c r="D133" s="204">
        <f t="shared" si="13"/>
        <v>5337.8205108679131</v>
      </c>
      <c r="E133" s="204">
        <f t="shared" si="13"/>
        <v>5254.4852889611384</v>
      </c>
      <c r="F133" s="204">
        <f t="shared" si="13"/>
        <v>2625.4442573192905</v>
      </c>
      <c r="G133" s="204">
        <f t="shared" si="13"/>
        <v>2616.0026945686145</v>
      </c>
      <c r="H133" s="204">
        <f t="shared" si="13"/>
        <v>1750.1080558404099</v>
      </c>
      <c r="I133" s="204">
        <f t="shared" si="13"/>
        <v>1539.1237112680649</v>
      </c>
      <c r="J133" s="204">
        <f t="shared" si="13"/>
        <v>2409.5915436369219</v>
      </c>
      <c r="K133" s="204">
        <f t="shared" si="13"/>
        <v>1056.1232440828585</v>
      </c>
      <c r="L133" s="204">
        <f t="shared" si="13"/>
        <v>2163.9352448996706</v>
      </c>
      <c r="M133" s="204">
        <f t="shared" si="13"/>
        <v>1439.3140467819796</v>
      </c>
      <c r="N133" s="204">
        <f t="shared" si="13"/>
        <v>1372.2509412207623</v>
      </c>
      <c r="O133" s="204">
        <f t="shared" si="13"/>
        <v>1758.1833725761319</v>
      </c>
      <c r="P133" s="204">
        <f t="shared" si="13"/>
        <v>2377.3622635135448</v>
      </c>
      <c r="Q133" s="204">
        <f t="shared" si="13"/>
        <v>1258.5949128454604</v>
      </c>
      <c r="R133" s="204">
        <f t="shared" si="13"/>
        <v>1009.0249480768973</v>
      </c>
      <c r="S133" s="204">
        <f t="shared" si="13"/>
        <v>1158.3661072047921</v>
      </c>
      <c r="T133" s="204">
        <f t="shared" si="13"/>
        <v>2153.3435991464003</v>
      </c>
      <c r="U133" s="204">
        <f t="shared" si="13"/>
        <v>1747.8782531886202</v>
      </c>
      <c r="V133" s="204">
        <f t="shared" si="13"/>
        <v>1712.7483966404077</v>
      </c>
      <c r="W133" s="204">
        <f t="shared" si="13"/>
        <v>1380.3125009944733</v>
      </c>
      <c r="X133" s="204">
        <f t="shared" si="13"/>
        <v>1448.2281234338247</v>
      </c>
      <c r="Y133" s="204">
        <f t="shared" si="13"/>
        <v>847.08522088837867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954.64879211530069</v>
      </c>
      <c r="C134" s="205">
        <f t="shared" si="14"/>
        <v>953.88834495457445</v>
      </c>
      <c r="D134" s="205">
        <f t="shared" si="14"/>
        <v>898.71498461632211</v>
      </c>
      <c r="E134" s="205">
        <f t="shared" si="14"/>
        <v>895.43748380977513</v>
      </c>
      <c r="F134" s="205">
        <f t="shared" si="14"/>
        <v>718.30484885640124</v>
      </c>
      <c r="G134" s="205">
        <f t="shared" si="14"/>
        <v>643.89019295253217</v>
      </c>
      <c r="H134" s="205">
        <f t="shared" si="14"/>
        <v>633.3535755677683</v>
      </c>
      <c r="I134" s="205">
        <f t="shared" si="14"/>
        <v>577.91095063422438</v>
      </c>
      <c r="J134" s="205">
        <f t="shared" si="14"/>
        <v>536.09326131325599</v>
      </c>
      <c r="K134" s="205">
        <f t="shared" si="14"/>
        <v>555.33701205996408</v>
      </c>
      <c r="L134" s="205">
        <f t="shared" si="14"/>
        <v>477.12760188087185</v>
      </c>
      <c r="M134" s="205">
        <f t="shared" si="14"/>
        <v>447.03983664301762</v>
      </c>
      <c r="N134" s="205">
        <f t="shared" si="14"/>
        <v>438.98293385734655</v>
      </c>
      <c r="O134" s="205">
        <f t="shared" si="14"/>
        <v>500.06180628372698</v>
      </c>
      <c r="P134" s="205">
        <f t="shared" si="14"/>
        <v>432.35805358395055</v>
      </c>
      <c r="Q134" s="205">
        <f t="shared" si="14"/>
        <v>366.24307555069538</v>
      </c>
      <c r="R134" s="205">
        <f t="shared" si="14"/>
        <v>335.75918450318972</v>
      </c>
      <c r="S134" s="205">
        <f t="shared" si="14"/>
        <v>421.7529524270858</v>
      </c>
      <c r="T134" s="205">
        <f t="shared" si="14"/>
        <v>393.42423841099998</v>
      </c>
      <c r="U134" s="205">
        <f t="shared" si="14"/>
        <v>446.66253311392143</v>
      </c>
      <c r="V134" s="205">
        <f t="shared" si="14"/>
        <v>438.54344572612189</v>
      </c>
      <c r="W134" s="205">
        <f t="shared" si="14"/>
        <v>383.11686766110603</v>
      </c>
      <c r="X134" s="205">
        <f t="shared" si="14"/>
        <v>332.76950457393178</v>
      </c>
      <c r="Y134" s="205">
        <f t="shared" si="14"/>
        <v>303.61292245466012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1620.8372442795298</v>
      </c>
      <c r="C135" s="204">
        <f t="shared" si="15"/>
        <v>1587.3855566332663</v>
      </c>
      <c r="D135" s="204">
        <f t="shared" si="15"/>
        <v>1512.5397098894455</v>
      </c>
      <c r="E135" s="204">
        <f t="shared" si="15"/>
        <v>1483.9157784693698</v>
      </c>
      <c r="F135" s="204">
        <f t="shared" si="15"/>
        <v>1186.735729265296</v>
      </c>
      <c r="G135" s="204">
        <f t="shared" si="15"/>
        <v>1097.7667648296972</v>
      </c>
      <c r="H135" s="204">
        <f t="shared" si="15"/>
        <v>1085.4490744720201</v>
      </c>
      <c r="I135" s="204">
        <f t="shared" si="15"/>
        <v>1125.3525779293493</v>
      </c>
      <c r="J135" s="204">
        <f t="shared" si="15"/>
        <v>1058.5306512866723</v>
      </c>
      <c r="K135" s="204">
        <f t="shared" si="15"/>
        <v>1114.3139187545153</v>
      </c>
      <c r="L135" s="204">
        <f t="shared" si="15"/>
        <v>832.98589327315153</v>
      </c>
      <c r="M135" s="204">
        <f t="shared" si="15"/>
        <v>792.14898566499085</v>
      </c>
      <c r="N135" s="204">
        <f t="shared" si="15"/>
        <v>950.1822497048588</v>
      </c>
      <c r="O135" s="204">
        <f t="shared" si="15"/>
        <v>1134.4297171773915</v>
      </c>
      <c r="P135" s="204">
        <f t="shared" si="15"/>
        <v>997.83509208703674</v>
      </c>
      <c r="Q135" s="204">
        <f t="shared" si="15"/>
        <v>693.57553487609869</v>
      </c>
      <c r="R135" s="204">
        <f t="shared" si="15"/>
        <v>633.77346261840853</v>
      </c>
      <c r="S135" s="204">
        <f t="shared" si="15"/>
        <v>776.6271609103992</v>
      </c>
      <c r="T135" s="204">
        <f t="shared" si="15"/>
        <v>692.28821935192445</v>
      </c>
      <c r="U135" s="204">
        <f t="shared" si="15"/>
        <v>680.18450601240397</v>
      </c>
      <c r="V135" s="204">
        <f t="shared" si="15"/>
        <v>687.54298814393155</v>
      </c>
      <c r="W135" s="204">
        <f t="shared" si="15"/>
        <v>584.29869762282544</v>
      </c>
      <c r="X135" s="204">
        <f t="shared" si="15"/>
        <v>496.505380933742</v>
      </c>
      <c r="Y135" s="204">
        <f t="shared" si="15"/>
        <v>524.77585778879131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881.65482627768347</v>
      </c>
      <c r="C136" s="204">
        <f t="shared" si="16"/>
        <v>881.54991042110305</v>
      </c>
      <c r="D136" s="204">
        <f t="shared" si="16"/>
        <v>839.17095132467114</v>
      </c>
      <c r="E136" s="204">
        <f t="shared" si="16"/>
        <v>802.41156941468626</v>
      </c>
      <c r="F136" s="204">
        <f t="shared" si="16"/>
        <v>638.79846317229078</v>
      </c>
      <c r="G136" s="204">
        <f t="shared" si="16"/>
        <v>583.24931535276835</v>
      </c>
      <c r="H136" s="204">
        <f t="shared" si="16"/>
        <v>567.50348045891883</v>
      </c>
      <c r="I136" s="204">
        <f t="shared" si="16"/>
        <v>582.58308860059753</v>
      </c>
      <c r="J136" s="204">
        <f t="shared" si="16"/>
        <v>538.19646206591847</v>
      </c>
      <c r="K136" s="204">
        <f t="shared" si="16"/>
        <v>675.11060639010236</v>
      </c>
      <c r="L136" s="204">
        <f t="shared" si="16"/>
        <v>549.38974680043827</v>
      </c>
      <c r="M136" s="204">
        <f t="shared" si="16"/>
        <v>371.53153985173617</v>
      </c>
      <c r="N136" s="204">
        <f t="shared" si="16"/>
        <v>205.83948753556572</v>
      </c>
      <c r="O136" s="204">
        <f t="shared" si="16"/>
        <v>260.90800831013354</v>
      </c>
      <c r="P136" s="204">
        <f t="shared" si="16"/>
        <v>223.30250639164731</v>
      </c>
      <c r="Q136" s="204">
        <f t="shared" si="16"/>
        <v>288.59297941895954</v>
      </c>
      <c r="R136" s="204">
        <f t="shared" si="16"/>
        <v>250.78553051283546</v>
      </c>
      <c r="S136" s="204">
        <f t="shared" si="16"/>
        <v>299.06757331973461</v>
      </c>
      <c r="T136" s="204">
        <f t="shared" si="16"/>
        <v>484.98428898811244</v>
      </c>
      <c r="U136" s="204">
        <f t="shared" si="16"/>
        <v>511.60347997433422</v>
      </c>
      <c r="V136" s="204">
        <f t="shared" si="16"/>
        <v>499.64116110527237</v>
      </c>
      <c r="W136" s="204">
        <f t="shared" si="16"/>
        <v>424.64466691616747</v>
      </c>
      <c r="X136" s="204">
        <f t="shared" si="16"/>
        <v>338.05458633131354</v>
      </c>
      <c r="Y136" s="204">
        <f t="shared" si="16"/>
        <v>300.39719414762101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31.643699600041355</v>
      </c>
      <c r="C137" s="204">
        <f t="shared" si="17"/>
        <v>31.643699600041362</v>
      </c>
      <c r="D137" s="204">
        <f t="shared" si="17"/>
        <v>31.643699600041383</v>
      </c>
      <c r="E137" s="204">
        <f t="shared" si="17"/>
        <v>39.554624500051688</v>
      </c>
      <c r="F137" s="204">
        <f t="shared" si="17"/>
        <v>39.554624500051695</v>
      </c>
      <c r="G137" s="204">
        <f t="shared" si="17"/>
        <v>39.554624500051695</v>
      </c>
      <c r="H137" s="204">
        <f t="shared" si="17"/>
        <v>39.554624500051709</v>
      </c>
      <c r="I137" s="204">
        <f t="shared" si="17"/>
        <v>39.554624500051695</v>
      </c>
      <c r="J137" s="204">
        <f t="shared" si="17"/>
        <v>39.554624500051709</v>
      </c>
      <c r="K137" s="204">
        <f t="shared" si="17"/>
        <v>39.554624500051695</v>
      </c>
      <c r="L137" s="204">
        <f t="shared" si="17"/>
        <v>39.554624500051716</v>
      </c>
      <c r="M137" s="204">
        <f t="shared" si="17"/>
        <v>39.554624500051681</v>
      </c>
      <c r="N137" s="204">
        <f t="shared" si="17"/>
        <v>39.554624500051702</v>
      </c>
      <c r="O137" s="204">
        <f t="shared" si="17"/>
        <v>39.554624500051695</v>
      </c>
      <c r="P137" s="204">
        <f t="shared" si="17"/>
        <v>39.554624500051695</v>
      </c>
      <c r="Q137" s="204">
        <f t="shared" si="17"/>
        <v>39.81082619763334</v>
      </c>
      <c r="R137" s="204">
        <f t="shared" si="17"/>
        <v>43.437372659252986</v>
      </c>
      <c r="S137" s="204">
        <f t="shared" si="17"/>
        <v>44.662230276385003</v>
      </c>
      <c r="T137" s="204">
        <f t="shared" si="17"/>
        <v>26.294225395711866</v>
      </c>
      <c r="U137" s="204">
        <f t="shared" si="17"/>
        <v>38.722940551489827</v>
      </c>
      <c r="V137" s="204">
        <f t="shared" si="17"/>
        <v>37.131045012786473</v>
      </c>
      <c r="W137" s="204">
        <f t="shared" si="17"/>
        <v>32.593890435751035</v>
      </c>
      <c r="X137" s="204">
        <f t="shared" si="17"/>
        <v>39.765099517480422</v>
      </c>
      <c r="Y137" s="204">
        <f t="shared" si="17"/>
        <v>32.415187631616234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624.87875659036058</v>
      </c>
      <c r="C138" s="205">
        <f t="shared" si="18"/>
        <v>613.74645048823913</v>
      </c>
      <c r="D138" s="205">
        <f t="shared" si="18"/>
        <v>576.3829575710613</v>
      </c>
      <c r="E138" s="205">
        <f t="shared" si="18"/>
        <v>547.334772927519</v>
      </c>
      <c r="F138" s="205">
        <f t="shared" si="18"/>
        <v>535.48016358671964</v>
      </c>
      <c r="G138" s="205">
        <f t="shared" si="18"/>
        <v>557.72179941302738</v>
      </c>
      <c r="H138" s="205">
        <f t="shared" si="18"/>
        <v>490.84805205522332</v>
      </c>
      <c r="I138" s="205">
        <f t="shared" si="18"/>
        <v>451.72773292005166</v>
      </c>
      <c r="J138" s="205">
        <f t="shared" si="18"/>
        <v>441.02362717384722</v>
      </c>
      <c r="K138" s="205">
        <f t="shared" si="18"/>
        <v>487.11089660038107</v>
      </c>
      <c r="L138" s="205">
        <f t="shared" si="18"/>
        <v>533.04795322942914</v>
      </c>
      <c r="M138" s="205">
        <f t="shared" si="18"/>
        <v>579.83730994938298</v>
      </c>
      <c r="N138" s="205">
        <f t="shared" si="18"/>
        <v>557.6341646511147</v>
      </c>
      <c r="O138" s="205">
        <f t="shared" si="18"/>
        <v>558.97082035813867</v>
      </c>
      <c r="P138" s="205">
        <f t="shared" si="18"/>
        <v>504.97419185555583</v>
      </c>
      <c r="Q138" s="205">
        <f t="shared" si="18"/>
        <v>448.49143522149711</v>
      </c>
      <c r="R138" s="205">
        <f t="shared" si="18"/>
        <v>483.29247751626514</v>
      </c>
      <c r="S138" s="205">
        <f t="shared" si="18"/>
        <v>511.61057133465107</v>
      </c>
      <c r="T138" s="205">
        <f t="shared" si="18"/>
        <v>491.34932251583132</v>
      </c>
      <c r="U138" s="205">
        <f t="shared" si="18"/>
        <v>489.52494580156377</v>
      </c>
      <c r="V138" s="205">
        <f t="shared" si="18"/>
        <v>475.93875900818944</v>
      </c>
      <c r="W138" s="205">
        <f t="shared" si="18"/>
        <v>455.38774335749326</v>
      </c>
      <c r="X138" s="205">
        <f t="shared" si="18"/>
        <v>429.02614058174692</v>
      </c>
      <c r="Y138" s="205">
        <f t="shared" si="18"/>
        <v>399.60416775234722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580.50116616277523</v>
      </c>
      <c r="C139" s="204">
        <f t="shared" si="19"/>
        <v>568.26249061633928</v>
      </c>
      <c r="D139" s="204">
        <f t="shared" si="19"/>
        <v>533.53725717188991</v>
      </c>
      <c r="E139" s="204">
        <f t="shared" si="19"/>
        <v>508.89860935045652</v>
      </c>
      <c r="F139" s="204">
        <f t="shared" si="19"/>
        <v>501.45775319810781</v>
      </c>
      <c r="G139" s="204">
        <f t="shared" si="19"/>
        <v>522.5065287136058</v>
      </c>
      <c r="H139" s="204">
        <f t="shared" si="19"/>
        <v>459.03074972660085</v>
      </c>
      <c r="I139" s="204">
        <f t="shared" si="19"/>
        <v>416.9458158087528</v>
      </c>
      <c r="J139" s="204">
        <f t="shared" si="19"/>
        <v>404.4941412025176</v>
      </c>
      <c r="K139" s="204">
        <f t="shared" si="19"/>
        <v>472.4404551489497</v>
      </c>
      <c r="L139" s="204">
        <f t="shared" si="19"/>
        <v>529.23819332623395</v>
      </c>
      <c r="M139" s="204">
        <f t="shared" si="19"/>
        <v>571.15443111684795</v>
      </c>
      <c r="N139" s="204">
        <f t="shared" si="19"/>
        <v>547.82118905018308</v>
      </c>
      <c r="O139" s="204">
        <f t="shared" si="19"/>
        <v>527.60758125762777</v>
      </c>
      <c r="P139" s="204">
        <f t="shared" si="19"/>
        <v>517.76935910385532</v>
      </c>
      <c r="Q139" s="204">
        <f t="shared" si="19"/>
        <v>446.26573521621987</v>
      </c>
      <c r="R139" s="204">
        <f t="shared" si="19"/>
        <v>527.2074200975801</v>
      </c>
      <c r="S139" s="204">
        <f t="shared" si="19"/>
        <v>557.16215792127082</v>
      </c>
      <c r="T139" s="204">
        <f t="shared" si="19"/>
        <v>515.2846783817505</v>
      </c>
      <c r="U139" s="204">
        <f t="shared" si="19"/>
        <v>495.86300952237337</v>
      </c>
      <c r="V139" s="204">
        <f t="shared" si="19"/>
        <v>485.1738491381879</v>
      </c>
      <c r="W139" s="204">
        <f t="shared" si="19"/>
        <v>476.72103913308712</v>
      </c>
      <c r="X139" s="204">
        <f t="shared" si="19"/>
        <v>442.40510740554441</v>
      </c>
      <c r="Y139" s="204">
        <f t="shared" si="19"/>
        <v>389.66675855447835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842.63653658048133</v>
      </c>
      <c r="C140" s="204">
        <f t="shared" si="20"/>
        <v>806.76006642757</v>
      </c>
      <c r="D140" s="204">
        <f t="shared" si="20"/>
        <v>740.63368550728842</v>
      </c>
      <c r="E140" s="204">
        <f t="shared" si="20"/>
        <v>685.32472596216735</v>
      </c>
      <c r="F140" s="204">
        <f t="shared" si="20"/>
        <v>656.0459823307109</v>
      </c>
      <c r="G140" s="204">
        <f t="shared" si="20"/>
        <v>683.58362537612152</v>
      </c>
      <c r="H140" s="204">
        <f t="shared" si="20"/>
        <v>602.29261929207644</v>
      </c>
      <c r="I140" s="204">
        <f t="shared" si="20"/>
        <v>557.71588513302595</v>
      </c>
      <c r="J140" s="204">
        <f t="shared" si="20"/>
        <v>541.06025156842361</v>
      </c>
      <c r="K140" s="204">
        <f t="shared" si="20"/>
        <v>537.15503733540675</v>
      </c>
      <c r="L140" s="204">
        <f t="shared" si="20"/>
        <v>624.50441895303663</v>
      </c>
      <c r="M140" s="204">
        <f t="shared" si="20"/>
        <v>676.65211110828045</v>
      </c>
      <c r="N140" s="204">
        <f t="shared" si="20"/>
        <v>647.82112972082575</v>
      </c>
      <c r="O140" s="204">
        <f t="shared" si="20"/>
        <v>682.59702033530482</v>
      </c>
      <c r="P140" s="204">
        <f t="shared" si="20"/>
        <v>589.44570099106863</v>
      </c>
      <c r="Q140" s="204">
        <f t="shared" si="20"/>
        <v>545.68759884221402</v>
      </c>
      <c r="R140" s="204">
        <f t="shared" si="20"/>
        <v>548.10713746935903</v>
      </c>
      <c r="S140" s="204">
        <f t="shared" si="20"/>
        <v>603.56082377302369</v>
      </c>
      <c r="T140" s="204">
        <f t="shared" si="20"/>
        <v>515.23924734360969</v>
      </c>
      <c r="U140" s="204">
        <f t="shared" si="20"/>
        <v>521.30691748231379</v>
      </c>
      <c r="V140" s="204">
        <f t="shared" si="20"/>
        <v>477.33322334005737</v>
      </c>
      <c r="W140" s="204">
        <f t="shared" si="20"/>
        <v>463.46533013311694</v>
      </c>
      <c r="X140" s="204">
        <f t="shared" si="20"/>
        <v>474.11433623988324</v>
      </c>
      <c r="Y140" s="204">
        <f t="shared" si="20"/>
        <v>433.53216178908889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538.5251213632348</v>
      </c>
      <c r="C141" s="204">
        <f t="shared" si="21"/>
        <v>523.33663918912066</v>
      </c>
      <c r="D141" s="204">
        <f t="shared" si="21"/>
        <v>484.99492821229018</v>
      </c>
      <c r="E141" s="204">
        <f t="shared" si="21"/>
        <v>456.90384172814873</v>
      </c>
      <c r="F141" s="204">
        <f t="shared" si="21"/>
        <v>447.93066323998494</v>
      </c>
      <c r="G141" s="204">
        <f t="shared" si="21"/>
        <v>455.1481410592886</v>
      </c>
      <c r="H141" s="204">
        <f t="shared" si="21"/>
        <v>406.98311441294095</v>
      </c>
      <c r="I141" s="204">
        <f t="shared" si="21"/>
        <v>373.37399053927965</v>
      </c>
      <c r="J141" s="204">
        <f t="shared" si="21"/>
        <v>382.20676658507006</v>
      </c>
      <c r="K141" s="204">
        <f t="shared" si="21"/>
        <v>445.03224102863055</v>
      </c>
      <c r="L141" s="204">
        <f t="shared" si="21"/>
        <v>420.84718446691306</v>
      </c>
      <c r="M141" s="204">
        <f t="shared" si="21"/>
        <v>463.81528809445393</v>
      </c>
      <c r="N141" s="204">
        <f t="shared" si="21"/>
        <v>459.98083785196661</v>
      </c>
      <c r="O141" s="204">
        <f t="shared" si="21"/>
        <v>459.14766173056523</v>
      </c>
      <c r="P141" s="204">
        <f t="shared" si="21"/>
        <v>387.99494893845861</v>
      </c>
      <c r="Q141" s="204">
        <f t="shared" si="21"/>
        <v>337.80306161516887</v>
      </c>
      <c r="R141" s="204">
        <f t="shared" si="21"/>
        <v>349.38101547108806</v>
      </c>
      <c r="S141" s="204">
        <f t="shared" si="21"/>
        <v>355.91541079862691</v>
      </c>
      <c r="T141" s="204">
        <f t="shared" si="21"/>
        <v>414.35219184196404</v>
      </c>
      <c r="U141" s="204">
        <f t="shared" si="21"/>
        <v>440.28879175945809</v>
      </c>
      <c r="V141" s="204">
        <f t="shared" si="21"/>
        <v>457.35892609547284</v>
      </c>
      <c r="W141" s="204">
        <f t="shared" si="21"/>
        <v>410.5314050434942</v>
      </c>
      <c r="X141" s="204">
        <f t="shared" si="21"/>
        <v>356.81203814319741</v>
      </c>
      <c r="Y141" s="204">
        <f t="shared" si="21"/>
        <v>378.06159936008891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341.00979293185429</v>
      </c>
      <c r="C142" s="205">
        <f t="shared" si="22"/>
        <v>370.70916409380146</v>
      </c>
      <c r="D142" s="205">
        <f t="shared" si="22"/>
        <v>371.06851184577948</v>
      </c>
      <c r="E142" s="205">
        <f t="shared" si="22"/>
        <v>387.84500457302221</v>
      </c>
      <c r="F142" s="205">
        <f t="shared" si="22"/>
        <v>374.33611235074483</v>
      </c>
      <c r="G142" s="205">
        <f t="shared" si="22"/>
        <v>355.02724821390098</v>
      </c>
      <c r="H142" s="205">
        <f t="shared" si="22"/>
        <v>353.745530000732</v>
      </c>
      <c r="I142" s="205">
        <f t="shared" si="22"/>
        <v>286.45002853422886</v>
      </c>
      <c r="J142" s="205">
        <f t="shared" si="22"/>
        <v>329.72337440864658</v>
      </c>
      <c r="K142" s="205">
        <f t="shared" si="22"/>
        <v>311.4494033770294</v>
      </c>
      <c r="L142" s="205">
        <f t="shared" si="22"/>
        <v>346.58932460215885</v>
      </c>
      <c r="M142" s="205">
        <f t="shared" si="22"/>
        <v>304.67666246049077</v>
      </c>
      <c r="N142" s="205">
        <f t="shared" si="22"/>
        <v>291.59002064061798</v>
      </c>
      <c r="O142" s="205">
        <f t="shared" si="22"/>
        <v>406.76249218722899</v>
      </c>
      <c r="P142" s="205">
        <f t="shared" si="22"/>
        <v>331.72893310111994</v>
      </c>
      <c r="Q142" s="205">
        <f t="shared" si="22"/>
        <v>294.29586421724468</v>
      </c>
      <c r="R142" s="205">
        <f t="shared" si="22"/>
        <v>301.01563961202953</v>
      </c>
      <c r="S142" s="205">
        <f t="shared" si="22"/>
        <v>340.45953392716001</v>
      </c>
      <c r="T142" s="205">
        <f t="shared" si="22"/>
        <v>315.26936276142305</v>
      </c>
      <c r="U142" s="205">
        <f t="shared" si="22"/>
        <v>330.88782518172104</v>
      </c>
      <c r="V142" s="205">
        <f t="shared" si="22"/>
        <v>344.7449562928702</v>
      </c>
      <c r="W142" s="205">
        <f t="shared" si="22"/>
        <v>236.56449951372079</v>
      </c>
      <c r="X142" s="205">
        <f t="shared" si="22"/>
        <v>247.33708412315056</v>
      </c>
      <c r="Y142" s="205">
        <f t="shared" si="22"/>
        <v>239.52425388941913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2958.2173268293755</v>
      </c>
      <c r="C143" s="204">
        <f t="shared" si="23"/>
        <v>3252.5948176182483</v>
      </c>
      <c r="D143" s="204">
        <f t="shared" si="23"/>
        <v>3300.3447736001358</v>
      </c>
      <c r="E143" s="204">
        <f t="shared" si="23"/>
        <v>3342.5808255891748</v>
      </c>
      <c r="F143" s="204">
        <f t="shared" si="23"/>
        <v>3438.2349136474486</v>
      </c>
      <c r="G143" s="204">
        <f t="shared" si="23"/>
        <v>3562.3296436339174</v>
      </c>
      <c r="H143" s="204">
        <f t="shared" si="23"/>
        <v>3561.1567287580524</v>
      </c>
      <c r="I143" s="204">
        <f t="shared" si="23"/>
        <v>2971.5518837121413</v>
      </c>
      <c r="J143" s="204">
        <f t="shared" si="23"/>
        <v>3776.3222574863689</v>
      </c>
      <c r="K143" s="204">
        <f t="shared" si="23"/>
        <v>3366.2625919082811</v>
      </c>
      <c r="L143" s="204">
        <f t="shared" si="23"/>
        <v>3937.7249058293482</v>
      </c>
      <c r="M143" s="204">
        <f t="shared" si="23"/>
        <v>3305.6889321417807</v>
      </c>
      <c r="N143" s="204">
        <f t="shared" si="23"/>
        <v>3054.0805030394995</v>
      </c>
      <c r="O143" s="204">
        <f t="shared" si="23"/>
        <v>4262.4845688040195</v>
      </c>
      <c r="P143" s="204">
        <f t="shared" si="23"/>
        <v>3309.9992619088994</v>
      </c>
      <c r="Q143" s="204">
        <f t="shared" si="23"/>
        <v>2993.4712016284038</v>
      </c>
      <c r="R143" s="204">
        <f t="shared" si="23"/>
        <v>7915.8095136984475</v>
      </c>
      <c r="S143" s="204">
        <f t="shared" si="23"/>
        <v>7168.934046348696</v>
      </c>
      <c r="T143" s="204">
        <f t="shared" si="23"/>
        <v>6561.2557469370995</v>
      </c>
      <c r="U143" s="204">
        <f t="shared" si="23"/>
        <v>126073.26485649587</v>
      </c>
      <c r="V143" s="204">
        <f t="shared" si="23"/>
        <v>158830.2335223761</v>
      </c>
      <c r="W143" s="204">
        <f t="shared" si="23"/>
        <v>94791.430719372875</v>
      </c>
      <c r="X143" s="204">
        <f t="shared" si="23"/>
        <v>50164.88307315269</v>
      </c>
      <c r="Y143" s="204">
        <f t="shared" si="23"/>
        <v>79161.091897649429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370.29500622688909</v>
      </c>
      <c r="C144" s="204">
        <f t="shared" si="24"/>
        <v>403.90265730560952</v>
      </c>
      <c r="D144" s="204">
        <f t="shared" si="24"/>
        <v>414.03049693225012</v>
      </c>
      <c r="E144" s="204">
        <f t="shared" si="24"/>
        <v>418.08744646230372</v>
      </c>
      <c r="F144" s="204">
        <f t="shared" si="24"/>
        <v>427.80353426889235</v>
      </c>
      <c r="G144" s="204">
        <f t="shared" si="24"/>
        <v>448.99315310180248</v>
      </c>
      <c r="H144" s="204">
        <f t="shared" si="24"/>
        <v>440.93885929943008</v>
      </c>
      <c r="I144" s="204">
        <f t="shared" si="24"/>
        <v>366.72025830146998</v>
      </c>
      <c r="J144" s="204">
        <f t="shared" si="24"/>
        <v>458.69077952503113</v>
      </c>
      <c r="K144" s="204">
        <f t="shared" si="24"/>
        <v>414.25624875892925</v>
      </c>
      <c r="L144" s="204">
        <f t="shared" si="24"/>
        <v>477.29103808498627</v>
      </c>
      <c r="M144" s="204">
        <f t="shared" si="24"/>
        <v>400.80623599821598</v>
      </c>
      <c r="N144" s="204">
        <f t="shared" si="24"/>
        <v>375.40322505781194</v>
      </c>
      <c r="O144" s="204">
        <f t="shared" si="24"/>
        <v>519.9100945840911</v>
      </c>
      <c r="P144" s="204">
        <f t="shared" si="24"/>
        <v>401.12820678467966</v>
      </c>
      <c r="Q144" s="204">
        <f t="shared" si="24"/>
        <v>373.38446081222116</v>
      </c>
      <c r="R144" s="204">
        <f t="shared" si="24"/>
        <v>360.99552345590894</v>
      </c>
      <c r="S144" s="204">
        <f t="shared" si="24"/>
        <v>369.2487565327927</v>
      </c>
      <c r="T144" s="204">
        <f t="shared" si="24"/>
        <v>337.27955421972507</v>
      </c>
      <c r="U144" s="204">
        <f t="shared" si="24"/>
        <v>357.76017422813629</v>
      </c>
      <c r="V144" s="204">
        <f t="shared" si="24"/>
        <v>357.03280986793874</v>
      </c>
      <c r="W144" s="204">
        <f t="shared" si="24"/>
        <v>246.57026154094004</v>
      </c>
      <c r="X144" s="204">
        <f t="shared" si="24"/>
        <v>261.00105577734399</v>
      </c>
      <c r="Y144" s="204">
        <f t="shared" si="24"/>
        <v>249.549279777495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25.569382616529655</v>
      </c>
      <c r="C145" s="204">
        <f t="shared" si="25"/>
        <v>28.814730048985954</v>
      </c>
      <c r="D145" s="204">
        <f t="shared" si="25"/>
        <v>28.882951437174686</v>
      </c>
      <c r="E145" s="204">
        <f t="shared" si="25"/>
        <v>32.604948779662784</v>
      </c>
      <c r="F145" s="204">
        <f t="shared" si="25"/>
        <v>29.460007921635281</v>
      </c>
      <c r="G145" s="204">
        <f t="shared" si="25"/>
        <v>24.524445567509094</v>
      </c>
      <c r="H145" s="204">
        <f t="shared" si="25"/>
        <v>25.008565708803488</v>
      </c>
      <c r="I145" s="204">
        <f t="shared" si="25"/>
        <v>19.889940196291562</v>
      </c>
      <c r="J145" s="204">
        <f t="shared" si="25"/>
        <v>20.895705476206743</v>
      </c>
      <c r="K145" s="204">
        <f t="shared" si="25"/>
        <v>21.230338428739604</v>
      </c>
      <c r="L145" s="204">
        <f t="shared" si="25"/>
        <v>22.966643258208641</v>
      </c>
      <c r="M145" s="204">
        <f t="shared" si="25"/>
        <v>21.366063746912104</v>
      </c>
      <c r="N145" s="204">
        <f t="shared" si="25"/>
        <v>21.51355765211019</v>
      </c>
      <c r="O145" s="204">
        <f t="shared" si="25"/>
        <v>30.302299235907888</v>
      </c>
      <c r="P145" s="204">
        <f t="shared" si="25"/>
        <v>27.078980259030079</v>
      </c>
      <c r="Q145" s="204">
        <f t="shared" si="25"/>
        <v>22.69324873166736</v>
      </c>
      <c r="R145" s="204">
        <f t="shared" si="25"/>
        <v>24.288940013872573</v>
      </c>
      <c r="S145" s="204">
        <f t="shared" si="25"/>
        <v>27.62171233397164</v>
      </c>
      <c r="T145" s="204">
        <f t="shared" si="25"/>
        <v>26.359864335185453</v>
      </c>
      <c r="U145" s="204">
        <f t="shared" si="25"/>
        <v>27.77441432311652</v>
      </c>
      <c r="V145" s="204">
        <f t="shared" si="25"/>
        <v>28.610695677757917</v>
      </c>
      <c r="W145" s="204">
        <f t="shared" si="25"/>
        <v>21.46716359002653</v>
      </c>
      <c r="X145" s="204">
        <f t="shared" si="25"/>
        <v>6.1816689523361399</v>
      </c>
      <c r="Y145" s="204">
        <f t="shared" si="25"/>
        <v>6.1057387895258364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196.44483859954397</v>
      </c>
      <c r="C146" s="206">
        <f t="shared" si="26"/>
        <v>209.7646389828615</v>
      </c>
      <c r="D146" s="206">
        <f t="shared" si="26"/>
        <v>219.63927316157614</v>
      </c>
      <c r="E146" s="206">
        <f t="shared" si="26"/>
        <v>208.05100637372408</v>
      </c>
      <c r="F146" s="206">
        <f t="shared" si="26"/>
        <v>218.98033710212235</v>
      </c>
      <c r="G146" s="206">
        <f t="shared" si="26"/>
        <v>174.82670428047649</v>
      </c>
      <c r="H146" s="206">
        <f t="shared" si="26"/>
        <v>153.62870418000588</v>
      </c>
      <c r="I146" s="206">
        <f t="shared" si="26"/>
        <v>169.01022084984399</v>
      </c>
      <c r="J146" s="206">
        <f t="shared" si="26"/>
        <v>144.0545156251313</v>
      </c>
      <c r="K146" s="206">
        <f t="shared" si="26"/>
        <v>117.43633239413847</v>
      </c>
      <c r="L146" s="206">
        <f t="shared" si="26"/>
        <v>123.62879323314043</v>
      </c>
      <c r="M146" s="206">
        <f t="shared" si="26"/>
        <v>131.08621517644849</v>
      </c>
      <c r="N146" s="206">
        <f t="shared" si="26"/>
        <v>136.78994416610337</v>
      </c>
      <c r="O146" s="206">
        <f t="shared" si="26"/>
        <v>137.23902635561433</v>
      </c>
      <c r="P146" s="206">
        <f t="shared" si="26"/>
        <v>113.82402600461099</v>
      </c>
      <c r="Q146" s="206">
        <f t="shared" si="26"/>
        <v>102.72360278687789</v>
      </c>
      <c r="R146" s="206">
        <f t="shared" si="26"/>
        <v>104.49224946761613</v>
      </c>
      <c r="S146" s="206">
        <f t="shared" si="26"/>
        <v>113.29097445135328</v>
      </c>
      <c r="T146" s="206">
        <f t="shared" si="26"/>
        <v>119.44541264614938</v>
      </c>
      <c r="U146" s="206">
        <f t="shared" si="26"/>
        <v>112.79520684994202</v>
      </c>
      <c r="V146" s="206">
        <f t="shared" si="26"/>
        <v>126.39891414961593</v>
      </c>
      <c r="W146" s="206">
        <f t="shared" si="26"/>
        <v>121.83063580812586</v>
      </c>
      <c r="X146" s="206">
        <f t="shared" si="26"/>
        <v>125.09519658787765</v>
      </c>
      <c r="Y146" s="206">
        <f t="shared" si="26"/>
        <v>116.02862832295139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106.1532246681279</v>
      </c>
      <c r="C147" s="204">
        <f t="shared" si="27"/>
        <v>106.20218833872188</v>
      </c>
      <c r="D147" s="204">
        <f t="shared" si="27"/>
        <v>91.564238960383605</v>
      </c>
      <c r="E147" s="204">
        <f t="shared" si="27"/>
        <v>75.934747203799446</v>
      </c>
      <c r="F147" s="204">
        <f t="shared" si="27"/>
        <v>66.061519060364034</v>
      </c>
      <c r="G147" s="204">
        <f t="shared" si="27"/>
        <v>67.515977328161355</v>
      </c>
      <c r="H147" s="204">
        <f t="shared" si="27"/>
        <v>66.27953493376252</v>
      </c>
      <c r="I147" s="204">
        <f t="shared" si="27"/>
        <v>70.039126459211843</v>
      </c>
      <c r="J147" s="204">
        <f t="shared" si="27"/>
        <v>68.137793794685194</v>
      </c>
      <c r="K147" s="204">
        <f t="shared" si="27"/>
        <v>50.063246178799993</v>
      </c>
      <c r="L147" s="204">
        <f t="shared" si="27"/>
        <v>46.046819028701407</v>
      </c>
      <c r="M147" s="204">
        <f t="shared" si="27"/>
        <v>42.008864675206972</v>
      </c>
      <c r="N147" s="204">
        <f t="shared" si="27"/>
        <v>41.743018122373805</v>
      </c>
      <c r="O147" s="204">
        <f t="shared" si="27"/>
        <v>40.237878643927154</v>
      </c>
      <c r="P147" s="204">
        <f t="shared" si="27"/>
        <v>36.450945468372367</v>
      </c>
      <c r="Q147" s="204">
        <f t="shared" si="27"/>
        <v>39.144997170283425</v>
      </c>
      <c r="R147" s="204">
        <f t="shared" si="27"/>
        <v>35.826410147565625</v>
      </c>
      <c r="S147" s="204">
        <f t="shared" si="27"/>
        <v>35.410141066849178</v>
      </c>
      <c r="T147" s="204">
        <f t="shared" si="27"/>
        <v>43.115281340596617</v>
      </c>
      <c r="U147" s="204">
        <f t="shared" si="27"/>
        <v>37.938912601732348</v>
      </c>
      <c r="V147" s="204">
        <f t="shared" si="27"/>
        <v>42.869005944100749</v>
      </c>
      <c r="W147" s="204">
        <f t="shared" si="27"/>
        <v>36.003274987015374</v>
      </c>
      <c r="X147" s="204">
        <f t="shared" si="27"/>
        <v>36.304359970214087</v>
      </c>
      <c r="Y147" s="204">
        <f t="shared" si="27"/>
        <v>31.700133674982105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81.462892806498076</v>
      </c>
      <c r="C148" s="204">
        <f t="shared" si="28"/>
        <v>82.366243980247901</v>
      </c>
      <c r="D148" s="204">
        <f t="shared" si="28"/>
        <v>77.109466148448917</v>
      </c>
      <c r="E148" s="204">
        <f t="shared" si="28"/>
        <v>68.598397054913605</v>
      </c>
      <c r="F148" s="204">
        <f t="shared" si="28"/>
        <v>60.942750564788433</v>
      </c>
      <c r="G148" s="204">
        <f t="shared" si="28"/>
        <v>57.158221894967191</v>
      </c>
      <c r="H148" s="204">
        <f t="shared" si="28"/>
        <v>50.701217973510481</v>
      </c>
      <c r="I148" s="204">
        <f t="shared" si="28"/>
        <v>46.660970850392793</v>
      </c>
      <c r="J148" s="204">
        <f t="shared" si="28"/>
        <v>39.748092972059922</v>
      </c>
      <c r="K148" s="204">
        <f t="shared" si="28"/>
        <v>32.856358026671728</v>
      </c>
      <c r="L148" s="204">
        <f t="shared" si="28"/>
        <v>37.447827037471093</v>
      </c>
      <c r="M148" s="204">
        <f t="shared" si="28"/>
        <v>35.517624420449259</v>
      </c>
      <c r="N148" s="204">
        <f t="shared" si="28"/>
        <v>34.90462614991776</v>
      </c>
      <c r="O148" s="204">
        <f t="shared" si="28"/>
        <v>41.576642880996857</v>
      </c>
      <c r="P148" s="204">
        <f t="shared" si="28"/>
        <v>35.823083306469712</v>
      </c>
      <c r="Q148" s="204">
        <f t="shared" si="28"/>
        <v>33.549395604654002</v>
      </c>
      <c r="R148" s="204">
        <f t="shared" si="28"/>
        <v>31.018531565948102</v>
      </c>
      <c r="S148" s="204">
        <f t="shared" si="28"/>
        <v>33.261737857257614</v>
      </c>
      <c r="T148" s="204">
        <f t="shared" si="28"/>
        <v>32.155001665115954</v>
      </c>
      <c r="U148" s="204">
        <f t="shared" si="28"/>
        <v>28.483035382278295</v>
      </c>
      <c r="V148" s="204">
        <f t="shared" si="28"/>
        <v>26.368720089499487</v>
      </c>
      <c r="W148" s="204">
        <f t="shared" si="28"/>
        <v>25.662136627397885</v>
      </c>
      <c r="X148" s="204">
        <f t="shared" si="28"/>
        <v>23.995876209339013</v>
      </c>
      <c r="Y148" s="204">
        <f t="shared" si="28"/>
        <v>17.303876881128311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124.39910609254747</v>
      </c>
      <c r="C149" s="204">
        <f t="shared" si="29"/>
        <v>132.91767230021449</v>
      </c>
      <c r="D149" s="204">
        <f t="shared" si="29"/>
        <v>122.06678058614381</v>
      </c>
      <c r="E149" s="204">
        <f t="shared" si="29"/>
        <v>107.12171636057367</v>
      </c>
      <c r="F149" s="204">
        <f t="shared" si="29"/>
        <v>91.943723096674148</v>
      </c>
      <c r="G149" s="204">
        <f t="shared" si="29"/>
        <v>84.948130495834704</v>
      </c>
      <c r="H149" s="204">
        <f t="shared" si="29"/>
        <v>67.843220065357698</v>
      </c>
      <c r="I149" s="204">
        <f t="shared" si="29"/>
        <v>56.925056110293738</v>
      </c>
      <c r="J149" s="204">
        <f t="shared" si="29"/>
        <v>50.839892775811393</v>
      </c>
      <c r="K149" s="204">
        <f t="shared" si="29"/>
        <v>41.645548058720564</v>
      </c>
      <c r="L149" s="204">
        <f t="shared" si="29"/>
        <v>43.994258613250011</v>
      </c>
      <c r="M149" s="204">
        <f t="shared" si="29"/>
        <v>34.497094562234281</v>
      </c>
      <c r="N149" s="204">
        <f t="shared" si="29"/>
        <v>32.983095958424158</v>
      </c>
      <c r="O149" s="204">
        <f t="shared" si="29"/>
        <v>42.243506082287702</v>
      </c>
      <c r="P149" s="204">
        <f t="shared" si="29"/>
        <v>38.422395483462665</v>
      </c>
      <c r="Q149" s="204">
        <f t="shared" si="29"/>
        <v>35.007294723901602</v>
      </c>
      <c r="R149" s="204">
        <f t="shared" si="29"/>
        <v>33.300454533749907</v>
      </c>
      <c r="S149" s="204">
        <f t="shared" si="29"/>
        <v>34.804408361986404</v>
      </c>
      <c r="T149" s="204">
        <f t="shared" si="29"/>
        <v>40.56673353565273</v>
      </c>
      <c r="U149" s="204">
        <f t="shared" si="29"/>
        <v>35.038407408207839</v>
      </c>
      <c r="V149" s="204">
        <f t="shared" si="29"/>
        <v>34.681205642098689</v>
      </c>
      <c r="W149" s="204">
        <f t="shared" si="29"/>
        <v>33.609257874751641</v>
      </c>
      <c r="X149" s="204">
        <f t="shared" si="29"/>
        <v>34.347018078023432</v>
      </c>
      <c r="Y149" s="204">
        <f t="shared" si="29"/>
        <v>28.798303602538248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280.05624615899916</v>
      </c>
      <c r="C150" s="204">
        <f t="shared" si="30"/>
        <v>312.73150579436162</v>
      </c>
      <c r="D150" s="204">
        <f t="shared" si="30"/>
        <v>334.94533091552773</v>
      </c>
      <c r="E150" s="204">
        <f t="shared" si="30"/>
        <v>288.3127008431984</v>
      </c>
      <c r="F150" s="204">
        <f t="shared" si="30"/>
        <v>253.1175723974105</v>
      </c>
      <c r="G150" s="204">
        <f t="shared" si="30"/>
        <v>272.8358223943759</v>
      </c>
      <c r="H150" s="204">
        <f t="shared" si="30"/>
        <v>254.66218112693451</v>
      </c>
      <c r="I150" s="204">
        <f t="shared" si="30"/>
        <v>197.59055825388458</v>
      </c>
      <c r="J150" s="204">
        <f t="shared" si="30"/>
        <v>228.53674150467899</v>
      </c>
      <c r="K150" s="204">
        <f t="shared" si="30"/>
        <v>219.78789428093114</v>
      </c>
      <c r="L150" s="204">
        <f t="shared" si="30"/>
        <v>221.97490824385955</v>
      </c>
      <c r="M150" s="204">
        <f t="shared" si="30"/>
        <v>221.96955868597277</v>
      </c>
      <c r="N150" s="204">
        <f t="shared" si="30"/>
        <v>216.23211264252797</v>
      </c>
      <c r="O150" s="204">
        <f t="shared" si="30"/>
        <v>275.63387604551804</v>
      </c>
      <c r="P150" s="204">
        <f t="shared" si="30"/>
        <v>227.26487800751045</v>
      </c>
      <c r="Q150" s="204">
        <f t="shared" si="30"/>
        <v>231.43133466537458</v>
      </c>
      <c r="R150" s="204">
        <f t="shared" si="30"/>
        <v>239.31377968014607</v>
      </c>
      <c r="S150" s="204">
        <f t="shared" si="30"/>
        <v>254.66058135215701</v>
      </c>
      <c r="T150" s="204">
        <f t="shared" si="30"/>
        <v>250.07146395744633</v>
      </c>
      <c r="U150" s="204">
        <f t="shared" si="30"/>
        <v>258.13676849778949</v>
      </c>
      <c r="V150" s="204">
        <f t="shared" si="30"/>
        <v>275.40829015301381</v>
      </c>
      <c r="W150" s="204">
        <f t="shared" si="30"/>
        <v>208.58092470864565</v>
      </c>
      <c r="X150" s="204">
        <f t="shared" si="30"/>
        <v>189.92210715129411</v>
      </c>
      <c r="Y150" s="204">
        <f t="shared" si="30"/>
        <v>188.10834833984975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30.154161969778343</v>
      </c>
      <c r="C151" s="207">
        <f t="shared" si="31"/>
        <v>26.864030328790172</v>
      </c>
      <c r="D151" s="207">
        <f t="shared" si="31"/>
        <v>27.623966678967346</v>
      </c>
      <c r="E151" s="207">
        <f t="shared" si="31"/>
        <v>29.457907130547689</v>
      </c>
      <c r="F151" s="207">
        <f t="shared" si="31"/>
        <v>25.443162588691191</v>
      </c>
      <c r="G151" s="207">
        <f t="shared" si="31"/>
        <v>23.608312777076115</v>
      </c>
      <c r="H151" s="207">
        <f t="shared" si="31"/>
        <v>23.303224728095117</v>
      </c>
      <c r="I151" s="207">
        <f t="shared" si="31"/>
        <v>21.722325277257628</v>
      </c>
      <c r="J151" s="207">
        <f t="shared" si="31"/>
        <v>20.188803045236117</v>
      </c>
      <c r="K151" s="207">
        <f t="shared" si="31"/>
        <v>17.171368952690258</v>
      </c>
      <c r="L151" s="207">
        <f t="shared" si="31"/>
        <v>18.784560071415193</v>
      </c>
      <c r="M151" s="207">
        <f t="shared" si="31"/>
        <v>17.86750200073859</v>
      </c>
      <c r="N151" s="207">
        <f t="shared" si="31"/>
        <v>17.869844755714979</v>
      </c>
      <c r="O151" s="207">
        <f t="shared" si="31"/>
        <v>21.117016298071285</v>
      </c>
      <c r="P151" s="207">
        <f t="shared" si="31"/>
        <v>19.93210488171977</v>
      </c>
      <c r="Q151" s="207">
        <f t="shared" si="31"/>
        <v>18.742752130019063</v>
      </c>
      <c r="R151" s="207">
        <f t="shared" si="31"/>
        <v>20.471520138247879</v>
      </c>
      <c r="S151" s="207">
        <f t="shared" si="31"/>
        <v>21.699744929192331</v>
      </c>
      <c r="T151" s="207">
        <f t="shared" si="31"/>
        <v>19.219489827614872</v>
      </c>
      <c r="U151" s="207">
        <f t="shared" si="31"/>
        <v>19.174435670118818</v>
      </c>
      <c r="V151" s="207">
        <f t="shared" si="31"/>
        <v>18.802088430606311</v>
      </c>
      <c r="W151" s="207">
        <f t="shared" si="31"/>
        <v>21.132516874900791</v>
      </c>
      <c r="X151" s="207">
        <f t="shared" si="31"/>
        <v>20.300621815579088</v>
      </c>
      <c r="Y151" s="207">
        <f t="shared" si="31"/>
        <v>19.146170160306514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3.6725800241169742</v>
      </c>
      <c r="C153" s="215">
        <f t="shared" si="32"/>
        <v>3.5175226032835916</v>
      </c>
      <c r="D153" s="215">
        <f t="shared" si="32"/>
        <v>3.4114974889748608</v>
      </c>
      <c r="E153" s="215">
        <f t="shared" si="32"/>
        <v>3.3513311490859143</v>
      </c>
      <c r="F153" s="215">
        <f t="shared" si="32"/>
        <v>3.5287537649036151</v>
      </c>
      <c r="G153" s="215">
        <f t="shared" si="32"/>
        <v>3.3699133508834573</v>
      </c>
      <c r="H153" s="215">
        <f t="shared" si="32"/>
        <v>3.464335998972679</v>
      </c>
      <c r="I153" s="215">
        <f t="shared" si="32"/>
        <v>3.5964683761625342</v>
      </c>
      <c r="J153" s="215">
        <f t="shared" si="32"/>
        <v>3.5426673378706859</v>
      </c>
      <c r="K153" s="215">
        <f t="shared" si="32"/>
        <v>3.3191858386322508</v>
      </c>
      <c r="L153" s="215">
        <f t="shared" si="32"/>
        <v>3.3540402247056407</v>
      </c>
      <c r="M153" s="215">
        <f t="shared" si="32"/>
        <v>3.4780606951382649</v>
      </c>
      <c r="N153" s="215">
        <f t="shared" si="32"/>
        <v>3.3549391943282418</v>
      </c>
      <c r="O153" s="215">
        <f t="shared" si="32"/>
        <v>3.1974026480041604</v>
      </c>
      <c r="P153" s="215">
        <f t="shared" si="32"/>
        <v>3.2985093521196176</v>
      </c>
      <c r="Q153" s="215">
        <f t="shared" si="32"/>
        <v>3.227360610857867</v>
      </c>
      <c r="R153" s="215">
        <f t="shared" si="32"/>
        <v>3.1680357472450442</v>
      </c>
      <c r="S153" s="215">
        <f t="shared" si="32"/>
        <v>3.1299356235300939</v>
      </c>
      <c r="T153" s="215">
        <f t="shared" si="32"/>
        <v>3.1011349928930847</v>
      </c>
      <c r="U153" s="215">
        <f t="shared" si="32"/>
        <v>3.0375915035701064</v>
      </c>
      <c r="V153" s="215">
        <f t="shared" si="32"/>
        <v>2.9849562071633162</v>
      </c>
      <c r="W153" s="215">
        <f t="shared" si="32"/>
        <v>3.0065240444679069</v>
      </c>
      <c r="X153" s="215">
        <f t="shared" si="32"/>
        <v>3.0590244188235549</v>
      </c>
      <c r="Y153" s="215">
        <f t="shared" si="32"/>
        <v>3.0043227211827928</v>
      </c>
    </row>
    <row r="154" spans="1:25" ht="12" customHeight="1" x14ac:dyDescent="0.25">
      <c r="A154" s="25" t="s">
        <v>14</v>
      </c>
      <c r="B154" s="216">
        <f>ISI!B65</f>
        <v>4.9557978820488238</v>
      </c>
      <c r="C154" s="216">
        <f>ISI!C65</f>
        <v>4.7940958961738014</v>
      </c>
      <c r="D154" s="216">
        <f>ISI!D65</f>
        <v>4.822928464469423</v>
      </c>
      <c r="E154" s="216">
        <f>ISI!E65</f>
        <v>4.9054513229258943</v>
      </c>
      <c r="F154" s="216">
        <f>ISI!F65</f>
        <v>5.0503314369338073</v>
      </c>
      <c r="G154" s="216">
        <f>ISI!G65</f>
        <v>4.7000938162534238</v>
      </c>
      <c r="H154" s="216">
        <f>ISI!H65</f>
        <v>4.755617791581825</v>
      </c>
      <c r="I154" s="216">
        <f>ISI!I65</f>
        <v>5.1890662802661609</v>
      </c>
      <c r="J154" s="216">
        <f>ISI!J65</f>
        <v>4.6877518684167097</v>
      </c>
      <c r="K154" s="216">
        <f>ISI!K65</f>
        <v>4.1236188760347954</v>
      </c>
      <c r="L154" s="216">
        <f>ISI!L65</f>
        <v>4.0970411605864729</v>
      </c>
      <c r="M154" s="216">
        <f>ISI!M65</f>
        <v>4.2192653623544469</v>
      </c>
      <c r="N154" s="216">
        <f>ISI!N65</f>
        <v>4.2115189551262509</v>
      </c>
      <c r="O154" s="216">
        <f>ISI!O65</f>
        <v>4.3124533348925338</v>
      </c>
      <c r="P154" s="216">
        <f>ISI!P65</f>
        <v>4.5899544551735216</v>
      </c>
      <c r="Q154" s="216">
        <f>ISI!Q65</f>
        <v>4.3603329564834388</v>
      </c>
      <c r="R154" s="216">
        <f>ISI!R65</f>
        <v>4.3849504979472984</v>
      </c>
      <c r="S154" s="216">
        <f>ISI!S65</f>
        <v>4.0341992568765868</v>
      </c>
      <c r="T154" s="216">
        <f>ISI!T65</f>
        <v>4.1276273702426627</v>
      </c>
      <c r="U154" s="216">
        <f>ISI!U65</f>
        <v>4.2694935290378666</v>
      </c>
      <c r="V154" s="216">
        <f>ISI!V65</f>
        <v>3.8143223856908155</v>
      </c>
      <c r="W154" s="216">
        <f>ISI!W65</f>
        <v>3.8122993340012461</v>
      </c>
      <c r="X154" s="216">
        <f>ISI!X65</f>
        <v>4.3610104815076927</v>
      </c>
      <c r="Y154" s="216">
        <f>ISI!Y65</f>
        <v>3.6777158620099737</v>
      </c>
    </row>
    <row r="155" spans="1:25" ht="12" customHeight="1" x14ac:dyDescent="0.25">
      <c r="A155" s="14" t="s">
        <v>43</v>
      </c>
      <c r="B155" s="217">
        <f>ISI!B66</f>
        <v>5.4828864312794243</v>
      </c>
      <c r="C155" s="217">
        <f>ISI!C66</f>
        <v>5.318381331951521</v>
      </c>
      <c r="D155" s="217">
        <f>ISI!D66</f>
        <v>5.3185174271698248</v>
      </c>
      <c r="E155" s="217">
        <f>ISI!E66</f>
        <v>5.4792710301985705</v>
      </c>
      <c r="F155" s="217">
        <f>ISI!F66</f>
        <v>5.6871647328314054</v>
      </c>
      <c r="G155" s="217">
        <f>ISI!G66</f>
        <v>5.4513801173000367</v>
      </c>
      <c r="H155" s="217">
        <f>ISI!H66</f>
        <v>5.6008800225750539</v>
      </c>
      <c r="I155" s="217">
        <f>ISI!I66</f>
        <v>6.1140764923150606</v>
      </c>
      <c r="J155" s="217">
        <f>ISI!J66</f>
        <v>5.7558738183684888</v>
      </c>
      <c r="K155" s="217">
        <f>ISI!K66</f>
        <v>5.3661654644212673</v>
      </c>
      <c r="L155" s="217">
        <f>ISI!L66</f>
        <v>5.1918502718061115</v>
      </c>
      <c r="M155" s="217">
        <f>ISI!M66</f>
        <v>5.3455669784107469</v>
      </c>
      <c r="N155" s="217">
        <f>ISI!N66</f>
        <v>5.2956665638561624</v>
      </c>
      <c r="O155" s="217">
        <f>ISI!O66</f>
        <v>5.2668159386360838</v>
      </c>
      <c r="P155" s="217">
        <f>ISI!P66</f>
        <v>5.5054778230340302</v>
      </c>
      <c r="Q155" s="217">
        <f>ISI!Q66</f>
        <v>5.3090275011365087</v>
      </c>
      <c r="R155" s="217">
        <f>ISI!R66</f>
        <v>5.3793296242029172</v>
      </c>
      <c r="S155" s="217">
        <f>ISI!S66</f>
        <v>4.9501775096247904</v>
      </c>
      <c r="T155" s="217">
        <f>ISI!T66</f>
        <v>5.1677198095240691</v>
      </c>
      <c r="U155" s="217">
        <f>ISI!U66</f>
        <v>5.3344260931408645</v>
      </c>
      <c r="V155" s="217">
        <f>ISI!V66</f>
        <v>4.900262228781342</v>
      </c>
      <c r="W155" s="217">
        <f>ISI!W66</f>
        <v>4.8855338172042977</v>
      </c>
      <c r="X155" s="217">
        <f>ISI!X66</f>
        <v>5.8249914074086551</v>
      </c>
      <c r="Y155" s="217">
        <f>ISI!Y66</f>
        <v>4.705314755578538</v>
      </c>
    </row>
    <row r="156" spans="1:25" ht="12" customHeight="1" x14ac:dyDescent="0.25">
      <c r="A156" s="14" t="s">
        <v>44</v>
      </c>
      <c r="B156" s="217">
        <f>ISI!B67</f>
        <v>2.1222638162203706</v>
      </c>
      <c r="C156" s="217">
        <f>ISI!C67</f>
        <v>2.0316540495473001</v>
      </c>
      <c r="D156" s="217">
        <f>ISI!D67</f>
        <v>2.0687642600904059</v>
      </c>
      <c r="E156" s="217">
        <f>ISI!E67</f>
        <v>2.1026892647941331</v>
      </c>
      <c r="F156" s="217">
        <f>ISI!F67</f>
        <v>2.2377721690920223</v>
      </c>
      <c r="G156" s="217">
        <f>ISI!G67</f>
        <v>2.1235370569880589</v>
      </c>
      <c r="H156" s="217">
        <f>ISI!H67</f>
        <v>2.1284633182547896</v>
      </c>
      <c r="I156" s="217">
        <f>ISI!I67</f>
        <v>2.2172664943087219</v>
      </c>
      <c r="J156" s="217">
        <f>ISI!J67</f>
        <v>1.9512075671871083</v>
      </c>
      <c r="K156" s="217">
        <f>ISI!K67</f>
        <v>1.8359729280727382</v>
      </c>
      <c r="L156" s="217">
        <f>ISI!L67</f>
        <v>1.6955007397557638</v>
      </c>
      <c r="M156" s="217">
        <f>ISI!M67</f>
        <v>1.7206470527441236</v>
      </c>
      <c r="N156" s="217">
        <f>ISI!N67</f>
        <v>1.734481356880504</v>
      </c>
      <c r="O156" s="217">
        <f>ISI!O67</f>
        <v>1.6819359585896787</v>
      </c>
      <c r="P156" s="217">
        <f>ISI!P67</f>
        <v>1.7125448758964192</v>
      </c>
      <c r="Q156" s="217">
        <f>ISI!Q67</f>
        <v>1.6030631123051364</v>
      </c>
      <c r="R156" s="217">
        <f>ISI!R67</f>
        <v>1.6149505854945965</v>
      </c>
      <c r="S156" s="217">
        <f>ISI!S67</f>
        <v>1.6112800023047935</v>
      </c>
      <c r="T156" s="217">
        <f>ISI!T67</f>
        <v>1.5934857243516778</v>
      </c>
      <c r="U156" s="217">
        <f>ISI!U67</f>
        <v>1.5442040964319887</v>
      </c>
      <c r="V156" s="217">
        <f>ISI!V67</f>
        <v>1.489803577244565</v>
      </c>
      <c r="W156" s="217">
        <f>ISI!W67</f>
        <v>1.4867269552967428</v>
      </c>
      <c r="X156" s="217">
        <f>ISI!X67</f>
        <v>1.7705793901780713</v>
      </c>
      <c r="Y156" s="217">
        <f>ISI!Y67</f>
        <v>1.5463796399162557</v>
      </c>
    </row>
    <row r="157" spans="1:25" ht="12" customHeight="1" x14ac:dyDescent="0.25">
      <c r="A157" s="13" t="s">
        <v>18</v>
      </c>
      <c r="B157" s="218">
        <f>NFM!B96</f>
        <v>2.4217775482369812</v>
      </c>
      <c r="C157" s="218">
        <f>NFM!C96</f>
        <v>2.4852887179040803</v>
      </c>
      <c r="D157" s="218">
        <f>NFM!D96</f>
        <v>2.4732791184370342</v>
      </c>
      <c r="E157" s="218">
        <f>NFM!E96</f>
        <v>2.3676604891053983</v>
      </c>
      <c r="F157" s="218">
        <f>NFM!F96</f>
        <v>2.1010402811808806</v>
      </c>
      <c r="G157" s="218">
        <f>NFM!G96</f>
        <v>1.6830365294747909</v>
      </c>
      <c r="H157" s="218">
        <f>NFM!H96</f>
        <v>1.6902683711726993</v>
      </c>
      <c r="I157" s="218">
        <f>NFM!I96</f>
        <v>1.7967377364723478</v>
      </c>
      <c r="J157" s="218">
        <f>NFM!J96</f>
        <v>2.0713718514062558</v>
      </c>
      <c r="K157" s="218">
        <f>NFM!K96</f>
        <v>1.9247350739611722</v>
      </c>
      <c r="L157" s="218">
        <f>NFM!L96</f>
        <v>2.1494316147445107</v>
      </c>
      <c r="M157" s="218">
        <f>NFM!M96</f>
        <v>2.1194266295032</v>
      </c>
      <c r="N157" s="218">
        <f>NFM!N96</f>
        <v>2.1979901413082623</v>
      </c>
      <c r="O157" s="218">
        <f>NFM!O96</f>
        <v>2.2036213561917917</v>
      </c>
      <c r="P157" s="218">
        <f>NFM!P96</f>
        <v>2.1988645904760324</v>
      </c>
      <c r="Q157" s="218">
        <f>NFM!Q96</f>
        <v>2.1533096328745329</v>
      </c>
      <c r="R157" s="218">
        <f>NFM!R96</f>
        <v>2.0607825387840784</v>
      </c>
      <c r="S157" s="218">
        <f>NFM!S96</f>
        <v>2.0536075724049954</v>
      </c>
      <c r="T157" s="218">
        <f>NFM!T96</f>
        <v>2.1193573145167028</v>
      </c>
      <c r="U157" s="218">
        <f>NFM!U96</f>
        <v>2.1417298085879182</v>
      </c>
      <c r="V157" s="218">
        <f>NFM!V96</f>
        <v>2.1661964304419166</v>
      </c>
      <c r="W157" s="218">
        <f>NFM!W96</f>
        <v>2.104740462132709</v>
      </c>
      <c r="X157" s="218">
        <f>NFM!X96</f>
        <v>2.4032442098431068</v>
      </c>
      <c r="Y157" s="218">
        <f>NFM!Y96</f>
        <v>2.1718240938901809</v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>
        <f>NFM!B98</f>
        <v>1.5358416439211107</v>
      </c>
      <c r="C159" s="217">
        <f>NFM!C98</f>
        <v>1.6320925888605582</v>
      </c>
      <c r="D159" s="217">
        <f>NFM!D98</f>
        <v>1.726448435944717</v>
      </c>
      <c r="E159" s="217">
        <f>NFM!E98</f>
        <v>1.7441028668821787</v>
      </c>
      <c r="F159" s="217">
        <f>NFM!F98</f>
        <v>1.7157424445573783</v>
      </c>
      <c r="G159" s="217">
        <f>NFM!G98</f>
        <v>1.3619805715566577</v>
      </c>
      <c r="H159" s="217">
        <f>NFM!H98</f>
        <v>1.3816839864152763</v>
      </c>
      <c r="I159" s="217">
        <f>NFM!I98</f>
        <v>1.3746255013130835</v>
      </c>
      <c r="J159" s="217">
        <f>NFM!J98</f>
        <v>1.5612459620807095</v>
      </c>
      <c r="K159" s="217">
        <f>NFM!K98</f>
        <v>1.6197142159273974</v>
      </c>
      <c r="L159" s="217">
        <f>NFM!L98</f>
        <v>1.7592277202600759</v>
      </c>
      <c r="M159" s="217">
        <f>NFM!M98</f>
        <v>1.7096167757192855</v>
      </c>
      <c r="N159" s="217">
        <f>NFM!N98</f>
        <v>1.6625570965131444</v>
      </c>
      <c r="O159" s="217">
        <f>NFM!O98</f>
        <v>1.7031210935615813</v>
      </c>
      <c r="P159" s="217">
        <f>NFM!P98</f>
        <v>1.8362798493758967</v>
      </c>
      <c r="Q159" s="217">
        <f>NFM!Q98</f>
        <v>1.8515781088200374</v>
      </c>
      <c r="R159" s="217">
        <f>NFM!R98</f>
        <v>1.7687680942973327</v>
      </c>
      <c r="S159" s="217">
        <f>NFM!S98</f>
        <v>1.8434911890192978</v>
      </c>
      <c r="T159" s="217">
        <f>NFM!T98</f>
        <v>1.8998280039278883</v>
      </c>
      <c r="U159" s="217">
        <f>NFM!U98</f>
        <v>1.8304552189698371</v>
      </c>
      <c r="V159" s="217">
        <f>NFM!V98</f>
        <v>1.898086707319389</v>
      </c>
      <c r="W159" s="217">
        <f>NFM!W98</f>
        <v>1.7952012294558652</v>
      </c>
      <c r="X159" s="217">
        <f>NFM!X98</f>
        <v>1.9270218621234021</v>
      </c>
      <c r="Y159" s="217">
        <f>NFM!Y98</f>
        <v>1.8692763271275739</v>
      </c>
    </row>
    <row r="160" spans="1:25" ht="12" customHeight="1" x14ac:dyDescent="0.25">
      <c r="A160" s="26" t="s">
        <v>46</v>
      </c>
      <c r="B160" s="219">
        <f>NFM!B99</f>
        <v>1.3647502384600994</v>
      </c>
      <c r="C160" s="219">
        <f>NFM!C99</f>
        <v>1.4504571525891243</v>
      </c>
      <c r="D160" s="219">
        <f>NFM!D99</f>
        <v>1.5418795006806256</v>
      </c>
      <c r="E160" s="219">
        <f>NFM!E99</f>
        <v>1.5858217544362172</v>
      </c>
      <c r="F160" s="219">
        <f>NFM!F99</f>
        <v>1.6415393932101703</v>
      </c>
      <c r="G160" s="219">
        <f>NFM!G99</f>
        <v>1.346155528222893</v>
      </c>
      <c r="H160" s="219">
        <f>NFM!H99</f>
        <v>1.3497336298543368</v>
      </c>
      <c r="I160" s="219">
        <f>NFM!I99</f>
        <v>1.3406814096698785</v>
      </c>
      <c r="J160" s="219">
        <f>NFM!J99</f>
        <v>1.4727129965356287</v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>
        <f>NFM!B100</f>
        <v>2.2235098390047492</v>
      </c>
      <c r="C161" s="220">
        <f>NFM!C100</f>
        <v>2.2831308554944094</v>
      </c>
      <c r="D161" s="220">
        <f>NFM!D100</f>
        <v>2.4253717647897037</v>
      </c>
      <c r="E161" s="220">
        <f>NFM!E100</f>
        <v>2.2825228915126377</v>
      </c>
      <c r="F161" s="220">
        <f>NFM!F100</f>
        <v>1.9445210102164963</v>
      </c>
      <c r="G161" s="220">
        <f>NFM!G100</f>
        <v>1.4198237082659968</v>
      </c>
      <c r="H161" s="220">
        <f>NFM!H100</f>
        <v>1.4464036168737826</v>
      </c>
      <c r="I161" s="220">
        <f>NFM!I100</f>
        <v>1.4361861895826615</v>
      </c>
      <c r="J161" s="220">
        <f>NFM!J100</f>
        <v>1.7166384207537735</v>
      </c>
      <c r="K161" s="220">
        <f>NFM!K100</f>
        <v>1.6197142159273974</v>
      </c>
      <c r="L161" s="220">
        <f>NFM!L100</f>
        <v>1.7592277202600759</v>
      </c>
      <c r="M161" s="220">
        <f>NFM!M100</f>
        <v>1.7096167757192855</v>
      </c>
      <c r="N161" s="220">
        <f>NFM!N100</f>
        <v>1.6625570965131444</v>
      </c>
      <c r="O161" s="220">
        <f>NFM!O100</f>
        <v>1.7031210935615813</v>
      </c>
      <c r="P161" s="220">
        <f>NFM!P100</f>
        <v>1.8362798493758967</v>
      </c>
      <c r="Q161" s="220">
        <f>NFM!Q100</f>
        <v>1.8515781088200374</v>
      </c>
      <c r="R161" s="220">
        <f>NFM!R100</f>
        <v>1.7687680942973327</v>
      </c>
      <c r="S161" s="220">
        <f>NFM!S100</f>
        <v>1.8434911890192978</v>
      </c>
      <c r="T161" s="220">
        <f>NFM!T100</f>
        <v>1.8998280039278883</v>
      </c>
      <c r="U161" s="220">
        <f>NFM!U100</f>
        <v>1.8304552189698371</v>
      </c>
      <c r="V161" s="220">
        <f>NFM!V100</f>
        <v>1.898086707319389</v>
      </c>
      <c r="W161" s="220">
        <f>NFM!W100</f>
        <v>1.7952012294558652</v>
      </c>
      <c r="X161" s="220">
        <f>NFM!X100</f>
        <v>1.9270218621234021</v>
      </c>
      <c r="Y161" s="220">
        <f>NFM!Y100</f>
        <v>1.8692763271275739</v>
      </c>
    </row>
    <row r="162" spans="1:25" ht="12" customHeight="1" x14ac:dyDescent="0.25">
      <c r="A162" s="14" t="s">
        <v>47</v>
      </c>
      <c r="B162" s="217">
        <f>NFM!B101</f>
        <v>2.6084381065661648</v>
      </c>
      <c r="C162" s="217">
        <f>NFM!C101</f>
        <v>2.6579936745430035</v>
      </c>
      <c r="D162" s="217">
        <f>NFM!D101</f>
        <v>2.639479056277827</v>
      </c>
      <c r="E162" s="217">
        <f>NFM!E101</f>
        <v>2.4989745188998422</v>
      </c>
      <c r="F162" s="217">
        <f>NFM!F101</f>
        <v>2.1813995066848988</v>
      </c>
      <c r="G162" s="217">
        <f>NFM!G101</f>
        <v>1.7589698146305699</v>
      </c>
      <c r="H162" s="217">
        <f>NFM!H101</f>
        <v>1.781606215831812</v>
      </c>
      <c r="I162" s="217">
        <f>NFM!I101</f>
        <v>1.9210553145728626</v>
      </c>
      <c r="J162" s="217">
        <f>NFM!J101</f>
        <v>2.2045492623722791</v>
      </c>
      <c r="K162" s="217">
        <f>NFM!K101</f>
        <v>1.9424126313557508</v>
      </c>
      <c r="L162" s="217">
        <f>NFM!L101</f>
        <v>2.1797834750136267</v>
      </c>
      <c r="M162" s="217">
        <f>NFM!M101</f>
        <v>2.1487517318563745</v>
      </c>
      <c r="N162" s="217">
        <f>NFM!N101</f>
        <v>2.2394727236706964</v>
      </c>
      <c r="O162" s="217">
        <f>NFM!O101</f>
        <v>2.27792524012923</v>
      </c>
      <c r="P162" s="217">
        <f>NFM!P101</f>
        <v>2.2519661816439558</v>
      </c>
      <c r="Q162" s="217">
        <f>NFM!Q101</f>
        <v>2.1988020898112945</v>
      </c>
      <c r="R162" s="217">
        <f>NFM!R101</f>
        <v>2.1111204294924186</v>
      </c>
      <c r="S162" s="217">
        <f>NFM!S101</f>
        <v>2.0878466709322474</v>
      </c>
      <c r="T162" s="217">
        <f>NFM!T101</f>
        <v>2.1610099612796621</v>
      </c>
      <c r="U162" s="217">
        <f>NFM!U101</f>
        <v>2.1936564378284285</v>
      </c>
      <c r="V162" s="217">
        <f>NFM!V101</f>
        <v>2.2025999739274669</v>
      </c>
      <c r="W162" s="217">
        <f>NFM!W101</f>
        <v>2.1578346554054972</v>
      </c>
      <c r="X162" s="217">
        <f>NFM!X101</f>
        <v>2.4850746680268072</v>
      </c>
      <c r="Y162" s="217">
        <f>NFM!Y101</f>
        <v>2.2313369165836416</v>
      </c>
    </row>
    <row r="163" spans="1:25" ht="12" customHeight="1" x14ac:dyDescent="0.25">
      <c r="A163" s="13" t="s">
        <v>19</v>
      </c>
      <c r="B163" s="218">
        <f>CHI!B100</f>
        <v>3.2501709710602511</v>
      </c>
      <c r="C163" s="218">
        <f>CHI!C100</f>
        <v>3.3160369926297975</v>
      </c>
      <c r="D163" s="218">
        <f>CHI!D100</f>
        <v>3.1013138500577204</v>
      </c>
      <c r="E163" s="218">
        <f>CHI!E100</f>
        <v>2.9267091143597646</v>
      </c>
      <c r="F163" s="218">
        <f>CHI!F100</f>
        <v>3.5339537179575364</v>
      </c>
      <c r="G163" s="218">
        <f>CHI!G100</f>
        <v>3.5675046087568907</v>
      </c>
      <c r="H163" s="218">
        <f>CHI!H100</f>
        <v>3.6250089803543015</v>
      </c>
      <c r="I163" s="218">
        <f>CHI!I100</f>
        <v>3.6398240573160869</v>
      </c>
      <c r="J163" s="218">
        <f>CHI!J100</f>
        <v>4.2012498659423487</v>
      </c>
      <c r="K163" s="218">
        <f>CHI!K100</f>
        <v>3.8211980240193859</v>
      </c>
      <c r="L163" s="218">
        <f>CHI!L100</f>
        <v>4.0338038174427453</v>
      </c>
      <c r="M163" s="218">
        <f>CHI!M100</f>
        <v>4.1331955196676278</v>
      </c>
      <c r="N163" s="218">
        <f>CHI!N100</f>
        <v>4.1591604642299371</v>
      </c>
      <c r="O163" s="218">
        <f>CHI!O100</f>
        <v>4.1593793300146462</v>
      </c>
      <c r="P163" s="218">
        <f>CHI!P100</f>
        <v>4.2568661052274841</v>
      </c>
      <c r="Q163" s="218">
        <f>CHI!Q100</f>
        <v>4.3781051535353237</v>
      </c>
      <c r="R163" s="218">
        <f>CHI!R100</f>
        <v>4.3177115994377298</v>
      </c>
      <c r="S163" s="218">
        <f>CHI!S100</f>
        <v>4.2532484656178973</v>
      </c>
      <c r="T163" s="218">
        <f>CHI!T100</f>
        <v>3.8396518728616802</v>
      </c>
      <c r="U163" s="218">
        <f>CHI!U100</f>
        <v>3.6083773829767258</v>
      </c>
      <c r="V163" s="218">
        <f>CHI!V100</f>
        <v>3.6517026924195553</v>
      </c>
      <c r="W163" s="218">
        <f>CHI!W100</f>
        <v>3.5981243653818371</v>
      </c>
      <c r="X163" s="218">
        <f>CHI!X100</f>
        <v>3.6388293738690094</v>
      </c>
      <c r="Y163" s="218">
        <f>CHI!Y100</f>
        <v>3.4058246266263854</v>
      </c>
    </row>
    <row r="164" spans="1:25" ht="12" customHeight="1" x14ac:dyDescent="0.25">
      <c r="A164" s="14" t="s">
        <v>88</v>
      </c>
      <c r="B164" s="217">
        <f>CHI!B101</f>
        <v>3.8608413391166709</v>
      </c>
      <c r="C164" s="217">
        <f>CHI!C101</f>
        <v>3.9172581412241363</v>
      </c>
      <c r="D164" s="217">
        <f>CHI!D101</f>
        <v>3.6134809669021446</v>
      </c>
      <c r="E164" s="217">
        <f>CHI!E101</f>
        <v>3.6335485010919588</v>
      </c>
      <c r="F164" s="217">
        <f>CHI!F101</f>
        <v>4.5140743054435344</v>
      </c>
      <c r="G164" s="217">
        <f>CHI!G101</f>
        <v>4.6485718230544171</v>
      </c>
      <c r="H164" s="217">
        <f>CHI!H101</f>
        <v>4.7869196508042089</v>
      </c>
      <c r="I164" s="217">
        <f>CHI!I101</f>
        <v>4.7688068952553753</v>
      </c>
      <c r="J164" s="217">
        <f>CHI!J101</f>
        <v>5.3438983403922631</v>
      </c>
      <c r="K164" s="217">
        <f>CHI!K101</f>
        <v>5.3523370355741156</v>
      </c>
      <c r="L164" s="217">
        <f>CHI!L101</f>
        <v>5.629494594694231</v>
      </c>
      <c r="M164" s="217">
        <f>CHI!M101</f>
        <v>5.017242909224148</v>
      </c>
      <c r="N164" s="217">
        <f>CHI!N101</f>
        <v>4.5899025840963521</v>
      </c>
      <c r="O164" s="217">
        <f>CHI!O101</f>
        <v>4.6224531714223298</v>
      </c>
      <c r="P164" s="217">
        <f>CHI!P101</f>
        <v>4.7635738519986264</v>
      </c>
      <c r="Q164" s="217">
        <f>CHI!Q101</f>
        <v>5.3953474788907032</v>
      </c>
      <c r="R164" s="217">
        <f>CHI!R101</f>
        <v>5.319659313410189</v>
      </c>
      <c r="S164" s="217">
        <f>CHI!S101</f>
        <v>5.0240841991166239</v>
      </c>
      <c r="T164" s="217">
        <f>CHI!T101</f>
        <v>5.1306151802909614</v>
      </c>
      <c r="U164" s="217">
        <f>CHI!U101</f>
        <v>4.8519698310604005</v>
      </c>
      <c r="V164" s="217">
        <f>CHI!V101</f>
        <v>4.9987762737795993</v>
      </c>
      <c r="W164" s="217">
        <f>CHI!W101</f>
        <v>4.5653980549866144</v>
      </c>
      <c r="X164" s="217">
        <f>CHI!X101</f>
        <v>4.5688320570397618</v>
      </c>
      <c r="Y164" s="217">
        <f>CHI!Y101</f>
        <v>4.7647647057179476</v>
      </c>
    </row>
    <row r="165" spans="1:25" ht="12" customHeight="1" x14ac:dyDescent="0.25">
      <c r="A165" s="14" t="s">
        <v>49</v>
      </c>
      <c r="B165" s="217">
        <f>CHI!B102</f>
        <v>2.1090404548995227</v>
      </c>
      <c r="C165" s="217">
        <f>CHI!C102</f>
        <v>2.1240407574316835</v>
      </c>
      <c r="D165" s="217">
        <f>CHI!D102</f>
        <v>2.0981129019432396</v>
      </c>
      <c r="E165" s="217">
        <f>CHI!E102</f>
        <v>1.5818923613192937</v>
      </c>
      <c r="F165" s="217">
        <f>CHI!F102</f>
        <v>1.8879453645634729</v>
      </c>
      <c r="G165" s="217">
        <f>CHI!G102</f>
        <v>1.7949855009876126</v>
      </c>
      <c r="H165" s="217">
        <f>CHI!H102</f>
        <v>1.8027762163838585</v>
      </c>
      <c r="I165" s="217">
        <f>CHI!I102</f>
        <v>1.8163423888609731</v>
      </c>
      <c r="J165" s="217">
        <f>CHI!J102</f>
        <v>2.3320585437992256</v>
      </c>
      <c r="K165" s="217">
        <f>CHI!K102</f>
        <v>2.3301433198013388</v>
      </c>
      <c r="L165" s="217">
        <f>CHI!L102</f>
        <v>2.47396033560796</v>
      </c>
      <c r="M165" s="217">
        <f>CHI!M102</f>
        <v>2.4205335409193625</v>
      </c>
      <c r="N165" s="217">
        <f>CHI!N102</f>
        <v>2.4037251088311122</v>
      </c>
      <c r="O165" s="217">
        <f>CHI!O102</f>
        <v>2.4462515951173169</v>
      </c>
      <c r="P165" s="217">
        <f>CHI!P102</f>
        <v>2.435063690226662</v>
      </c>
      <c r="Q165" s="217">
        <f>CHI!Q102</f>
        <v>2.3423151634647255</v>
      </c>
      <c r="R165" s="217">
        <f>CHI!R102</f>
        <v>2.3667551628159362</v>
      </c>
      <c r="S165" s="217">
        <f>CHI!S102</f>
        <v>2.3772870822204344</v>
      </c>
      <c r="T165" s="217">
        <f>CHI!T102</f>
        <v>2.275785493087259</v>
      </c>
      <c r="U165" s="217">
        <f>CHI!U102</f>
        <v>2.1837644096673325</v>
      </c>
      <c r="V165" s="217">
        <f>CHI!V102</f>
        <v>2.1074352718644205</v>
      </c>
      <c r="W165" s="217">
        <f>CHI!W102</f>
        <v>2.1752585048092237</v>
      </c>
      <c r="X165" s="217">
        <f>CHI!X102</f>
        <v>2.135689208979958</v>
      </c>
      <c r="Y165" s="217">
        <f>CHI!Y102</f>
        <v>2.1177440443028535</v>
      </c>
    </row>
    <row r="166" spans="1:25" ht="12" customHeight="1" x14ac:dyDescent="0.25">
      <c r="A166" s="14" t="s">
        <v>50</v>
      </c>
      <c r="B166" s="217">
        <f>CHI!B103</f>
        <v>2.1985030625934336</v>
      </c>
      <c r="C166" s="217">
        <f>CHI!C103</f>
        <v>2.2198261852857755</v>
      </c>
      <c r="D166" s="217">
        <f>CHI!D103</f>
        <v>2.1900114415650171</v>
      </c>
      <c r="E166" s="217">
        <f>CHI!E103</f>
        <v>1.6685681342469161</v>
      </c>
      <c r="F166" s="217">
        <f>CHI!F103</f>
        <v>1.9820929310247652</v>
      </c>
      <c r="G166" s="217">
        <f>CHI!G103</f>
        <v>1.8942076908234007</v>
      </c>
      <c r="H166" s="217">
        <f>CHI!H103</f>
        <v>1.903530279562841</v>
      </c>
      <c r="I166" s="217">
        <f>CHI!I103</f>
        <v>1.9148264089895375</v>
      </c>
      <c r="J166" s="217">
        <f>CHI!J103</f>
        <v>2.4313460731204359</v>
      </c>
      <c r="K166" s="217">
        <f>CHI!K103</f>
        <v>2.4363302270108034</v>
      </c>
      <c r="L166" s="217">
        <f>CHI!L103</f>
        <v>2.5828836700645335</v>
      </c>
      <c r="M166" s="217">
        <f>CHI!M103</f>
        <v>2.5393272466827668</v>
      </c>
      <c r="N166" s="217">
        <f>CHI!N103</f>
        <v>2.5236192916836484</v>
      </c>
      <c r="O166" s="217">
        <f>CHI!O103</f>
        <v>2.5672638795358491</v>
      </c>
      <c r="P166" s="217">
        <f>CHI!P103</f>
        <v>2.5562151214513831</v>
      </c>
      <c r="Q166" s="217">
        <f>CHI!Q103</f>
        <v>2.464879174470533</v>
      </c>
      <c r="R166" s="217">
        <f>CHI!R103</f>
        <v>2.1550946436291909</v>
      </c>
      <c r="S166" s="217">
        <f>CHI!S103</f>
        <v>2.1665067920988172</v>
      </c>
      <c r="T166" s="217">
        <f>CHI!T103</f>
        <v>2.0029906342311561</v>
      </c>
      <c r="U166" s="217">
        <f>CHI!U103</f>
        <v>1.9840050989729476</v>
      </c>
      <c r="V166" s="217">
        <f>CHI!V103</f>
        <v>1.9133659219426182</v>
      </c>
      <c r="W166" s="217">
        <f>CHI!W103</f>
        <v>2.0768774503445728</v>
      </c>
      <c r="X166" s="217">
        <f>CHI!X103</f>
        <v>2.0503836759693814</v>
      </c>
      <c r="Y166" s="217">
        <f>CHI!Y103</f>
        <v>2.0489066152664108</v>
      </c>
    </row>
    <row r="167" spans="1:25" ht="12" customHeight="1" x14ac:dyDescent="0.25">
      <c r="A167" s="13" t="s">
        <v>20</v>
      </c>
      <c r="B167" s="218">
        <f>NMM!B76</f>
        <v>6.6881580825388722</v>
      </c>
      <c r="C167" s="218">
        <f>NMM!C76</f>
        <v>6.2988800368866569</v>
      </c>
      <c r="D167" s="218">
        <f>NMM!D76</f>
        <v>6.2849496315177014</v>
      </c>
      <c r="E167" s="218">
        <f>NMM!E76</f>
        <v>6.2035065988829494</v>
      </c>
      <c r="F167" s="218">
        <f>NMM!F76</f>
        <v>6.2761356625970581</v>
      </c>
      <c r="G167" s="218">
        <f>NMM!G76</f>
        <v>6.1669167983002815</v>
      </c>
      <c r="H167" s="218">
        <f>NMM!H76</f>
        <v>6.5970580677544897</v>
      </c>
      <c r="I167" s="218">
        <f>NMM!I76</f>
        <v>6.6558275071420558</v>
      </c>
      <c r="J167" s="218">
        <f>NMM!J76</f>
        <v>6.8305233411571535</v>
      </c>
      <c r="K167" s="218">
        <f>NMM!K76</f>
        <v>6.4578456416689329</v>
      </c>
      <c r="L167" s="218">
        <f>NMM!L76</f>
        <v>6.5639942361416423</v>
      </c>
      <c r="M167" s="218">
        <f>NMM!M76</f>
        <v>6.7476472835171455</v>
      </c>
      <c r="N167" s="218">
        <f>NMM!N76</f>
        <v>6.6150414724999678</v>
      </c>
      <c r="O167" s="218">
        <f>NMM!O76</f>
        <v>6.6005391282591654</v>
      </c>
      <c r="P167" s="218">
        <f>NMM!P76</f>
        <v>6.7978587072321384</v>
      </c>
      <c r="Q167" s="218">
        <f>NMM!Q76</f>
        <v>6.8287447452355075</v>
      </c>
      <c r="R167" s="218">
        <f>NMM!R76</f>
        <v>6.6229906983216562</v>
      </c>
      <c r="S167" s="218">
        <f>NMM!S76</f>
        <v>6.6782065848399945</v>
      </c>
      <c r="T167" s="218">
        <f>NMM!T76</f>
        <v>6.865336059249791</v>
      </c>
      <c r="U167" s="218">
        <f>NMM!U76</f>
        <v>6.8669352037119475</v>
      </c>
      <c r="V167" s="218">
        <f>NMM!V76</f>
        <v>7.0246469114439662</v>
      </c>
      <c r="W167" s="218">
        <f>NMM!W76</f>
        <v>6.6521829286294905</v>
      </c>
      <c r="X167" s="218">
        <f>NMM!X76</f>
        <v>7.1220723628428662</v>
      </c>
      <c r="Y167" s="218">
        <f>NMM!Y76</f>
        <v>6.9281339735349992</v>
      </c>
    </row>
    <row r="168" spans="1:25" ht="12" customHeight="1" x14ac:dyDescent="0.25">
      <c r="A168" s="14" t="s">
        <v>51</v>
      </c>
      <c r="B168" s="217">
        <f>NMM!B77</f>
        <v>8.4536398846706149</v>
      </c>
      <c r="C168" s="217">
        <f>NMM!C77</f>
        <v>8.2876334022313785</v>
      </c>
      <c r="D168" s="217">
        <f>NMM!D77</f>
        <v>8.6285224642446501</v>
      </c>
      <c r="E168" s="217">
        <f>NMM!E77</f>
        <v>8.4961356191137671</v>
      </c>
      <c r="F168" s="217">
        <f>NMM!F77</f>
        <v>8.8265418183940074</v>
      </c>
      <c r="G168" s="217">
        <f>NMM!G77</f>
        <v>8.5681758676185318</v>
      </c>
      <c r="H168" s="217">
        <f>NMM!H77</f>
        <v>9.2302285889426674</v>
      </c>
      <c r="I168" s="217">
        <f>NMM!I77</f>
        <v>9.4058371037264319</v>
      </c>
      <c r="J168" s="217">
        <f>NMM!J77</f>
        <v>9.7068861686582686</v>
      </c>
      <c r="K168" s="217">
        <f>NMM!K77</f>
        <v>8.9150792338916567</v>
      </c>
      <c r="L168" s="217">
        <f>NMM!L77</f>
        <v>9.3084977954002266</v>
      </c>
      <c r="M168" s="217">
        <f>NMM!M77</f>
        <v>9.4256191994360634</v>
      </c>
      <c r="N168" s="217">
        <f>NMM!N77</f>
        <v>9.7099458928080207</v>
      </c>
      <c r="O168" s="217">
        <f>NMM!O77</f>
        <v>9.9940936218773082</v>
      </c>
      <c r="P168" s="217">
        <f>NMM!P77</f>
        <v>10.061247655287657</v>
      </c>
      <c r="Q168" s="217">
        <f>NMM!Q77</f>
        <v>10.46795563575721</v>
      </c>
      <c r="R168" s="217">
        <f>NMM!R77</f>
        <v>10.092376633922303</v>
      </c>
      <c r="S168" s="217">
        <f>NMM!S77</f>
        <v>9.9698553376815493</v>
      </c>
      <c r="T168" s="217">
        <f>NMM!T77</f>
        <v>9.8391594131374163</v>
      </c>
      <c r="U168" s="217">
        <f>NMM!U77</f>
        <v>9.9252881303032687</v>
      </c>
      <c r="V168" s="217">
        <f>NMM!V77</f>
        <v>10.292334143940915</v>
      </c>
      <c r="W168" s="217">
        <f>NMM!W77</f>
        <v>9.6476457082012406</v>
      </c>
      <c r="X168" s="217">
        <f>NMM!X77</f>
        <v>10.433922035035076</v>
      </c>
      <c r="Y168" s="217">
        <f>NMM!Y77</f>
        <v>10.200530361324471</v>
      </c>
    </row>
    <row r="169" spans="1:25" ht="12" customHeight="1" x14ac:dyDescent="0.25">
      <c r="A169" s="14" t="s">
        <v>52</v>
      </c>
      <c r="B169" s="217">
        <f>NMM!B78</f>
        <v>4.8818384231797651</v>
      </c>
      <c r="C169" s="217">
        <f>NMM!C78</f>
        <v>4.6840861918134733</v>
      </c>
      <c r="D169" s="217">
        <f>NMM!D78</f>
        <v>4.6351383975544351</v>
      </c>
      <c r="E169" s="217">
        <f>NMM!E78</f>
        <v>4.6725268513709048</v>
      </c>
      <c r="F169" s="217">
        <f>NMM!F78</f>
        <v>4.5718710337755555</v>
      </c>
      <c r="G169" s="217">
        <f>NMM!G78</f>
        <v>4.5772679634603346</v>
      </c>
      <c r="H169" s="217">
        <f>NMM!H78</f>
        <v>4.6981256257394337</v>
      </c>
      <c r="I169" s="217">
        <f>NMM!I78</f>
        <v>4.525773777231147</v>
      </c>
      <c r="J169" s="217">
        <f>NMM!J78</f>
        <v>4.744475463935248</v>
      </c>
      <c r="K169" s="217">
        <f>NMM!K78</f>
        <v>4.8209685353080873</v>
      </c>
      <c r="L169" s="217">
        <f>NMM!L78</f>
        <v>4.8351779541473388</v>
      </c>
      <c r="M169" s="217">
        <f>NMM!M78</f>
        <v>4.8454218812310303</v>
      </c>
      <c r="N169" s="217">
        <f>NMM!N78</f>
        <v>4.7716860382706425</v>
      </c>
      <c r="O169" s="217">
        <f>NMM!O78</f>
        <v>4.7746875807979787</v>
      </c>
      <c r="P169" s="217">
        <f>NMM!P78</f>
        <v>4.8925711985184677</v>
      </c>
      <c r="Q169" s="217">
        <f>NMM!Q78</f>
        <v>4.7465807866438423</v>
      </c>
      <c r="R169" s="217">
        <f>NMM!R78</f>
        <v>4.7785469534471758</v>
      </c>
      <c r="S169" s="217">
        <f>NMM!S78</f>
        <v>4.8437986657767755</v>
      </c>
      <c r="T169" s="217">
        <f>NMM!T78</f>
        <v>5.0825011849834647</v>
      </c>
      <c r="U169" s="217">
        <f>NMM!U78</f>
        <v>5.2910085440648436</v>
      </c>
      <c r="V169" s="217">
        <f>NMM!V78</f>
        <v>5.3848197968842664</v>
      </c>
      <c r="W169" s="217">
        <f>NMM!W78</f>
        <v>5.3018796778323072</v>
      </c>
      <c r="X169" s="217">
        <f>NMM!X78</f>
        <v>5.6354009099257318</v>
      </c>
      <c r="Y169" s="217">
        <f>NMM!Y78</f>
        <v>5.5673197130627283</v>
      </c>
    </row>
    <row r="170" spans="1:25" ht="12" customHeight="1" x14ac:dyDescent="0.25">
      <c r="A170" s="14" t="s">
        <v>60</v>
      </c>
      <c r="B170" s="217">
        <f>NMM!B79</f>
        <v>3.3157599010487089</v>
      </c>
      <c r="C170" s="217">
        <f>NMM!C79</f>
        <v>3.1768152026652103</v>
      </c>
      <c r="D170" s="217">
        <f>NMM!D79</f>
        <v>3.1464046136314407</v>
      </c>
      <c r="E170" s="217">
        <f>NMM!E79</f>
        <v>3.1453759846311784</v>
      </c>
      <c r="F170" s="217">
        <f>NMM!F79</f>
        <v>3.1483429785720642</v>
      </c>
      <c r="G170" s="217">
        <f>NMM!G79</f>
        <v>3.1192427408810697</v>
      </c>
      <c r="H170" s="217">
        <f>NMM!H79</f>
        <v>3.1366212579587818</v>
      </c>
      <c r="I170" s="217">
        <f>NMM!I79</f>
        <v>3.2360970354574916</v>
      </c>
      <c r="J170" s="217">
        <f>NMM!J79</f>
        <v>3.1975218292353609</v>
      </c>
      <c r="K170" s="217">
        <f>NMM!K79</f>
        <v>2.9695249395032963</v>
      </c>
      <c r="L170" s="217">
        <f>NMM!L79</f>
        <v>2.9995869291906696</v>
      </c>
      <c r="M170" s="217">
        <f>NMM!M79</f>
        <v>3.0409540832679567</v>
      </c>
      <c r="N170" s="217">
        <f>NMM!N79</f>
        <v>3.0099012207475968</v>
      </c>
      <c r="O170" s="217">
        <f>NMM!O79</f>
        <v>3.0000061993515135</v>
      </c>
      <c r="P170" s="217">
        <f>NMM!P79</f>
        <v>2.984827041543654</v>
      </c>
      <c r="Q170" s="217">
        <f>NMM!Q79</f>
        <v>2.966766234955998</v>
      </c>
      <c r="R170" s="217">
        <f>NMM!R79</f>
        <v>2.8808528550684742</v>
      </c>
      <c r="S170" s="217">
        <f>NMM!S79</f>
        <v>2.8766531438569958</v>
      </c>
      <c r="T170" s="217">
        <f>NMM!T79</f>
        <v>2.8532987450912368</v>
      </c>
      <c r="U170" s="217">
        <f>NMM!U79</f>
        <v>2.8481304145263517</v>
      </c>
      <c r="V170" s="217">
        <f>NMM!V79</f>
        <v>2.8755929291278188</v>
      </c>
      <c r="W170" s="217">
        <f>NMM!W79</f>
        <v>2.8423389518141442</v>
      </c>
      <c r="X170" s="217">
        <f>NMM!X79</f>
        <v>2.8221464854632243</v>
      </c>
      <c r="Y170" s="217">
        <f>NMM!Y79</f>
        <v>2.8513172856118216</v>
      </c>
    </row>
    <row r="171" spans="1:25" ht="12" customHeight="1" x14ac:dyDescent="0.25">
      <c r="A171" s="13" t="s">
        <v>21</v>
      </c>
      <c r="B171" s="218">
        <f>PPA!B74</f>
        <v>1.5398069671157468</v>
      </c>
      <c r="C171" s="218">
        <f>PPA!C74</f>
        <v>1.546944922248823</v>
      </c>
      <c r="D171" s="218">
        <f>PPA!D74</f>
        <v>1.4255137523187549</v>
      </c>
      <c r="E171" s="218">
        <f>PPA!E74</f>
        <v>1.3573302408190189</v>
      </c>
      <c r="F171" s="218">
        <f>PPA!F74</f>
        <v>1.3423930284333014</v>
      </c>
      <c r="G171" s="218">
        <f>PPA!G74</f>
        <v>1.30065893365699</v>
      </c>
      <c r="H171" s="218">
        <f>PPA!H74</f>
        <v>1.1840750565965563</v>
      </c>
      <c r="I171" s="218">
        <f>PPA!I74</f>
        <v>1.0938823079361033</v>
      </c>
      <c r="J171" s="218">
        <f>PPA!J74</f>
        <v>0.9973772029684449</v>
      </c>
      <c r="K171" s="218">
        <f>PPA!K74</f>
        <v>1.0296311964425759</v>
      </c>
      <c r="L171" s="218">
        <f>PPA!L74</f>
        <v>1.0967943869817069</v>
      </c>
      <c r="M171" s="218">
        <f>PPA!M74</f>
        <v>1.1920201771422654</v>
      </c>
      <c r="N171" s="218">
        <f>PPA!N74</f>
        <v>1.1335383772456216</v>
      </c>
      <c r="O171" s="218">
        <f>PPA!O74</f>
        <v>1.0092366831772275</v>
      </c>
      <c r="P171" s="218">
        <f>PPA!P74</f>
        <v>1.0293077894242708</v>
      </c>
      <c r="Q171" s="218">
        <f>PPA!Q74</f>
        <v>1.0146179823231198</v>
      </c>
      <c r="R171" s="218">
        <f>PPA!R74</f>
        <v>0.93485500494613782</v>
      </c>
      <c r="S171" s="218">
        <f>PPA!S74</f>
        <v>0.84984150044634221</v>
      </c>
      <c r="T171" s="218">
        <f>PPA!T74</f>
        <v>0.74443859759452147</v>
      </c>
      <c r="U171" s="218">
        <f>PPA!U74</f>
        <v>0.78686662586323386</v>
      </c>
      <c r="V171" s="218">
        <f>PPA!V74</f>
        <v>0.7082030831586178</v>
      </c>
      <c r="W171" s="218">
        <f>PPA!W74</f>
        <v>0.93047360073538188</v>
      </c>
      <c r="X171" s="218">
        <f>PPA!X74</f>
        <v>0.85864721026733526</v>
      </c>
      <c r="Y171" s="218">
        <f>PPA!Y74</f>
        <v>0.81694959675837786</v>
      </c>
    </row>
    <row r="172" spans="1:25" ht="12" customHeight="1" x14ac:dyDescent="0.25">
      <c r="A172" s="14" t="s">
        <v>54</v>
      </c>
      <c r="B172" s="217">
        <f>PPA!B75</f>
        <v>1.4404172835971096</v>
      </c>
      <c r="C172" s="217">
        <f>PPA!C75</f>
        <v>1.4334674020786335</v>
      </c>
      <c r="D172" s="217">
        <f>PPA!D75</f>
        <v>1.3103168363055109</v>
      </c>
      <c r="E172" s="217">
        <f>PPA!E75</f>
        <v>1.2378278330974279</v>
      </c>
      <c r="F172" s="217">
        <f>PPA!F75</f>
        <v>1.2255311293333704</v>
      </c>
      <c r="G172" s="217">
        <f>PPA!G75</f>
        <v>1.1686444214554845</v>
      </c>
      <c r="H172" s="217">
        <f>PPA!H75</f>
        <v>1.0578849817285716</v>
      </c>
      <c r="I172" s="217">
        <f>PPA!I75</f>
        <v>0.9611634373171829</v>
      </c>
      <c r="J172" s="217">
        <f>PPA!J75</f>
        <v>0.87501340024195284</v>
      </c>
      <c r="K172" s="217">
        <f>PPA!K75</f>
        <v>0.88752222320319285</v>
      </c>
      <c r="L172" s="217">
        <f>PPA!L75</f>
        <v>0.93881211712043466</v>
      </c>
      <c r="M172" s="217">
        <f>PPA!M75</f>
        <v>1.0246229228556518</v>
      </c>
      <c r="N172" s="217">
        <f>PPA!N75</f>
        <v>0.95601230643378121</v>
      </c>
      <c r="O172" s="217">
        <f>PPA!O75</f>
        <v>0.87153904216932176</v>
      </c>
      <c r="P172" s="217">
        <f>PPA!P75</f>
        <v>0.88736435945980996</v>
      </c>
      <c r="Q172" s="217">
        <f>PPA!Q75</f>
        <v>0.87227288142754977</v>
      </c>
      <c r="R172" s="217">
        <f>PPA!R75</f>
        <v>0.81193330839606948</v>
      </c>
      <c r="S172" s="217">
        <f>PPA!S75</f>
        <v>0.74855646779465101</v>
      </c>
      <c r="T172" s="217">
        <f>PPA!T75</f>
        <v>0.65487161448299602</v>
      </c>
      <c r="U172" s="217">
        <f>PPA!U75</f>
        <v>0.68922081041986505</v>
      </c>
      <c r="V172" s="217">
        <f>PPA!V75</f>
        <v>0.62221432274710808</v>
      </c>
      <c r="W172" s="217">
        <f>PPA!W75</f>
        <v>0.78222753828823233</v>
      </c>
      <c r="X172" s="217">
        <f>PPA!X75</f>
        <v>0.69945049808383719</v>
      </c>
      <c r="Y172" s="217">
        <f>PPA!Y75</f>
        <v>0.67994401240434688</v>
      </c>
    </row>
    <row r="173" spans="1:25" ht="12" customHeight="1" x14ac:dyDescent="0.25">
      <c r="A173" s="14" t="s">
        <v>61</v>
      </c>
      <c r="B173" s="217">
        <f>PPA!B76</f>
        <v>1.6658870590027202</v>
      </c>
      <c r="C173" s="217">
        <f>PPA!C76</f>
        <v>1.6750703332311223</v>
      </c>
      <c r="D173" s="217">
        <f>PPA!D76</f>
        <v>1.5429811996216101</v>
      </c>
      <c r="E173" s="217">
        <f>PPA!E76</f>
        <v>1.4692347582593712</v>
      </c>
      <c r="F173" s="217">
        <f>PPA!F76</f>
        <v>1.4446874507105181</v>
      </c>
      <c r="G173" s="217">
        <f>PPA!G76</f>
        <v>1.4103270944878143</v>
      </c>
      <c r="H173" s="217">
        <f>PPA!H76</f>
        <v>1.2832646337686313</v>
      </c>
      <c r="I173" s="217">
        <f>PPA!I76</f>
        <v>1.188130826226911</v>
      </c>
      <c r="J173" s="217">
        <f>PPA!J76</f>
        <v>1.0805642805767008</v>
      </c>
      <c r="K173" s="217">
        <f>PPA!K76</f>
        <v>1.1193817219878235</v>
      </c>
      <c r="L173" s="217">
        <f>PPA!L76</f>
        <v>1.1929739861569724</v>
      </c>
      <c r="M173" s="217">
        <f>PPA!M76</f>
        <v>1.2957713515830165</v>
      </c>
      <c r="N173" s="217">
        <f>PPA!N76</f>
        <v>1.2340318466559088</v>
      </c>
      <c r="O173" s="217">
        <f>PPA!O76</f>
        <v>1.0885606940424934</v>
      </c>
      <c r="P173" s="217">
        <f>PPA!P76</f>
        <v>1.1092792093178165</v>
      </c>
      <c r="Q173" s="217">
        <f>PPA!Q76</f>
        <v>1.0910307641458554</v>
      </c>
      <c r="R173" s="217">
        <f>PPA!R76</f>
        <v>1.0001891071838038</v>
      </c>
      <c r="S173" s="217">
        <f>PPA!S76</f>
        <v>0.91627030526117348</v>
      </c>
      <c r="T173" s="217">
        <f>PPA!T76</f>
        <v>0.80007153047374724</v>
      </c>
      <c r="U173" s="217">
        <f>PPA!U76</f>
        <v>0.84433558739882819</v>
      </c>
      <c r="V173" s="217">
        <f>PPA!V76</f>
        <v>0.75807003229199243</v>
      </c>
      <c r="W173" s="217">
        <f>PPA!W76</f>
        <v>1.0220420507867432</v>
      </c>
      <c r="X173" s="217">
        <f>PPA!X76</f>
        <v>0.92943123618873891</v>
      </c>
      <c r="Y173" s="217">
        <f>PPA!Y76</f>
        <v>0.87830798154379974</v>
      </c>
    </row>
    <row r="174" spans="1:25" ht="12" customHeight="1" x14ac:dyDescent="0.25">
      <c r="A174" s="14" t="s">
        <v>62</v>
      </c>
      <c r="B174" s="217">
        <f>PPA!B77</f>
        <v>0.30886731366254849</v>
      </c>
      <c r="C174" s="217">
        <f>PPA!C77</f>
        <v>0.28387613226567293</v>
      </c>
      <c r="D174" s="217">
        <f>PPA!D77</f>
        <v>0.25699127431011021</v>
      </c>
      <c r="E174" s="217">
        <f>PPA!E77</f>
        <v>0.27583567339732412</v>
      </c>
      <c r="F174" s="217">
        <f>PPA!F77</f>
        <v>0.32885226909068427</v>
      </c>
      <c r="G174" s="217">
        <f>PPA!G77</f>
        <v>0.23541437301692958</v>
      </c>
      <c r="H174" s="217">
        <f>PPA!H77</f>
        <v>0.26086453818048244</v>
      </c>
      <c r="I174" s="217">
        <f>PPA!I77</f>
        <v>0.26525085874148696</v>
      </c>
      <c r="J174" s="217">
        <f>PPA!J77</f>
        <v>0.28731609066736974</v>
      </c>
      <c r="K174" s="217">
        <f>PPA!K77</f>
        <v>0.24299638866892387</v>
      </c>
      <c r="L174" s="217">
        <f>PPA!L77</f>
        <v>0.22326042737796781</v>
      </c>
      <c r="M174" s="217">
        <f>PPA!M77</f>
        <v>0.21946224822977434</v>
      </c>
      <c r="N174" s="217">
        <f>PPA!N77</f>
        <v>0.20195679167627517</v>
      </c>
      <c r="O174" s="217">
        <f>PPA!O77</f>
        <v>0.25485641849515406</v>
      </c>
      <c r="P174" s="217">
        <f>PPA!P77</f>
        <v>0.2681216874488585</v>
      </c>
      <c r="Q174" s="217">
        <f>PPA!Q77</f>
        <v>0.27270810637983606</v>
      </c>
      <c r="R174" s="217">
        <f>PPA!R77</f>
        <v>0.32340458338987971</v>
      </c>
      <c r="S174" s="217">
        <f>PPA!S77</f>
        <v>0.33771245853417242</v>
      </c>
      <c r="T174" s="217">
        <f>PPA!T77</f>
        <v>0.33548229574077615</v>
      </c>
      <c r="U174" s="217">
        <f>PPA!U77</f>
        <v>0.34540105766708817</v>
      </c>
      <c r="V174" s="217">
        <f>PPA!V77</f>
        <v>0.34411339688018444</v>
      </c>
      <c r="W174" s="217">
        <f>PPA!W77</f>
        <v>0.23688988413688061</v>
      </c>
      <c r="X174" s="217">
        <f>PPA!X77</f>
        <v>0.20850575958873699</v>
      </c>
      <c r="Y174" s="217">
        <f>PPA!Y77</f>
        <v>0.26304669136787012</v>
      </c>
    </row>
    <row r="175" spans="1:25" ht="12" customHeight="1" x14ac:dyDescent="0.25">
      <c r="A175" s="15" t="s">
        <v>63</v>
      </c>
      <c r="B175" s="221">
        <f>FBT!B$38</f>
        <v>2.870996037000638</v>
      </c>
      <c r="C175" s="221">
        <f>FBT!C$38</f>
        <v>2.8224764616736691</v>
      </c>
      <c r="D175" s="221">
        <f>FBT!D$38</f>
        <v>2.8267784198134929</v>
      </c>
      <c r="E175" s="221">
        <f>FBT!E$38</f>
        <v>2.717384341793835</v>
      </c>
      <c r="F175" s="221">
        <f>FBT!F$38</f>
        <v>2.659649356209504</v>
      </c>
      <c r="G175" s="221">
        <f>FBT!G$38</f>
        <v>2.6289858913588215</v>
      </c>
      <c r="H175" s="221">
        <f>FBT!H$38</f>
        <v>2.5212627365389277</v>
      </c>
      <c r="I175" s="221">
        <f>FBT!I$38</f>
        <v>2.4496298362622615</v>
      </c>
      <c r="J175" s="221">
        <f>FBT!J$38</f>
        <v>2.3581728676082729</v>
      </c>
      <c r="K175" s="221">
        <f>FBT!K$38</f>
        <v>2.339349247763407</v>
      </c>
      <c r="L175" s="221">
        <f>FBT!L$38</f>
        <v>2.3072782532374703</v>
      </c>
      <c r="M175" s="221">
        <f>FBT!M$38</f>
        <v>2.2948543298808475</v>
      </c>
      <c r="N175" s="221">
        <f>FBT!N$38</f>
        <v>2.2753412202973688</v>
      </c>
      <c r="O175" s="221">
        <f>FBT!O$38</f>
        <v>2.1948853684529559</v>
      </c>
      <c r="P175" s="221">
        <f>FBT!P$38</f>
        <v>2.1762105291374447</v>
      </c>
      <c r="Q175" s="221">
        <f>FBT!Q$38</f>
        <v>2.0539274333273769</v>
      </c>
      <c r="R175" s="221">
        <f>FBT!R$38</f>
        <v>2.0368809093977251</v>
      </c>
      <c r="S175" s="221">
        <f>FBT!S$38</f>
        <v>2.0371286277972622</v>
      </c>
      <c r="T175" s="221">
        <f>FBT!T$38</f>
        <v>2.0224821391512902</v>
      </c>
      <c r="U175" s="221">
        <f>FBT!U$38</f>
        <v>2.0097816294794839</v>
      </c>
      <c r="V175" s="221">
        <f>FBT!V$38</f>
        <v>1.970727548759005</v>
      </c>
      <c r="W175" s="221">
        <f>FBT!W$38</f>
        <v>1.9508905942411181</v>
      </c>
      <c r="X175" s="221">
        <f>FBT!X$38</f>
        <v>1.8986962897205335</v>
      </c>
      <c r="Y175" s="221">
        <f>FBT!Y$38</f>
        <v>2.0956405735595145</v>
      </c>
    </row>
    <row r="176" spans="1:25" ht="12" customHeight="1" x14ac:dyDescent="0.25">
      <c r="A176" s="12" t="s">
        <v>64</v>
      </c>
      <c r="B176" s="217">
        <f>TRE!B$38</f>
        <v>1.6935007304010927</v>
      </c>
      <c r="C176" s="217">
        <f>TRE!C$38</f>
        <v>1.45775401956143</v>
      </c>
      <c r="D176" s="217">
        <f>TRE!D$38</f>
        <v>1.338755879569872</v>
      </c>
      <c r="E176" s="217">
        <f>TRE!E$38</f>
        <v>1.2330227500099025</v>
      </c>
      <c r="F176" s="217">
        <f>TRE!F$38</f>
        <v>1.1302526833512403</v>
      </c>
      <c r="G176" s="217">
        <f>TRE!G$38</f>
        <v>1.1216733497453291</v>
      </c>
      <c r="H176" s="217">
        <f>TRE!H$38</f>
        <v>1.080672147909284</v>
      </c>
      <c r="I176" s="217">
        <f>TRE!I$38</f>
        <v>1.0299239982996997</v>
      </c>
      <c r="J176" s="217">
        <f>TRE!J$38</f>
        <v>0.93761796234715411</v>
      </c>
      <c r="K176" s="217">
        <f>TRE!K$38</f>
        <v>1.0201825098071489</v>
      </c>
      <c r="L176" s="217">
        <f>TRE!L$38</f>
        <v>1.0201187389955693</v>
      </c>
      <c r="M176" s="217">
        <f>TRE!M$38</f>
        <v>0.9138402787684532</v>
      </c>
      <c r="N176" s="217">
        <f>TRE!N$38</f>
        <v>0.94407751364644155</v>
      </c>
      <c r="O176" s="217">
        <f>TRE!O$38</f>
        <v>0.89846902771355308</v>
      </c>
      <c r="P176" s="217">
        <f>TRE!P$38</f>
        <v>0.85063256509665131</v>
      </c>
      <c r="Q176" s="217">
        <f>TRE!Q$38</f>
        <v>0.82961604361580477</v>
      </c>
      <c r="R176" s="217">
        <f>TRE!R$38</f>
        <v>0.84461519703836596</v>
      </c>
      <c r="S176" s="217">
        <f>TRE!S$38</f>
        <v>0.77583231469001546</v>
      </c>
      <c r="T176" s="217">
        <f>TRE!T$38</f>
        <v>0.85935723686546428</v>
      </c>
      <c r="U176" s="217">
        <f>TRE!U$38</f>
        <v>0.85035609726896666</v>
      </c>
      <c r="V176" s="217">
        <f>TRE!V$38</f>
        <v>0.86023863371484488</v>
      </c>
      <c r="W176" s="217">
        <f>TRE!W$38</f>
        <v>0.7704166066582675</v>
      </c>
      <c r="X176" s="217">
        <f>TRE!X$38</f>
        <v>0.7256031206888407</v>
      </c>
      <c r="Y176" s="217">
        <f>TRE!Y$38</f>
        <v>1.0144780038268946</v>
      </c>
    </row>
    <row r="177" spans="1:25" ht="12" customHeight="1" x14ac:dyDescent="0.25">
      <c r="A177" s="12" t="s">
        <v>65</v>
      </c>
      <c r="B177" s="217">
        <f>MAE!B$38</f>
        <v>1.784074297024665</v>
      </c>
      <c r="C177" s="217">
        <f>MAE!C$38</f>
        <v>1.684531061666305</v>
      </c>
      <c r="D177" s="217">
        <f>MAE!D$38</f>
        <v>1.5874357626647084</v>
      </c>
      <c r="E177" s="217">
        <f>MAE!E$38</f>
        <v>1.4885693526118009</v>
      </c>
      <c r="F177" s="217">
        <f>MAE!F$38</f>
        <v>1.4288038484220127</v>
      </c>
      <c r="G177" s="217">
        <f>MAE!G$38</f>
        <v>1.3807108262698395</v>
      </c>
      <c r="H177" s="217">
        <f>MAE!H$38</f>
        <v>1.2959938385590029</v>
      </c>
      <c r="I177" s="217">
        <f>MAE!I$38</f>
        <v>1.2180039000575369</v>
      </c>
      <c r="J177" s="217">
        <f>MAE!J$38</f>
        <v>1.1968758327183708</v>
      </c>
      <c r="K177" s="217">
        <f>MAE!K$38</f>
        <v>1.1442584497199924</v>
      </c>
      <c r="L177" s="217">
        <f>MAE!L$38</f>
        <v>1.1227408277726523</v>
      </c>
      <c r="M177" s="217">
        <f>MAE!M$38</f>
        <v>1.0749773230195614</v>
      </c>
      <c r="N177" s="217">
        <f>MAE!N$38</f>
        <v>1.1284174598777761</v>
      </c>
      <c r="O177" s="217">
        <f>MAE!O$38</f>
        <v>1.0735488388894372</v>
      </c>
      <c r="P177" s="217">
        <f>MAE!P$38</f>
        <v>1.0868099541999483</v>
      </c>
      <c r="Q177" s="217">
        <f>MAE!Q$38</f>
        <v>1.1231049397783162</v>
      </c>
      <c r="R177" s="217">
        <f>MAE!R$38</f>
        <v>1.0016347095963287</v>
      </c>
      <c r="S177" s="217">
        <f>MAE!S$38</f>
        <v>0.98972922718542045</v>
      </c>
      <c r="T177" s="217">
        <f>MAE!T$38</f>
        <v>0.95884772522117989</v>
      </c>
      <c r="U177" s="217">
        <f>MAE!U$38</f>
        <v>0.93565136247600522</v>
      </c>
      <c r="V177" s="217">
        <f>MAE!V$38</f>
        <v>0.95329215459407979</v>
      </c>
      <c r="W177" s="217">
        <f>MAE!W$38</f>
        <v>0.97253319054311704</v>
      </c>
      <c r="X177" s="217">
        <f>MAE!X$38</f>
        <v>0.95895149478352604</v>
      </c>
      <c r="Y177" s="217">
        <f>MAE!Y$38</f>
        <v>1.269231904138264</v>
      </c>
    </row>
    <row r="178" spans="1:25" ht="12" customHeight="1" x14ac:dyDescent="0.25">
      <c r="A178" s="12" t="s">
        <v>66</v>
      </c>
      <c r="B178" s="217">
        <f>TEL!B$38</f>
        <v>2.1492013293203893</v>
      </c>
      <c r="C178" s="217">
        <f>TEL!C$38</f>
        <v>2.1831966958355182</v>
      </c>
      <c r="D178" s="217">
        <f>TEL!D$38</f>
        <v>2.0768314689444525</v>
      </c>
      <c r="E178" s="217">
        <f>TEL!E$38</f>
        <v>1.8976419849055761</v>
      </c>
      <c r="F178" s="217">
        <f>TEL!F$38</f>
        <v>1.7358733128343065</v>
      </c>
      <c r="G178" s="217">
        <f>TEL!G$38</f>
        <v>1.694420906569545</v>
      </c>
      <c r="H178" s="217">
        <f>TEL!H$38</f>
        <v>1.6721877364540627</v>
      </c>
      <c r="I178" s="217">
        <f>TEL!I$38</f>
        <v>1.673241322871986</v>
      </c>
      <c r="J178" s="217">
        <f>TEL!J$38</f>
        <v>1.61257996337916</v>
      </c>
      <c r="K178" s="217">
        <f>TEL!K$38</f>
        <v>1.6050169146055577</v>
      </c>
      <c r="L178" s="217">
        <f>TEL!L$38</f>
        <v>1.5811084119410306</v>
      </c>
      <c r="M178" s="217">
        <f>TEL!M$38</f>
        <v>1.4401712313536164</v>
      </c>
      <c r="N178" s="217">
        <f>TEL!N$38</f>
        <v>1.3438449205928213</v>
      </c>
      <c r="O178" s="217">
        <f>TEL!O$38</f>
        <v>1.3645615370399267</v>
      </c>
      <c r="P178" s="217">
        <f>TEL!P$38</f>
        <v>1.4163891159742135</v>
      </c>
      <c r="Q178" s="217">
        <f>TEL!Q$38</f>
        <v>1.2172508481683426</v>
      </c>
      <c r="R178" s="217">
        <f>TEL!R$38</f>
        <v>1.2145731591777575</v>
      </c>
      <c r="S178" s="217">
        <f>TEL!S$38</f>
        <v>1.250987823263483</v>
      </c>
      <c r="T178" s="217">
        <f>TEL!T$38</f>
        <v>1.1535059735696909</v>
      </c>
      <c r="U178" s="217">
        <f>TEL!U$38</f>
        <v>1.3061080183339044</v>
      </c>
      <c r="V178" s="217">
        <f>TEL!V$38</f>
        <v>1.3371830666475473</v>
      </c>
      <c r="W178" s="217">
        <f>TEL!W$38</f>
        <v>1.3799497206189759</v>
      </c>
      <c r="X178" s="217">
        <f>TEL!X$38</f>
        <v>1.2776681207721075</v>
      </c>
      <c r="Y178" s="217">
        <f>TEL!Y$38</f>
        <v>1.4691756069345487</v>
      </c>
    </row>
    <row r="179" spans="1:25" ht="12" customHeight="1" x14ac:dyDescent="0.25">
      <c r="A179" s="12" t="s">
        <v>67</v>
      </c>
      <c r="B179" s="217">
        <f>WWP!B$38</f>
        <v>1.9336050190873109</v>
      </c>
      <c r="C179" s="217">
        <f>WWP!C$38</f>
        <v>1.853981251041021</v>
      </c>
      <c r="D179" s="217">
        <f>WWP!D$38</f>
        <v>1.6939890563039779</v>
      </c>
      <c r="E179" s="217">
        <f>WWP!E$38</f>
        <v>1.8965666571610378</v>
      </c>
      <c r="F179" s="217">
        <f>WWP!F$38</f>
        <v>1.7279344730806832</v>
      </c>
      <c r="G179" s="217">
        <f>WWP!G$38</f>
        <v>1.694489707762076</v>
      </c>
      <c r="H179" s="217">
        <f>WWP!H$38</f>
        <v>2.1406099212641996</v>
      </c>
      <c r="I179" s="217">
        <f>WWP!I$38</f>
        <v>1.473484653873216</v>
      </c>
      <c r="J179" s="217">
        <f>WWP!J$38</f>
        <v>1.3087291691716463</v>
      </c>
      <c r="K179" s="217">
        <f>WWP!K$38</f>
        <v>1.2258779344977035</v>
      </c>
      <c r="L179" s="217">
        <f>WWP!L$38</f>
        <v>0.90922214666296175</v>
      </c>
      <c r="M179" s="217">
        <f>WWP!M$38</f>
        <v>0.83963177976626358</v>
      </c>
      <c r="N179" s="217">
        <f>WWP!N$38</f>
        <v>0.50557135758552862</v>
      </c>
      <c r="O179" s="217">
        <f>WWP!O$38</f>
        <v>0.42443801702165207</v>
      </c>
      <c r="P179" s="217">
        <f>WWP!P$38</f>
        <v>0.37412360559031083</v>
      </c>
      <c r="Q179" s="217">
        <f>WWP!Q$38</f>
        <v>0.31897173133085721</v>
      </c>
      <c r="R179" s="217">
        <f>WWP!R$38</f>
        <v>0.28204464808547136</v>
      </c>
      <c r="S179" s="217">
        <f>WWP!S$38</f>
        <v>0.29939652609037837</v>
      </c>
      <c r="T179" s="217">
        <f>WWP!T$38</f>
        <v>0.31422526199336043</v>
      </c>
      <c r="U179" s="217">
        <f>WWP!U$38</f>
        <v>0.26540250374917346</v>
      </c>
      <c r="V179" s="217">
        <f>WWP!V$38</f>
        <v>0.20010318263038712</v>
      </c>
      <c r="W179" s="217">
        <f>WWP!W$38</f>
        <v>0.2402211960069692</v>
      </c>
      <c r="X179" s="217">
        <f>WWP!X$38</f>
        <v>0.23293705801787482</v>
      </c>
      <c r="Y179" s="217">
        <f>WWP!Y$38</f>
        <v>0.20800495445602357</v>
      </c>
    </row>
    <row r="180" spans="1:25" ht="12" customHeight="1" x14ac:dyDescent="0.25">
      <c r="A180" s="16" t="s">
        <v>68</v>
      </c>
      <c r="B180" s="222">
        <f>OIS!B$38</f>
        <v>1.9994704137874684</v>
      </c>
      <c r="C180" s="222">
        <f>OIS!C$38</f>
        <v>1.6576537094331891</v>
      </c>
      <c r="D180" s="222">
        <f>OIS!D$38</f>
        <v>1.605216668125186</v>
      </c>
      <c r="E180" s="222">
        <f>OIS!E$38</f>
        <v>1.5109950585503291</v>
      </c>
      <c r="F180" s="222">
        <f>OIS!F$38</f>
        <v>1.4120637122704851</v>
      </c>
      <c r="G180" s="222">
        <f>OIS!G$38</f>
        <v>1.4158373227625323</v>
      </c>
      <c r="H180" s="222">
        <f>OIS!H$38</f>
        <v>1.3739695913212671</v>
      </c>
      <c r="I180" s="222">
        <f>OIS!I$38</f>
        <v>1.2832241591604781</v>
      </c>
      <c r="J180" s="222">
        <f>OIS!J$38</f>
        <v>1.3494215897283017</v>
      </c>
      <c r="K180" s="222">
        <f>OIS!K$38</f>
        <v>1.3696650961882726</v>
      </c>
      <c r="L180" s="222">
        <f>OIS!L$38</f>
        <v>1.2292602066731706</v>
      </c>
      <c r="M180" s="222">
        <f>OIS!M$38</f>
        <v>1.1522452716903642</v>
      </c>
      <c r="N180" s="222">
        <f>OIS!N$38</f>
        <v>1.0722006089461691</v>
      </c>
      <c r="O180" s="222">
        <f>OIS!O$38</f>
        <v>0.98060883581358993</v>
      </c>
      <c r="P180" s="222">
        <f>OIS!P$38</f>
        <v>0.88653259494649106</v>
      </c>
      <c r="Q180" s="222">
        <f>OIS!Q$38</f>
        <v>0.85291874374052168</v>
      </c>
      <c r="R180" s="222">
        <f>OIS!R$38</f>
        <v>0.85913493078435932</v>
      </c>
      <c r="S180" s="222">
        <f>OIS!S$38</f>
        <v>0.91127403142189378</v>
      </c>
      <c r="T180" s="222">
        <f>OIS!T$38</f>
        <v>0.89437656008989697</v>
      </c>
      <c r="U180" s="222">
        <f>OIS!U$38</f>
        <v>0.90425149147355866</v>
      </c>
      <c r="V180" s="222">
        <f>OIS!V$38</f>
        <v>0.92046611973584713</v>
      </c>
      <c r="W180" s="222">
        <f>OIS!W$38</f>
        <v>0.93656709321269738</v>
      </c>
      <c r="X180" s="222">
        <f>OIS!X$38</f>
        <v>1.0678566125195605</v>
      </c>
      <c r="Y180" s="222">
        <f>OIS!Y$38</f>
        <v>1.3890132344337338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PL: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17103.897076524605</v>
      </c>
      <c r="C5" s="223">
        <f t="shared" si="0"/>
        <v>15789.623731726826</v>
      </c>
      <c r="D5" s="223">
        <f t="shared" si="0"/>
        <v>15301.695270849799</v>
      </c>
      <c r="E5" s="223">
        <f t="shared" si="0"/>
        <v>15829.903353394184</v>
      </c>
      <c r="F5" s="223">
        <f t="shared" si="0"/>
        <v>15509.622871881171</v>
      </c>
      <c r="G5" s="223">
        <f t="shared" si="0"/>
        <v>14617.709028372901</v>
      </c>
      <c r="H5" s="223">
        <f t="shared" si="0"/>
        <v>14653.888048149311</v>
      </c>
      <c r="I5" s="223">
        <f t="shared" si="0"/>
        <v>15249.796044710078</v>
      </c>
      <c r="J5" s="223">
        <f t="shared" si="0"/>
        <v>13982.545055887649</v>
      </c>
      <c r="K5" s="223">
        <f t="shared" si="0"/>
        <v>12823.318228716435</v>
      </c>
      <c r="L5" s="223">
        <f t="shared" si="0"/>
        <v>13499.375064486263</v>
      </c>
      <c r="M5" s="223">
        <f t="shared" si="0"/>
        <v>13961.330524503643</v>
      </c>
      <c r="N5" s="223">
        <f t="shared" si="0"/>
        <v>13733.353998278333</v>
      </c>
      <c r="O5" s="223">
        <f t="shared" si="0"/>
        <v>14210.669819430503</v>
      </c>
      <c r="P5" s="223">
        <f t="shared" si="0"/>
        <v>14153.18658641301</v>
      </c>
      <c r="Q5" s="223">
        <f t="shared" si="0"/>
        <v>14095.754170248088</v>
      </c>
      <c r="R5" s="223">
        <f t="shared" si="0"/>
        <v>14652.305846946219</v>
      </c>
      <c r="S5" s="223">
        <f t="shared" si="0"/>
        <v>15820.046947548184</v>
      </c>
      <c r="T5" s="223">
        <f t="shared" si="0"/>
        <v>16327.935253653281</v>
      </c>
      <c r="U5" s="223">
        <f t="shared" si="0"/>
        <v>16492.205073085257</v>
      </c>
      <c r="V5" s="223">
        <f t="shared" si="0"/>
        <v>15921.165262251656</v>
      </c>
      <c r="W5" s="223">
        <f t="shared" si="0"/>
        <v>16274.113069645971</v>
      </c>
      <c r="X5" s="223">
        <f t="shared" si="0"/>
        <v>15074.146345656514</v>
      </c>
      <c r="Y5" s="223">
        <f t="shared" si="0"/>
        <v>13723.846861563503</v>
      </c>
    </row>
    <row r="6" spans="1:25" ht="12" customHeight="1" x14ac:dyDescent="0.25">
      <c r="A6" s="173" t="s">
        <v>91</v>
      </c>
      <c r="B6" s="224">
        <v>120.15708283920571</v>
      </c>
      <c r="C6" s="224">
        <v>116.47013030640355</v>
      </c>
      <c r="D6" s="224">
        <v>114.96328966620621</v>
      </c>
      <c r="E6" s="224">
        <v>119.09012720530455</v>
      </c>
      <c r="F6" s="224">
        <v>122.92528279468928</v>
      </c>
      <c r="G6" s="224">
        <v>122.29419787973036</v>
      </c>
      <c r="H6" s="224">
        <v>124.6000528691502</v>
      </c>
      <c r="I6" s="224">
        <v>133.82192996397873</v>
      </c>
      <c r="J6" s="224">
        <v>128.92225530794377</v>
      </c>
      <c r="K6" s="224">
        <v>119.56803110031098</v>
      </c>
      <c r="L6" s="224">
        <v>130.99402036775967</v>
      </c>
      <c r="M6" s="224">
        <v>137.18189816737447</v>
      </c>
      <c r="N6" s="224">
        <v>137.07613337086315</v>
      </c>
      <c r="O6" s="224">
        <v>146.76847581750201</v>
      </c>
      <c r="P6" s="224">
        <v>146.95179381581045</v>
      </c>
      <c r="Q6" s="224">
        <v>153.2760780245209</v>
      </c>
      <c r="R6" s="224">
        <v>160.5884022260903</v>
      </c>
      <c r="S6" s="224">
        <v>168.39765056325538</v>
      </c>
      <c r="T6" s="224">
        <v>176.1290832371815</v>
      </c>
      <c r="U6" s="224">
        <v>178.07475287561525</v>
      </c>
      <c r="V6" s="224">
        <v>167.56756897570577</v>
      </c>
      <c r="W6" s="224">
        <v>174.85531982153148</v>
      </c>
      <c r="X6" s="224">
        <v>169.0879944906219</v>
      </c>
      <c r="Y6" s="224">
        <v>134.96811935423602</v>
      </c>
    </row>
    <row r="7" spans="1:25" ht="12" customHeight="1" x14ac:dyDescent="0.25">
      <c r="A7" s="173" t="s">
        <v>92</v>
      </c>
      <c r="B7" s="224">
        <v>219.87013054324868</v>
      </c>
      <c r="C7" s="224">
        <v>216.25285712410539</v>
      </c>
      <c r="D7" s="224">
        <v>210.73311233451841</v>
      </c>
      <c r="E7" s="224">
        <v>222.73293756499896</v>
      </c>
      <c r="F7" s="224">
        <v>229.61367301567316</v>
      </c>
      <c r="G7" s="224">
        <v>225.89515833982276</v>
      </c>
      <c r="H7" s="224">
        <v>236.21029089419838</v>
      </c>
      <c r="I7" s="224">
        <v>242.04241457044415</v>
      </c>
      <c r="J7" s="224">
        <v>233.49894546433856</v>
      </c>
      <c r="K7" s="224">
        <v>220.44295116866488</v>
      </c>
      <c r="L7" s="224">
        <v>221.73306776296468</v>
      </c>
      <c r="M7" s="224">
        <v>237.48629155106917</v>
      </c>
      <c r="N7" s="224">
        <v>241.33990397539964</v>
      </c>
      <c r="O7" s="224">
        <v>253.92968847434636</v>
      </c>
      <c r="P7" s="224">
        <v>251.91786002779844</v>
      </c>
      <c r="Q7" s="224">
        <v>262.25310460764689</v>
      </c>
      <c r="R7" s="224">
        <v>266.7603923844834</v>
      </c>
      <c r="S7" s="224">
        <v>279.29683592059666</v>
      </c>
      <c r="T7" s="224">
        <v>288.53296073246457</v>
      </c>
      <c r="U7" s="224">
        <v>294.75334468018724</v>
      </c>
      <c r="V7" s="224">
        <v>290.96516669022049</v>
      </c>
      <c r="W7" s="224">
        <v>283.25790784776552</v>
      </c>
      <c r="X7" s="224">
        <v>275.24795699737649</v>
      </c>
      <c r="Y7" s="224">
        <v>226.54416358695784</v>
      </c>
    </row>
    <row r="8" spans="1:25" ht="12" customHeight="1" x14ac:dyDescent="0.25">
      <c r="A8" s="173" t="s">
        <v>93</v>
      </c>
      <c r="B8" s="224">
        <v>412.75966534616106</v>
      </c>
      <c r="C8" s="224">
        <v>394.90332303831178</v>
      </c>
      <c r="D8" s="224">
        <v>379.86077291578079</v>
      </c>
      <c r="E8" s="224">
        <v>398.29373371620238</v>
      </c>
      <c r="F8" s="224">
        <v>421.40510701682445</v>
      </c>
      <c r="G8" s="224">
        <v>405.03415219997811</v>
      </c>
      <c r="H8" s="224">
        <v>420.06785964933863</v>
      </c>
      <c r="I8" s="224">
        <v>439.70270187067075</v>
      </c>
      <c r="J8" s="224">
        <v>422.43561785807088</v>
      </c>
      <c r="K8" s="224">
        <v>388.26949718765189</v>
      </c>
      <c r="L8" s="224">
        <v>400.26902772151033</v>
      </c>
      <c r="M8" s="224">
        <v>423.42954315389233</v>
      </c>
      <c r="N8" s="224">
        <v>428.72157810430781</v>
      </c>
      <c r="O8" s="224">
        <v>451.93473616943686</v>
      </c>
      <c r="P8" s="224">
        <v>451.55227744851828</v>
      </c>
      <c r="Q8" s="224">
        <v>468.5466802814567</v>
      </c>
      <c r="R8" s="224">
        <v>481.87518399845925</v>
      </c>
      <c r="S8" s="224">
        <v>512.66264040403519</v>
      </c>
      <c r="T8" s="224">
        <v>529.78673736856626</v>
      </c>
      <c r="U8" s="224">
        <v>532.98873242179513</v>
      </c>
      <c r="V8" s="224">
        <v>519.98430806126782</v>
      </c>
      <c r="W8" s="224">
        <v>513.8705947948547</v>
      </c>
      <c r="X8" s="224">
        <v>480.95699163146782</v>
      </c>
      <c r="Y8" s="224">
        <v>406.50924278484263</v>
      </c>
    </row>
    <row r="9" spans="1:25" ht="12" customHeight="1" x14ac:dyDescent="0.25">
      <c r="A9" s="173" t="s">
        <v>94</v>
      </c>
      <c r="B9" s="224">
        <v>370.07722381836118</v>
      </c>
      <c r="C9" s="224">
        <v>366.89604818653572</v>
      </c>
      <c r="D9" s="224">
        <v>362.71922418031028</v>
      </c>
      <c r="E9" s="224">
        <v>375.64851417102477</v>
      </c>
      <c r="F9" s="224">
        <v>394.67283862661702</v>
      </c>
      <c r="G9" s="224">
        <v>386.42343896969328</v>
      </c>
      <c r="H9" s="224">
        <v>399.30992984394027</v>
      </c>
      <c r="I9" s="224">
        <v>407.07854114726337</v>
      </c>
      <c r="J9" s="224">
        <v>401.8391496738443</v>
      </c>
      <c r="K9" s="224">
        <v>387.72081461067353</v>
      </c>
      <c r="L9" s="224">
        <v>384.08051347698694</v>
      </c>
      <c r="M9" s="224">
        <v>407.37829731056479</v>
      </c>
      <c r="N9" s="224">
        <v>416.66695226671254</v>
      </c>
      <c r="O9" s="224">
        <v>437.7971037360191</v>
      </c>
      <c r="P9" s="224">
        <v>432.82174803580347</v>
      </c>
      <c r="Q9" s="224">
        <v>452.05906301161923</v>
      </c>
      <c r="R9" s="224">
        <v>464.61451292293663</v>
      </c>
      <c r="S9" s="224">
        <v>482.68100995967842</v>
      </c>
      <c r="T9" s="224">
        <v>498.76824481751606</v>
      </c>
      <c r="U9" s="224">
        <v>512.20629188730572</v>
      </c>
      <c r="V9" s="224">
        <v>508.16051095124755</v>
      </c>
      <c r="W9" s="224">
        <v>490.09126249417085</v>
      </c>
      <c r="X9" s="224">
        <v>470.51934001956448</v>
      </c>
      <c r="Y9" s="224">
        <v>394.54600473586521</v>
      </c>
    </row>
    <row r="10" spans="1:25" ht="12" customHeight="1" x14ac:dyDescent="0.25">
      <c r="A10" s="36" t="s">
        <v>95</v>
      </c>
      <c r="B10" s="225">
        <f t="shared" ref="B10:Y10" si="1">SUM(B11:B15)</f>
        <v>233.17991444454555</v>
      </c>
      <c r="C10" s="225">
        <f t="shared" si="1"/>
        <v>231.60708946098669</v>
      </c>
      <c r="D10" s="225">
        <f t="shared" si="1"/>
        <v>224.89141682021344</v>
      </c>
      <c r="E10" s="225">
        <f t="shared" si="1"/>
        <v>225.03259830958319</v>
      </c>
      <c r="F10" s="225">
        <f t="shared" si="1"/>
        <v>221.51264647689379</v>
      </c>
      <c r="G10" s="225">
        <f t="shared" si="1"/>
        <v>217.3032535908487</v>
      </c>
      <c r="H10" s="225">
        <f t="shared" si="1"/>
        <v>218.07920724726364</v>
      </c>
      <c r="I10" s="225">
        <f t="shared" si="1"/>
        <v>221.86172020826206</v>
      </c>
      <c r="J10" s="225">
        <f t="shared" si="1"/>
        <v>214.05557496209104</v>
      </c>
      <c r="K10" s="225">
        <f t="shared" si="1"/>
        <v>205.38314803405314</v>
      </c>
      <c r="L10" s="225">
        <f t="shared" si="1"/>
        <v>219.97499162110142</v>
      </c>
      <c r="M10" s="225">
        <f t="shared" si="1"/>
        <v>221.77398490443261</v>
      </c>
      <c r="N10" s="225">
        <f t="shared" si="1"/>
        <v>220.67050570874699</v>
      </c>
      <c r="O10" s="225">
        <f t="shared" si="1"/>
        <v>236.58589915458663</v>
      </c>
      <c r="P10" s="225">
        <f t="shared" si="1"/>
        <v>233.93100810101618</v>
      </c>
      <c r="Q10" s="225">
        <f t="shared" si="1"/>
        <v>236.69360324195713</v>
      </c>
      <c r="R10" s="225">
        <f t="shared" si="1"/>
        <v>243.32308004148837</v>
      </c>
      <c r="S10" s="225">
        <f t="shared" si="1"/>
        <v>255.77458226658877</v>
      </c>
      <c r="T10" s="225">
        <f t="shared" si="1"/>
        <v>268.88963413442059</v>
      </c>
      <c r="U10" s="225">
        <f t="shared" si="1"/>
        <v>274.08326115005315</v>
      </c>
      <c r="V10" s="225">
        <f t="shared" si="1"/>
        <v>263.03008437897392</v>
      </c>
      <c r="W10" s="225">
        <f t="shared" si="1"/>
        <v>271.11386858112724</v>
      </c>
      <c r="X10" s="225">
        <f t="shared" si="1"/>
        <v>250.65720815716804</v>
      </c>
      <c r="Y10" s="225">
        <f t="shared" si="1"/>
        <v>221.56020413100472</v>
      </c>
    </row>
    <row r="11" spans="1:25" ht="12" customHeight="1" x14ac:dyDescent="0.25">
      <c r="A11" s="37" t="s">
        <v>82</v>
      </c>
      <c r="B11" s="226">
        <v>37.65176654723512</v>
      </c>
      <c r="C11" s="226">
        <v>50.672358979582533</v>
      </c>
      <c r="D11" s="226">
        <v>45.849841155092541</v>
      </c>
      <c r="E11" s="226">
        <v>41.796837693736222</v>
      </c>
      <c r="F11" s="226">
        <v>33.664734246305947</v>
      </c>
      <c r="G11" s="226">
        <v>29.964791612548048</v>
      </c>
      <c r="H11" s="226">
        <v>27.469537720057957</v>
      </c>
      <c r="I11" s="226">
        <v>23.467094904136705</v>
      </c>
      <c r="J11" s="226">
        <v>22.643151683949004</v>
      </c>
      <c r="K11" s="226">
        <v>24.367796202097178</v>
      </c>
      <c r="L11" s="226">
        <v>21.975082097582295</v>
      </c>
      <c r="M11" s="226">
        <v>17.362811283948343</v>
      </c>
      <c r="N11" s="226">
        <v>15.855252590409126</v>
      </c>
      <c r="O11" s="226">
        <v>17.029041588258462</v>
      </c>
      <c r="P11" s="226">
        <v>12.798411084935738</v>
      </c>
      <c r="Q11" s="226">
        <v>9.1765148768914262</v>
      </c>
      <c r="R11" s="226">
        <v>9.5631593306447282</v>
      </c>
      <c r="S11" s="226">
        <v>10.192684144273377</v>
      </c>
      <c r="T11" s="226">
        <v>10.639547803688505</v>
      </c>
      <c r="U11" s="226">
        <v>11.507466165338137</v>
      </c>
      <c r="V11" s="226">
        <v>9.1999012414453976</v>
      </c>
      <c r="W11" s="226">
        <v>4.6365683526470747</v>
      </c>
      <c r="X11" s="226">
        <v>14.694454769356014</v>
      </c>
      <c r="Y11" s="226">
        <v>16.300263416758224</v>
      </c>
    </row>
    <row r="12" spans="1:25" ht="12" customHeight="1" x14ac:dyDescent="0.25">
      <c r="A12" s="37" t="s">
        <v>73</v>
      </c>
      <c r="B12" s="226">
        <v>118.37682041164562</v>
      </c>
      <c r="C12" s="226">
        <v>107.11714248270432</v>
      </c>
      <c r="D12" s="226">
        <v>103.79538698865183</v>
      </c>
      <c r="E12" s="226">
        <v>104.19486989868078</v>
      </c>
      <c r="F12" s="226">
        <v>104.01011712662454</v>
      </c>
      <c r="G12" s="226">
        <v>103.24460604134936</v>
      </c>
      <c r="H12" s="226">
        <v>103.59488488452</v>
      </c>
      <c r="I12" s="226">
        <v>101.82194014349484</v>
      </c>
      <c r="J12" s="226">
        <v>98.728073001584562</v>
      </c>
      <c r="K12" s="226">
        <v>95.811117020212833</v>
      </c>
      <c r="L12" s="226">
        <v>106.2573376691949</v>
      </c>
      <c r="M12" s="226">
        <v>104.440080101346</v>
      </c>
      <c r="N12" s="226">
        <v>99.882049669365472</v>
      </c>
      <c r="O12" s="226">
        <v>107.1459605110945</v>
      </c>
      <c r="P12" s="226">
        <v>105.56666993543232</v>
      </c>
      <c r="Q12" s="226">
        <v>100.49726516116527</v>
      </c>
      <c r="R12" s="226">
        <v>101.42884888170836</v>
      </c>
      <c r="S12" s="226">
        <v>109.98013509902108</v>
      </c>
      <c r="T12" s="226">
        <v>118.91567536197947</v>
      </c>
      <c r="U12" s="226">
        <v>122.91224412944821</v>
      </c>
      <c r="V12" s="226">
        <v>122.39033289695016</v>
      </c>
      <c r="W12" s="226">
        <v>130.04321930031114</v>
      </c>
      <c r="X12" s="226">
        <v>99.161473253341455</v>
      </c>
      <c r="Y12" s="226">
        <v>114.37633369768108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77.151327485664794</v>
      </c>
      <c r="C15" s="227">
        <v>73.817587998699807</v>
      </c>
      <c r="D15" s="227">
        <v>75.246188676469075</v>
      </c>
      <c r="E15" s="227">
        <v>79.040890717166178</v>
      </c>
      <c r="F15" s="227">
        <v>83.837795103963302</v>
      </c>
      <c r="G15" s="227">
        <v>84.093855936951286</v>
      </c>
      <c r="H15" s="227">
        <v>87.014784642685711</v>
      </c>
      <c r="I15" s="227">
        <v>96.572685160630527</v>
      </c>
      <c r="J15" s="227">
        <v>92.684350276557481</v>
      </c>
      <c r="K15" s="227">
        <v>85.204234811743135</v>
      </c>
      <c r="L15" s="227">
        <v>91.74257185432424</v>
      </c>
      <c r="M15" s="227">
        <v>99.97109351913825</v>
      </c>
      <c r="N15" s="227">
        <v>104.93320344897239</v>
      </c>
      <c r="O15" s="227">
        <v>112.41089705523365</v>
      </c>
      <c r="P15" s="227">
        <v>115.56592708064812</v>
      </c>
      <c r="Q15" s="227">
        <v>127.01982320390043</v>
      </c>
      <c r="R15" s="227">
        <v>132.33107182913528</v>
      </c>
      <c r="S15" s="227">
        <v>135.60176302329432</v>
      </c>
      <c r="T15" s="227">
        <v>139.33441096875259</v>
      </c>
      <c r="U15" s="227">
        <v>139.66355085526681</v>
      </c>
      <c r="V15" s="227">
        <v>131.43985024057841</v>
      </c>
      <c r="W15" s="227">
        <v>136.43408092816901</v>
      </c>
      <c r="X15" s="227">
        <v>136.80128013447057</v>
      </c>
      <c r="Y15" s="227">
        <v>90.883607016565435</v>
      </c>
    </row>
    <row r="16" spans="1:25" ht="12" customHeight="1" x14ac:dyDescent="0.25">
      <c r="A16" s="39" t="s">
        <v>97</v>
      </c>
      <c r="B16" s="228">
        <f t="shared" ref="B16:Y16" si="2">SUM(B17:B26)</f>
        <v>6007.5680468186347</v>
      </c>
      <c r="C16" s="228">
        <f t="shared" si="2"/>
        <v>5716.9085790941017</v>
      </c>
      <c r="D16" s="228">
        <f t="shared" si="2"/>
        <v>5689.2031076539643</v>
      </c>
      <c r="E16" s="228">
        <f t="shared" si="2"/>
        <v>5974.1934627431338</v>
      </c>
      <c r="F16" s="228">
        <f t="shared" si="2"/>
        <v>5331.2050397612902</v>
      </c>
      <c r="G16" s="228">
        <f t="shared" si="2"/>
        <v>5114.794596257766</v>
      </c>
      <c r="H16" s="228">
        <f t="shared" si="2"/>
        <v>5063.5792178648871</v>
      </c>
      <c r="I16" s="228">
        <f t="shared" si="2"/>
        <v>5001.8232901289666</v>
      </c>
      <c r="J16" s="228">
        <f t="shared" si="2"/>
        <v>4673.317541896592</v>
      </c>
      <c r="K16" s="228">
        <f t="shared" si="2"/>
        <v>4514.7255668675807</v>
      </c>
      <c r="L16" s="228">
        <f t="shared" si="2"/>
        <v>4714.764869925385</v>
      </c>
      <c r="M16" s="228">
        <f t="shared" si="2"/>
        <v>4644.8027639689508</v>
      </c>
      <c r="N16" s="228">
        <f t="shared" si="2"/>
        <v>4647.3187175637086</v>
      </c>
      <c r="O16" s="228">
        <f t="shared" si="2"/>
        <v>5008.5737269021229</v>
      </c>
      <c r="P16" s="228">
        <f t="shared" si="2"/>
        <v>4916.2909679811773</v>
      </c>
      <c r="Q16" s="228">
        <f t="shared" si="2"/>
        <v>4898.837084098639</v>
      </c>
      <c r="R16" s="228">
        <f t="shared" si="2"/>
        <v>5080.1980365378186</v>
      </c>
      <c r="S16" s="228">
        <f t="shared" si="2"/>
        <v>5457.8256534622615</v>
      </c>
      <c r="T16" s="228">
        <f t="shared" si="2"/>
        <v>5652.7068906558898</v>
      </c>
      <c r="U16" s="228">
        <f t="shared" si="2"/>
        <v>5936.6314767886679</v>
      </c>
      <c r="V16" s="228">
        <f t="shared" si="2"/>
        <v>5902.9493645342081</v>
      </c>
      <c r="W16" s="228">
        <f t="shared" si="2"/>
        <v>5692.6504531803439</v>
      </c>
      <c r="X16" s="228">
        <f t="shared" si="2"/>
        <v>5344.855242892997</v>
      </c>
      <c r="Y16" s="228">
        <f t="shared" si="2"/>
        <v>5063.9098161543379</v>
      </c>
    </row>
    <row r="17" spans="1:25" ht="12" customHeight="1" x14ac:dyDescent="0.25">
      <c r="A17" s="46" t="s">
        <v>28</v>
      </c>
      <c r="B17" s="229">
        <v>2257.5496916623879</v>
      </c>
      <c r="C17" s="229">
        <v>2127.0603223752046</v>
      </c>
      <c r="D17" s="229">
        <v>2038.8696197653912</v>
      </c>
      <c r="E17" s="229">
        <v>1665.7221368932896</v>
      </c>
      <c r="F17" s="229">
        <v>1645.9210574803431</v>
      </c>
      <c r="G17" s="229">
        <v>1584.5534694971373</v>
      </c>
      <c r="H17" s="229">
        <v>1410.2073825282296</v>
      </c>
      <c r="I17" s="229">
        <v>1365.6234242001372</v>
      </c>
      <c r="J17" s="229">
        <v>1468.6755716458467</v>
      </c>
      <c r="K17" s="229">
        <v>1380.3752685477452</v>
      </c>
      <c r="L17" s="229">
        <v>1521.6390819264232</v>
      </c>
      <c r="M17" s="229">
        <v>1567.3017657326834</v>
      </c>
      <c r="N17" s="229">
        <v>1531.0417171607285</v>
      </c>
      <c r="O17" s="229">
        <v>1521.6804647292367</v>
      </c>
      <c r="P17" s="229">
        <v>1502.7185618395795</v>
      </c>
      <c r="Q17" s="229">
        <v>1408.9980949978431</v>
      </c>
      <c r="R17" s="229">
        <v>1405.8669880523348</v>
      </c>
      <c r="S17" s="229">
        <v>1421.4673055471956</v>
      </c>
      <c r="T17" s="229">
        <v>1380.9497147303639</v>
      </c>
      <c r="U17" s="229">
        <v>1348.0774098356608</v>
      </c>
      <c r="V17" s="229">
        <v>1215.0433995814803</v>
      </c>
      <c r="W17" s="229">
        <v>1226.9108322153229</v>
      </c>
      <c r="X17" s="229">
        <v>1165.3918248650364</v>
      </c>
      <c r="Y17" s="229">
        <v>989.7855634219078</v>
      </c>
    </row>
    <row r="18" spans="1:25" ht="12" customHeight="1" x14ac:dyDescent="0.25">
      <c r="A18" s="46" t="s">
        <v>30</v>
      </c>
      <c r="B18" s="229">
        <v>556.85726569202131</v>
      </c>
      <c r="C18" s="229">
        <v>490.64918314687799</v>
      </c>
      <c r="D18" s="229">
        <v>495.37833190009616</v>
      </c>
      <c r="E18" s="229">
        <v>521.38865004282161</v>
      </c>
      <c r="F18" s="229">
        <v>535.57609630244735</v>
      </c>
      <c r="G18" s="229">
        <v>436.26397248479816</v>
      </c>
      <c r="H18" s="229">
        <v>509.56577815973696</v>
      </c>
      <c r="I18" s="229">
        <v>536.75838349079891</v>
      </c>
      <c r="J18" s="229">
        <v>457.54514187430175</v>
      </c>
      <c r="K18" s="229">
        <v>498.92519346497318</v>
      </c>
      <c r="L18" s="229">
        <v>410.25365434203928</v>
      </c>
      <c r="M18" s="229">
        <v>293.20722269979166</v>
      </c>
      <c r="N18" s="229">
        <v>231.72828890791723</v>
      </c>
      <c r="O18" s="229">
        <v>286.11349956997742</v>
      </c>
      <c r="P18" s="229">
        <v>245.91573516754414</v>
      </c>
      <c r="Q18" s="229">
        <v>184.4368013756536</v>
      </c>
      <c r="R18" s="229">
        <v>191.53052450552681</v>
      </c>
      <c r="S18" s="229">
        <v>255.49578675830742</v>
      </c>
      <c r="T18" s="229">
        <v>247.61943250206269</v>
      </c>
      <c r="U18" s="229">
        <v>377.47472055019995</v>
      </c>
      <c r="V18" s="229">
        <v>413.1503009456805</v>
      </c>
      <c r="W18" s="229">
        <v>469.51341358541464</v>
      </c>
      <c r="X18" s="229">
        <v>244.98761822860604</v>
      </c>
      <c r="Y18" s="229">
        <v>204.17979363704765</v>
      </c>
    </row>
    <row r="19" spans="1:25" ht="12" customHeight="1" x14ac:dyDescent="0.25">
      <c r="A19" s="46" t="s">
        <v>31</v>
      </c>
      <c r="B19" s="229">
        <v>27.959962874610579</v>
      </c>
      <c r="C19" s="229">
        <v>28.363656323183296</v>
      </c>
      <c r="D19" s="229">
        <v>38.27749933120937</v>
      </c>
      <c r="E19" s="229">
        <v>38.201082097979558</v>
      </c>
      <c r="F19" s="229">
        <v>43.107058804908199</v>
      </c>
      <c r="G19" s="229">
        <v>40.021949649009763</v>
      </c>
      <c r="H19" s="229">
        <v>36.347155695115482</v>
      </c>
      <c r="I19" s="229">
        <v>32.172014739720822</v>
      </c>
      <c r="J19" s="229">
        <v>31.107402687975323</v>
      </c>
      <c r="K19" s="229">
        <v>28.781176880975401</v>
      </c>
      <c r="L19" s="229">
        <v>28.395364386986344</v>
      </c>
      <c r="M19" s="229">
        <v>28.575551213412627</v>
      </c>
      <c r="N19" s="229">
        <v>24.783150362107211</v>
      </c>
      <c r="O19" s="229">
        <v>29.717307933014844</v>
      </c>
      <c r="P19" s="229">
        <v>32.276580073659538</v>
      </c>
      <c r="Q19" s="229">
        <v>33.115465715342687</v>
      </c>
      <c r="R19" s="229">
        <v>37.703196079118555</v>
      </c>
      <c r="S19" s="229">
        <v>41.071440901429078</v>
      </c>
      <c r="T19" s="229">
        <v>40.510895192714166</v>
      </c>
      <c r="U19" s="229">
        <v>38.819487170201157</v>
      </c>
      <c r="V19" s="229">
        <v>38.264517677601312</v>
      </c>
      <c r="W19" s="229">
        <v>43.857996364806496</v>
      </c>
      <c r="X19" s="229">
        <v>55.630477070861787</v>
      </c>
      <c r="Y19" s="229">
        <v>63.467076185350649</v>
      </c>
    </row>
    <row r="20" spans="1:25" ht="12" customHeight="1" x14ac:dyDescent="0.25">
      <c r="A20" s="46" t="s">
        <v>82</v>
      </c>
      <c r="B20" s="229">
        <v>190.41856274006477</v>
      </c>
      <c r="C20" s="229">
        <v>220.59396903162892</v>
      </c>
      <c r="D20" s="229">
        <v>204.91940283182873</v>
      </c>
      <c r="E20" s="229">
        <v>203.16268415482347</v>
      </c>
      <c r="F20" s="229">
        <v>195.4886022632881</v>
      </c>
      <c r="G20" s="229">
        <v>178.15798477273162</v>
      </c>
      <c r="H20" s="229">
        <v>169.99317244189189</v>
      </c>
      <c r="I20" s="229">
        <v>151.9988692421432</v>
      </c>
      <c r="J20" s="229">
        <v>158.55623341504284</v>
      </c>
      <c r="K20" s="229">
        <v>146.81230546028908</v>
      </c>
      <c r="L20" s="229">
        <v>131.40040579959773</v>
      </c>
      <c r="M20" s="229">
        <v>116.92115035859489</v>
      </c>
      <c r="N20" s="229">
        <v>120.14857226071177</v>
      </c>
      <c r="O20" s="229">
        <v>115.40539680408487</v>
      </c>
      <c r="P20" s="229">
        <v>89.000143433596179</v>
      </c>
      <c r="Q20" s="229">
        <v>72.766461981889492</v>
      </c>
      <c r="R20" s="229">
        <v>78.923838197612753</v>
      </c>
      <c r="S20" s="229">
        <v>82.247540475387609</v>
      </c>
      <c r="T20" s="229">
        <v>83.175329900590668</v>
      </c>
      <c r="U20" s="229">
        <v>82.125987593766865</v>
      </c>
      <c r="V20" s="229">
        <v>64.220788574801247</v>
      </c>
      <c r="W20" s="229">
        <v>52.956239720497528</v>
      </c>
      <c r="X20" s="229">
        <v>126.13897685624922</v>
      </c>
      <c r="Y20" s="229">
        <v>143.96518211642407</v>
      </c>
    </row>
    <row r="21" spans="1:25" ht="12" customHeight="1" x14ac:dyDescent="0.25">
      <c r="A21" s="46" t="s">
        <v>32</v>
      </c>
      <c r="B21" s="229">
        <v>291.7488974957883</v>
      </c>
      <c r="C21" s="229">
        <v>222.57079492724037</v>
      </c>
      <c r="D21" s="229">
        <v>227.96942303933525</v>
      </c>
      <c r="E21" s="229">
        <v>199.6206905914176</v>
      </c>
      <c r="F21" s="229">
        <v>226.21964558968688</v>
      </c>
      <c r="G21" s="229">
        <v>189.45189171591721</v>
      </c>
      <c r="H21" s="229">
        <v>177.98656358316765</v>
      </c>
      <c r="I21" s="229">
        <v>153.1614570856463</v>
      </c>
      <c r="J21" s="229">
        <v>104.70422495092477</v>
      </c>
      <c r="K21" s="229">
        <v>95.641337056048371</v>
      </c>
      <c r="L21" s="229">
        <v>89.992282018879322</v>
      </c>
      <c r="M21" s="229">
        <v>94.955473011107514</v>
      </c>
      <c r="N21" s="229">
        <v>78.281107596461155</v>
      </c>
      <c r="O21" s="229">
        <v>67.245506889552487</v>
      </c>
      <c r="P21" s="229">
        <v>58.309055789904782</v>
      </c>
      <c r="Q21" s="229">
        <v>56.083858869314632</v>
      </c>
      <c r="R21" s="229">
        <v>53.314696608238741</v>
      </c>
      <c r="S21" s="229">
        <v>47.312393725309093</v>
      </c>
      <c r="T21" s="229">
        <v>44.982093396781366</v>
      </c>
      <c r="U21" s="229">
        <v>42.554342211736682</v>
      </c>
      <c r="V21" s="229">
        <v>37.105378646875614</v>
      </c>
      <c r="W21" s="229">
        <v>40.202924226433481</v>
      </c>
      <c r="X21" s="229">
        <v>47.980790983387656</v>
      </c>
      <c r="Y21" s="229">
        <v>32.620986520770842</v>
      </c>
    </row>
    <row r="22" spans="1:25" ht="12" customHeight="1" x14ac:dyDescent="0.25">
      <c r="A22" s="46" t="s">
        <v>33</v>
      </c>
      <c r="B22" s="229">
        <v>35.201117798748705</v>
      </c>
      <c r="C22" s="229">
        <v>21.971625107461154</v>
      </c>
      <c r="D22" s="229">
        <v>17.07773000858904</v>
      </c>
      <c r="E22" s="229">
        <v>19.662806286277764</v>
      </c>
      <c r="F22" s="229">
        <v>10.107223282152404</v>
      </c>
      <c r="G22" s="229">
        <v>13.557487933548355</v>
      </c>
      <c r="H22" s="229">
        <v>15.448110784834684</v>
      </c>
      <c r="I22" s="229">
        <v>8.7857358511337367</v>
      </c>
      <c r="J22" s="229">
        <v>6.1394287528631697</v>
      </c>
      <c r="K22" s="229">
        <v>9.1043161812022397</v>
      </c>
      <c r="L22" s="229">
        <v>11.226620654358928</v>
      </c>
      <c r="M22" s="229">
        <v>8.2586868761449459</v>
      </c>
      <c r="N22" s="229">
        <v>31.47756612544794</v>
      </c>
      <c r="O22" s="229">
        <v>15.756279674043036</v>
      </c>
      <c r="P22" s="229">
        <v>26.637860994975771</v>
      </c>
      <c r="Q22" s="229">
        <v>25.029071641562368</v>
      </c>
      <c r="R22" s="229">
        <v>10.546544660381793</v>
      </c>
      <c r="S22" s="229">
        <v>9.8284053336490604</v>
      </c>
      <c r="T22" s="229">
        <v>8.8385976934136554</v>
      </c>
      <c r="U22" s="229">
        <v>8.8180101061296945</v>
      </c>
      <c r="V22" s="229">
        <v>3.6795752415155256</v>
      </c>
      <c r="W22" s="229">
        <v>4.5501175508152016</v>
      </c>
      <c r="X22" s="229">
        <v>38.662009943425318</v>
      </c>
      <c r="Y22" s="229">
        <v>58.053481822776988</v>
      </c>
    </row>
    <row r="23" spans="1:25" ht="12" customHeight="1" x14ac:dyDescent="0.25">
      <c r="A23" s="46" t="s">
        <v>73</v>
      </c>
      <c r="B23" s="229">
        <v>370.03813494532983</v>
      </c>
      <c r="C23" s="229">
        <v>385.93787265209795</v>
      </c>
      <c r="D23" s="229">
        <v>405.93975847453697</v>
      </c>
      <c r="E23" s="229">
        <v>476.48976565451937</v>
      </c>
      <c r="F23" s="229">
        <v>551.87332075111215</v>
      </c>
      <c r="G23" s="229">
        <v>590.92880256536421</v>
      </c>
      <c r="H23" s="229">
        <v>640.57587656079227</v>
      </c>
      <c r="I23" s="229">
        <v>697.87528379554806</v>
      </c>
      <c r="J23" s="229">
        <v>775.4029906221773</v>
      </c>
      <c r="K23" s="229">
        <v>760.28075252924123</v>
      </c>
      <c r="L23" s="229">
        <v>806.91028457279344</v>
      </c>
      <c r="M23" s="229">
        <v>832.70229621658143</v>
      </c>
      <c r="N23" s="229">
        <v>863.70416573404952</v>
      </c>
      <c r="O23" s="229">
        <v>933.30217710299189</v>
      </c>
      <c r="P23" s="229">
        <v>938.54197009906727</v>
      </c>
      <c r="Q23" s="229">
        <v>966.32856041230309</v>
      </c>
      <c r="R23" s="229">
        <v>993.23481326007516</v>
      </c>
      <c r="S23" s="229">
        <v>1080.7435282104998</v>
      </c>
      <c r="T23" s="229">
        <v>1225.0590049793946</v>
      </c>
      <c r="U23" s="229">
        <v>1238.3653049724705</v>
      </c>
      <c r="V23" s="229">
        <v>1221.3205680514827</v>
      </c>
      <c r="W23" s="229">
        <v>1306.6345633952958</v>
      </c>
      <c r="X23" s="229">
        <v>1198.4073910177158</v>
      </c>
      <c r="Y23" s="229">
        <v>1227.0447499114598</v>
      </c>
    </row>
    <row r="24" spans="1:25" ht="12" customHeight="1" x14ac:dyDescent="0.25">
      <c r="A24" s="46" t="s">
        <v>36</v>
      </c>
      <c r="B24" s="229">
        <v>139.76101276035686</v>
      </c>
      <c r="C24" s="229">
        <v>144.04585398155766</v>
      </c>
      <c r="D24" s="229">
        <v>140.53610618828074</v>
      </c>
      <c r="E24" s="229">
        <v>151.78288094945555</v>
      </c>
      <c r="F24" s="229">
        <v>203.51877442086322</v>
      </c>
      <c r="G24" s="229">
        <v>146.08827032920419</v>
      </c>
      <c r="H24" s="229">
        <v>147.65016571201602</v>
      </c>
      <c r="I24" s="229">
        <v>164.7519425594248</v>
      </c>
      <c r="J24" s="229">
        <v>143.17683494456236</v>
      </c>
      <c r="K24" s="229">
        <v>99.358224042138104</v>
      </c>
      <c r="L24" s="229">
        <v>113.28792754361136</v>
      </c>
      <c r="M24" s="229">
        <v>124.59889790134437</v>
      </c>
      <c r="N24" s="229">
        <v>118.34454906163599</v>
      </c>
      <c r="O24" s="229">
        <v>118.96069696592647</v>
      </c>
      <c r="P24" s="229">
        <v>136.14858692977052</v>
      </c>
      <c r="Q24" s="229">
        <v>116.07968036164341</v>
      </c>
      <c r="R24" s="229">
        <v>114.78821847839433</v>
      </c>
      <c r="S24" s="229">
        <v>124.32136901765926</v>
      </c>
      <c r="T24" s="229">
        <v>115.50284091047411</v>
      </c>
      <c r="U24" s="229">
        <v>104.79128155511053</v>
      </c>
      <c r="V24" s="229">
        <v>94.109467777899852</v>
      </c>
      <c r="W24" s="229">
        <v>106.00172638294343</v>
      </c>
      <c r="X24" s="229">
        <v>94.421125635346186</v>
      </c>
      <c r="Y24" s="229">
        <v>77.495758707652641</v>
      </c>
    </row>
    <row r="25" spans="1:25" ht="12" customHeight="1" x14ac:dyDescent="0.25">
      <c r="A25" s="46" t="s">
        <v>38</v>
      </c>
      <c r="B25" s="229">
        <v>687.76108786708323</v>
      </c>
      <c r="C25" s="229">
        <v>677.60687506690226</v>
      </c>
      <c r="D25" s="229">
        <v>755.75647429309981</v>
      </c>
      <c r="E25" s="229">
        <v>805.52381508576059</v>
      </c>
      <c r="F25" s="229">
        <v>820.89334685268307</v>
      </c>
      <c r="G25" s="229">
        <v>799.91513532564818</v>
      </c>
      <c r="H25" s="229">
        <v>854.94043802431668</v>
      </c>
      <c r="I25" s="229">
        <v>810.25275698210908</v>
      </c>
      <c r="J25" s="229">
        <v>857.71246450975627</v>
      </c>
      <c r="K25" s="229">
        <v>849.72695831335011</v>
      </c>
      <c r="L25" s="229">
        <v>931.76827705753828</v>
      </c>
      <c r="M25" s="229">
        <v>980.42634592843694</v>
      </c>
      <c r="N25" s="229">
        <v>1018.4746906402941</v>
      </c>
      <c r="O25" s="229">
        <v>1294.0191384217799</v>
      </c>
      <c r="P25" s="229">
        <v>1320.5821125193909</v>
      </c>
      <c r="Q25" s="229">
        <v>1375.1123303607615</v>
      </c>
      <c r="R25" s="229">
        <v>1509.5418392253489</v>
      </c>
      <c r="S25" s="229">
        <v>1673.5241259703605</v>
      </c>
      <c r="T25" s="229">
        <v>1678.5259890896755</v>
      </c>
      <c r="U25" s="229">
        <v>1828.3426800003801</v>
      </c>
      <c r="V25" s="229">
        <v>1960.6344737988243</v>
      </c>
      <c r="W25" s="229">
        <v>1523.4939209095548</v>
      </c>
      <c r="X25" s="229">
        <v>1520.8932398154486</v>
      </c>
      <c r="Y25" s="229">
        <v>1535.0419357841142</v>
      </c>
    </row>
    <row r="26" spans="1:25" ht="12" customHeight="1" x14ac:dyDescent="0.25">
      <c r="A26" s="46" t="s">
        <v>39</v>
      </c>
      <c r="B26" s="229">
        <v>1450.2723129822421</v>
      </c>
      <c r="C26" s="229">
        <v>1398.1084264819476</v>
      </c>
      <c r="D26" s="229">
        <v>1364.478761821596</v>
      </c>
      <c r="E26" s="229">
        <v>1892.6389509867886</v>
      </c>
      <c r="F26" s="229">
        <v>1098.4999140138054</v>
      </c>
      <c r="G26" s="229">
        <v>1135.8556319844072</v>
      </c>
      <c r="H26" s="229">
        <v>1100.8645743747857</v>
      </c>
      <c r="I26" s="229">
        <v>1080.4434221823039</v>
      </c>
      <c r="J26" s="229">
        <v>670.29724849314152</v>
      </c>
      <c r="K26" s="229">
        <v>645.72003439161745</v>
      </c>
      <c r="L26" s="229">
        <v>669.89097162315727</v>
      </c>
      <c r="M26" s="229">
        <v>597.85537403085289</v>
      </c>
      <c r="N26" s="229">
        <v>629.33490971435504</v>
      </c>
      <c r="O26" s="229">
        <v>626.37325881151514</v>
      </c>
      <c r="P26" s="229">
        <v>566.16036113368898</v>
      </c>
      <c r="Q26" s="229">
        <v>660.8867583823253</v>
      </c>
      <c r="R26" s="229">
        <v>684.74737747078689</v>
      </c>
      <c r="S26" s="229">
        <v>721.81375752246504</v>
      </c>
      <c r="T26" s="229">
        <v>827.54299226041883</v>
      </c>
      <c r="U26" s="229">
        <v>867.26225279301173</v>
      </c>
      <c r="V26" s="229">
        <v>855.42089423804612</v>
      </c>
      <c r="W26" s="229">
        <v>918.52871882925956</v>
      </c>
      <c r="X26" s="229">
        <v>852.34178847692078</v>
      </c>
      <c r="Y26" s="229">
        <v>732.2552880468329</v>
      </c>
    </row>
    <row r="27" spans="1:25" ht="12" customHeight="1" x14ac:dyDescent="0.25">
      <c r="A27" s="39" t="s">
        <v>98</v>
      </c>
      <c r="B27" s="228">
        <f t="shared" ref="B27:Y27" si="3">SUM(B28:B37)</f>
        <v>9740.2850127144466</v>
      </c>
      <c r="C27" s="228">
        <f t="shared" si="3"/>
        <v>8746.5857045163812</v>
      </c>
      <c r="D27" s="228">
        <f t="shared" si="3"/>
        <v>8319.3243472788054</v>
      </c>
      <c r="E27" s="228">
        <f t="shared" si="3"/>
        <v>8514.9119796839368</v>
      </c>
      <c r="F27" s="228">
        <f t="shared" si="3"/>
        <v>8788.2882841891824</v>
      </c>
      <c r="G27" s="228">
        <f t="shared" si="3"/>
        <v>8145.9642311350617</v>
      </c>
      <c r="H27" s="228">
        <f t="shared" si="3"/>
        <v>8192.0414897805331</v>
      </c>
      <c r="I27" s="228">
        <f t="shared" si="3"/>
        <v>8803.4654468204917</v>
      </c>
      <c r="J27" s="228">
        <f t="shared" si="3"/>
        <v>7908.4759707247686</v>
      </c>
      <c r="K27" s="228">
        <f t="shared" si="3"/>
        <v>6987.2082197474992</v>
      </c>
      <c r="L27" s="228">
        <f t="shared" si="3"/>
        <v>7427.558573610555</v>
      </c>
      <c r="M27" s="228">
        <f t="shared" si="3"/>
        <v>7889.2777454473598</v>
      </c>
      <c r="N27" s="228">
        <f t="shared" si="3"/>
        <v>7641.560207288594</v>
      </c>
      <c r="O27" s="228">
        <f t="shared" si="3"/>
        <v>7675.0801891764895</v>
      </c>
      <c r="P27" s="228">
        <f t="shared" si="3"/>
        <v>7719.7209310028866</v>
      </c>
      <c r="Q27" s="228">
        <f t="shared" si="3"/>
        <v>7624.0885569822494</v>
      </c>
      <c r="R27" s="228">
        <f t="shared" si="3"/>
        <v>7954.9462388349421</v>
      </c>
      <c r="S27" s="228">
        <f t="shared" si="3"/>
        <v>8663.4085749717669</v>
      </c>
      <c r="T27" s="228">
        <f t="shared" si="3"/>
        <v>8913.1217027072416</v>
      </c>
      <c r="U27" s="228">
        <f t="shared" si="3"/>
        <v>8763.4672132816322</v>
      </c>
      <c r="V27" s="228">
        <f t="shared" si="3"/>
        <v>8268.5082586600311</v>
      </c>
      <c r="W27" s="228">
        <f t="shared" si="3"/>
        <v>8848.2736629261781</v>
      </c>
      <c r="X27" s="228">
        <f t="shared" si="3"/>
        <v>8082.8216114673187</v>
      </c>
      <c r="Y27" s="228">
        <f t="shared" si="3"/>
        <v>7275.8093108162575</v>
      </c>
    </row>
    <row r="28" spans="1:25" ht="12" customHeight="1" x14ac:dyDescent="0.25">
      <c r="A28" s="18" t="s">
        <v>28</v>
      </c>
      <c r="B28" s="230">
        <v>3403.2207296617726</v>
      </c>
      <c r="C28" s="230">
        <v>2786.072867650591</v>
      </c>
      <c r="D28" s="230">
        <v>2434.4116356086411</v>
      </c>
      <c r="E28" s="230">
        <v>2174.6639336140188</v>
      </c>
      <c r="F28" s="230">
        <v>2119.8976011611012</v>
      </c>
      <c r="G28" s="230">
        <v>1862.4074935295182</v>
      </c>
      <c r="H28" s="230">
        <v>1798.8337180736617</v>
      </c>
      <c r="I28" s="230">
        <v>2179.6211157826665</v>
      </c>
      <c r="J28" s="230">
        <v>1862.2567585347203</v>
      </c>
      <c r="K28" s="230">
        <v>1558.899537987078</v>
      </c>
      <c r="L28" s="230">
        <v>1585.0570487700513</v>
      </c>
      <c r="M28" s="230">
        <v>1715.1788877496895</v>
      </c>
      <c r="N28" s="230">
        <v>1523.7220833551785</v>
      </c>
      <c r="O28" s="230">
        <v>1406.9744793808234</v>
      </c>
      <c r="P28" s="230">
        <v>1396.3990649875911</v>
      </c>
      <c r="Q28" s="230">
        <v>1277.9643297656994</v>
      </c>
      <c r="R28" s="230">
        <v>1244.9025734265992</v>
      </c>
      <c r="S28" s="230">
        <v>1367.0052653900354</v>
      </c>
      <c r="T28" s="230">
        <v>1410.2234580985266</v>
      </c>
      <c r="U28" s="230">
        <v>1424.0300708178213</v>
      </c>
      <c r="V28" s="230">
        <v>1264.5791283634901</v>
      </c>
      <c r="W28" s="230">
        <v>1336.1981101750471</v>
      </c>
      <c r="X28" s="230">
        <v>1177.9983728993654</v>
      </c>
      <c r="Y28" s="230">
        <v>943.78915712839341</v>
      </c>
    </row>
    <row r="29" spans="1:25" ht="12" customHeight="1" x14ac:dyDescent="0.25">
      <c r="A29" s="18" t="s">
        <v>42</v>
      </c>
      <c r="B29" s="230">
        <v>499.32665520206359</v>
      </c>
      <c r="C29" s="230">
        <v>389.02235597592431</v>
      </c>
      <c r="D29" s="230">
        <v>480.70679277730011</v>
      </c>
      <c r="E29" s="230">
        <v>510.35399828030961</v>
      </c>
      <c r="F29" s="230">
        <v>527.74402407566629</v>
      </c>
      <c r="G29" s="230">
        <v>355.88624247635431</v>
      </c>
      <c r="H29" s="230">
        <v>298.05898538263108</v>
      </c>
      <c r="I29" s="230">
        <v>115.8175408426483</v>
      </c>
      <c r="J29" s="230">
        <v>133.01315563198619</v>
      </c>
      <c r="K29" s="230">
        <v>61.737145313843513</v>
      </c>
      <c r="L29" s="230">
        <v>69.74368013757524</v>
      </c>
      <c r="M29" s="230">
        <v>181.14350816852959</v>
      </c>
      <c r="N29" s="230">
        <v>224.6309544282029</v>
      </c>
      <c r="O29" s="230">
        <v>246.7916595012897</v>
      </c>
      <c r="P29" s="230">
        <v>227.55993121238171</v>
      </c>
      <c r="Q29" s="230">
        <v>267.78641444539983</v>
      </c>
      <c r="R29" s="230">
        <v>204.6956147893379</v>
      </c>
      <c r="S29" s="230">
        <v>274.2187446259673</v>
      </c>
      <c r="T29" s="230">
        <v>208.5641444539983</v>
      </c>
      <c r="U29" s="230">
        <v>25.46285468615649</v>
      </c>
      <c r="V29" s="230">
        <v>13.374290627687021</v>
      </c>
      <c r="W29" s="230">
        <v>17.622355975924329</v>
      </c>
      <c r="X29" s="230">
        <v>19.25494411006019</v>
      </c>
      <c r="Y29" s="230">
        <v>30.315305245055889</v>
      </c>
    </row>
    <row r="30" spans="1:25" ht="12" customHeight="1" x14ac:dyDescent="0.25">
      <c r="A30" s="18" t="s">
        <v>31</v>
      </c>
      <c r="B30" s="230">
        <v>46.603149765114253</v>
      </c>
      <c r="C30" s="230">
        <v>47.329120976902701</v>
      </c>
      <c r="D30" s="230">
        <v>71.307453377303105</v>
      </c>
      <c r="E30" s="230">
        <v>66.865040000042796</v>
      </c>
      <c r="F30" s="230">
        <v>75.515899062675601</v>
      </c>
      <c r="G30" s="230">
        <v>51.487250694928314</v>
      </c>
      <c r="H30" s="230">
        <v>35.956369670318715</v>
      </c>
      <c r="I30" s="230">
        <v>32.223342096048725</v>
      </c>
      <c r="J30" s="230">
        <v>35.547455437562078</v>
      </c>
      <c r="K30" s="230">
        <v>34.943070754450218</v>
      </c>
      <c r="L30" s="230">
        <v>36.42759348059748</v>
      </c>
      <c r="M30" s="230">
        <v>35.148696422012989</v>
      </c>
      <c r="N30" s="230">
        <v>27.954252905304646</v>
      </c>
      <c r="O30" s="230">
        <v>32.908143485729781</v>
      </c>
      <c r="P30" s="230">
        <v>39.138381233305203</v>
      </c>
      <c r="Q30" s="230">
        <v>35.003364895147421</v>
      </c>
      <c r="R30" s="230">
        <v>39.205316388637243</v>
      </c>
      <c r="S30" s="230">
        <v>44.505515246464277</v>
      </c>
      <c r="T30" s="230">
        <v>45.534160697225651</v>
      </c>
      <c r="U30" s="230">
        <v>45.351278092051629</v>
      </c>
      <c r="V30" s="230">
        <v>42.333332709329049</v>
      </c>
      <c r="W30" s="230">
        <v>50.228418080593329</v>
      </c>
      <c r="X30" s="230">
        <v>53.220081828536323</v>
      </c>
      <c r="Y30" s="230">
        <v>95.911255714907313</v>
      </c>
    </row>
    <row r="31" spans="1:25" ht="12" customHeight="1" x14ac:dyDescent="0.25">
      <c r="A31" s="18" t="s">
        <v>82</v>
      </c>
      <c r="B31" s="230">
        <v>301.88091748828043</v>
      </c>
      <c r="C31" s="230">
        <v>319.28010363109286</v>
      </c>
      <c r="D31" s="230">
        <v>318.20951783595046</v>
      </c>
      <c r="E31" s="230">
        <v>338.39757187457002</v>
      </c>
      <c r="F31" s="230">
        <v>327.50100570880664</v>
      </c>
      <c r="G31" s="230">
        <v>329.0178083094753</v>
      </c>
      <c r="H31" s="230">
        <v>334.54262087846297</v>
      </c>
      <c r="I31" s="230">
        <v>310.32268589671219</v>
      </c>
      <c r="J31" s="230">
        <v>299.45426924322646</v>
      </c>
      <c r="K31" s="230">
        <v>292.14277022067472</v>
      </c>
      <c r="L31" s="230">
        <v>284.09235389129799</v>
      </c>
      <c r="M31" s="230">
        <v>284.56823096278771</v>
      </c>
      <c r="N31" s="230">
        <v>237.34329466736568</v>
      </c>
      <c r="O31" s="230">
        <v>214.02360116053711</v>
      </c>
      <c r="P31" s="230">
        <v>193.98338873168296</v>
      </c>
      <c r="Q31" s="230">
        <v>178.92452099160602</v>
      </c>
      <c r="R31" s="230">
        <v>184.70500591112338</v>
      </c>
      <c r="S31" s="230">
        <v>189.1490273149908</v>
      </c>
      <c r="T31" s="230">
        <v>200.07024697327881</v>
      </c>
      <c r="U31" s="230">
        <v>225.84762964588202</v>
      </c>
      <c r="V31" s="230">
        <v>194.5471519722314</v>
      </c>
      <c r="W31" s="230">
        <v>187.30461239117176</v>
      </c>
      <c r="X31" s="230">
        <v>222.05547637095538</v>
      </c>
      <c r="Y31" s="230">
        <v>372.7298253180644</v>
      </c>
    </row>
    <row r="32" spans="1:25" ht="12" customHeight="1" x14ac:dyDescent="0.25">
      <c r="A32" s="18" t="s">
        <v>32</v>
      </c>
      <c r="B32" s="230">
        <v>347.03975254720393</v>
      </c>
      <c r="C32" s="230">
        <v>262.79266165057561</v>
      </c>
      <c r="D32" s="230">
        <v>254.49927859437076</v>
      </c>
      <c r="E32" s="230">
        <v>265.47913743953688</v>
      </c>
      <c r="F32" s="230">
        <v>256.24897005949623</v>
      </c>
      <c r="G32" s="230">
        <v>197.48809108717819</v>
      </c>
      <c r="H32" s="230">
        <v>166.49606754322957</v>
      </c>
      <c r="I32" s="230">
        <v>131.49503474582394</v>
      </c>
      <c r="J32" s="230">
        <v>91.178062237381297</v>
      </c>
      <c r="K32" s="230">
        <v>83.970700777141616</v>
      </c>
      <c r="L32" s="230">
        <v>75.288973355153345</v>
      </c>
      <c r="M32" s="230">
        <v>72.236616412796153</v>
      </c>
      <c r="N32" s="230">
        <v>63.115624991672959</v>
      </c>
      <c r="O32" s="230">
        <v>53.132739026182662</v>
      </c>
      <c r="P32" s="230">
        <v>37.229293307257713</v>
      </c>
      <c r="Q32" s="230">
        <v>21.302211637994041</v>
      </c>
      <c r="R32" s="230">
        <v>22.160625833721703</v>
      </c>
      <c r="S32" s="230">
        <v>28.938767065748522</v>
      </c>
      <c r="T32" s="230">
        <v>23.316530850854051</v>
      </c>
      <c r="U32" s="230">
        <v>19.939896825236652</v>
      </c>
      <c r="V32" s="230">
        <v>21.143116623975629</v>
      </c>
      <c r="W32" s="230">
        <v>21.690970872448723</v>
      </c>
      <c r="X32" s="230">
        <v>28.477334554015592</v>
      </c>
      <c r="Y32" s="230">
        <v>22.337654923769129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105.7170733353903</v>
      </c>
      <c r="F33" s="230">
        <v>77.420549718707449</v>
      </c>
      <c r="G33" s="230">
        <v>169.22445531666662</v>
      </c>
      <c r="H33" s="230">
        <v>85.794193600375962</v>
      </c>
      <c r="I33" s="230">
        <v>37.509964922726958</v>
      </c>
      <c r="J33" s="230">
        <v>27.561861014978618</v>
      </c>
      <c r="K33" s="230">
        <v>65.86937255482529</v>
      </c>
      <c r="L33" s="230">
        <v>42.274755098005642</v>
      </c>
      <c r="M33" s="230">
        <v>1.5100147575609864</v>
      </c>
      <c r="N33" s="230">
        <v>3.7760022322476665</v>
      </c>
      <c r="O33" s="230">
        <v>3.0170651238933353</v>
      </c>
      <c r="P33" s="230">
        <v>0.75534622772413584</v>
      </c>
      <c r="Q33" s="230">
        <v>1.0147804650584327</v>
      </c>
      <c r="R33" s="230">
        <v>22.901950610469449</v>
      </c>
      <c r="S33" s="230">
        <v>40.195154425594268</v>
      </c>
      <c r="T33" s="230">
        <v>45.69046507528796</v>
      </c>
      <c r="U33" s="230">
        <v>53.162213453629533</v>
      </c>
      <c r="V33" s="230">
        <v>34.521370588235101</v>
      </c>
      <c r="W33" s="230">
        <v>31.388059577301739</v>
      </c>
      <c r="X33" s="230">
        <v>55.823544656746648</v>
      </c>
      <c r="Y33" s="230">
        <v>66.344970455812856</v>
      </c>
    </row>
    <row r="34" spans="1:25" ht="12" customHeight="1" x14ac:dyDescent="0.25">
      <c r="A34" s="18" t="s">
        <v>73</v>
      </c>
      <c r="B34" s="230">
        <v>1794.7535743076849</v>
      </c>
      <c r="C34" s="230">
        <v>1788.816609972678</v>
      </c>
      <c r="D34" s="230">
        <v>1753.2079327827273</v>
      </c>
      <c r="E34" s="230">
        <v>1834.6206095026896</v>
      </c>
      <c r="F34" s="230">
        <v>2056.481652406012</v>
      </c>
      <c r="G34" s="230">
        <v>2101.9907358472842</v>
      </c>
      <c r="H34" s="230">
        <v>2196.5429100938109</v>
      </c>
      <c r="I34" s="230">
        <v>2281.3933177634508</v>
      </c>
      <c r="J34" s="230">
        <v>2146.9256001767535</v>
      </c>
      <c r="K34" s="230">
        <v>2068.7027134256095</v>
      </c>
      <c r="L34" s="230">
        <v>2179.7948025215537</v>
      </c>
      <c r="M34" s="230">
        <v>2240.9568498213666</v>
      </c>
      <c r="N34" s="230">
        <v>2195.2598723007973</v>
      </c>
      <c r="O34" s="230">
        <v>2199.0050868055177</v>
      </c>
      <c r="P34" s="230">
        <v>2166.1085568700573</v>
      </c>
      <c r="Q34" s="230">
        <v>2175.5452836268751</v>
      </c>
      <c r="R34" s="230">
        <v>2330.5033198014667</v>
      </c>
      <c r="S34" s="230">
        <v>2508.5713495881573</v>
      </c>
      <c r="T34" s="230">
        <v>2578.4340040954271</v>
      </c>
      <c r="U34" s="230">
        <v>2565.8687965558629</v>
      </c>
      <c r="V34" s="230">
        <v>2531.1320913129593</v>
      </c>
      <c r="W34" s="230">
        <v>2821.7861897893463</v>
      </c>
      <c r="X34" s="230">
        <v>2381.8148846541362</v>
      </c>
      <c r="Y34" s="230">
        <v>2346.2714357373761</v>
      </c>
    </row>
    <row r="35" spans="1:25" ht="12" customHeight="1" x14ac:dyDescent="0.25">
      <c r="A35" s="18" t="s">
        <v>36</v>
      </c>
      <c r="B35" s="230">
        <v>1107.143630403873</v>
      </c>
      <c r="C35" s="230">
        <v>994.48948565730734</v>
      </c>
      <c r="D35" s="230">
        <v>898.87575967586361</v>
      </c>
      <c r="E35" s="230">
        <v>962.62907089921214</v>
      </c>
      <c r="F35" s="230">
        <v>943.36901577690116</v>
      </c>
      <c r="G35" s="230">
        <v>701.79797214715006</v>
      </c>
      <c r="H35" s="230">
        <v>738.501510986178</v>
      </c>
      <c r="I35" s="230">
        <v>949.99440309835677</v>
      </c>
      <c r="J35" s="230">
        <v>636.26091226094059</v>
      </c>
      <c r="K35" s="230">
        <v>342.15329788391512</v>
      </c>
      <c r="L35" s="230">
        <v>456.45265715114346</v>
      </c>
      <c r="M35" s="230">
        <v>434.43420613992816</v>
      </c>
      <c r="N35" s="230">
        <v>428.5194234233166</v>
      </c>
      <c r="O35" s="230">
        <v>422.06827981825211</v>
      </c>
      <c r="P35" s="230">
        <v>458.6924276875983</v>
      </c>
      <c r="Q35" s="230">
        <v>370.76950278539005</v>
      </c>
      <c r="R35" s="230">
        <v>347.58873766949898</v>
      </c>
      <c r="S35" s="230">
        <v>375.55790871234933</v>
      </c>
      <c r="T35" s="230">
        <v>353.73585212477963</v>
      </c>
      <c r="U35" s="230">
        <v>346.67398069768404</v>
      </c>
      <c r="V35" s="230">
        <v>284.93644795726777</v>
      </c>
      <c r="W35" s="230">
        <v>323.77987292918027</v>
      </c>
      <c r="X35" s="230">
        <v>272.71034469999347</v>
      </c>
      <c r="Y35" s="230">
        <v>256.71928858383478</v>
      </c>
    </row>
    <row r="36" spans="1:25" ht="12" customHeight="1" x14ac:dyDescent="0.25">
      <c r="A36" s="18" t="s">
        <v>38</v>
      </c>
      <c r="B36" s="230">
        <v>11.269264669460085</v>
      </c>
      <c r="C36" s="230">
        <v>18.86793146792138</v>
      </c>
      <c r="D36" s="230">
        <v>18.868461218507946</v>
      </c>
      <c r="E36" s="230">
        <v>37.148239944334023</v>
      </c>
      <c r="F36" s="230">
        <v>49.341562863567674</v>
      </c>
      <c r="G36" s="230">
        <v>83.122095972718057</v>
      </c>
      <c r="H36" s="230">
        <v>160.32198673922596</v>
      </c>
      <c r="I36" s="230">
        <v>184.99419056733188</v>
      </c>
      <c r="J36" s="230">
        <v>188.50430247218674</v>
      </c>
      <c r="K36" s="230">
        <v>293.15077169524818</v>
      </c>
      <c r="L36" s="230">
        <v>363.01547186765549</v>
      </c>
      <c r="M36" s="230">
        <v>434.87889912745288</v>
      </c>
      <c r="N36" s="230">
        <v>421.26451830209635</v>
      </c>
      <c r="O36" s="230">
        <v>433.79195358165975</v>
      </c>
      <c r="P36" s="230">
        <v>507.09063038688623</v>
      </c>
      <c r="Q36" s="230">
        <v>504.24674100639231</v>
      </c>
      <c r="R36" s="230">
        <v>661.18524589932917</v>
      </c>
      <c r="S36" s="230">
        <v>724.03632114915831</v>
      </c>
      <c r="T36" s="230">
        <v>828.50539526114153</v>
      </c>
      <c r="U36" s="230">
        <v>841.60865275972287</v>
      </c>
      <c r="V36" s="230">
        <v>830.53448578844973</v>
      </c>
      <c r="W36" s="230">
        <v>815.25809972673028</v>
      </c>
      <c r="X36" s="230">
        <v>831.0758057563487</v>
      </c>
      <c r="Y36" s="230">
        <v>776.44533850651305</v>
      </c>
    </row>
    <row r="37" spans="1:25" ht="12" customHeight="1" x14ac:dyDescent="0.25">
      <c r="A37" s="47" t="s">
        <v>40</v>
      </c>
      <c r="B37" s="231">
        <v>2229.0473386689928</v>
      </c>
      <c r="C37" s="231">
        <v>2139.9145675333889</v>
      </c>
      <c r="D37" s="231">
        <v>2089.2375154081419</v>
      </c>
      <c r="E37" s="231">
        <v>2219.0373047938324</v>
      </c>
      <c r="F37" s="231">
        <v>2354.7680033562478</v>
      </c>
      <c r="G37" s="231">
        <v>2293.5420857537893</v>
      </c>
      <c r="H37" s="231">
        <v>2376.9931268126388</v>
      </c>
      <c r="I37" s="231">
        <v>2580.0938511047252</v>
      </c>
      <c r="J37" s="231">
        <v>2487.7735937150323</v>
      </c>
      <c r="K37" s="231">
        <v>2185.6388391347132</v>
      </c>
      <c r="L37" s="231">
        <v>2335.4112373375206</v>
      </c>
      <c r="M37" s="231">
        <v>2489.2218358852351</v>
      </c>
      <c r="N37" s="231">
        <v>2515.9741806824113</v>
      </c>
      <c r="O37" s="231">
        <v>2663.3671812926036</v>
      </c>
      <c r="P37" s="231">
        <v>2692.7639103584029</v>
      </c>
      <c r="Q37" s="231">
        <v>2791.5314073626864</v>
      </c>
      <c r="R37" s="231">
        <v>2897.0978485047585</v>
      </c>
      <c r="S37" s="231">
        <v>3111.2305214533008</v>
      </c>
      <c r="T37" s="231">
        <v>3219.0474450767219</v>
      </c>
      <c r="U37" s="231">
        <v>3215.5218397475851</v>
      </c>
      <c r="V37" s="231">
        <v>3051.4068427164052</v>
      </c>
      <c r="W37" s="231">
        <v>3243.0169734084352</v>
      </c>
      <c r="X37" s="231">
        <v>3040.3908219371606</v>
      </c>
      <c r="Y37" s="231">
        <v>2364.9450792025305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0.99999999999999989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0.99999999999999989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7.0251289692407817E-3</v>
      </c>
      <c r="C42" s="233">
        <f t="shared" si="5"/>
        <v>7.3763714883448867E-3</v>
      </c>
      <c r="D42" s="233">
        <f t="shared" si="5"/>
        <v>7.5131080335402323E-3</v>
      </c>
      <c r="E42" s="233">
        <f t="shared" si="5"/>
        <v>7.5231114522104608E-3</v>
      </c>
      <c r="F42" s="233">
        <f t="shared" si="5"/>
        <v>7.9257428636483416E-3</v>
      </c>
      <c r="G42" s="233">
        <f t="shared" si="5"/>
        <v>8.3661672046117432E-3</v>
      </c>
      <c r="H42" s="233">
        <f t="shared" si="5"/>
        <v>8.50286643788618E-3</v>
      </c>
      <c r="I42" s="233">
        <f t="shared" si="5"/>
        <v>8.7753258844664693E-3</v>
      </c>
      <c r="J42" s="233">
        <f t="shared" si="5"/>
        <v>9.2202281339088775E-3</v>
      </c>
      <c r="K42" s="233">
        <f t="shared" si="5"/>
        <v>9.3242660727666654E-3</v>
      </c>
      <c r="L42" s="233">
        <f t="shared" si="5"/>
        <v>9.7037099674617284E-3</v>
      </c>
      <c r="M42" s="233">
        <f t="shared" si="5"/>
        <v>9.8258470370431693E-3</v>
      </c>
      <c r="N42" s="233">
        <f t="shared" si="5"/>
        <v>9.9812568283062925E-3</v>
      </c>
      <c r="O42" s="233">
        <f t="shared" si="5"/>
        <v>1.0328047705170297E-2</v>
      </c>
      <c r="P42" s="233">
        <f t="shared" si="5"/>
        <v>1.0382947537544897E-2</v>
      </c>
      <c r="Q42" s="233">
        <f t="shared" si="5"/>
        <v>1.0873918214893443E-2</v>
      </c>
      <c r="R42" s="233">
        <f t="shared" si="5"/>
        <v>1.0959940633477805E-2</v>
      </c>
      <c r="S42" s="233">
        <f t="shared" si="5"/>
        <v>1.0644573377157639E-2</v>
      </c>
      <c r="T42" s="233">
        <f t="shared" si="5"/>
        <v>1.0786978298298534E-2</v>
      </c>
      <c r="U42" s="233">
        <f t="shared" si="5"/>
        <v>1.0797510222949353E-2</v>
      </c>
      <c r="V42" s="233">
        <f t="shared" si="5"/>
        <v>1.0524830702750175E-2</v>
      </c>
      <c r="W42" s="233">
        <f t="shared" si="5"/>
        <v>1.074438398413655E-2</v>
      </c>
      <c r="X42" s="233">
        <f t="shared" si="5"/>
        <v>1.1217085904127708E-2</v>
      </c>
      <c r="Y42" s="233">
        <f t="shared" si="5"/>
        <v>9.8345690326990167E-3</v>
      </c>
    </row>
    <row r="43" spans="1:25" ht="12" customHeight="1" x14ac:dyDescent="0.25">
      <c r="A43" s="173" t="s">
        <v>92</v>
      </c>
      <c r="B43" s="233">
        <f t="shared" ref="B43:Y43" si="6">IF(B7=0,0,B7/B$5)</f>
        <v>1.2854972732794578E-2</v>
      </c>
      <c r="C43" s="233">
        <f t="shared" si="6"/>
        <v>1.3695884132411493E-2</v>
      </c>
      <c r="D43" s="233">
        <f t="shared" si="6"/>
        <v>1.3771880082854054E-2</v>
      </c>
      <c r="E43" s="233">
        <f t="shared" si="6"/>
        <v>1.4070391498457346E-2</v>
      </c>
      <c r="F43" s="233">
        <f t="shared" si="6"/>
        <v>1.4804594213052144E-2</v>
      </c>
      <c r="G43" s="233">
        <f t="shared" si="6"/>
        <v>1.5453526807884968E-2</v>
      </c>
      <c r="H43" s="233">
        <f t="shared" si="6"/>
        <v>1.6119291352442819E-2</v>
      </c>
      <c r="I43" s="233">
        <f t="shared" si="6"/>
        <v>1.587184601425571E-2</v>
      </c>
      <c r="J43" s="233">
        <f t="shared" si="6"/>
        <v>1.669931650719186E-2</v>
      </c>
      <c r="K43" s="233">
        <f t="shared" si="6"/>
        <v>1.7190788471193572E-2</v>
      </c>
      <c r="L43" s="233">
        <f t="shared" si="6"/>
        <v>1.6425432044353903E-2</v>
      </c>
      <c r="M43" s="233">
        <f t="shared" si="6"/>
        <v>1.7010290755186626E-2</v>
      </c>
      <c r="N43" s="233">
        <f t="shared" si="6"/>
        <v>1.7573267535785864E-2</v>
      </c>
      <c r="O43" s="233">
        <f t="shared" si="6"/>
        <v>1.7868945778132413E-2</v>
      </c>
      <c r="P43" s="233">
        <f t="shared" si="6"/>
        <v>1.7799373907049196E-2</v>
      </c>
      <c r="Q43" s="233">
        <f t="shared" si="6"/>
        <v>1.8605113386638408E-2</v>
      </c>
      <c r="R43" s="233">
        <f t="shared" si="6"/>
        <v>1.8206034952517772E-2</v>
      </c>
      <c r="S43" s="233">
        <f t="shared" si="6"/>
        <v>1.7654614859653278E-2</v>
      </c>
      <c r="T43" s="233">
        <f t="shared" si="6"/>
        <v>1.7671123522363736E-2</v>
      </c>
      <c r="U43" s="233">
        <f t="shared" si="6"/>
        <v>1.7872282291784929E-2</v>
      </c>
      <c r="V43" s="233">
        <f t="shared" si="6"/>
        <v>1.8275368787238545E-2</v>
      </c>
      <c r="W43" s="233">
        <f t="shared" si="6"/>
        <v>1.7405428279596409E-2</v>
      </c>
      <c r="X43" s="233">
        <f t="shared" si="6"/>
        <v>1.8259604934556497E-2</v>
      </c>
      <c r="Y43" s="233">
        <f t="shared" si="6"/>
        <v>1.6507336891192079E-2</v>
      </c>
    </row>
    <row r="44" spans="1:25" ht="12" customHeight="1" x14ac:dyDescent="0.25">
      <c r="A44" s="173" t="s">
        <v>93</v>
      </c>
      <c r="B44" s="233">
        <f t="shared" ref="B44:Y44" si="7">IF(B8=0,0,B8/B$5)</f>
        <v>2.4132492349517285E-2</v>
      </c>
      <c r="C44" s="233">
        <f t="shared" si="7"/>
        <v>2.5010306119253124E-2</v>
      </c>
      <c r="D44" s="233">
        <f t="shared" si="7"/>
        <v>2.4824750865312765E-2</v>
      </c>
      <c r="E44" s="233">
        <f t="shared" si="7"/>
        <v>2.5160844309943423E-2</v>
      </c>
      <c r="F44" s="233">
        <f t="shared" si="7"/>
        <v>2.7170557949595841E-2</v>
      </c>
      <c r="G44" s="233">
        <f t="shared" si="7"/>
        <v>2.7708456326077418E-2</v>
      </c>
      <c r="H44" s="233">
        <f t="shared" si="7"/>
        <v>2.866596621108965E-2</v>
      </c>
      <c r="I44" s="233">
        <f t="shared" si="7"/>
        <v>2.883334967769598E-2</v>
      </c>
      <c r="J44" s="233">
        <f t="shared" si="7"/>
        <v>3.0211640024731787E-2</v>
      </c>
      <c r="K44" s="233">
        <f t="shared" si="7"/>
        <v>3.0278395206489093E-2</v>
      </c>
      <c r="L44" s="233">
        <f t="shared" si="7"/>
        <v>2.9650930195615179E-2</v>
      </c>
      <c r="M44" s="233">
        <f t="shared" si="7"/>
        <v>3.0328738540408292E-2</v>
      </c>
      <c r="N44" s="233">
        <f t="shared" si="7"/>
        <v>3.1217543664719776E-2</v>
      </c>
      <c r="O44" s="233">
        <f t="shared" si="7"/>
        <v>3.1802493613038454E-2</v>
      </c>
      <c r="P44" s="233">
        <f t="shared" si="7"/>
        <v>3.190463678914586E-2</v>
      </c>
      <c r="Q44" s="233">
        <f t="shared" si="7"/>
        <v>3.3240270412094604E-2</v>
      </c>
      <c r="R44" s="233">
        <f t="shared" si="7"/>
        <v>3.288732770336554E-2</v>
      </c>
      <c r="S44" s="233">
        <f t="shared" si="7"/>
        <v>3.2405886158478718E-2</v>
      </c>
      <c r="T44" s="233">
        <f t="shared" si="7"/>
        <v>3.2446646139782404E-2</v>
      </c>
      <c r="U44" s="233">
        <f t="shared" si="7"/>
        <v>3.231761490109139E-2</v>
      </c>
      <c r="V44" s="233">
        <f t="shared" si="7"/>
        <v>3.2659940368443163E-2</v>
      </c>
      <c r="W44" s="233">
        <f t="shared" si="7"/>
        <v>3.1575950873372755E-2</v>
      </c>
      <c r="X44" s="233">
        <f t="shared" si="7"/>
        <v>3.1906084802609827E-2</v>
      </c>
      <c r="Y44" s="233">
        <f t="shared" si="7"/>
        <v>2.9620648414793713E-2</v>
      </c>
    </row>
    <row r="45" spans="1:25" ht="12" customHeight="1" x14ac:dyDescent="0.25">
      <c r="A45" s="173" t="s">
        <v>94</v>
      </c>
      <c r="B45" s="233">
        <f t="shared" ref="B45:Y45" si="8">IF(B9=0,0,B9/B$5)</f>
        <v>2.1637011855403326E-2</v>
      </c>
      <c r="C45" s="233">
        <f t="shared" si="8"/>
        <v>2.323652890152882E-2</v>
      </c>
      <c r="D45" s="233">
        <f t="shared" si="8"/>
        <v>2.3704512327552461E-2</v>
      </c>
      <c r="E45" s="233">
        <f t="shared" si="8"/>
        <v>2.373031002052705E-2</v>
      </c>
      <c r="F45" s="233">
        <f t="shared" si="8"/>
        <v>2.5446965531454403E-2</v>
      </c>
      <c r="G45" s="233">
        <f t="shared" si="8"/>
        <v>2.6435294218789502E-2</v>
      </c>
      <c r="H45" s="233">
        <f t="shared" si="8"/>
        <v>2.7249418620634985E-2</v>
      </c>
      <c r="I45" s="233">
        <f t="shared" si="8"/>
        <v>2.6694031838443683E-2</v>
      </c>
      <c r="J45" s="233">
        <f t="shared" si="8"/>
        <v>2.8738627200392344E-2</v>
      </c>
      <c r="K45" s="233">
        <f t="shared" si="8"/>
        <v>3.0235607328406987E-2</v>
      </c>
      <c r="L45" s="233">
        <f t="shared" si="8"/>
        <v>2.8451725479308597E-2</v>
      </c>
      <c r="M45" s="233">
        <f t="shared" si="8"/>
        <v>2.9179045406565792E-2</v>
      </c>
      <c r="N45" s="233">
        <f t="shared" si="8"/>
        <v>3.0339780968214141E-2</v>
      </c>
      <c r="O45" s="233">
        <f t="shared" si="8"/>
        <v>3.0807633229041131E-2</v>
      </c>
      <c r="P45" s="233">
        <f t="shared" si="8"/>
        <v>3.0581222496657411E-2</v>
      </c>
      <c r="Q45" s="233">
        <f t="shared" si="8"/>
        <v>3.2070583634735937E-2</v>
      </c>
      <c r="R45" s="233">
        <f t="shared" si="8"/>
        <v>3.1709310314442414E-2</v>
      </c>
      <c r="S45" s="233">
        <f t="shared" si="8"/>
        <v>3.0510719188130163E-2</v>
      </c>
      <c r="T45" s="233">
        <f t="shared" si="8"/>
        <v>3.0546926912018442E-2</v>
      </c>
      <c r="U45" s="233">
        <f t="shared" si="8"/>
        <v>3.1057477736752725E-2</v>
      </c>
      <c r="V45" s="233">
        <f t="shared" si="8"/>
        <v>3.1917293902857261E-2</v>
      </c>
      <c r="W45" s="233">
        <f t="shared" si="8"/>
        <v>3.011477555777068E-2</v>
      </c>
      <c r="X45" s="233">
        <f t="shared" si="8"/>
        <v>3.121366405966601E-2</v>
      </c>
      <c r="Y45" s="233">
        <f t="shared" si="8"/>
        <v>2.8748936702352287E-2</v>
      </c>
    </row>
    <row r="46" spans="1:25" ht="12" customHeight="1" x14ac:dyDescent="0.25">
      <c r="A46" s="173" t="s">
        <v>95</v>
      </c>
      <c r="B46" s="233">
        <f t="shared" ref="B46:Y46" si="9">IF(B10=0,0,B10/B$5)</f>
        <v>1.363314532362271E-2</v>
      </c>
      <c r="C46" s="233">
        <f t="shared" si="9"/>
        <v>1.4668309606112259E-2</v>
      </c>
      <c r="D46" s="233">
        <f t="shared" si="9"/>
        <v>1.4697156938462793E-2</v>
      </c>
      <c r="E46" s="233">
        <f t="shared" si="9"/>
        <v>1.4215664700273273E-2</v>
      </c>
      <c r="F46" s="233">
        <f t="shared" si="9"/>
        <v>1.4282271613353962E-2</v>
      </c>
      <c r="G46" s="233">
        <f t="shared" si="9"/>
        <v>1.4865753119662196E-2</v>
      </c>
      <c r="H46" s="233">
        <f t="shared" si="9"/>
        <v>1.4882003092333274E-2</v>
      </c>
      <c r="I46" s="233">
        <f t="shared" si="9"/>
        <v>1.4548504095254607E-2</v>
      </c>
      <c r="J46" s="233">
        <f t="shared" si="9"/>
        <v>1.5308770621265289E-2</v>
      </c>
      <c r="K46" s="233">
        <f t="shared" si="9"/>
        <v>1.6016380812738453E-2</v>
      </c>
      <c r="L46" s="233">
        <f t="shared" si="9"/>
        <v>1.6295198153268946E-2</v>
      </c>
      <c r="M46" s="233">
        <f t="shared" si="9"/>
        <v>1.588487461959269E-2</v>
      </c>
      <c r="N46" s="233">
        <f t="shared" si="9"/>
        <v>1.6068216528636128E-2</v>
      </c>
      <c r="O46" s="233">
        <f t="shared" si="9"/>
        <v>1.6648469224941002E-2</v>
      </c>
      <c r="P46" s="233">
        <f t="shared" si="9"/>
        <v>1.6528504494216785E-2</v>
      </c>
      <c r="Q46" s="233">
        <f t="shared" si="9"/>
        <v>1.6791836774618728E-2</v>
      </c>
      <c r="R46" s="233">
        <f t="shared" si="9"/>
        <v>1.6606470174945254E-2</v>
      </c>
      <c r="S46" s="233">
        <f t="shared" si="9"/>
        <v>1.6167751152358564E-2</v>
      </c>
      <c r="T46" s="233">
        <f t="shared" si="9"/>
        <v>1.6468073271803187E-2</v>
      </c>
      <c r="U46" s="233">
        <f t="shared" si="9"/>
        <v>1.6618957861332207E-2</v>
      </c>
      <c r="V46" s="233">
        <f t="shared" si="9"/>
        <v>1.6520780988474884E-2</v>
      </c>
      <c r="W46" s="233">
        <f t="shared" si="9"/>
        <v>1.6659210085420959E-2</v>
      </c>
      <c r="X46" s="233">
        <f t="shared" si="9"/>
        <v>1.6628285437164589E-2</v>
      </c>
      <c r="Y46" s="233">
        <f t="shared" si="9"/>
        <v>1.6144176364393158E-2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0.35123972156404787</v>
      </c>
      <c r="C47" s="234">
        <f t="shared" si="10"/>
        <v>0.36206743594572499</v>
      </c>
      <c r="D47" s="234">
        <f t="shared" si="10"/>
        <v>0.37180214394231675</v>
      </c>
      <c r="E47" s="234">
        <f t="shared" si="10"/>
        <v>0.37739923797211128</v>
      </c>
      <c r="F47" s="234">
        <f t="shared" si="10"/>
        <v>0.3437353108969996</v>
      </c>
      <c r="G47" s="234">
        <f t="shared" si="10"/>
        <v>0.34990398196666622</v>
      </c>
      <c r="H47" s="234">
        <f t="shared" si="10"/>
        <v>0.34554510046938591</v>
      </c>
      <c r="I47" s="234">
        <f t="shared" si="10"/>
        <v>0.32799279908166529</v>
      </c>
      <c r="J47" s="234">
        <f t="shared" si="10"/>
        <v>0.33422510159756585</v>
      </c>
      <c r="K47" s="234">
        <f t="shared" si="10"/>
        <v>0.35207155327061457</v>
      </c>
      <c r="L47" s="234">
        <f t="shared" si="10"/>
        <v>0.34925800990068362</v>
      </c>
      <c r="M47" s="234">
        <f t="shared" si="10"/>
        <v>0.33269055236653988</v>
      </c>
      <c r="N47" s="234">
        <f t="shared" si="10"/>
        <v>0.33839648480235163</v>
      </c>
      <c r="O47" s="234">
        <f t="shared" si="10"/>
        <v>0.35245162899033872</v>
      </c>
      <c r="P47" s="234">
        <f t="shared" si="10"/>
        <v>0.34736283154076358</v>
      </c>
      <c r="Q47" s="234">
        <f t="shared" si="10"/>
        <v>0.3475399063385069</v>
      </c>
      <c r="R47" s="234">
        <f t="shared" si="10"/>
        <v>0.34671662532874409</v>
      </c>
      <c r="S47" s="234">
        <f t="shared" si="10"/>
        <v>0.34499427666414884</v>
      </c>
      <c r="T47" s="234">
        <f t="shared" si="10"/>
        <v>0.34619851211077834</v>
      </c>
      <c r="U47" s="234">
        <f t="shared" si="10"/>
        <v>0.35996590210226392</v>
      </c>
      <c r="V47" s="234">
        <f t="shared" si="10"/>
        <v>0.37076113885519596</v>
      </c>
      <c r="W47" s="234">
        <f t="shared" si="10"/>
        <v>0.34979789244540271</v>
      </c>
      <c r="X47" s="234">
        <f t="shared" si="10"/>
        <v>0.35457100656536156</v>
      </c>
      <c r="Y47" s="234">
        <f t="shared" si="10"/>
        <v>0.36898617911111165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0.56947752720537337</v>
      </c>
      <c r="C48" s="235">
        <f t="shared" si="11"/>
        <v>0.5539451638066244</v>
      </c>
      <c r="D48" s="235">
        <f t="shared" si="11"/>
        <v>0.54368644780996089</v>
      </c>
      <c r="E48" s="235">
        <f t="shared" si="11"/>
        <v>0.53790044004647719</v>
      </c>
      <c r="F48" s="235">
        <f t="shared" si="11"/>
        <v>0.56663455693189568</v>
      </c>
      <c r="G48" s="235">
        <f t="shared" si="11"/>
        <v>0.55726682035630792</v>
      </c>
      <c r="H48" s="235">
        <f t="shared" si="11"/>
        <v>0.55903535381622727</v>
      </c>
      <c r="I48" s="235">
        <f t="shared" si="11"/>
        <v>0.57728414340821821</v>
      </c>
      <c r="J48" s="235">
        <f t="shared" si="11"/>
        <v>0.56559631591494397</v>
      </c>
      <c r="K48" s="235">
        <f t="shared" si="11"/>
        <v>0.54488300883779073</v>
      </c>
      <c r="L48" s="235">
        <f t="shared" si="11"/>
        <v>0.55021499425930798</v>
      </c>
      <c r="M48" s="235">
        <f t="shared" si="11"/>
        <v>0.56508065127466367</v>
      </c>
      <c r="N48" s="235">
        <f t="shared" si="11"/>
        <v>0.5564234496719862</v>
      </c>
      <c r="O48" s="235">
        <f t="shared" si="11"/>
        <v>0.54009278145933803</v>
      </c>
      <c r="P48" s="235">
        <f t="shared" si="11"/>
        <v>0.54544048323462224</v>
      </c>
      <c r="Q48" s="235">
        <f t="shared" si="11"/>
        <v>0.54087837123851201</v>
      </c>
      <c r="R48" s="235">
        <f t="shared" si="11"/>
        <v>0.54291429089250709</v>
      </c>
      <c r="S48" s="235">
        <f t="shared" si="11"/>
        <v>0.54762217860007267</v>
      </c>
      <c r="T48" s="235">
        <f t="shared" si="11"/>
        <v>0.54588173974495535</v>
      </c>
      <c r="U48" s="235">
        <f t="shared" si="11"/>
        <v>0.5313702548838255</v>
      </c>
      <c r="V48" s="235">
        <f t="shared" si="11"/>
        <v>0.51934064639503996</v>
      </c>
      <c r="W48" s="235">
        <f t="shared" si="11"/>
        <v>0.54370235877429995</v>
      </c>
      <c r="X48" s="235">
        <f t="shared" si="11"/>
        <v>0.5362042682965138</v>
      </c>
      <c r="Y48" s="235">
        <f t="shared" si="11"/>
        <v>0.53015815348345807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PL: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8184.795676022216</v>
      </c>
      <c r="C5" s="223">
        <f t="shared" si="0"/>
        <v>7574.9566424879622</v>
      </c>
      <c r="D5" s="223">
        <f t="shared" si="0"/>
        <v>7341.0584886705365</v>
      </c>
      <c r="E5" s="223">
        <f t="shared" si="0"/>
        <v>7718.2522771988697</v>
      </c>
      <c r="F5" s="223">
        <f t="shared" si="0"/>
        <v>7496.73384982278</v>
      </c>
      <c r="G5" s="223">
        <f t="shared" si="0"/>
        <v>7077.2717714328046</v>
      </c>
      <c r="H5" s="223">
        <f t="shared" si="0"/>
        <v>7144.6408331162738</v>
      </c>
      <c r="I5" s="223">
        <f t="shared" si="0"/>
        <v>7468.045592574128</v>
      </c>
      <c r="J5" s="223">
        <f t="shared" si="0"/>
        <v>6840.4475094445315</v>
      </c>
      <c r="K5" s="223">
        <f t="shared" si="0"/>
        <v>6317.3865233206197</v>
      </c>
      <c r="L5" s="223">
        <f t="shared" si="0"/>
        <v>6674.5899417453757</v>
      </c>
      <c r="M5" s="223">
        <f t="shared" si="0"/>
        <v>6894.1677282470555</v>
      </c>
      <c r="N5" s="223">
        <f t="shared" si="0"/>
        <v>6810.2717389065256</v>
      </c>
      <c r="O5" s="223">
        <f t="shared" si="0"/>
        <v>7087.2768792876086</v>
      </c>
      <c r="P5" s="223">
        <f t="shared" si="0"/>
        <v>7080.6361726719169</v>
      </c>
      <c r="Q5" s="223">
        <f t="shared" si="0"/>
        <v>7098.6691021115184</v>
      </c>
      <c r="R5" s="223">
        <f t="shared" si="0"/>
        <v>7409.888457269115</v>
      </c>
      <c r="S5" s="223">
        <f t="shared" si="0"/>
        <v>8086.6212912013671</v>
      </c>
      <c r="T5" s="223">
        <f t="shared" si="0"/>
        <v>8459.236489065459</v>
      </c>
      <c r="U5" s="223">
        <f t="shared" si="0"/>
        <v>8601.428861772547</v>
      </c>
      <c r="V5" s="223">
        <f t="shared" si="0"/>
        <v>8355.1953412796029</v>
      </c>
      <c r="W5" s="223">
        <f t="shared" si="0"/>
        <v>8527.0720292615752</v>
      </c>
      <c r="X5" s="223">
        <f t="shared" si="0"/>
        <v>7873.4496518919586</v>
      </c>
      <c r="Y5" s="223">
        <f t="shared" si="0"/>
        <v>7128.8089353728856</v>
      </c>
    </row>
    <row r="6" spans="1:25" ht="12" customHeight="1" x14ac:dyDescent="0.25">
      <c r="A6" s="173" t="s">
        <v>91</v>
      </c>
      <c r="B6" s="224">
        <v>54.294038619031276</v>
      </c>
      <c r="C6" s="224">
        <v>52.559760355398502</v>
      </c>
      <c r="D6" s="224">
        <v>51.952801932309185</v>
      </c>
      <c r="E6" s="224">
        <v>53.803300373470691</v>
      </c>
      <c r="F6" s="224">
        <v>55.606025388432549</v>
      </c>
      <c r="G6" s="224">
        <v>55.363017349574108</v>
      </c>
      <c r="H6" s="224">
        <v>56.449269647704426</v>
      </c>
      <c r="I6" s="224">
        <v>60.678730726146881</v>
      </c>
      <c r="J6" s="224">
        <v>58.744694252832169</v>
      </c>
      <c r="K6" s="224">
        <v>54.466498867010614</v>
      </c>
      <c r="L6" s="224">
        <v>59.664493716852093</v>
      </c>
      <c r="M6" s="224">
        <v>62.562835441975224</v>
      </c>
      <c r="N6" s="224">
        <v>62.730009036868879</v>
      </c>
      <c r="O6" s="224">
        <v>67.293160399261268</v>
      </c>
      <c r="P6" s="224">
        <v>67.528708866292817</v>
      </c>
      <c r="Q6" s="224">
        <v>70.518745247039419</v>
      </c>
      <c r="R6" s="224">
        <v>74.08885903102032</v>
      </c>
      <c r="S6" s="224">
        <v>77.953393678855633</v>
      </c>
      <c r="T6" s="224">
        <v>81.910004034257824</v>
      </c>
      <c r="U6" s="224">
        <v>83.013219631667113</v>
      </c>
      <c r="V6" s="224">
        <v>78.58600528718263</v>
      </c>
      <c r="W6" s="224">
        <v>81.914823320092978</v>
      </c>
      <c r="X6" s="224">
        <v>79.358297766106901</v>
      </c>
      <c r="Y6" s="224">
        <v>63.307089254955386</v>
      </c>
    </row>
    <row r="7" spans="1:25" ht="12" customHeight="1" x14ac:dyDescent="0.25">
      <c r="A7" s="173" t="s">
        <v>92</v>
      </c>
      <c r="B7" s="224">
        <v>25.528791887456158</v>
      </c>
      <c r="C7" s="224">
        <v>25.087625266482831</v>
      </c>
      <c r="D7" s="224">
        <v>24.468063997901695</v>
      </c>
      <c r="E7" s="224">
        <v>25.913631090288408</v>
      </c>
      <c r="F7" s="224">
        <v>26.737952169086693</v>
      </c>
      <c r="G7" s="224">
        <v>26.355682554862202</v>
      </c>
      <c r="H7" s="224">
        <v>27.634446517719915</v>
      </c>
      <c r="I7" s="224">
        <v>28.333085295934854</v>
      </c>
      <c r="J7" s="224">
        <v>27.573435258486203</v>
      </c>
      <c r="K7" s="224">
        <v>26.382155310264459</v>
      </c>
      <c r="L7" s="224">
        <v>26.69426030594661</v>
      </c>
      <c r="M7" s="224">
        <v>28.587663109270576</v>
      </c>
      <c r="N7" s="224">
        <v>29.18562444332473</v>
      </c>
      <c r="O7" s="224">
        <v>30.737974461988145</v>
      </c>
      <c r="P7" s="224">
        <v>30.534052591901347</v>
      </c>
      <c r="Q7" s="224">
        <v>31.900706396272113</v>
      </c>
      <c r="R7" s="224">
        <v>32.601482408748964</v>
      </c>
      <c r="S7" s="224">
        <v>34.48096462518771</v>
      </c>
      <c r="T7" s="224">
        <v>35.980858166523696</v>
      </c>
      <c r="U7" s="224">
        <v>37.055502969554553</v>
      </c>
      <c r="V7" s="224">
        <v>36.709424799541914</v>
      </c>
      <c r="W7" s="224">
        <v>35.743399035791754</v>
      </c>
      <c r="X7" s="224">
        <v>35.001424120303348</v>
      </c>
      <c r="Y7" s="224">
        <v>29.014308184092769</v>
      </c>
    </row>
    <row r="8" spans="1:25" ht="12" customHeight="1" x14ac:dyDescent="0.25">
      <c r="A8" s="173" t="s">
        <v>93</v>
      </c>
      <c r="B8" s="224">
        <v>261.08915366513094</v>
      </c>
      <c r="C8" s="224">
        <v>249.67055650331034</v>
      </c>
      <c r="D8" s="224">
        <v>240.44245068266432</v>
      </c>
      <c r="E8" s="224">
        <v>252.31522925341721</v>
      </c>
      <c r="F8" s="224">
        <v>267.48778780906849</v>
      </c>
      <c r="G8" s="224">
        <v>257.38969487243497</v>
      </c>
      <c r="H8" s="224">
        <v>267.35953753578929</v>
      </c>
      <c r="I8" s="224">
        <v>280.51111818169312</v>
      </c>
      <c r="J8" s="224">
        <v>271.14182371592835</v>
      </c>
      <c r="K8" s="224">
        <v>250.15859877696457</v>
      </c>
      <c r="L8" s="224">
        <v>259.39295656469181</v>
      </c>
      <c r="M8" s="224">
        <v>275.19611038489603</v>
      </c>
      <c r="N8" s="224">
        <v>279.92468992469242</v>
      </c>
      <c r="O8" s="224">
        <v>295.51562255387347</v>
      </c>
      <c r="P8" s="224">
        <v>296.00068882009765</v>
      </c>
      <c r="Q8" s="224">
        <v>308.19601646594452</v>
      </c>
      <c r="R8" s="224">
        <v>318.63186736613653</v>
      </c>
      <c r="S8" s="224">
        <v>341.28712905293304</v>
      </c>
      <c r="T8" s="224">
        <v>355.51505851935008</v>
      </c>
      <c r="U8" s="224">
        <v>359.28747706814272</v>
      </c>
      <c r="V8" s="224">
        <v>352.44235470941425</v>
      </c>
      <c r="W8" s="224">
        <v>349.45254447661881</v>
      </c>
      <c r="X8" s="224">
        <v>327.66467179535402</v>
      </c>
      <c r="Y8" s="224">
        <v>278.20981595515201</v>
      </c>
    </row>
    <row r="9" spans="1:25" ht="12" customHeight="1" x14ac:dyDescent="0.25">
      <c r="A9" s="173" t="s">
        <v>94</v>
      </c>
      <c r="B9" s="224">
        <v>167.56556672407439</v>
      </c>
      <c r="C9" s="224">
        <v>166.10305956931802</v>
      </c>
      <c r="D9" s="224">
        <v>164.68789545218453</v>
      </c>
      <c r="E9" s="224">
        <v>170.38119667570442</v>
      </c>
      <c r="F9" s="224">
        <v>179.74035381210052</v>
      </c>
      <c r="G9" s="224">
        <v>176.33656684321375</v>
      </c>
      <c r="H9" s="224">
        <v>182.35391570273191</v>
      </c>
      <c r="I9" s="224">
        <v>186.18531504192902</v>
      </c>
      <c r="J9" s="224">
        <v>185.87831377008712</v>
      </c>
      <c r="K9" s="224">
        <v>182.23108312988916</v>
      </c>
      <c r="L9" s="224">
        <v>181.85042859863756</v>
      </c>
      <c r="M9" s="224">
        <v>192.42170610389178</v>
      </c>
      <c r="N9" s="224">
        <v>197.34774323993102</v>
      </c>
      <c r="O9" s="224">
        <v>207.41747154448871</v>
      </c>
      <c r="P9" s="224">
        <v>205.35285382328075</v>
      </c>
      <c r="Q9" s="224">
        <v>215.53875913942562</v>
      </c>
      <c r="R9" s="224">
        <v>222.94216520880087</v>
      </c>
      <c r="S9" s="224">
        <v>233.80279289577066</v>
      </c>
      <c r="T9" s="224">
        <v>244.45417731630249</v>
      </c>
      <c r="U9" s="224">
        <v>252.95173612808688</v>
      </c>
      <c r="V9" s="224">
        <v>251.65750618903851</v>
      </c>
      <c r="W9" s="224">
        <v>243.23383296819284</v>
      </c>
      <c r="X9" s="224">
        <v>234.96122949342978</v>
      </c>
      <c r="Y9" s="224">
        <v>198.61137155893726</v>
      </c>
    </row>
    <row r="10" spans="1:25" ht="12" customHeight="1" x14ac:dyDescent="0.25">
      <c r="A10" s="36" t="s">
        <v>95</v>
      </c>
      <c r="B10" s="225">
        <f t="shared" ref="B10:Y10" si="1">SUM(B11:B15)</f>
        <v>159.89868174442904</v>
      </c>
      <c r="C10" s="225">
        <f t="shared" si="1"/>
        <v>157.39714761779408</v>
      </c>
      <c r="D10" s="225">
        <f t="shared" si="1"/>
        <v>153.83464734160557</v>
      </c>
      <c r="E10" s="225">
        <f t="shared" si="1"/>
        <v>154.90313978691557</v>
      </c>
      <c r="F10" s="225">
        <f t="shared" si="1"/>
        <v>153.95602750759375</v>
      </c>
      <c r="G10" s="225">
        <f t="shared" si="1"/>
        <v>151.57125255478309</v>
      </c>
      <c r="H10" s="225">
        <f t="shared" si="1"/>
        <v>152.59447570101329</v>
      </c>
      <c r="I10" s="225">
        <f t="shared" si="1"/>
        <v>156.61576235554142</v>
      </c>
      <c r="J10" s="225">
        <f t="shared" si="1"/>
        <v>151.77486025515736</v>
      </c>
      <c r="K10" s="225">
        <f t="shared" si="1"/>
        <v>145.53869552834414</v>
      </c>
      <c r="L10" s="225">
        <f t="shared" si="1"/>
        <v>156.63852998062234</v>
      </c>
      <c r="M10" s="225">
        <f t="shared" si="1"/>
        <v>159.47590282967428</v>
      </c>
      <c r="N10" s="225">
        <f t="shared" si="1"/>
        <v>160.19951309578789</v>
      </c>
      <c r="O10" s="225">
        <f t="shared" si="1"/>
        <v>172.17029290391872</v>
      </c>
      <c r="P10" s="225">
        <f t="shared" si="1"/>
        <v>171.56779085487847</v>
      </c>
      <c r="Q10" s="225">
        <f t="shared" si="1"/>
        <v>175.51015680679907</v>
      </c>
      <c r="R10" s="225">
        <f t="shared" si="1"/>
        <v>181.58747540521568</v>
      </c>
      <c r="S10" s="225">
        <f t="shared" si="1"/>
        <v>191.92447981311875</v>
      </c>
      <c r="T10" s="225">
        <f t="shared" si="1"/>
        <v>202.61103254419641</v>
      </c>
      <c r="U10" s="225">
        <f t="shared" si="1"/>
        <v>206.90271475416591</v>
      </c>
      <c r="V10" s="225">
        <f t="shared" si="1"/>
        <v>199.25839490170921</v>
      </c>
      <c r="W10" s="225">
        <f t="shared" si="1"/>
        <v>205.46535422246004</v>
      </c>
      <c r="X10" s="225">
        <f t="shared" si="1"/>
        <v>190.60292567034224</v>
      </c>
      <c r="Y10" s="225">
        <f t="shared" si="1"/>
        <v>163.85458523995413</v>
      </c>
    </row>
    <row r="11" spans="1:25" ht="12" customHeight="1" x14ac:dyDescent="0.25">
      <c r="A11" s="37" t="s">
        <v>82</v>
      </c>
      <c r="B11" s="226">
        <v>22.637329090143915</v>
      </c>
      <c r="C11" s="226">
        <v>29.723312244314393</v>
      </c>
      <c r="D11" s="226">
        <v>26.840633335523208</v>
      </c>
      <c r="E11" s="226">
        <v>24.562519785228076</v>
      </c>
      <c r="F11" s="226">
        <v>19.80442863657797</v>
      </c>
      <c r="G11" s="226">
        <v>17.618185025141486</v>
      </c>
      <c r="H11" s="226">
        <v>16.100156230619156</v>
      </c>
      <c r="I11" s="226">
        <v>13.706124110825929</v>
      </c>
      <c r="J11" s="226">
        <v>13.237542472796594</v>
      </c>
      <c r="K11" s="226">
        <v>14.361602303129127</v>
      </c>
      <c r="L11" s="226">
        <v>13.035220693049173</v>
      </c>
      <c r="M11" s="226">
        <v>10.307250838726956</v>
      </c>
      <c r="N11" s="226">
        <v>9.5018795204649482</v>
      </c>
      <c r="O11" s="226">
        <v>10.194540410255954</v>
      </c>
      <c r="P11" s="226">
        <v>7.6841484074791442</v>
      </c>
      <c r="Q11" s="226">
        <v>5.5118596809880724</v>
      </c>
      <c r="R11" s="226">
        <v>5.7832761102074253</v>
      </c>
      <c r="S11" s="226">
        <v>6.2369237035612057</v>
      </c>
      <c r="T11" s="226">
        <v>6.5673924432790267</v>
      </c>
      <c r="U11" s="226">
        <v>7.1413120366113851</v>
      </c>
      <c r="V11" s="226">
        <v>5.7074693494916753</v>
      </c>
      <c r="W11" s="226">
        <v>2.8524556840153501</v>
      </c>
      <c r="X11" s="226">
        <v>9.2783361520370953</v>
      </c>
      <c r="Y11" s="226">
        <v>9.9736961497202739</v>
      </c>
    </row>
    <row r="12" spans="1:25" ht="12" customHeight="1" x14ac:dyDescent="0.25">
      <c r="A12" s="37" t="s">
        <v>73</v>
      </c>
      <c r="B12" s="226">
        <v>75.911377317300548</v>
      </c>
      <c r="C12" s="226">
        <v>69.007274491328531</v>
      </c>
      <c r="D12" s="226">
        <v>67.019622117831872</v>
      </c>
      <c r="E12" s="226">
        <v>67.611929994432757</v>
      </c>
      <c r="F12" s="226">
        <v>67.364719860752516</v>
      </c>
      <c r="G12" s="226">
        <v>66.917066620286903</v>
      </c>
      <c r="H12" s="226">
        <v>67.16639265066722</v>
      </c>
      <c r="I12" s="226">
        <v>65.816451806214417</v>
      </c>
      <c r="J12" s="226">
        <v>64.140749729451841</v>
      </c>
      <c r="K12" s="226">
        <v>62.496532173764564</v>
      </c>
      <c r="L12" s="226">
        <v>69.606380110654968</v>
      </c>
      <c r="M12" s="226">
        <v>68.441115532362701</v>
      </c>
      <c r="N12" s="226">
        <v>65.708219486706113</v>
      </c>
      <c r="O12" s="226">
        <v>70.691964250458255</v>
      </c>
      <c r="P12" s="226">
        <v>69.787687994430541</v>
      </c>
      <c r="Q12" s="226">
        <v>66.507620007920195</v>
      </c>
      <c r="R12" s="226">
        <v>67.533855995514344</v>
      </c>
      <c r="S12" s="226">
        <v>74.073968083525415</v>
      </c>
      <c r="T12" s="226">
        <v>80.925283744968155</v>
      </c>
      <c r="U12" s="226">
        <v>83.957289281928823</v>
      </c>
      <c r="V12" s="226">
        <v>83.906166542265424</v>
      </c>
      <c r="W12" s="226">
        <v>89.135894064534199</v>
      </c>
      <c r="X12" s="226">
        <v>67.758256145023793</v>
      </c>
      <c r="Y12" s="226">
        <v>78.632302491778574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61.349975336984578</v>
      </c>
      <c r="C15" s="227">
        <v>58.66656088215116</v>
      </c>
      <c r="D15" s="227">
        <v>59.974391888250501</v>
      </c>
      <c r="E15" s="227">
        <v>62.728690007254741</v>
      </c>
      <c r="F15" s="227">
        <v>66.786879010263263</v>
      </c>
      <c r="G15" s="227">
        <v>67.036000909354698</v>
      </c>
      <c r="H15" s="227">
        <v>69.327926819726912</v>
      </c>
      <c r="I15" s="227">
        <v>77.093186438501078</v>
      </c>
      <c r="J15" s="227">
        <v>74.396568052908947</v>
      </c>
      <c r="K15" s="227">
        <v>68.680561051450439</v>
      </c>
      <c r="L15" s="227">
        <v>73.996929176918201</v>
      </c>
      <c r="M15" s="227">
        <v>80.727536458584609</v>
      </c>
      <c r="N15" s="227">
        <v>84.98941408861684</v>
      </c>
      <c r="O15" s="227">
        <v>91.283788243204498</v>
      </c>
      <c r="P15" s="227">
        <v>94.095954452968783</v>
      </c>
      <c r="Q15" s="227">
        <v>103.49067711789081</v>
      </c>
      <c r="R15" s="227">
        <v>108.27034329949393</v>
      </c>
      <c r="S15" s="227">
        <v>111.61358802603213</v>
      </c>
      <c r="T15" s="227">
        <v>115.11835635594923</v>
      </c>
      <c r="U15" s="227">
        <v>115.80411343562569</v>
      </c>
      <c r="V15" s="227">
        <v>109.6447590099521</v>
      </c>
      <c r="W15" s="227">
        <v>113.47700447391048</v>
      </c>
      <c r="X15" s="227">
        <v>113.56633337328134</v>
      </c>
      <c r="Y15" s="227">
        <v>75.248586598455304</v>
      </c>
    </row>
    <row r="16" spans="1:25" ht="12" customHeight="1" x14ac:dyDescent="0.25">
      <c r="A16" s="39" t="s">
        <v>97</v>
      </c>
      <c r="B16" s="228">
        <f t="shared" ref="B16:Y16" si="2">SUM(B17:B26)</f>
        <v>3125.2288361240244</v>
      </c>
      <c r="C16" s="228">
        <f t="shared" si="2"/>
        <v>2972.435093884319</v>
      </c>
      <c r="D16" s="228">
        <f t="shared" si="2"/>
        <v>2946.925442593847</v>
      </c>
      <c r="E16" s="228">
        <f t="shared" si="2"/>
        <v>3180.9889447696578</v>
      </c>
      <c r="F16" s="228">
        <f t="shared" si="2"/>
        <v>2764.0776539677399</v>
      </c>
      <c r="G16" s="228">
        <f t="shared" si="2"/>
        <v>2664.4517266453445</v>
      </c>
      <c r="H16" s="228">
        <f t="shared" si="2"/>
        <v>2659.5684817880278</v>
      </c>
      <c r="I16" s="228">
        <f t="shared" si="2"/>
        <v>2635.2213360548685</v>
      </c>
      <c r="J16" s="228">
        <f t="shared" si="2"/>
        <v>2435.9520746620237</v>
      </c>
      <c r="K16" s="228">
        <f t="shared" si="2"/>
        <v>2397.9637973610024</v>
      </c>
      <c r="L16" s="228">
        <f t="shared" si="2"/>
        <v>2511.4193190411356</v>
      </c>
      <c r="M16" s="228">
        <f t="shared" si="2"/>
        <v>2449.462692433292</v>
      </c>
      <c r="N16" s="228">
        <f t="shared" si="2"/>
        <v>2456.8534091763304</v>
      </c>
      <c r="O16" s="228">
        <f t="shared" si="2"/>
        <v>2662.2017639620085</v>
      </c>
      <c r="P16" s="228">
        <f t="shared" si="2"/>
        <v>2612.0104781333139</v>
      </c>
      <c r="Q16" s="228">
        <f t="shared" si="2"/>
        <v>2611.8238965893916</v>
      </c>
      <c r="R16" s="228">
        <f t="shared" si="2"/>
        <v>2719.233279723635</v>
      </c>
      <c r="S16" s="228">
        <f t="shared" si="2"/>
        <v>2954.8965040897488</v>
      </c>
      <c r="T16" s="228">
        <f t="shared" si="2"/>
        <v>3119.0091998842554</v>
      </c>
      <c r="U16" s="228">
        <f t="shared" si="2"/>
        <v>3313.1682159504762</v>
      </c>
      <c r="V16" s="228">
        <f t="shared" si="2"/>
        <v>3316.0546810213555</v>
      </c>
      <c r="W16" s="228">
        <f t="shared" si="2"/>
        <v>3201.6174146265139</v>
      </c>
      <c r="X16" s="228">
        <f t="shared" si="2"/>
        <v>2988.2682649589101</v>
      </c>
      <c r="Y16" s="228">
        <f t="shared" si="2"/>
        <v>2817.304868305338</v>
      </c>
    </row>
    <row r="17" spans="1:25" ht="12" customHeight="1" x14ac:dyDescent="0.25">
      <c r="A17" s="46" t="s">
        <v>28</v>
      </c>
      <c r="B17" s="229">
        <v>1031.6781428288289</v>
      </c>
      <c r="C17" s="229">
        <v>976.04193803191697</v>
      </c>
      <c r="D17" s="229">
        <v>931.33707288898688</v>
      </c>
      <c r="E17" s="229">
        <v>746.5341274362911</v>
      </c>
      <c r="F17" s="229">
        <v>743.87928131438105</v>
      </c>
      <c r="G17" s="229">
        <v>719.34923427509818</v>
      </c>
      <c r="H17" s="229">
        <v>643.83370060134939</v>
      </c>
      <c r="I17" s="229">
        <v>619.42234948384817</v>
      </c>
      <c r="J17" s="229">
        <v>695.61845741240074</v>
      </c>
      <c r="K17" s="229">
        <v>665.86693242741569</v>
      </c>
      <c r="L17" s="229">
        <v>750.40512958266834</v>
      </c>
      <c r="M17" s="229">
        <v>777.5516925211416</v>
      </c>
      <c r="N17" s="229">
        <v>766.82352965063365</v>
      </c>
      <c r="O17" s="229">
        <v>768.04877856305745</v>
      </c>
      <c r="P17" s="229">
        <v>761.64911450864986</v>
      </c>
      <c r="Q17" s="229">
        <v>719.77613571033703</v>
      </c>
      <c r="R17" s="229">
        <v>721.59613542904003</v>
      </c>
      <c r="S17" s="229">
        <v>734.8311293284105</v>
      </c>
      <c r="T17" s="229">
        <v>720.58188055757262</v>
      </c>
      <c r="U17" s="229">
        <v>706.76373362848153</v>
      </c>
      <c r="V17" s="229">
        <v>637.28635525063669</v>
      </c>
      <c r="W17" s="229">
        <v>648.58614341652446</v>
      </c>
      <c r="X17" s="229">
        <v>617.98046378051743</v>
      </c>
      <c r="Y17" s="229">
        <v>523.86713853102708</v>
      </c>
    </row>
    <row r="18" spans="1:25" ht="12" customHeight="1" x14ac:dyDescent="0.25">
      <c r="A18" s="46" t="s">
        <v>30</v>
      </c>
      <c r="B18" s="229">
        <v>328.14879627108326</v>
      </c>
      <c r="C18" s="229">
        <v>289.14929996494448</v>
      </c>
      <c r="D18" s="229">
        <v>291.96160665941863</v>
      </c>
      <c r="E18" s="229">
        <v>308.91114440956147</v>
      </c>
      <c r="F18" s="229">
        <v>317.82655712340124</v>
      </c>
      <c r="G18" s="229">
        <v>259.47399229705275</v>
      </c>
      <c r="H18" s="229">
        <v>304.59898349201796</v>
      </c>
      <c r="I18" s="229">
        <v>320.6673348454093</v>
      </c>
      <c r="J18" s="229">
        <v>276.67749752802837</v>
      </c>
      <c r="K18" s="229">
        <v>310.57870829604724</v>
      </c>
      <c r="L18" s="229">
        <v>258.76126460388963</v>
      </c>
      <c r="M18" s="229">
        <v>184.2228761878919</v>
      </c>
      <c r="N18" s="229">
        <v>146.02540744387488</v>
      </c>
      <c r="O18" s="229">
        <v>180.50311939215845</v>
      </c>
      <c r="P18" s="229">
        <v>155.13315846877586</v>
      </c>
      <c r="Q18" s="229">
        <v>117.25169125035383</v>
      </c>
      <c r="R18" s="229">
        <v>122.87954608329092</v>
      </c>
      <c r="S18" s="229">
        <v>166.55752307972256</v>
      </c>
      <c r="T18" s="229">
        <v>165.02646017452324</v>
      </c>
      <c r="U18" s="229">
        <v>254.47708790360798</v>
      </c>
      <c r="V18" s="229">
        <v>278.49790259546018</v>
      </c>
      <c r="W18" s="229">
        <v>317.70377197090551</v>
      </c>
      <c r="X18" s="229">
        <v>168.32586988136237</v>
      </c>
      <c r="Y18" s="229">
        <v>142.21206964301032</v>
      </c>
    </row>
    <row r="19" spans="1:25" ht="12" customHeight="1" x14ac:dyDescent="0.25">
      <c r="A19" s="46" t="s">
        <v>31</v>
      </c>
      <c r="B19" s="229">
        <v>14.557503319184205</v>
      </c>
      <c r="C19" s="229">
        <v>14.098714028196582</v>
      </c>
      <c r="D19" s="229">
        <v>18.694272341090965</v>
      </c>
      <c r="E19" s="229">
        <v>18.465748603637856</v>
      </c>
      <c r="F19" s="229">
        <v>20.971803016363548</v>
      </c>
      <c r="G19" s="229">
        <v>19.357103081535751</v>
      </c>
      <c r="H19" s="229">
        <v>17.912539110249391</v>
      </c>
      <c r="I19" s="229">
        <v>16.228923372324399</v>
      </c>
      <c r="J19" s="229">
        <v>15.27991346828637</v>
      </c>
      <c r="K19" s="229">
        <v>14.45508540382127</v>
      </c>
      <c r="L19" s="229">
        <v>14.392684779675262</v>
      </c>
      <c r="M19" s="229">
        <v>14.664526651776796</v>
      </c>
      <c r="N19" s="229">
        <v>12.779091588291369</v>
      </c>
      <c r="O19" s="229">
        <v>15.361103431203015</v>
      </c>
      <c r="P19" s="229">
        <v>16.507500549505082</v>
      </c>
      <c r="Q19" s="229">
        <v>17.192853440141324</v>
      </c>
      <c r="R19" s="229">
        <v>19.550218070349814</v>
      </c>
      <c r="S19" s="229">
        <v>21.398485412591768</v>
      </c>
      <c r="T19" s="229">
        <v>21.34361702154742</v>
      </c>
      <c r="U19" s="229">
        <v>20.574903365993677</v>
      </c>
      <c r="V19" s="229">
        <v>20.201401522996761</v>
      </c>
      <c r="W19" s="229">
        <v>23.295603316619495</v>
      </c>
      <c r="X19" s="229">
        <v>29.39500195381504</v>
      </c>
      <c r="Y19" s="229">
        <v>32.976568097290368</v>
      </c>
    </row>
    <row r="20" spans="1:25" ht="12" customHeight="1" x14ac:dyDescent="0.25">
      <c r="A20" s="46" t="s">
        <v>82</v>
      </c>
      <c r="B20" s="229">
        <v>91.474538918213042</v>
      </c>
      <c r="C20" s="229">
        <v>109.7786759041912</v>
      </c>
      <c r="D20" s="229">
        <v>101.12142850255452</v>
      </c>
      <c r="E20" s="229">
        <v>99.179037882334484</v>
      </c>
      <c r="F20" s="229">
        <v>96.326893197488729</v>
      </c>
      <c r="G20" s="229">
        <v>88.136569244923479</v>
      </c>
      <c r="H20" s="229">
        <v>84.501948200589254</v>
      </c>
      <c r="I20" s="229">
        <v>76.74968021058379</v>
      </c>
      <c r="J20" s="229">
        <v>80.689256736246932</v>
      </c>
      <c r="K20" s="229">
        <v>77.130089745063799</v>
      </c>
      <c r="L20" s="229">
        <v>70.090260754984072</v>
      </c>
      <c r="M20" s="229">
        <v>62.486764910704487</v>
      </c>
      <c r="N20" s="229">
        <v>63.871296220029237</v>
      </c>
      <c r="O20" s="229">
        <v>64.220461768186709</v>
      </c>
      <c r="P20" s="229">
        <v>48.304383150096214</v>
      </c>
      <c r="Q20" s="229">
        <v>39.960790664274455</v>
      </c>
      <c r="R20" s="229">
        <v>43.657973675618713</v>
      </c>
      <c r="S20" s="229">
        <v>46.013599504065631</v>
      </c>
      <c r="T20" s="229">
        <v>46.536728488159419</v>
      </c>
      <c r="U20" s="229">
        <v>46.758645764482317</v>
      </c>
      <c r="V20" s="229">
        <v>37.20362026741698</v>
      </c>
      <c r="W20" s="229">
        <v>30.112026041899089</v>
      </c>
      <c r="X20" s="229">
        <v>72.991450314704082</v>
      </c>
      <c r="Y20" s="229">
        <v>74.989386453688965</v>
      </c>
    </row>
    <row r="21" spans="1:25" ht="12" customHeight="1" x14ac:dyDescent="0.25">
      <c r="A21" s="46" t="s">
        <v>32</v>
      </c>
      <c r="B21" s="229">
        <v>143.95403977450792</v>
      </c>
      <c r="C21" s="229">
        <v>107.54468235488275</v>
      </c>
      <c r="D21" s="229">
        <v>110.16353016494247</v>
      </c>
      <c r="E21" s="229">
        <v>95.353526446678615</v>
      </c>
      <c r="F21" s="229">
        <v>108.79017784939154</v>
      </c>
      <c r="G21" s="229">
        <v>88.953244317864758</v>
      </c>
      <c r="H21" s="229">
        <v>84.347733138743806</v>
      </c>
      <c r="I21" s="229">
        <v>73.974004777579069</v>
      </c>
      <c r="J21" s="229">
        <v>50.413571881249752</v>
      </c>
      <c r="K21" s="229">
        <v>47.181990039742793</v>
      </c>
      <c r="L21" s="229">
        <v>44.700786634352426</v>
      </c>
      <c r="M21" s="229">
        <v>47.271148631258363</v>
      </c>
      <c r="N21" s="229">
        <v>39.725245992931377</v>
      </c>
      <c r="O21" s="229">
        <v>35.00867690519113</v>
      </c>
      <c r="P21" s="229">
        <v>30.546383665095696</v>
      </c>
      <c r="Q21" s="229">
        <v>31.002284330651491</v>
      </c>
      <c r="R21" s="229">
        <v>29.104011670461592</v>
      </c>
      <c r="S21" s="229">
        <v>25.516207289081255</v>
      </c>
      <c r="T21" s="229">
        <v>24.158013523315365</v>
      </c>
      <c r="U21" s="229">
        <v>23.353618956199547</v>
      </c>
      <c r="V21" s="229">
        <v>20.84062883633116</v>
      </c>
      <c r="W21" s="229">
        <v>23.020437254779324</v>
      </c>
      <c r="X21" s="229">
        <v>26.456730035417337</v>
      </c>
      <c r="Y21" s="229">
        <v>18.587050164137544</v>
      </c>
    </row>
    <row r="22" spans="1:25" ht="12" customHeight="1" x14ac:dyDescent="0.25">
      <c r="A22" s="46" t="s">
        <v>33</v>
      </c>
      <c r="B22" s="229">
        <v>16.839332743195204</v>
      </c>
      <c r="C22" s="229">
        <v>11.482008236859203</v>
      </c>
      <c r="D22" s="229">
        <v>8.3721976655747916</v>
      </c>
      <c r="E22" s="229">
        <v>9.6690262414005552</v>
      </c>
      <c r="F22" s="229">
        <v>4.6466754874036322</v>
      </c>
      <c r="G22" s="229">
        <v>6.3544840717112034</v>
      </c>
      <c r="H22" s="229">
        <v>7.4305626510179499</v>
      </c>
      <c r="I22" s="229">
        <v>4.1727416057588016</v>
      </c>
      <c r="J22" s="229">
        <v>2.6576290710957386</v>
      </c>
      <c r="K22" s="229">
        <v>4.5935606083204483</v>
      </c>
      <c r="L22" s="229">
        <v>5.200050777378709</v>
      </c>
      <c r="M22" s="229">
        <v>3.8283724941389115</v>
      </c>
      <c r="N22" s="229">
        <v>17.766254440173284</v>
      </c>
      <c r="O22" s="229">
        <v>8.4897341887304041</v>
      </c>
      <c r="P22" s="229">
        <v>14.305763350152407</v>
      </c>
      <c r="Q22" s="229">
        <v>14.142918461198958</v>
      </c>
      <c r="R22" s="229">
        <v>5.3597378985459585</v>
      </c>
      <c r="S22" s="229">
        <v>4.6170240549298986</v>
      </c>
      <c r="T22" s="229">
        <v>4.0885736294246353</v>
      </c>
      <c r="U22" s="229">
        <v>4.2747606049266382</v>
      </c>
      <c r="V22" s="229">
        <v>1.790646296423464</v>
      </c>
      <c r="W22" s="229">
        <v>2.0774692596399529</v>
      </c>
      <c r="X22" s="229">
        <v>16.08545670909086</v>
      </c>
      <c r="Y22" s="229">
        <v>25.100119093479091</v>
      </c>
    </row>
    <row r="23" spans="1:25" ht="12" customHeight="1" x14ac:dyDescent="0.25">
      <c r="A23" s="46" t="s">
        <v>73</v>
      </c>
      <c r="B23" s="229">
        <v>198.00951608668549</v>
      </c>
      <c r="C23" s="229">
        <v>206.09419214770585</v>
      </c>
      <c r="D23" s="229">
        <v>214.35408959933156</v>
      </c>
      <c r="E23" s="229">
        <v>248.52306684246082</v>
      </c>
      <c r="F23" s="229">
        <v>291.35696291548982</v>
      </c>
      <c r="G23" s="229">
        <v>310.5520455788058</v>
      </c>
      <c r="H23" s="229">
        <v>340.48759906924442</v>
      </c>
      <c r="I23" s="229">
        <v>373.43355899022896</v>
      </c>
      <c r="J23" s="229">
        <v>416.2464126430778</v>
      </c>
      <c r="K23" s="229">
        <v>413.10248225944508</v>
      </c>
      <c r="L23" s="229">
        <v>443.28955283496435</v>
      </c>
      <c r="M23" s="229">
        <v>460.42594426694365</v>
      </c>
      <c r="N23" s="229">
        <v>481.17962031942642</v>
      </c>
      <c r="O23" s="229">
        <v>522.57329949273469</v>
      </c>
      <c r="P23" s="229">
        <v>532.57029254066799</v>
      </c>
      <c r="Q23" s="229">
        <v>549.83399603098098</v>
      </c>
      <c r="R23" s="229">
        <v>564.15765261824504</v>
      </c>
      <c r="S23" s="229">
        <v>616.18753690319306</v>
      </c>
      <c r="T23" s="229">
        <v>697.06454579828346</v>
      </c>
      <c r="U23" s="229">
        <v>709.59270971133276</v>
      </c>
      <c r="V23" s="229">
        <v>704.07285415464423</v>
      </c>
      <c r="W23" s="229">
        <v>756.45424779894404</v>
      </c>
      <c r="X23" s="229">
        <v>692.35571715912681</v>
      </c>
      <c r="Y23" s="229">
        <v>713.07889728748455</v>
      </c>
    </row>
    <row r="24" spans="1:25" ht="12" customHeight="1" x14ac:dyDescent="0.25">
      <c r="A24" s="46" t="s">
        <v>36</v>
      </c>
      <c r="B24" s="229">
        <v>67.605722538036105</v>
      </c>
      <c r="C24" s="229">
        <v>70.1455368168576</v>
      </c>
      <c r="D24" s="229">
        <v>68.701262142424383</v>
      </c>
      <c r="E24" s="229">
        <v>75.544799331503285</v>
      </c>
      <c r="F24" s="229">
        <v>101.49169558145385</v>
      </c>
      <c r="G24" s="229">
        <v>72.3236871787486</v>
      </c>
      <c r="H24" s="229">
        <v>72.977980292858987</v>
      </c>
      <c r="I24" s="229">
        <v>81.824729166301395</v>
      </c>
      <c r="J24" s="229">
        <v>71.626991576135126</v>
      </c>
      <c r="K24" s="229">
        <v>50.545045932194576</v>
      </c>
      <c r="L24" s="229">
        <v>57.710345682733475</v>
      </c>
      <c r="M24" s="229">
        <v>63.588873393736812</v>
      </c>
      <c r="N24" s="229">
        <v>60.24963603952893</v>
      </c>
      <c r="O24" s="229">
        <v>60.553535882832286</v>
      </c>
      <c r="P24" s="229">
        <v>69.738716068008969</v>
      </c>
      <c r="Q24" s="229">
        <v>60.071094462240715</v>
      </c>
      <c r="R24" s="229">
        <v>60.008234888640068</v>
      </c>
      <c r="S24" s="229">
        <v>65.42518655976771</v>
      </c>
      <c r="T24" s="229">
        <v>62.337920876668051</v>
      </c>
      <c r="U24" s="229">
        <v>57.57611945830255</v>
      </c>
      <c r="V24" s="229">
        <v>50.932740505392012</v>
      </c>
      <c r="W24" s="229">
        <v>58.00920859049689</v>
      </c>
      <c r="X24" s="229">
        <v>52.533903631985794</v>
      </c>
      <c r="Y24" s="229">
        <v>42.676754619168342</v>
      </c>
    </row>
    <row r="25" spans="1:25" ht="12" customHeight="1" x14ac:dyDescent="0.25">
      <c r="A25" s="46" t="s">
        <v>38</v>
      </c>
      <c r="B25" s="229">
        <v>325.8795431573426</v>
      </c>
      <c r="C25" s="229">
        <v>319.59505328179313</v>
      </c>
      <c r="D25" s="229">
        <v>356.70231432466704</v>
      </c>
      <c r="E25" s="229">
        <v>382.34439817899477</v>
      </c>
      <c r="F25" s="229">
        <v>392.01756915368412</v>
      </c>
      <c r="G25" s="229">
        <v>382.53649898712445</v>
      </c>
      <c r="H25" s="229">
        <v>406.64984390484238</v>
      </c>
      <c r="I25" s="229">
        <v>387.16966802536939</v>
      </c>
      <c r="J25" s="229">
        <v>415.14452484611979</v>
      </c>
      <c r="K25" s="229">
        <v>411.47468811769306</v>
      </c>
      <c r="L25" s="229">
        <v>452.70980640606115</v>
      </c>
      <c r="M25" s="229">
        <v>469.55846327509664</v>
      </c>
      <c r="N25" s="229">
        <v>492.10109987107086</v>
      </c>
      <c r="O25" s="229">
        <v>634.55064289828078</v>
      </c>
      <c r="P25" s="229">
        <v>649.0582650295637</v>
      </c>
      <c r="Q25" s="229">
        <v>673.46116190608439</v>
      </c>
      <c r="R25" s="229">
        <v>748.51768864825317</v>
      </c>
      <c r="S25" s="229">
        <v>840.16589121297761</v>
      </c>
      <c r="T25" s="229">
        <v>859.64526681259463</v>
      </c>
      <c r="U25" s="229">
        <v>934.26804094635713</v>
      </c>
      <c r="V25" s="229">
        <v>1006.512626364314</v>
      </c>
      <c r="W25" s="229">
        <v>746.25744651771492</v>
      </c>
      <c r="X25" s="229">
        <v>765.5361054471631</v>
      </c>
      <c r="Y25" s="229">
        <v>772.32770390633357</v>
      </c>
    </row>
    <row r="26" spans="1:25" ht="12" customHeight="1" x14ac:dyDescent="0.25">
      <c r="A26" s="46" t="s">
        <v>39</v>
      </c>
      <c r="B26" s="229">
        <v>907.08170048694762</v>
      </c>
      <c r="C26" s="229">
        <v>868.50499311697115</v>
      </c>
      <c r="D26" s="229">
        <v>845.51766830485587</v>
      </c>
      <c r="E26" s="229">
        <v>1196.4640693967947</v>
      </c>
      <c r="F26" s="229">
        <v>686.77003832868229</v>
      </c>
      <c r="G26" s="229">
        <v>717.41486761247961</v>
      </c>
      <c r="H26" s="229">
        <v>696.82759132711442</v>
      </c>
      <c r="I26" s="229">
        <v>681.57834557746514</v>
      </c>
      <c r="J26" s="229">
        <v>411.59781949938338</v>
      </c>
      <c r="K26" s="229">
        <v>403.03521453125842</v>
      </c>
      <c r="L26" s="229">
        <v>414.15943698442823</v>
      </c>
      <c r="M26" s="229">
        <v>365.86403010060309</v>
      </c>
      <c r="N26" s="229">
        <v>376.33222761037024</v>
      </c>
      <c r="O26" s="229">
        <v>372.89241143963352</v>
      </c>
      <c r="P26" s="229">
        <v>334.19690080279838</v>
      </c>
      <c r="Q26" s="229">
        <v>389.13097033312789</v>
      </c>
      <c r="R26" s="229">
        <v>404.40208074118988</v>
      </c>
      <c r="S26" s="229">
        <v>434.18392074500906</v>
      </c>
      <c r="T26" s="229">
        <v>518.22619300216661</v>
      </c>
      <c r="U26" s="229">
        <v>555.52859561079163</v>
      </c>
      <c r="V26" s="229">
        <v>558.71590522774045</v>
      </c>
      <c r="W26" s="229">
        <v>596.10106045899033</v>
      </c>
      <c r="X26" s="229">
        <v>546.60756604572737</v>
      </c>
      <c r="Y26" s="229">
        <v>471.48918050971827</v>
      </c>
    </row>
    <row r="27" spans="1:25" ht="12" customHeight="1" x14ac:dyDescent="0.25">
      <c r="A27" s="39" t="s">
        <v>98</v>
      </c>
      <c r="B27" s="228">
        <f t="shared" ref="B27:Y27" si="3">SUM(B28:B37)</f>
        <v>4391.1906072580696</v>
      </c>
      <c r="C27" s="228">
        <f t="shared" si="3"/>
        <v>3951.7033992913393</v>
      </c>
      <c r="D27" s="228">
        <f t="shared" si="3"/>
        <v>3758.7471866700248</v>
      </c>
      <c r="E27" s="228">
        <f t="shared" si="3"/>
        <v>3879.9468352494155</v>
      </c>
      <c r="F27" s="228">
        <f t="shared" si="3"/>
        <v>4049.1280491687576</v>
      </c>
      <c r="G27" s="228">
        <f t="shared" si="3"/>
        <v>3745.8038306125918</v>
      </c>
      <c r="H27" s="228">
        <f t="shared" si="3"/>
        <v>3798.6807062232874</v>
      </c>
      <c r="I27" s="228">
        <f t="shared" si="3"/>
        <v>4120.5002449180147</v>
      </c>
      <c r="J27" s="228">
        <f t="shared" si="3"/>
        <v>3709.3823075300161</v>
      </c>
      <c r="K27" s="228">
        <f t="shared" si="3"/>
        <v>3260.6456943471439</v>
      </c>
      <c r="L27" s="228">
        <f t="shared" si="3"/>
        <v>3478.9299535374894</v>
      </c>
      <c r="M27" s="228">
        <f t="shared" si="3"/>
        <v>3726.4608179440556</v>
      </c>
      <c r="N27" s="228">
        <f t="shared" si="3"/>
        <v>3624.0307499895907</v>
      </c>
      <c r="O27" s="228">
        <f t="shared" si="3"/>
        <v>3651.9405934620695</v>
      </c>
      <c r="P27" s="228">
        <f t="shared" si="3"/>
        <v>3697.6415995821517</v>
      </c>
      <c r="Q27" s="228">
        <f t="shared" si="3"/>
        <v>3685.1808214666462</v>
      </c>
      <c r="R27" s="228">
        <f t="shared" si="3"/>
        <v>3860.8033281255575</v>
      </c>
      <c r="S27" s="228">
        <f t="shared" si="3"/>
        <v>4252.2760270457529</v>
      </c>
      <c r="T27" s="228">
        <f t="shared" si="3"/>
        <v>4419.7561586005731</v>
      </c>
      <c r="U27" s="228">
        <f t="shared" si="3"/>
        <v>4349.049995270454</v>
      </c>
      <c r="V27" s="228">
        <f t="shared" si="3"/>
        <v>4120.4869743713598</v>
      </c>
      <c r="W27" s="228">
        <f t="shared" si="3"/>
        <v>4409.6446606119043</v>
      </c>
      <c r="X27" s="228">
        <f t="shared" si="3"/>
        <v>4017.5928380875125</v>
      </c>
      <c r="Y27" s="228">
        <f t="shared" si="3"/>
        <v>3578.5068968744563</v>
      </c>
    </row>
    <row r="28" spans="1:25" ht="12" customHeight="1" x14ac:dyDescent="0.25">
      <c r="A28" s="18" t="s">
        <v>28</v>
      </c>
      <c r="B28" s="230">
        <v>1325.267912186463</v>
      </c>
      <c r="C28" s="230">
        <v>1074.9342086597574</v>
      </c>
      <c r="D28" s="230">
        <v>931.91131057382506</v>
      </c>
      <c r="E28" s="230">
        <v>836.03945610329322</v>
      </c>
      <c r="F28" s="230">
        <v>832.50191922251099</v>
      </c>
      <c r="G28" s="230">
        <v>727.24615268925834</v>
      </c>
      <c r="H28" s="230">
        <v>707.75540794332915</v>
      </c>
      <c r="I28" s="230">
        <v>885.69210203855039</v>
      </c>
      <c r="J28" s="230">
        <v>741.36666804104084</v>
      </c>
      <c r="K28" s="230">
        <v>615.00405479585288</v>
      </c>
      <c r="L28" s="230">
        <v>626.97031721692269</v>
      </c>
      <c r="M28" s="230">
        <v>691.4037882320531</v>
      </c>
      <c r="N28" s="230">
        <v>603.85547620232273</v>
      </c>
      <c r="O28" s="230">
        <v>550.75916679262639</v>
      </c>
      <c r="P28" s="230">
        <v>550.98244883501764</v>
      </c>
      <c r="Q28" s="230">
        <v>500.87547468008728</v>
      </c>
      <c r="R28" s="230">
        <v>488.39947634909208</v>
      </c>
      <c r="S28" s="230">
        <v>540.85000979411109</v>
      </c>
      <c r="T28" s="230">
        <v>566.59472186452808</v>
      </c>
      <c r="U28" s="230">
        <v>575.24531209310601</v>
      </c>
      <c r="V28" s="230">
        <v>509.66223426345982</v>
      </c>
      <c r="W28" s="230">
        <v>540.21760953099465</v>
      </c>
      <c r="X28" s="230">
        <v>461.59555216497637</v>
      </c>
      <c r="Y28" s="230">
        <v>375.35690413187558</v>
      </c>
    </row>
    <row r="29" spans="1:25" ht="12" customHeight="1" x14ac:dyDescent="0.25">
      <c r="A29" s="18" t="s">
        <v>42</v>
      </c>
      <c r="B29" s="230">
        <v>260.96292411911918</v>
      </c>
      <c r="C29" s="230">
        <v>203.31462481628321</v>
      </c>
      <c r="D29" s="230">
        <v>251.231631598533</v>
      </c>
      <c r="E29" s="230">
        <v>266.72614077293048</v>
      </c>
      <c r="F29" s="230">
        <v>277.44299737136271</v>
      </c>
      <c r="G29" s="230">
        <v>187.094768166802</v>
      </c>
      <c r="H29" s="230">
        <v>156.6941064710629</v>
      </c>
      <c r="I29" s="230">
        <v>60.887028964143759</v>
      </c>
      <c r="J29" s="230">
        <v>69.927023149122363</v>
      </c>
      <c r="K29" s="230">
        <v>32.456148935074033</v>
      </c>
      <c r="L29" s="230">
        <v>36.665305114460978</v>
      </c>
      <c r="M29" s="230">
        <v>95.229875787983687</v>
      </c>
      <c r="N29" s="230">
        <v>118.0918825334624</v>
      </c>
      <c r="O29" s="230">
        <v>129.74209960623341</v>
      </c>
      <c r="P29" s="230">
        <v>119.6316898285671</v>
      </c>
      <c r="Q29" s="230">
        <v>144.84502720839049</v>
      </c>
      <c r="R29" s="230">
        <v>110.7193654876428</v>
      </c>
      <c r="S29" s="230">
        <v>152.64583391106129</v>
      </c>
      <c r="T29" s="230">
        <v>116.09872912792871</v>
      </c>
      <c r="U29" s="230">
        <v>14.17408096089061</v>
      </c>
      <c r="V29" s="230">
        <v>7.4448949455178894</v>
      </c>
      <c r="W29" s="230">
        <v>9.8096110354932939</v>
      </c>
      <c r="X29" s="230">
        <v>10.71840294725069</v>
      </c>
      <c r="Y29" s="230">
        <v>16.875232419689699</v>
      </c>
    </row>
    <row r="30" spans="1:25" ht="12" customHeight="1" x14ac:dyDescent="0.25">
      <c r="A30" s="18" t="s">
        <v>31</v>
      </c>
      <c r="B30" s="230">
        <v>19.841453016779262</v>
      </c>
      <c r="C30" s="230">
        <v>19.798572297606967</v>
      </c>
      <c r="D30" s="230">
        <v>30.470835200240494</v>
      </c>
      <c r="E30" s="230">
        <v>27.981071226559393</v>
      </c>
      <c r="F30" s="230">
        <v>31.562689375207231</v>
      </c>
      <c r="G30" s="230">
        <v>20.543047529448767</v>
      </c>
      <c r="H30" s="230">
        <v>14.352385492591523</v>
      </c>
      <c r="I30" s="230">
        <v>12.537131064712032</v>
      </c>
      <c r="J30" s="230">
        <v>13.847667832132892</v>
      </c>
      <c r="K30" s="230">
        <v>13.782850316265364</v>
      </c>
      <c r="L30" s="230">
        <v>14.254424927182905</v>
      </c>
      <c r="M30" s="230">
        <v>14.034246458854614</v>
      </c>
      <c r="N30" s="230">
        <v>11.086465931981392</v>
      </c>
      <c r="O30" s="230">
        <v>12.996382102132415</v>
      </c>
      <c r="P30" s="230">
        <v>14.966388235247855</v>
      </c>
      <c r="Q30" s="230">
        <v>13.778067357129261</v>
      </c>
      <c r="R30" s="230">
        <v>14.917323932591996</v>
      </c>
      <c r="S30" s="230">
        <v>16.893729705659386</v>
      </c>
      <c r="T30" s="230">
        <v>17.25385126592202</v>
      </c>
      <c r="U30" s="230">
        <v>16.954930427816251</v>
      </c>
      <c r="V30" s="230">
        <v>15.532589218926816</v>
      </c>
      <c r="W30" s="230">
        <v>18.418914263676019</v>
      </c>
      <c r="X30" s="230">
        <v>19.583668820438216</v>
      </c>
      <c r="Y30" s="230">
        <v>39.939166090867971</v>
      </c>
    </row>
    <row r="31" spans="1:25" ht="12" customHeight="1" x14ac:dyDescent="0.25">
      <c r="A31" s="18" t="s">
        <v>82</v>
      </c>
      <c r="B31" s="230">
        <v>104.47411387860745</v>
      </c>
      <c r="C31" s="230">
        <v>113.13819612420428</v>
      </c>
      <c r="D31" s="230">
        <v>110.1745632604314</v>
      </c>
      <c r="E31" s="230">
        <v>117.4662773236367</v>
      </c>
      <c r="F31" s="230">
        <v>113.98812257605752</v>
      </c>
      <c r="G31" s="230">
        <v>112.64958825842726</v>
      </c>
      <c r="H31" s="230">
        <v>112.24608135081063</v>
      </c>
      <c r="I31" s="230">
        <v>105.57680269789232</v>
      </c>
      <c r="J31" s="230">
        <v>102.01282289518352</v>
      </c>
      <c r="K31" s="230">
        <v>99.745904391800337</v>
      </c>
      <c r="L31" s="230">
        <v>96.759039367260925</v>
      </c>
      <c r="M31" s="230">
        <v>97.138726742844327</v>
      </c>
      <c r="N31" s="230">
        <v>82.475312601946655</v>
      </c>
      <c r="O31" s="230">
        <v>75.717366353648401</v>
      </c>
      <c r="P31" s="230">
        <v>66.64935756434619</v>
      </c>
      <c r="Q31" s="230">
        <v>61.232835398291741</v>
      </c>
      <c r="R31" s="230">
        <v>63.525385010925099</v>
      </c>
      <c r="S31" s="230">
        <v>64.034811988910718</v>
      </c>
      <c r="T31" s="230">
        <v>69.488856046948612</v>
      </c>
      <c r="U31" s="230">
        <v>77.460241906135522</v>
      </c>
      <c r="V31" s="230">
        <v>64.490743347466633</v>
      </c>
      <c r="W31" s="230">
        <v>60.55840107668827</v>
      </c>
      <c r="X31" s="230">
        <v>76.575480525689954</v>
      </c>
      <c r="Y31" s="230">
        <v>118.43123227894225</v>
      </c>
    </row>
    <row r="32" spans="1:25" ht="12" customHeight="1" x14ac:dyDescent="0.25">
      <c r="A32" s="18" t="s">
        <v>32</v>
      </c>
      <c r="B32" s="230">
        <v>128.63090653062221</v>
      </c>
      <c r="C32" s="230">
        <v>98.854778363452439</v>
      </c>
      <c r="D32" s="230">
        <v>94.951103157524827</v>
      </c>
      <c r="E32" s="230">
        <v>98.482647943053209</v>
      </c>
      <c r="F32" s="230">
        <v>94.93250142345272</v>
      </c>
      <c r="G32" s="230">
        <v>73.775096791788869</v>
      </c>
      <c r="H32" s="230">
        <v>61.78259607038418</v>
      </c>
      <c r="I32" s="230">
        <v>49.185857369899082</v>
      </c>
      <c r="J32" s="230">
        <v>34.966089773523116</v>
      </c>
      <c r="K32" s="230">
        <v>31.069532986070058</v>
      </c>
      <c r="L32" s="230">
        <v>27.549633711121398</v>
      </c>
      <c r="M32" s="230">
        <v>26.490404000291765</v>
      </c>
      <c r="N32" s="230">
        <v>22.70312364680338</v>
      </c>
      <c r="O32" s="230">
        <v>19.473009260392274</v>
      </c>
      <c r="P32" s="230">
        <v>12.795435750470865</v>
      </c>
      <c r="Q32" s="230">
        <v>7.5674895844721766</v>
      </c>
      <c r="R32" s="230">
        <v>7.5829806680138816</v>
      </c>
      <c r="S32" s="230">
        <v>9.742121303917223</v>
      </c>
      <c r="T32" s="230">
        <v>7.9444720289791819</v>
      </c>
      <c r="U32" s="230">
        <v>6.7858730300145798</v>
      </c>
      <c r="V32" s="230">
        <v>7.3284012732876782</v>
      </c>
      <c r="W32" s="230">
        <v>7.4865679095358866</v>
      </c>
      <c r="X32" s="230">
        <v>9.8729267107601899</v>
      </c>
      <c r="Y32" s="230">
        <v>7.3000899536467019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47.359991756696409</v>
      </c>
      <c r="F33" s="230">
        <v>34.690696317317148</v>
      </c>
      <c r="G33" s="230">
        <v>75.651943449033709</v>
      </c>
      <c r="H33" s="230">
        <v>38.810358084468866</v>
      </c>
      <c r="I33" s="230">
        <v>17.247403026409756</v>
      </c>
      <c r="J33" s="230">
        <v>12.685285825432423</v>
      </c>
      <c r="K33" s="230">
        <v>30.468761729979548</v>
      </c>
      <c r="L33" s="230">
        <v>19.464456138469146</v>
      </c>
      <c r="M33" s="230">
        <v>0.70695106261889518</v>
      </c>
      <c r="N33" s="230">
        <v>1.7555808698795787</v>
      </c>
      <c r="O33" s="230">
        <v>1.3960288253644217</v>
      </c>
      <c r="P33" s="230">
        <v>0.3523957117242863</v>
      </c>
      <c r="Q33" s="230">
        <v>0.47043181002470591</v>
      </c>
      <c r="R33" s="230">
        <v>10.78014543815477</v>
      </c>
      <c r="S33" s="230">
        <v>19.010939361595224</v>
      </c>
      <c r="T33" s="230">
        <v>22.015004935994387</v>
      </c>
      <c r="U33" s="230">
        <v>25.913418357763149</v>
      </c>
      <c r="V33" s="230">
        <v>16.892881515650362</v>
      </c>
      <c r="W33" s="230">
        <v>15.298941119059968</v>
      </c>
      <c r="X33" s="230">
        <v>27.468120868406324</v>
      </c>
      <c r="Y33" s="230">
        <v>32.828032402789077</v>
      </c>
    </row>
    <row r="34" spans="1:25" ht="12" customHeight="1" x14ac:dyDescent="0.25">
      <c r="A34" s="18" t="s">
        <v>73</v>
      </c>
      <c r="B34" s="230">
        <v>801.50446005162019</v>
      </c>
      <c r="C34" s="230">
        <v>792.86007832504492</v>
      </c>
      <c r="D34" s="230">
        <v>769.35359233547445</v>
      </c>
      <c r="E34" s="230">
        <v>801.80598957453151</v>
      </c>
      <c r="F34" s="230">
        <v>903.12078654996208</v>
      </c>
      <c r="G34" s="230">
        <v>920.70988180114261</v>
      </c>
      <c r="H34" s="230">
        <v>971.51003456614649</v>
      </c>
      <c r="I34" s="230">
        <v>1017.9784848016934</v>
      </c>
      <c r="J34" s="230">
        <v>957.20861009333476</v>
      </c>
      <c r="K34" s="230">
        <v>923.82997954279449</v>
      </c>
      <c r="L34" s="230">
        <v>968.45492636222377</v>
      </c>
      <c r="M34" s="230">
        <v>1001.9738078210287</v>
      </c>
      <c r="N34" s="230">
        <v>973.71442636117217</v>
      </c>
      <c r="O34" s="230">
        <v>968.94451169213312</v>
      </c>
      <c r="P34" s="230">
        <v>964.01035139180874</v>
      </c>
      <c r="Q34" s="230">
        <v>971.03288895335595</v>
      </c>
      <c r="R34" s="230">
        <v>1046.2795904829122</v>
      </c>
      <c r="S34" s="230">
        <v>1140.9201398998493</v>
      </c>
      <c r="T34" s="230">
        <v>1188.766486885954</v>
      </c>
      <c r="U34" s="230">
        <v>1188.7622369485148</v>
      </c>
      <c r="V34" s="230">
        <v>1176.8262409786994</v>
      </c>
      <c r="W34" s="230">
        <v>1315.1774457776164</v>
      </c>
      <c r="X34" s="230">
        <v>1103.9786458265219</v>
      </c>
      <c r="Y34" s="230">
        <v>1092.9602097488673</v>
      </c>
    </row>
    <row r="35" spans="1:25" ht="12" customHeight="1" x14ac:dyDescent="0.25">
      <c r="A35" s="18" t="s">
        <v>36</v>
      </c>
      <c r="B35" s="230">
        <v>520.41088056086448</v>
      </c>
      <c r="C35" s="230">
        <v>468.29348527985974</v>
      </c>
      <c r="D35" s="230">
        <v>420.22624944080513</v>
      </c>
      <c r="E35" s="230">
        <v>449.37402286657829</v>
      </c>
      <c r="F35" s="230">
        <v>443.56844184763617</v>
      </c>
      <c r="G35" s="230">
        <v>329.97599849795574</v>
      </c>
      <c r="H35" s="230">
        <v>348.60066997435774</v>
      </c>
      <c r="I35" s="230">
        <v>454.63666755427448</v>
      </c>
      <c r="J35" s="230">
        <v>303.70630822548662</v>
      </c>
      <c r="K35" s="230">
        <v>162.99424868998096</v>
      </c>
      <c r="L35" s="230">
        <v>218.59832523397719</v>
      </c>
      <c r="M35" s="230">
        <v>205.7548759483189</v>
      </c>
      <c r="N35" s="230">
        <v>202.08082490196023</v>
      </c>
      <c r="O35" s="230">
        <v>199.34730874423104</v>
      </c>
      <c r="P35" s="230">
        <v>217.70238146946912</v>
      </c>
      <c r="Q35" s="230">
        <v>179.64664281640617</v>
      </c>
      <c r="R35" s="230">
        <v>169.5889592951433</v>
      </c>
      <c r="S35" s="230">
        <v>187.83880317190639</v>
      </c>
      <c r="T35" s="230">
        <v>178.07419111231849</v>
      </c>
      <c r="U35" s="230">
        <v>177.87774461742742</v>
      </c>
      <c r="V35" s="230">
        <v>146.03337553365631</v>
      </c>
      <c r="W35" s="230">
        <v>165.85414853651406</v>
      </c>
      <c r="X35" s="230">
        <v>138.32415525172502</v>
      </c>
      <c r="Y35" s="230">
        <v>130.78505602978066</v>
      </c>
    </row>
    <row r="36" spans="1:25" ht="12" customHeight="1" x14ac:dyDescent="0.25">
      <c r="A36" s="18" t="s">
        <v>38</v>
      </c>
      <c r="B36" s="230">
        <v>5.3354439451011215</v>
      </c>
      <c r="C36" s="230">
        <v>8.8616837376731663</v>
      </c>
      <c r="D36" s="230">
        <v>8.8019863604427098</v>
      </c>
      <c r="E36" s="230">
        <v>17.297864354882897</v>
      </c>
      <c r="F36" s="230">
        <v>22.999244379217064</v>
      </c>
      <c r="G36" s="230">
        <v>38.679119534034584</v>
      </c>
      <c r="H36" s="230">
        <v>75.409128451240463</v>
      </c>
      <c r="I36" s="230">
        <v>88.486313972220287</v>
      </c>
      <c r="J36" s="230">
        <v>90.229338933976962</v>
      </c>
      <c r="K36" s="230">
        <v>140.84463061495146</v>
      </c>
      <c r="L36" s="230">
        <v>173.81118987533131</v>
      </c>
      <c r="M36" s="230">
        <v>211.4613529309724</v>
      </c>
      <c r="N36" s="230">
        <v>203.76019463008907</v>
      </c>
      <c r="O36" s="230">
        <v>209.22102606029665</v>
      </c>
      <c r="P36" s="230">
        <v>246.09230695191332</v>
      </c>
      <c r="Q36" s="230">
        <v>243.54505631792082</v>
      </c>
      <c r="R36" s="230">
        <v>324.32831520372611</v>
      </c>
      <c r="S36" s="230">
        <v>356.42771203369648</v>
      </c>
      <c r="T36" s="230">
        <v>414.54589331420715</v>
      </c>
      <c r="U36" s="230">
        <v>425.80518436063494</v>
      </c>
      <c r="V36" s="230">
        <v>421.85891062324185</v>
      </c>
      <c r="W36" s="230">
        <v>412.85168294353224</v>
      </c>
      <c r="X36" s="230">
        <v>425.00399374181217</v>
      </c>
      <c r="Y36" s="230">
        <v>399.2350815151031</v>
      </c>
    </row>
    <row r="37" spans="1:25" ht="12" customHeight="1" x14ac:dyDescent="0.25">
      <c r="A37" s="47" t="s">
        <v>40</v>
      </c>
      <c r="B37" s="231">
        <v>1224.7625129688931</v>
      </c>
      <c r="C37" s="231">
        <v>1171.6477716874572</v>
      </c>
      <c r="D37" s="231">
        <v>1141.6259147427477</v>
      </c>
      <c r="E37" s="231">
        <v>1217.4133733272533</v>
      </c>
      <c r="F37" s="231">
        <v>1294.3206501060338</v>
      </c>
      <c r="G37" s="231">
        <v>1259.4782338946998</v>
      </c>
      <c r="H37" s="231">
        <v>1311.5199378188954</v>
      </c>
      <c r="I37" s="231">
        <v>1428.2724534282195</v>
      </c>
      <c r="J37" s="231">
        <v>1383.4324927607827</v>
      </c>
      <c r="K37" s="231">
        <v>1210.4495823443756</v>
      </c>
      <c r="L37" s="231">
        <v>1296.4023355905392</v>
      </c>
      <c r="M37" s="231">
        <v>1382.2667889590894</v>
      </c>
      <c r="N37" s="231">
        <v>1404.5074623099729</v>
      </c>
      <c r="O37" s="231">
        <v>1484.3436940250112</v>
      </c>
      <c r="P37" s="231">
        <v>1504.458843843586</v>
      </c>
      <c r="Q37" s="231">
        <v>1562.1869073405678</v>
      </c>
      <c r="R37" s="231">
        <v>1624.681786257355</v>
      </c>
      <c r="S37" s="231">
        <v>1763.9119258750459</v>
      </c>
      <c r="T37" s="231">
        <v>1838.9739520177925</v>
      </c>
      <c r="U37" s="231">
        <v>1840.0709725681504</v>
      </c>
      <c r="V37" s="231">
        <v>1754.4167026714529</v>
      </c>
      <c r="W37" s="231">
        <v>1863.9713384187942</v>
      </c>
      <c r="X37" s="231">
        <v>1744.4718912299318</v>
      </c>
      <c r="Y37" s="231">
        <v>1364.7958923028941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0.99999999999999989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0.99999999999999989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6.6335240081910026E-3</v>
      </c>
      <c r="C42" s="233">
        <f t="shared" si="5"/>
        <v>6.9386219401693467E-3</v>
      </c>
      <c r="D42" s="233">
        <f t="shared" si="5"/>
        <v>7.0770178459261699E-3</v>
      </c>
      <c r="E42" s="233">
        <f t="shared" si="5"/>
        <v>6.9709175654202819E-3</v>
      </c>
      <c r="F42" s="233">
        <f t="shared" si="5"/>
        <v>7.4173668830122674E-3</v>
      </c>
      <c r="G42" s="233">
        <f t="shared" si="5"/>
        <v>7.8226496222803359E-3</v>
      </c>
      <c r="H42" s="233">
        <f t="shared" si="5"/>
        <v>7.9009247583244832E-3</v>
      </c>
      <c r="I42" s="233">
        <f t="shared" si="5"/>
        <v>8.1251151956655086E-3</v>
      </c>
      <c r="J42" s="233">
        <f t="shared" si="5"/>
        <v>8.5878437297741139E-3</v>
      </c>
      <c r="K42" s="233">
        <f t="shared" si="5"/>
        <v>8.6216821886626119E-3</v>
      </c>
      <c r="L42" s="233">
        <f t="shared" si="5"/>
        <v>8.9390500746252717E-3</v>
      </c>
      <c r="M42" s="233">
        <f t="shared" si="5"/>
        <v>9.0747480926001139E-3</v>
      </c>
      <c r="N42" s="233">
        <f t="shared" si="5"/>
        <v>9.2110875221758717E-3</v>
      </c>
      <c r="O42" s="233">
        <f t="shared" si="5"/>
        <v>9.4949247144448193E-3</v>
      </c>
      <c r="P42" s="233">
        <f t="shared" si="5"/>
        <v>9.5370962748973567E-3</v>
      </c>
      <c r="Q42" s="233">
        <f t="shared" si="5"/>
        <v>9.9340797877257615E-3</v>
      </c>
      <c r="R42" s="233">
        <f t="shared" si="5"/>
        <v>9.9986470050489086E-3</v>
      </c>
      <c r="S42" s="233">
        <f t="shared" si="5"/>
        <v>9.6397977439196605E-3</v>
      </c>
      <c r="T42" s="233">
        <f t="shared" si="5"/>
        <v>9.6829074515337142E-3</v>
      </c>
      <c r="U42" s="233">
        <f t="shared" si="5"/>
        <v>9.6510964591713308E-3</v>
      </c>
      <c r="V42" s="233">
        <f t="shared" si="5"/>
        <v>9.4056454789179286E-3</v>
      </c>
      <c r="W42" s="233">
        <f t="shared" si="5"/>
        <v>9.606442051737496E-3</v>
      </c>
      <c r="X42" s="233">
        <f t="shared" si="5"/>
        <v>1.007922845445991E-2</v>
      </c>
      <c r="Y42" s="233">
        <f t="shared" si="5"/>
        <v>8.8804581282615046E-3</v>
      </c>
    </row>
    <row r="43" spans="1:25" ht="12" customHeight="1" x14ac:dyDescent="0.25">
      <c r="A43" s="173" t="s">
        <v>92</v>
      </c>
      <c r="B43" s="233">
        <f t="shared" ref="B43:Y43" si="6">IF(B7=0,0,B7/B$5)</f>
        <v>3.1190506028445013E-3</v>
      </c>
      <c r="C43" s="233">
        <f t="shared" si="6"/>
        <v>3.3119166815775872E-3</v>
      </c>
      <c r="D43" s="233">
        <f t="shared" si="6"/>
        <v>3.3330430530778749E-3</v>
      </c>
      <c r="E43" s="233">
        <f t="shared" si="6"/>
        <v>3.3574480542495379E-3</v>
      </c>
      <c r="F43" s="233">
        <f t="shared" si="6"/>
        <v>3.5666135019210756E-3</v>
      </c>
      <c r="G43" s="233">
        <f t="shared" si="6"/>
        <v>3.7239890463506183E-3</v>
      </c>
      <c r="H43" s="233">
        <f t="shared" si="6"/>
        <v>3.8678566443299594E-3</v>
      </c>
      <c r="I43" s="233">
        <f t="shared" si="6"/>
        <v>3.7939089879295779E-3</v>
      </c>
      <c r="J43" s="233">
        <f t="shared" si="6"/>
        <v>4.030940259451719E-3</v>
      </c>
      <c r="K43" s="233">
        <f t="shared" si="6"/>
        <v>4.1761185915844762E-3</v>
      </c>
      <c r="L43" s="233">
        <f t="shared" si="6"/>
        <v>3.9993858108032599E-3</v>
      </c>
      <c r="M43" s="233">
        <f t="shared" si="6"/>
        <v>4.1466445604652286E-3</v>
      </c>
      <c r="N43" s="233">
        <f t="shared" si="6"/>
        <v>4.2855300878215539E-3</v>
      </c>
      <c r="O43" s="233">
        <f t="shared" si="6"/>
        <v>4.3370641482653391E-3</v>
      </c>
      <c r="P43" s="233">
        <f t="shared" si="6"/>
        <v>4.3123318085102448E-3</v>
      </c>
      <c r="Q43" s="233">
        <f t="shared" si="6"/>
        <v>4.4938996222239971E-3</v>
      </c>
      <c r="R43" s="233">
        <f t="shared" si="6"/>
        <v>4.3997264731788031E-3</v>
      </c>
      <c r="S43" s="233">
        <f t="shared" si="6"/>
        <v>4.2639519502050451E-3</v>
      </c>
      <c r="T43" s="233">
        <f t="shared" si="6"/>
        <v>4.2534403918170526E-3</v>
      </c>
      <c r="U43" s="233">
        <f t="shared" si="6"/>
        <v>4.3080636444301542E-3</v>
      </c>
      <c r="V43" s="233">
        <f t="shared" si="6"/>
        <v>4.3936046136678168E-3</v>
      </c>
      <c r="W43" s="233">
        <f t="shared" si="6"/>
        <v>4.1917552605553691E-3</v>
      </c>
      <c r="X43" s="233">
        <f t="shared" si="6"/>
        <v>4.445500469021561E-3</v>
      </c>
      <c r="Y43" s="233">
        <f t="shared" si="6"/>
        <v>4.070007829796763E-3</v>
      </c>
    </row>
    <row r="44" spans="1:25" ht="12" customHeight="1" x14ac:dyDescent="0.25">
      <c r="A44" s="173" t="s">
        <v>93</v>
      </c>
      <c r="B44" s="233">
        <f t="shared" ref="B44:Y44" si="7">IF(B8=0,0,B8/B$5)</f>
        <v>3.1899287899147581E-2</v>
      </c>
      <c r="C44" s="233">
        <f t="shared" si="7"/>
        <v>3.2959998094630294E-2</v>
      </c>
      <c r="D44" s="233">
        <f t="shared" si="7"/>
        <v>3.2753103800186228E-2</v>
      </c>
      <c r="E44" s="233">
        <f t="shared" si="7"/>
        <v>3.2690720669859757E-2</v>
      </c>
      <c r="F44" s="233">
        <f t="shared" si="7"/>
        <v>3.5680576790836957E-2</v>
      </c>
      <c r="G44" s="233">
        <f t="shared" si="7"/>
        <v>3.6368491020986472E-2</v>
      </c>
      <c r="H44" s="233">
        <f t="shared" si="7"/>
        <v>3.7420990611108894E-2</v>
      </c>
      <c r="I44" s="233">
        <f t="shared" si="7"/>
        <v>3.7561516558042997E-2</v>
      </c>
      <c r="J44" s="233">
        <f t="shared" si="7"/>
        <v>3.9638024170431219E-2</v>
      </c>
      <c r="K44" s="233">
        <f t="shared" si="7"/>
        <v>3.9598431701702054E-2</v>
      </c>
      <c r="L44" s="233">
        <f t="shared" si="7"/>
        <v>3.8862755439454263E-2</v>
      </c>
      <c r="M44" s="233">
        <f t="shared" si="7"/>
        <v>3.9917234571673052E-2</v>
      </c>
      <c r="N44" s="233">
        <f t="shared" si="7"/>
        <v>4.1103306983406487E-2</v>
      </c>
      <c r="O44" s="233">
        <f t="shared" si="7"/>
        <v>4.1696638580257891E-2</v>
      </c>
      <c r="P44" s="233">
        <f t="shared" si="7"/>
        <v>4.1804250578857262E-2</v>
      </c>
      <c r="Q44" s="233">
        <f t="shared" si="7"/>
        <v>4.3416027995201348E-2</v>
      </c>
      <c r="R44" s="233">
        <f t="shared" si="7"/>
        <v>4.3000899298768533E-2</v>
      </c>
      <c r="S44" s="233">
        <f t="shared" si="7"/>
        <v>4.2203921361356422E-2</v>
      </c>
      <c r="T44" s="233">
        <f t="shared" si="7"/>
        <v>4.2026849465539161E-2</v>
      </c>
      <c r="U44" s="233">
        <f t="shared" si="7"/>
        <v>4.1770673552266317E-2</v>
      </c>
      <c r="V44" s="233">
        <f t="shared" si="7"/>
        <v>4.2182419478350282E-2</v>
      </c>
      <c r="W44" s="233">
        <f t="shared" si="7"/>
        <v>4.0981540120387676E-2</v>
      </c>
      <c r="X44" s="233">
        <f t="shared" si="7"/>
        <v>4.16164052965802E-2</v>
      </c>
      <c r="Y44" s="233">
        <f t="shared" si="7"/>
        <v>3.9026128835447566E-2</v>
      </c>
    </row>
    <row r="45" spans="1:25" ht="12" customHeight="1" x14ac:dyDescent="0.25">
      <c r="A45" s="173" t="s">
        <v>94</v>
      </c>
      <c r="B45" s="233">
        <f t="shared" ref="B45:Y45" si="8">IF(B9=0,0,B9/B$5)</f>
        <v>2.0472785559567042E-2</v>
      </c>
      <c r="C45" s="233">
        <f t="shared" si="8"/>
        <v>2.1927922153064914E-2</v>
      </c>
      <c r="D45" s="233">
        <f t="shared" si="8"/>
        <v>2.2433807836614781E-2</v>
      </c>
      <c r="E45" s="233">
        <f t="shared" si="8"/>
        <v>2.2075100755522291E-2</v>
      </c>
      <c r="F45" s="233">
        <f t="shared" si="8"/>
        <v>2.3975821659501694E-2</v>
      </c>
      <c r="G45" s="233">
        <f t="shared" si="8"/>
        <v>2.4915895918394857E-2</v>
      </c>
      <c r="H45" s="233">
        <f t="shared" si="8"/>
        <v>2.5523174637064956E-2</v>
      </c>
      <c r="I45" s="233">
        <f t="shared" si="8"/>
        <v>2.493092908097172E-2</v>
      </c>
      <c r="J45" s="233">
        <f t="shared" si="8"/>
        <v>2.7173414241311984E-2</v>
      </c>
      <c r="K45" s="233">
        <f t="shared" si="8"/>
        <v>2.8845960660659829E-2</v>
      </c>
      <c r="L45" s="233">
        <f t="shared" si="8"/>
        <v>2.7245183627128484E-2</v>
      </c>
      <c r="M45" s="233">
        <f t="shared" si="8"/>
        <v>2.7910795572247828E-2</v>
      </c>
      <c r="N45" s="233">
        <f t="shared" si="8"/>
        <v>2.8977954302836333E-2</v>
      </c>
      <c r="O45" s="233">
        <f t="shared" si="8"/>
        <v>2.9266173041815415E-2</v>
      </c>
      <c r="P45" s="233">
        <f t="shared" si="8"/>
        <v>2.9002034395701724E-2</v>
      </c>
      <c r="Q45" s="233">
        <f t="shared" si="8"/>
        <v>3.036326331583945E-2</v>
      </c>
      <c r="R45" s="233">
        <f t="shared" si="8"/>
        <v>3.0087114872841866E-2</v>
      </c>
      <c r="S45" s="233">
        <f t="shared" si="8"/>
        <v>2.8912296554577045E-2</v>
      </c>
      <c r="T45" s="233">
        <f t="shared" si="8"/>
        <v>2.8897900848650793E-2</v>
      </c>
      <c r="U45" s="233">
        <f t="shared" si="8"/>
        <v>2.9408106512661389E-2</v>
      </c>
      <c r="V45" s="233">
        <f t="shared" si="8"/>
        <v>3.0119883008085005E-2</v>
      </c>
      <c r="W45" s="233">
        <f t="shared" si="8"/>
        <v>2.8524894844737969E-2</v>
      </c>
      <c r="X45" s="233">
        <f t="shared" si="8"/>
        <v>2.9842221628605899E-2</v>
      </c>
      <c r="Y45" s="233">
        <f t="shared" si="8"/>
        <v>2.7860386406687799E-2</v>
      </c>
    </row>
    <row r="46" spans="1:25" ht="12" customHeight="1" x14ac:dyDescent="0.25">
      <c r="A46" s="173" t="s">
        <v>95</v>
      </c>
      <c r="B46" s="233">
        <f t="shared" ref="B46:Y46" si="9">IF(B10=0,0,B10/B$5)</f>
        <v>1.9536062728219415E-2</v>
      </c>
      <c r="C46" s="233">
        <f t="shared" si="9"/>
        <v>2.0778620267600325E-2</v>
      </c>
      <c r="D46" s="233">
        <f t="shared" si="9"/>
        <v>2.095537688182416E-2</v>
      </c>
      <c r="E46" s="233">
        <f t="shared" si="9"/>
        <v>2.0069717109989758E-2</v>
      </c>
      <c r="F46" s="233">
        <f t="shared" si="9"/>
        <v>2.0536413669165168E-2</v>
      </c>
      <c r="G46" s="233">
        <f t="shared" si="9"/>
        <v>2.1416621750572854E-2</v>
      </c>
      <c r="H46" s="233">
        <f t="shared" si="9"/>
        <v>2.1357893176899734E-2</v>
      </c>
      <c r="I46" s="233">
        <f t="shared" si="9"/>
        <v>2.0971452358468826E-2</v>
      </c>
      <c r="J46" s="233">
        <f t="shared" si="9"/>
        <v>2.2187855406477934E-2</v>
      </c>
      <c r="K46" s="233">
        <f t="shared" si="9"/>
        <v>2.3037801310888343E-2</v>
      </c>
      <c r="L46" s="233">
        <f t="shared" si="9"/>
        <v>2.3467888117133087E-2</v>
      </c>
      <c r="M46" s="233">
        <f t="shared" si="9"/>
        <v>2.3132002167029288E-2</v>
      </c>
      <c r="N46" s="233">
        <f t="shared" si="9"/>
        <v>2.3523218931277172E-2</v>
      </c>
      <c r="O46" s="233">
        <f t="shared" si="9"/>
        <v>2.4292869579722806E-2</v>
      </c>
      <c r="P46" s="233">
        <f t="shared" si="9"/>
        <v>2.4230561586690933E-2</v>
      </c>
      <c r="Q46" s="233">
        <f t="shared" si="9"/>
        <v>2.4724374989474166E-2</v>
      </c>
      <c r="R46" s="233">
        <f t="shared" si="9"/>
        <v>2.4506101063785653E-2</v>
      </c>
      <c r="S46" s="233">
        <f t="shared" si="9"/>
        <v>2.3733580799924662E-2</v>
      </c>
      <c r="T46" s="233">
        <f t="shared" si="9"/>
        <v>2.3951456234388834E-2</v>
      </c>
      <c r="U46" s="233">
        <f t="shared" si="9"/>
        <v>2.4054458634623674E-2</v>
      </c>
      <c r="V46" s="233">
        <f t="shared" si="9"/>
        <v>2.3848442407714273E-2</v>
      </c>
      <c r="W46" s="233">
        <f t="shared" si="9"/>
        <v>2.4095651299459335E-2</v>
      </c>
      <c r="X46" s="233">
        <f t="shared" si="9"/>
        <v>2.4208311997593216E-2</v>
      </c>
      <c r="Y46" s="233">
        <f t="shared" si="9"/>
        <v>2.2984847360253094E-2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0.38183345801527391</v>
      </c>
      <c r="C47" s="234">
        <f t="shared" si="10"/>
        <v>0.39240291848166081</v>
      </c>
      <c r="D47" s="234">
        <f t="shared" si="10"/>
        <v>0.40143059030817424</v>
      </c>
      <c r="E47" s="234">
        <f t="shared" si="10"/>
        <v>0.41213850370852501</v>
      </c>
      <c r="F47" s="234">
        <f t="shared" si="10"/>
        <v>0.36870425299053156</v>
      </c>
      <c r="G47" s="234">
        <f t="shared" si="10"/>
        <v>0.37648006360308561</v>
      </c>
      <c r="H47" s="234">
        <f t="shared" si="10"/>
        <v>0.37224663127369628</v>
      </c>
      <c r="I47" s="234">
        <f t="shared" si="10"/>
        <v>0.35286626244960373</v>
      </c>
      <c r="J47" s="234">
        <f t="shared" si="10"/>
        <v>0.35611004562182974</v>
      </c>
      <c r="K47" s="234">
        <f t="shared" si="10"/>
        <v>0.37958161789039246</v>
      </c>
      <c r="L47" s="234">
        <f t="shared" si="10"/>
        <v>0.37626570934849229</v>
      </c>
      <c r="M47" s="234">
        <f t="shared" si="10"/>
        <v>0.35529490853511686</v>
      </c>
      <c r="N47" s="234">
        <f t="shared" si="10"/>
        <v>0.36075703046334079</v>
      </c>
      <c r="O47" s="234">
        <f t="shared" si="10"/>
        <v>0.37563112169953838</v>
      </c>
      <c r="P47" s="234">
        <f t="shared" si="10"/>
        <v>0.36889488662254727</v>
      </c>
      <c r="Q47" s="234">
        <f t="shared" si="10"/>
        <v>0.36793148955379501</v>
      </c>
      <c r="R47" s="234">
        <f t="shared" si="10"/>
        <v>0.36697357799712382</v>
      </c>
      <c r="S47" s="234">
        <f t="shared" si="10"/>
        <v>0.36540557516954802</v>
      </c>
      <c r="T47" s="234">
        <f t="shared" si="10"/>
        <v>0.36871048633241726</v>
      </c>
      <c r="U47" s="234">
        <f t="shared" si="10"/>
        <v>0.38518812039186151</v>
      </c>
      <c r="V47" s="234">
        <f t="shared" si="10"/>
        <v>0.396885356424653</v>
      </c>
      <c r="W47" s="234">
        <f t="shared" si="10"/>
        <v>0.37546503695991024</v>
      </c>
      <c r="X47" s="234">
        <f t="shared" si="10"/>
        <v>0.37953735618806439</v>
      </c>
      <c r="Y47" s="234">
        <f t="shared" si="10"/>
        <v>0.39519994066974862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0.53650583118675654</v>
      </c>
      <c r="C48" s="235">
        <f t="shared" si="11"/>
        <v>0.52168000238129675</v>
      </c>
      <c r="D48" s="235">
        <f t="shared" si="11"/>
        <v>0.51201706027419658</v>
      </c>
      <c r="E48" s="235">
        <f t="shared" si="11"/>
        <v>0.50269759213643339</v>
      </c>
      <c r="F48" s="235">
        <f t="shared" si="11"/>
        <v>0.54011895450503122</v>
      </c>
      <c r="G48" s="235">
        <f t="shared" si="11"/>
        <v>0.52927228903832924</v>
      </c>
      <c r="H48" s="235">
        <f t="shared" si="11"/>
        <v>0.5316825288985757</v>
      </c>
      <c r="I48" s="235">
        <f t="shared" si="11"/>
        <v>0.55175081536931769</v>
      </c>
      <c r="J48" s="235">
        <f t="shared" si="11"/>
        <v>0.54227187657072318</v>
      </c>
      <c r="K48" s="235">
        <f t="shared" si="11"/>
        <v>0.5161383876561102</v>
      </c>
      <c r="L48" s="235">
        <f t="shared" si="11"/>
        <v>0.5212200275823633</v>
      </c>
      <c r="M48" s="235">
        <f t="shared" si="11"/>
        <v>0.54052366650086758</v>
      </c>
      <c r="N48" s="235">
        <f t="shared" si="11"/>
        <v>0.53214187170914184</v>
      </c>
      <c r="O48" s="235">
        <f t="shared" si="11"/>
        <v>0.51528120823595525</v>
      </c>
      <c r="P48" s="235">
        <f t="shared" si="11"/>
        <v>0.52221883873279518</v>
      </c>
      <c r="Q48" s="235">
        <f t="shared" si="11"/>
        <v>0.51913686473574028</v>
      </c>
      <c r="R48" s="235">
        <f t="shared" si="11"/>
        <v>0.5210339332892524</v>
      </c>
      <c r="S48" s="235">
        <f t="shared" si="11"/>
        <v>0.52584087642046917</v>
      </c>
      <c r="T48" s="235">
        <f t="shared" si="11"/>
        <v>0.52247695927565319</v>
      </c>
      <c r="U48" s="235">
        <f t="shared" si="11"/>
        <v>0.50561948080498564</v>
      </c>
      <c r="V48" s="235">
        <f t="shared" si="11"/>
        <v>0.49316464858861159</v>
      </c>
      <c r="W48" s="235">
        <f t="shared" si="11"/>
        <v>0.5171346794632119</v>
      </c>
      <c r="X48" s="235">
        <f t="shared" si="11"/>
        <v>0.51027097596567483</v>
      </c>
      <c r="Y48" s="235">
        <f t="shared" si="11"/>
        <v>0.50197823076980475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PL: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62815.430737802904</v>
      </c>
      <c r="C5" s="223">
        <f t="shared" si="0"/>
        <v>55540.358373697243</v>
      </c>
      <c r="D5" s="223">
        <f t="shared" si="0"/>
        <v>52201.694993567522</v>
      </c>
      <c r="E5" s="223">
        <f t="shared" si="0"/>
        <v>53051.248195256885</v>
      </c>
      <c r="F5" s="223">
        <f t="shared" si="0"/>
        <v>54729.640101392579</v>
      </c>
      <c r="G5" s="223">
        <f t="shared" si="0"/>
        <v>49260.412814050193</v>
      </c>
      <c r="H5" s="223">
        <f t="shared" si="0"/>
        <v>50765.99189012617</v>
      </c>
      <c r="I5" s="223">
        <f t="shared" si="0"/>
        <v>54845.409217735025</v>
      </c>
      <c r="J5" s="223">
        <f t="shared" si="0"/>
        <v>49535.505669806524</v>
      </c>
      <c r="K5" s="223">
        <f t="shared" si="0"/>
        <v>42562.976269038336</v>
      </c>
      <c r="L5" s="223">
        <f t="shared" si="0"/>
        <v>45277.44697468236</v>
      </c>
      <c r="M5" s="223">
        <f t="shared" si="0"/>
        <v>48558.354949116969</v>
      </c>
      <c r="N5" s="223">
        <f t="shared" si="0"/>
        <v>46074.567598415066</v>
      </c>
      <c r="O5" s="223">
        <f t="shared" si="0"/>
        <v>45437.233310566284</v>
      </c>
      <c r="P5" s="223">
        <f t="shared" si="0"/>
        <v>46684.418317581963</v>
      </c>
      <c r="Q5" s="223">
        <f t="shared" si="0"/>
        <v>45492.081789398268</v>
      </c>
      <c r="R5" s="223">
        <f t="shared" si="0"/>
        <v>46419.028702697411</v>
      </c>
      <c r="S5" s="223">
        <f t="shared" si="0"/>
        <v>49515.728507053514</v>
      </c>
      <c r="T5" s="223">
        <f t="shared" si="0"/>
        <v>50635.131376800105</v>
      </c>
      <c r="U5" s="223">
        <f t="shared" si="0"/>
        <v>50096.582005144403</v>
      </c>
      <c r="V5" s="223">
        <f t="shared" si="0"/>
        <v>47523.981074834453</v>
      </c>
      <c r="W5" s="223">
        <f t="shared" si="0"/>
        <v>48928.512246284503</v>
      </c>
      <c r="X5" s="223">
        <f t="shared" si="0"/>
        <v>46112.181764287001</v>
      </c>
      <c r="Y5" s="223">
        <f t="shared" si="0"/>
        <v>41230.864948232651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394.62308350487729</v>
      </c>
      <c r="C10" s="225">
        <f t="shared" si="1"/>
        <v>408.6572529063053</v>
      </c>
      <c r="D10" s="225">
        <f t="shared" si="1"/>
        <v>385.91013821113643</v>
      </c>
      <c r="E10" s="225">
        <f t="shared" si="1"/>
        <v>374.20290083936584</v>
      </c>
      <c r="F10" s="225">
        <f t="shared" si="1"/>
        <v>348.51589029151262</v>
      </c>
      <c r="G10" s="225">
        <f t="shared" si="1"/>
        <v>335.26268383587905</v>
      </c>
      <c r="H10" s="225">
        <f t="shared" si="1"/>
        <v>328.35165293365486</v>
      </c>
      <c r="I10" s="225">
        <f t="shared" si="1"/>
        <v>311.75300305185783</v>
      </c>
      <c r="J10" s="225">
        <f t="shared" si="1"/>
        <v>301.92728209262759</v>
      </c>
      <c r="K10" s="225">
        <f t="shared" si="1"/>
        <v>300.3196983671973</v>
      </c>
      <c r="L10" s="225">
        <f t="shared" si="1"/>
        <v>317.33174419735332</v>
      </c>
      <c r="M10" s="225">
        <f t="shared" si="1"/>
        <v>298.54395273731956</v>
      </c>
      <c r="N10" s="225">
        <f t="shared" si="1"/>
        <v>283.07251086751063</v>
      </c>
      <c r="O10" s="225">
        <f t="shared" si="1"/>
        <v>303.67122736202344</v>
      </c>
      <c r="P10" s="225">
        <f t="shared" si="1"/>
        <v>286.43990590165851</v>
      </c>
      <c r="Q10" s="225">
        <f t="shared" si="1"/>
        <v>263.30138946934318</v>
      </c>
      <c r="R10" s="225">
        <f t="shared" si="1"/>
        <v>266.46904132816502</v>
      </c>
      <c r="S10" s="225">
        <f t="shared" si="1"/>
        <v>288.39535173317813</v>
      </c>
      <c r="T10" s="225">
        <f t="shared" si="1"/>
        <v>310.9480992666679</v>
      </c>
      <c r="U10" s="225">
        <f t="shared" si="1"/>
        <v>322.91453331599951</v>
      </c>
      <c r="V10" s="225">
        <f t="shared" si="1"/>
        <v>314.43404997859511</v>
      </c>
      <c r="W10" s="225">
        <f t="shared" si="1"/>
        <v>318.37144955977777</v>
      </c>
      <c r="X10" s="225">
        <f t="shared" si="1"/>
        <v>276.93363565247364</v>
      </c>
      <c r="Y10" s="225">
        <f t="shared" si="1"/>
        <v>317.06485280199024</v>
      </c>
      <c r="DA10" s="90"/>
    </row>
    <row r="11" spans="1:105" ht="12" customHeight="1" x14ac:dyDescent="0.25">
      <c r="A11" s="37" t="s">
        <v>82</v>
      </c>
      <c r="B11" s="226">
        <v>116.81154838935333</v>
      </c>
      <c r="C11" s="226">
        <v>157.2068791386057</v>
      </c>
      <c r="D11" s="226">
        <v>142.24540917657285</v>
      </c>
      <c r="E11" s="226">
        <v>129.67129504159593</v>
      </c>
      <c r="F11" s="226">
        <v>104.44210442274344</v>
      </c>
      <c r="G11" s="226">
        <v>92.963332836851379</v>
      </c>
      <c r="H11" s="226">
        <v>85.22201025001695</v>
      </c>
      <c r="I11" s="226">
        <v>72.804756411977891</v>
      </c>
      <c r="J11" s="226">
        <v>70.24853947553504</v>
      </c>
      <c r="K11" s="226">
        <v>75.599109051954898</v>
      </c>
      <c r="L11" s="226">
        <v>68.175907831082711</v>
      </c>
      <c r="M11" s="226">
        <v>53.866712148173491</v>
      </c>
      <c r="N11" s="226">
        <v>49.18963371523396</v>
      </c>
      <c r="O11" s="226">
        <v>52.831218769394908</v>
      </c>
      <c r="P11" s="226">
        <v>39.706031160033021</v>
      </c>
      <c r="Q11" s="226">
        <v>28.469392272547655</v>
      </c>
      <c r="R11" s="226">
        <v>29.668925294787623</v>
      </c>
      <c r="S11" s="226">
        <v>31.511355360846288</v>
      </c>
      <c r="T11" s="226">
        <v>32.8886768209981</v>
      </c>
      <c r="U11" s="226">
        <v>35.697503027269811</v>
      </c>
      <c r="V11" s="226">
        <v>28.541001620008611</v>
      </c>
      <c r="W11" s="226">
        <v>14.380745590978917</v>
      </c>
      <c r="X11" s="226">
        <v>45.587428105158565</v>
      </c>
      <c r="Y11" s="226">
        <v>50.570243669102965</v>
      </c>
      <c r="DA11" s="69"/>
    </row>
    <row r="12" spans="1:105" ht="12" customHeight="1" x14ac:dyDescent="0.25">
      <c r="A12" s="37" t="s">
        <v>73</v>
      </c>
      <c r="B12" s="226">
        <v>277.81153511552395</v>
      </c>
      <c r="C12" s="226">
        <v>251.45037376769963</v>
      </c>
      <c r="D12" s="226">
        <v>243.66472903456355</v>
      </c>
      <c r="E12" s="226">
        <v>244.53160579776994</v>
      </c>
      <c r="F12" s="226">
        <v>244.07378586876916</v>
      </c>
      <c r="G12" s="226">
        <v>242.29935099902767</v>
      </c>
      <c r="H12" s="226">
        <v>243.12964268363791</v>
      </c>
      <c r="I12" s="226">
        <v>238.94824663987993</v>
      </c>
      <c r="J12" s="226">
        <v>231.67874261709252</v>
      </c>
      <c r="K12" s="226">
        <v>224.72058931524239</v>
      </c>
      <c r="L12" s="226">
        <v>249.15583636627059</v>
      </c>
      <c r="M12" s="226">
        <v>244.67724058914607</v>
      </c>
      <c r="N12" s="226">
        <v>233.88287715227665</v>
      </c>
      <c r="O12" s="226">
        <v>250.84000859262855</v>
      </c>
      <c r="P12" s="226">
        <v>246.73387474162547</v>
      </c>
      <c r="Q12" s="226">
        <v>234.83199719679553</v>
      </c>
      <c r="R12" s="226">
        <v>236.80011603337738</v>
      </c>
      <c r="S12" s="226">
        <v>256.88399637233186</v>
      </c>
      <c r="T12" s="226">
        <v>278.05942244566978</v>
      </c>
      <c r="U12" s="226">
        <v>287.21703028872969</v>
      </c>
      <c r="V12" s="226">
        <v>285.8930483585865</v>
      </c>
      <c r="W12" s="226">
        <v>303.99070396879887</v>
      </c>
      <c r="X12" s="226">
        <v>231.34620754731509</v>
      </c>
      <c r="Y12" s="226">
        <v>266.49460913288726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14326.727448754664</v>
      </c>
      <c r="C16" s="228">
        <f t="shared" si="2"/>
        <v>13410.908209035939</v>
      </c>
      <c r="D16" s="228">
        <f t="shared" si="2"/>
        <v>13104.046357668753</v>
      </c>
      <c r="E16" s="228">
        <f t="shared" si="2"/>
        <v>11882.166811267201</v>
      </c>
      <c r="F16" s="228">
        <f t="shared" si="2"/>
        <v>12226.864892506455</v>
      </c>
      <c r="G16" s="228">
        <f t="shared" si="2"/>
        <v>11191.910507249509</v>
      </c>
      <c r="H16" s="228">
        <f t="shared" si="2"/>
        <v>11068.555444127591</v>
      </c>
      <c r="I16" s="228">
        <f t="shared" si="2"/>
        <v>10660.084927844715</v>
      </c>
      <c r="J16" s="228">
        <f t="shared" si="2"/>
        <v>10740.743248605289</v>
      </c>
      <c r="K16" s="228">
        <f t="shared" si="2"/>
        <v>10164.526689631704</v>
      </c>
      <c r="L16" s="228">
        <f t="shared" si="2"/>
        <v>10413.434900929286</v>
      </c>
      <c r="M16" s="228">
        <f t="shared" si="2"/>
        <v>10375.464396898758</v>
      </c>
      <c r="N16" s="228">
        <f t="shared" si="2"/>
        <v>10166.945868715895</v>
      </c>
      <c r="O16" s="228">
        <f t="shared" si="2"/>
        <v>10420.152458557581</v>
      </c>
      <c r="P16" s="228">
        <f t="shared" si="2"/>
        <v>10274.931626305905</v>
      </c>
      <c r="Q16" s="228">
        <f t="shared" si="2"/>
        <v>9634.0996786544038</v>
      </c>
      <c r="R16" s="228">
        <f t="shared" si="2"/>
        <v>9627.1258440503916</v>
      </c>
      <c r="S16" s="228">
        <f t="shared" si="2"/>
        <v>10242.526397976611</v>
      </c>
      <c r="T16" s="228">
        <f t="shared" si="2"/>
        <v>10278.475896801037</v>
      </c>
      <c r="U16" s="228">
        <f t="shared" si="2"/>
        <v>10365.765177092961</v>
      </c>
      <c r="V16" s="228">
        <f t="shared" si="2"/>
        <v>9752.2819962936392</v>
      </c>
      <c r="W16" s="228">
        <f t="shared" si="2"/>
        <v>10137.359098979208</v>
      </c>
      <c r="X16" s="228">
        <f t="shared" si="2"/>
        <v>9474.5109305358601</v>
      </c>
      <c r="Y16" s="228">
        <f t="shared" si="2"/>
        <v>8790.1801072199523</v>
      </c>
      <c r="DA16" s="92"/>
    </row>
    <row r="17" spans="1:105" ht="12" customHeight="1" x14ac:dyDescent="0.25">
      <c r="A17" s="46" t="s">
        <v>28</v>
      </c>
      <c r="B17" s="229">
        <v>9009.7611285631137</v>
      </c>
      <c r="C17" s="229">
        <v>8488.9426449285711</v>
      </c>
      <c r="D17" s="229">
        <v>8138.103774413903</v>
      </c>
      <c r="E17" s="229">
        <v>6645.7856353913348</v>
      </c>
      <c r="F17" s="229">
        <v>6562.3945677825932</v>
      </c>
      <c r="G17" s="229">
        <v>6304.589896622253</v>
      </c>
      <c r="H17" s="229">
        <v>5618.019357416234</v>
      </c>
      <c r="I17" s="229">
        <v>5441.2059041020211</v>
      </c>
      <c r="J17" s="229">
        <v>5843.1473675446723</v>
      </c>
      <c r="K17" s="229">
        <v>5485.4972849904643</v>
      </c>
      <c r="L17" s="229">
        <v>6044.4050099858787</v>
      </c>
      <c r="M17" s="229">
        <v>6234.2338639421077</v>
      </c>
      <c r="N17" s="229">
        <v>6098.1995281113495</v>
      </c>
      <c r="O17" s="229">
        <v>6062.5181958370249</v>
      </c>
      <c r="P17" s="229">
        <v>5987.1975910341807</v>
      </c>
      <c r="Q17" s="229">
        <v>5618.382358228223</v>
      </c>
      <c r="R17" s="229">
        <v>5611.0030392263143</v>
      </c>
      <c r="S17" s="229">
        <v>5666.3861485490352</v>
      </c>
      <c r="T17" s="229">
        <v>5509.4765118588175</v>
      </c>
      <c r="U17" s="229">
        <v>5382.4645626571</v>
      </c>
      <c r="V17" s="229">
        <v>4849.8160827179945</v>
      </c>
      <c r="W17" s="229">
        <v>4893.8587918660005</v>
      </c>
      <c r="X17" s="229">
        <v>4661.3206332600648</v>
      </c>
      <c r="Y17" s="229">
        <v>3959.1155132493282</v>
      </c>
      <c r="DA17" s="73"/>
    </row>
    <row r="18" spans="1:105" ht="12" customHeight="1" x14ac:dyDescent="0.25">
      <c r="A18" s="46" t="s">
        <v>30</v>
      </c>
      <c r="B18" s="229">
        <v>1342.9151999996286</v>
      </c>
      <c r="C18" s="229">
        <v>1183.2479999996249</v>
      </c>
      <c r="D18" s="229">
        <v>1194.6527999996101</v>
      </c>
      <c r="E18" s="229">
        <v>1257.3791999995885</v>
      </c>
      <c r="F18" s="229">
        <v>1291.5935999994736</v>
      </c>
      <c r="G18" s="229">
        <v>1052.0927999996275</v>
      </c>
      <c r="H18" s="229">
        <v>1228.867199999532</v>
      </c>
      <c r="I18" s="229">
        <v>1294.4447999995837</v>
      </c>
      <c r="J18" s="229">
        <v>1103.4143999996122</v>
      </c>
      <c r="K18" s="229">
        <v>1203.2063999995103</v>
      </c>
      <c r="L18" s="229">
        <v>989.36639999956822</v>
      </c>
      <c r="M18" s="229">
        <v>707.09759999970504</v>
      </c>
      <c r="N18" s="229">
        <v>558.83519999980888</v>
      </c>
      <c r="O18" s="229">
        <v>689.99039999975923</v>
      </c>
      <c r="P18" s="229">
        <v>593.04959999969708</v>
      </c>
      <c r="Q18" s="229">
        <v>444.78719999976181</v>
      </c>
      <c r="R18" s="229">
        <v>461.89439999985007</v>
      </c>
      <c r="S18" s="229">
        <v>616.15282175981679</v>
      </c>
      <c r="T18" s="229">
        <v>597.15823103979051</v>
      </c>
      <c r="U18" s="229">
        <v>910.31682815975648</v>
      </c>
      <c r="V18" s="229">
        <v>996.35194367964039</v>
      </c>
      <c r="W18" s="229">
        <v>1132.2770457596621</v>
      </c>
      <c r="X18" s="229">
        <v>590.81135615972823</v>
      </c>
      <c r="Y18" s="229">
        <v>492.39933695976453</v>
      </c>
      <c r="DA18" s="73"/>
    </row>
    <row r="19" spans="1:105" ht="12" customHeight="1" x14ac:dyDescent="0.25">
      <c r="A19" s="46" t="s">
        <v>31</v>
      </c>
      <c r="B19" s="229">
        <v>73.866609487517763</v>
      </c>
      <c r="C19" s="229">
        <v>74.933115421453337</v>
      </c>
      <c r="D19" s="229">
        <v>101.12420778014156</v>
      </c>
      <c r="E19" s="229">
        <v>100.92232332305498</v>
      </c>
      <c r="F19" s="229">
        <v>113.88327993056986</v>
      </c>
      <c r="G19" s="229">
        <v>105.73282013678916</v>
      </c>
      <c r="H19" s="229">
        <v>96.024489293979329</v>
      </c>
      <c r="I19" s="229">
        <v>84.99430631803807</v>
      </c>
      <c r="J19" s="229">
        <v>82.181738825203524</v>
      </c>
      <c r="K19" s="229">
        <v>76.036150791484019</v>
      </c>
      <c r="L19" s="229">
        <v>75.01688402933911</v>
      </c>
      <c r="M19" s="229">
        <v>75.492914344619422</v>
      </c>
      <c r="N19" s="229">
        <v>65.473881273660481</v>
      </c>
      <c r="O19" s="229">
        <v>78.509288082840257</v>
      </c>
      <c r="P19" s="229">
        <v>85.270554420463</v>
      </c>
      <c r="Q19" s="229">
        <v>87.486781901764985</v>
      </c>
      <c r="R19" s="229">
        <v>99.606972788097792</v>
      </c>
      <c r="S19" s="229">
        <v>108.50544043141113</v>
      </c>
      <c r="T19" s="229">
        <v>107.02455109149194</v>
      </c>
      <c r="U19" s="229">
        <v>102.55606962592904</v>
      </c>
      <c r="V19" s="229">
        <v>101.08991192853874</v>
      </c>
      <c r="W19" s="229">
        <v>115.86715994268843</v>
      </c>
      <c r="X19" s="229">
        <v>146.96853296357938</v>
      </c>
      <c r="Y19" s="229">
        <v>167.67181533545329</v>
      </c>
      <c r="DA19" s="73"/>
    </row>
    <row r="20" spans="1:105" ht="12" customHeight="1" x14ac:dyDescent="0.25">
      <c r="A20" s="46" t="s">
        <v>82</v>
      </c>
      <c r="B20" s="229">
        <v>590.75812891375642</v>
      </c>
      <c r="C20" s="229">
        <v>684.3748766903434</v>
      </c>
      <c r="D20" s="229">
        <v>635.7458078302385</v>
      </c>
      <c r="E20" s="229">
        <v>630.29573078038618</v>
      </c>
      <c r="F20" s="229">
        <v>606.4875148473476</v>
      </c>
      <c r="G20" s="229">
        <v>552.72068132903632</v>
      </c>
      <c r="H20" s="229">
        <v>527.39001405536726</v>
      </c>
      <c r="I20" s="229">
        <v>471.56414951556701</v>
      </c>
      <c r="J20" s="229">
        <v>491.90783940401718</v>
      </c>
      <c r="K20" s="229">
        <v>455.47325653134345</v>
      </c>
      <c r="L20" s="229">
        <v>407.65908928030109</v>
      </c>
      <c r="M20" s="229">
        <v>362.73837499013166</v>
      </c>
      <c r="N20" s="229">
        <v>372.75118937479056</v>
      </c>
      <c r="O20" s="229">
        <v>358.03587266645275</v>
      </c>
      <c r="P20" s="229">
        <v>276.11571819108542</v>
      </c>
      <c r="Q20" s="229">
        <v>225.75203966209921</v>
      </c>
      <c r="R20" s="229">
        <v>244.85479939243197</v>
      </c>
      <c r="S20" s="229">
        <v>254.68424200173331</v>
      </c>
      <c r="T20" s="229">
        <v>257.55162808776862</v>
      </c>
      <c r="U20" s="229">
        <v>254.77667716930355</v>
      </c>
      <c r="V20" s="229">
        <v>199.23612706922285</v>
      </c>
      <c r="W20" s="229">
        <v>164.27929811797696</v>
      </c>
      <c r="X20" s="229">
        <v>391.33211671701031</v>
      </c>
      <c r="Y20" s="229">
        <v>446.64028754341786</v>
      </c>
      <c r="DA20" s="73"/>
    </row>
    <row r="21" spans="1:105" ht="12" customHeight="1" x14ac:dyDescent="0.25">
      <c r="A21" s="46" t="s">
        <v>32</v>
      </c>
      <c r="B21" s="229">
        <v>945.43657584337359</v>
      </c>
      <c r="C21" s="229">
        <v>721.25917885186061</v>
      </c>
      <c r="D21" s="229">
        <v>738.75388241496273</v>
      </c>
      <c r="E21" s="229">
        <v>646.88745630294602</v>
      </c>
      <c r="F21" s="229">
        <v>733.08358300789371</v>
      </c>
      <c r="G21" s="229">
        <v>613.9346175028204</v>
      </c>
      <c r="H21" s="229">
        <v>576.78026777334514</v>
      </c>
      <c r="I21" s="229">
        <v>496.3324447192665</v>
      </c>
      <c r="J21" s="229">
        <v>339.30275234498782</v>
      </c>
      <c r="K21" s="229">
        <v>309.93371008936782</v>
      </c>
      <c r="L21" s="229">
        <v>291.62747724004242</v>
      </c>
      <c r="M21" s="229">
        <v>307.71111058784851</v>
      </c>
      <c r="N21" s="229">
        <v>253.67644215448439</v>
      </c>
      <c r="O21" s="229">
        <v>217.91465990176812</v>
      </c>
      <c r="P21" s="229">
        <v>188.95534660062822</v>
      </c>
      <c r="Q21" s="229">
        <v>181.7444108430719</v>
      </c>
      <c r="R21" s="229">
        <v>172.77071014175547</v>
      </c>
      <c r="S21" s="229">
        <v>153.31974825802209</v>
      </c>
      <c r="T21" s="229">
        <v>145.76821616244067</v>
      </c>
      <c r="U21" s="229">
        <v>137.90088645840473</v>
      </c>
      <c r="V21" s="229">
        <v>120.24306667270389</v>
      </c>
      <c r="W21" s="229">
        <v>130.28092083905332</v>
      </c>
      <c r="X21" s="229">
        <v>155.48574518347752</v>
      </c>
      <c r="Y21" s="229">
        <v>105.71102088663646</v>
      </c>
      <c r="DA21" s="73"/>
    </row>
    <row r="22" spans="1:105" ht="12" customHeight="1" x14ac:dyDescent="0.25">
      <c r="A22" s="46" t="s">
        <v>33</v>
      </c>
      <c r="B22" s="229">
        <v>105.82748459985692</v>
      </c>
      <c r="C22" s="229">
        <v>66.29711543994172</v>
      </c>
      <c r="D22" s="229">
        <v>51.339861359971856</v>
      </c>
      <c r="E22" s="229">
        <v>60.110951825421196</v>
      </c>
      <c r="F22" s="229">
        <v>31.241342736797321</v>
      </c>
      <c r="G22" s="229">
        <v>42.955155738190129</v>
      </c>
      <c r="H22" s="229">
        <v>47.321891358126692</v>
      </c>
      <c r="I22" s="229">
        <v>26.663637330003535</v>
      </c>
      <c r="J22" s="229">
        <v>18.636251574936662</v>
      </c>
      <c r="K22" s="229">
        <v>27.730628683586332</v>
      </c>
      <c r="L22" s="229">
        <v>33.666853051811678</v>
      </c>
      <c r="M22" s="229">
        <v>25.358361537729952</v>
      </c>
      <c r="N22" s="229">
        <v>122.43794604767459</v>
      </c>
      <c r="O22" s="229">
        <v>57.862603545805719</v>
      </c>
      <c r="P22" s="229">
        <v>100.35485470342107</v>
      </c>
      <c r="Q22" s="229">
        <v>98.149591984107886</v>
      </c>
      <c r="R22" s="229">
        <v>36.715463309685155</v>
      </c>
      <c r="S22" s="229">
        <v>31.211704556328474</v>
      </c>
      <c r="T22" s="229">
        <v>27.897666017805491</v>
      </c>
      <c r="U22" s="229">
        <v>27.474845349662477</v>
      </c>
      <c r="V22" s="229">
        <v>12.514633784821587</v>
      </c>
      <c r="W22" s="229">
        <v>15.28210168059462</v>
      </c>
      <c r="X22" s="229">
        <v>118.95639503698679</v>
      </c>
      <c r="Y22" s="229">
        <v>183.49765859852985</v>
      </c>
      <c r="DA22" s="73"/>
    </row>
    <row r="23" spans="1:105" ht="12" customHeight="1" x14ac:dyDescent="0.25">
      <c r="A23" s="46" t="s">
        <v>73</v>
      </c>
      <c r="B23" s="229">
        <v>866.94918371202982</v>
      </c>
      <c r="C23" s="229">
        <v>904.99061565591046</v>
      </c>
      <c r="D23" s="229">
        <v>952.13857166324897</v>
      </c>
      <c r="E23" s="229">
        <v>1116.8423571576732</v>
      </c>
      <c r="F23" s="229">
        <v>1293.4495887017708</v>
      </c>
      <c r="G23" s="229">
        <v>1385.3805396937464</v>
      </c>
      <c r="H23" s="229">
        <v>1501.7822632261136</v>
      </c>
      <c r="I23" s="229">
        <v>1635.8583300525268</v>
      </c>
      <c r="J23" s="229">
        <v>1817.501363404745</v>
      </c>
      <c r="K23" s="229">
        <v>1780.4047685267697</v>
      </c>
      <c r="L23" s="229">
        <v>1888.6469903478426</v>
      </c>
      <c r="M23" s="229">
        <v>1946.2048731478822</v>
      </c>
      <c r="N23" s="229">
        <v>2016.2238859050267</v>
      </c>
      <c r="O23" s="229">
        <v>2179.1873977619307</v>
      </c>
      <c r="P23" s="229">
        <v>2184.4185638996205</v>
      </c>
      <c r="Q23" s="229">
        <v>2249.5647773800001</v>
      </c>
      <c r="R23" s="229">
        <v>2309.1038236692934</v>
      </c>
      <c r="S23" s="229">
        <v>2513.4126449236906</v>
      </c>
      <c r="T23" s="229">
        <v>2855.8804615917215</v>
      </c>
      <c r="U23" s="229">
        <v>2879.7400556154726</v>
      </c>
      <c r="V23" s="229">
        <v>2837.1611098723615</v>
      </c>
      <c r="W23" s="229">
        <v>3037.2718934229038</v>
      </c>
      <c r="X23" s="229">
        <v>2778.370681634713</v>
      </c>
      <c r="Y23" s="229">
        <v>2839.3694687221409</v>
      </c>
      <c r="DA23" s="73"/>
    </row>
    <row r="24" spans="1:105" ht="12" customHeight="1" x14ac:dyDescent="0.25">
      <c r="A24" s="46" t="s">
        <v>36</v>
      </c>
      <c r="B24" s="229">
        <v>1006.6709727777159</v>
      </c>
      <c r="C24" s="229">
        <v>937.95246466037167</v>
      </c>
      <c r="D24" s="229">
        <v>913.04320285209519</v>
      </c>
      <c r="E24" s="229">
        <v>938.12419647654917</v>
      </c>
      <c r="F24" s="229">
        <v>1200.9234474731427</v>
      </c>
      <c r="G24" s="229">
        <v>803.319492567059</v>
      </c>
      <c r="H24" s="229">
        <v>822.18373759839426</v>
      </c>
      <c r="I24" s="229">
        <v>958.71638472464031</v>
      </c>
      <c r="J24" s="229">
        <v>791.61551263693048</v>
      </c>
      <c r="K24" s="229">
        <v>520.39657772499231</v>
      </c>
      <c r="L24" s="229">
        <v>537.29476847684214</v>
      </c>
      <c r="M24" s="229">
        <v>576.27599987873441</v>
      </c>
      <c r="N24" s="229">
        <v>559.60498404210625</v>
      </c>
      <c r="O24" s="229">
        <v>570.17197229271483</v>
      </c>
      <c r="P24" s="229">
        <v>646.05785611393139</v>
      </c>
      <c r="Q24" s="229">
        <v>540.59527674101309</v>
      </c>
      <c r="R24" s="229">
        <v>521.94379212431545</v>
      </c>
      <c r="S24" s="229">
        <v>577.96831320154729</v>
      </c>
      <c r="T24" s="229">
        <v>546.06299365006191</v>
      </c>
      <c r="U24" s="229">
        <v>486.8992423782521</v>
      </c>
      <c r="V24" s="229">
        <v>448.58901982470968</v>
      </c>
      <c r="W24" s="229">
        <v>462.17803298786686</v>
      </c>
      <c r="X24" s="229">
        <v>431.99700277872506</v>
      </c>
      <c r="Y24" s="229">
        <v>387.71900283616662</v>
      </c>
      <c r="DA24" s="73"/>
    </row>
    <row r="25" spans="1:105" ht="12" customHeight="1" x14ac:dyDescent="0.25">
      <c r="A25" s="46" t="s">
        <v>38</v>
      </c>
      <c r="B25" s="229">
        <v>384.54216485767239</v>
      </c>
      <c r="C25" s="229">
        <v>348.91019738786258</v>
      </c>
      <c r="D25" s="229">
        <v>379.14424935458089</v>
      </c>
      <c r="E25" s="229">
        <v>485.81896001024904</v>
      </c>
      <c r="F25" s="229">
        <v>393.80796802686518</v>
      </c>
      <c r="G25" s="229">
        <v>331.18450365998552</v>
      </c>
      <c r="H25" s="229">
        <v>650.18622340649847</v>
      </c>
      <c r="I25" s="229">
        <v>250.30497108306767</v>
      </c>
      <c r="J25" s="229">
        <v>253.03602287018279</v>
      </c>
      <c r="K25" s="229">
        <v>305.84791229418539</v>
      </c>
      <c r="L25" s="229">
        <v>145.7514285176602</v>
      </c>
      <c r="M25" s="229">
        <v>140.3512984699974</v>
      </c>
      <c r="N25" s="229">
        <v>119.74281180699414</v>
      </c>
      <c r="O25" s="229">
        <v>205.96206846928311</v>
      </c>
      <c r="P25" s="229">
        <v>213.51154134287745</v>
      </c>
      <c r="Q25" s="229">
        <v>187.63724191436151</v>
      </c>
      <c r="R25" s="229">
        <v>169.23284339864773</v>
      </c>
      <c r="S25" s="229">
        <v>320.88533429502843</v>
      </c>
      <c r="T25" s="229">
        <v>231.65563730113885</v>
      </c>
      <c r="U25" s="229">
        <v>183.63600967907962</v>
      </c>
      <c r="V25" s="229">
        <v>187.28010074364707</v>
      </c>
      <c r="W25" s="229">
        <v>186.06385436245839</v>
      </c>
      <c r="X25" s="229">
        <v>199.26846680157402</v>
      </c>
      <c r="Y25" s="229">
        <v>208.05600308851518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30874.200145543371</v>
      </c>
      <c r="C27" s="228">
        <f t="shared" si="3"/>
        <v>26515.954431755003</v>
      </c>
      <c r="D27" s="228">
        <f t="shared" si="3"/>
        <v>24774.450527687633</v>
      </c>
      <c r="E27" s="228">
        <f t="shared" si="3"/>
        <v>25180.372673150316</v>
      </c>
      <c r="F27" s="228">
        <f t="shared" si="3"/>
        <v>25513.547818594612</v>
      </c>
      <c r="G27" s="228">
        <f t="shared" si="3"/>
        <v>22067.764832964807</v>
      </c>
      <c r="H27" s="228">
        <f t="shared" si="3"/>
        <v>22120.837293064924</v>
      </c>
      <c r="I27" s="228">
        <f t="shared" si="3"/>
        <v>24820.882136838452</v>
      </c>
      <c r="J27" s="228">
        <f t="shared" si="3"/>
        <v>20533.576519108607</v>
      </c>
      <c r="K27" s="228">
        <f t="shared" si="3"/>
        <v>17182.739591039441</v>
      </c>
      <c r="L27" s="228">
        <f t="shared" si="3"/>
        <v>18487.728159555722</v>
      </c>
      <c r="M27" s="228">
        <f t="shared" si="3"/>
        <v>19501.818319480888</v>
      </c>
      <c r="N27" s="228">
        <f t="shared" si="3"/>
        <v>18573.032708831663</v>
      </c>
      <c r="O27" s="228">
        <f t="shared" si="3"/>
        <v>18061.628034646677</v>
      </c>
      <c r="P27" s="228">
        <f t="shared" si="3"/>
        <v>18422.152635374405</v>
      </c>
      <c r="Q27" s="228">
        <f t="shared" si="3"/>
        <v>17683.84873127452</v>
      </c>
      <c r="R27" s="228">
        <f t="shared" si="3"/>
        <v>18532.817407318857</v>
      </c>
      <c r="S27" s="228">
        <f t="shared" si="3"/>
        <v>20433.191117343722</v>
      </c>
      <c r="T27" s="228">
        <f t="shared" si="3"/>
        <v>20862.454370732397</v>
      </c>
      <c r="U27" s="228">
        <f t="shared" si="3"/>
        <v>20375.187554735443</v>
      </c>
      <c r="V27" s="228">
        <f t="shared" si="3"/>
        <v>18716.41331856222</v>
      </c>
      <c r="W27" s="228">
        <f t="shared" si="3"/>
        <v>19593.374407745519</v>
      </c>
      <c r="X27" s="228">
        <f t="shared" si="3"/>
        <v>17936.659988098669</v>
      </c>
      <c r="Y27" s="228">
        <f t="shared" si="3"/>
        <v>17073.671748210712</v>
      </c>
      <c r="DA27" s="92"/>
    </row>
    <row r="28" spans="1:105" ht="12" customHeight="1" x14ac:dyDescent="0.25">
      <c r="A28" s="18" t="s">
        <v>28</v>
      </c>
      <c r="B28" s="230">
        <v>13647.469929249317</v>
      </c>
      <c r="C28" s="230">
        <v>11170.865039737611</v>
      </c>
      <c r="D28" s="230">
        <v>9765.7219534022115</v>
      </c>
      <c r="E28" s="230">
        <v>8733.6988122164803</v>
      </c>
      <c r="F28" s="230">
        <v>8504.6890631781935</v>
      </c>
      <c r="G28" s="230">
        <v>7438.2724062968146</v>
      </c>
      <c r="H28" s="230">
        <v>7204.7967336009842</v>
      </c>
      <c r="I28" s="230">
        <v>8733.6889192812032</v>
      </c>
      <c r="J28" s="230">
        <v>7446.0164523384674</v>
      </c>
      <c r="K28" s="230">
        <v>6223.6264609155696</v>
      </c>
      <c r="L28" s="230">
        <v>6330.9655802957022</v>
      </c>
      <c r="M28" s="230">
        <v>6859.8507246620529</v>
      </c>
      <c r="N28" s="230">
        <v>6108.7670482397189</v>
      </c>
      <c r="O28" s="230">
        <v>5642.5026570876089</v>
      </c>
      <c r="P28" s="230">
        <v>5600.9863871385414</v>
      </c>
      <c r="Q28" s="230">
        <v>5142.7149985216502</v>
      </c>
      <c r="R28" s="230">
        <v>5016.2878932029971</v>
      </c>
      <c r="S28" s="230">
        <v>5502.1206856580484</v>
      </c>
      <c r="T28" s="230">
        <v>5681.1875237145096</v>
      </c>
      <c r="U28" s="230">
        <v>5740.1570478032099</v>
      </c>
      <c r="V28" s="230">
        <v>5105.8497267714201</v>
      </c>
      <c r="W28" s="230">
        <v>5403.2377734241945</v>
      </c>
      <c r="X28" s="230">
        <v>4805.3968500155715</v>
      </c>
      <c r="Y28" s="230">
        <v>3834.3136295564686</v>
      </c>
      <c r="DA28" s="71"/>
    </row>
    <row r="29" spans="1:105" ht="12" customHeight="1" x14ac:dyDescent="0.25">
      <c r="A29" s="18" t="s">
        <v>42</v>
      </c>
      <c r="B29" s="230">
        <v>2261.3116085990032</v>
      </c>
      <c r="C29" s="230">
        <v>1761.7741019990681</v>
      </c>
      <c r="D29" s="230">
        <v>2176.9874279984301</v>
      </c>
      <c r="E29" s="230">
        <v>2311.251379798784</v>
      </c>
      <c r="F29" s="230">
        <v>2390.005972198835</v>
      </c>
      <c r="G29" s="230">
        <v>1611.7098557988991</v>
      </c>
      <c r="H29" s="230">
        <v>1349.8262843986131</v>
      </c>
      <c r="I29" s="230">
        <v>524.50544519948824</v>
      </c>
      <c r="J29" s="230">
        <v>602.37960419951548</v>
      </c>
      <c r="K29" s="230">
        <v>279.5903681993903</v>
      </c>
      <c r="L29" s="230">
        <v>315.84973859967153</v>
      </c>
      <c r="M29" s="230">
        <v>820.34859059854887</v>
      </c>
      <c r="N29" s="230">
        <v>1017.291145198358</v>
      </c>
      <c r="O29" s="230">
        <v>1117.650817798296</v>
      </c>
      <c r="P29" s="230">
        <v>1030.5556667981209</v>
      </c>
      <c r="Q29" s="230">
        <v>1212.7302263986139</v>
      </c>
      <c r="R29" s="230">
        <v>927.00953399911964</v>
      </c>
      <c r="S29" s="230">
        <v>1241.8604615988161</v>
      </c>
      <c r="T29" s="230">
        <v>944.52902939919602</v>
      </c>
      <c r="U29" s="230">
        <v>115.31419019982231</v>
      </c>
      <c r="V29" s="230">
        <v>60.568444199940778</v>
      </c>
      <c r="W29" s="230">
        <v>79.806751199908035</v>
      </c>
      <c r="X29" s="230">
        <v>87.200288999897282</v>
      </c>
      <c r="Y29" s="230">
        <v>137.28958979983381</v>
      </c>
      <c r="DA29" s="71"/>
    </row>
    <row r="30" spans="1:105" ht="12" customHeight="1" x14ac:dyDescent="0.25">
      <c r="A30" s="18" t="s">
        <v>31</v>
      </c>
      <c r="B30" s="230">
        <v>123.11950055236802</v>
      </c>
      <c r="C30" s="230">
        <v>125.03742269848033</v>
      </c>
      <c r="D30" s="230">
        <v>188.38507889977888</v>
      </c>
      <c r="E30" s="230">
        <v>176.64879671684255</v>
      </c>
      <c r="F30" s="230">
        <v>199.50324866931703</v>
      </c>
      <c r="G30" s="230">
        <v>136.02266418311891</v>
      </c>
      <c r="H30" s="230">
        <v>94.992083105895958</v>
      </c>
      <c r="I30" s="230">
        <v>85.129906561858178</v>
      </c>
      <c r="J30" s="230">
        <v>93.91178453468568</v>
      </c>
      <c r="K30" s="230">
        <v>92.315078288439892</v>
      </c>
      <c r="L30" s="230">
        <v>96.236995530576905</v>
      </c>
      <c r="M30" s="230">
        <v>92.85831473523551</v>
      </c>
      <c r="N30" s="230">
        <v>73.851524486227589</v>
      </c>
      <c r="O30" s="230">
        <v>86.93906335702718</v>
      </c>
      <c r="P30" s="230">
        <v>103.39854653943236</v>
      </c>
      <c r="Q30" s="230">
        <v>92.474367618093041</v>
      </c>
      <c r="R30" s="230">
        <v>103.57538057190419</v>
      </c>
      <c r="S30" s="230">
        <v>117.57782116857312</v>
      </c>
      <c r="T30" s="230">
        <v>120.29536954849473</v>
      </c>
      <c r="U30" s="230">
        <v>119.8122173340879</v>
      </c>
      <c r="V30" s="230">
        <v>111.83919555150582</v>
      </c>
      <c r="W30" s="230">
        <v>132.69699105733417</v>
      </c>
      <c r="X30" s="230">
        <v>140.60058015636042</v>
      </c>
      <c r="Y30" s="230">
        <v>253.38514586418043</v>
      </c>
      <c r="DA30" s="71"/>
    </row>
    <row r="31" spans="1:105" ht="12" customHeight="1" x14ac:dyDescent="0.25">
      <c r="A31" s="18" t="s">
        <v>82</v>
      </c>
      <c r="B31" s="230">
        <v>936.56103377818908</v>
      </c>
      <c r="C31" s="230">
        <v>990.54059597219634</v>
      </c>
      <c r="D31" s="230">
        <v>987.21919047531208</v>
      </c>
      <c r="E31" s="230">
        <v>1049.8509888595379</v>
      </c>
      <c r="F31" s="230">
        <v>1016.0452771317432</v>
      </c>
      <c r="G31" s="230">
        <v>1020.7510340357509</v>
      </c>
      <c r="H31" s="230">
        <v>1037.8913164166854</v>
      </c>
      <c r="I31" s="230">
        <v>962.75093479388522</v>
      </c>
      <c r="J31" s="230">
        <v>929.03255464147219</v>
      </c>
      <c r="K31" s="230">
        <v>906.34922261735255</v>
      </c>
      <c r="L31" s="230">
        <v>881.3734596500916</v>
      </c>
      <c r="M31" s="230">
        <v>882.84982962341894</v>
      </c>
      <c r="N31" s="230">
        <v>736.33829943148817</v>
      </c>
      <c r="O31" s="230">
        <v>663.99084388562085</v>
      </c>
      <c r="P31" s="230">
        <v>601.81771209000397</v>
      </c>
      <c r="Q31" s="230">
        <v>555.0987977068736</v>
      </c>
      <c r="R31" s="230">
        <v>573.03228279378186</v>
      </c>
      <c r="S31" s="230">
        <v>586.4555903583298</v>
      </c>
      <c r="T31" s="230">
        <v>620.31594825215768</v>
      </c>
      <c r="U31" s="230">
        <v>700.6627296848003</v>
      </c>
      <c r="V31" s="230">
        <v>603.5633386725757</v>
      </c>
      <c r="W31" s="230">
        <v>581.08470725266488</v>
      </c>
      <c r="X31" s="230">
        <v>688.90582285895653</v>
      </c>
      <c r="Y31" s="230">
        <v>1156.364017385903</v>
      </c>
      <c r="DA31" s="71"/>
    </row>
    <row r="32" spans="1:105" ht="12" customHeight="1" x14ac:dyDescent="0.25">
      <c r="A32" s="18" t="s">
        <v>32</v>
      </c>
      <c r="B32" s="230">
        <v>1124.6111918357826</v>
      </c>
      <c r="C32" s="230">
        <v>851.60148442754178</v>
      </c>
      <c r="D32" s="230">
        <v>824.72608662441212</v>
      </c>
      <c r="E32" s="230">
        <v>860.30723273655622</v>
      </c>
      <c r="F32" s="230">
        <v>830.39610739153659</v>
      </c>
      <c r="G32" s="230">
        <v>639.97659017655485</v>
      </c>
      <c r="H32" s="230">
        <v>539.54435934616072</v>
      </c>
      <c r="I32" s="230">
        <v>426.12060048031952</v>
      </c>
      <c r="J32" s="230">
        <v>295.47009669469196</v>
      </c>
      <c r="K32" s="230">
        <v>272.11404223034185</v>
      </c>
      <c r="L32" s="230">
        <v>243.9801821997134</v>
      </c>
      <c r="M32" s="230">
        <v>234.088765571945</v>
      </c>
      <c r="N32" s="230">
        <v>204.53143400548447</v>
      </c>
      <c r="O32" s="230">
        <v>172.18106145828389</v>
      </c>
      <c r="P32" s="230">
        <v>120.64462243936188</v>
      </c>
      <c r="Q32" s="230">
        <v>69.031589156869288</v>
      </c>
      <c r="R32" s="230">
        <v>71.813351778253008</v>
      </c>
      <c r="S32" s="230">
        <v>93.778482381991424</v>
      </c>
      <c r="T32" s="230">
        <v>75.559158157563715</v>
      </c>
      <c r="U32" s="230">
        <v>64.616894661634092</v>
      </c>
      <c r="V32" s="230">
        <v>68.516028527347245</v>
      </c>
      <c r="W32" s="230">
        <v>70.291395800960331</v>
      </c>
      <c r="X32" s="230">
        <v>92.283171936560436</v>
      </c>
      <c r="Y32" s="230">
        <v>72.387029273212335</v>
      </c>
      <c r="DA32" s="71"/>
    </row>
    <row r="33" spans="1:10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431.55083657436023</v>
      </c>
      <c r="F33" s="230">
        <v>316.04074862302951</v>
      </c>
      <c r="G33" s="230">
        <v>690.79622578155659</v>
      </c>
      <c r="H33" s="230">
        <v>350.2230515216695</v>
      </c>
      <c r="I33" s="230">
        <v>153.1205531099084</v>
      </c>
      <c r="J33" s="230">
        <v>112.51109970499223</v>
      </c>
      <c r="K33" s="230">
        <v>267.6361175562447</v>
      </c>
      <c r="L33" s="230">
        <v>172.57104602804725</v>
      </c>
      <c r="M33" s="230">
        <v>6.164076542231637</v>
      </c>
      <c r="N33" s="230">
        <v>15.414131991603227</v>
      </c>
      <c r="O33" s="230">
        <v>12.316052053959179</v>
      </c>
      <c r="P33" s="230">
        <v>3.0834214962734317</v>
      </c>
      <c r="Q33" s="230">
        <v>2.944337215649905</v>
      </c>
      <c r="R33" s="230">
        <v>92.291345250143223</v>
      </c>
      <c r="S33" s="230">
        <v>163.11873840358334</v>
      </c>
      <c r="T33" s="230">
        <v>185.93803018212208</v>
      </c>
      <c r="U33" s="230">
        <v>216.35355641019817</v>
      </c>
      <c r="V33" s="230">
        <v>140.78740945510731</v>
      </c>
      <c r="W33" s="230">
        <v>127.88655139935213</v>
      </c>
      <c r="X33" s="230">
        <v>226.64562996330821</v>
      </c>
      <c r="Y33" s="230">
        <v>269.74813524102376</v>
      </c>
      <c r="DA33" s="71"/>
    </row>
    <row r="34" spans="1:105" ht="12" customHeight="1" x14ac:dyDescent="0.25">
      <c r="A34" s="18" t="s">
        <v>73</v>
      </c>
      <c r="B34" s="230">
        <v>4214.3993511715771</v>
      </c>
      <c r="C34" s="230">
        <v>4200.8509505761649</v>
      </c>
      <c r="D34" s="230">
        <v>4117.3098893020924</v>
      </c>
      <c r="E34" s="230">
        <v>4308.1481370441697</v>
      </c>
      <c r="F34" s="230">
        <v>4829.1141554289024</v>
      </c>
      <c r="G34" s="230">
        <v>4936.1210893065445</v>
      </c>
      <c r="H34" s="230">
        <v>5158.1818740889767</v>
      </c>
      <c r="I34" s="230">
        <v>5357.3305333065327</v>
      </c>
      <c r="J34" s="230">
        <v>5041.3325539755197</v>
      </c>
      <c r="K34" s="230">
        <v>4857.3239721561249</v>
      </c>
      <c r="L34" s="230">
        <v>5118.5161658447169</v>
      </c>
      <c r="M34" s="230">
        <v>5261.5909327411473</v>
      </c>
      <c r="N34" s="230">
        <v>5153.5541671013343</v>
      </c>
      <c r="O34" s="230">
        <v>5162.1217820040747</v>
      </c>
      <c r="P34" s="230">
        <v>5080.5463876364975</v>
      </c>
      <c r="Q34" s="230">
        <v>5102.0395712608424</v>
      </c>
      <c r="R34" s="230">
        <v>5465.2258097762015</v>
      </c>
      <c r="S34" s="230">
        <v>5884.3881403018486</v>
      </c>
      <c r="T34" s="230">
        <v>6048.6117887598484</v>
      </c>
      <c r="U34" s="230">
        <v>6017.8672427733181</v>
      </c>
      <c r="V34" s="230">
        <v>5936.8116616069919</v>
      </c>
      <c r="W34" s="230">
        <v>6617.4702297259473</v>
      </c>
      <c r="X34" s="230">
        <v>5582.0678543357244</v>
      </c>
      <c r="Y34" s="230">
        <v>5497.4881266197535</v>
      </c>
      <c r="DA34" s="71"/>
    </row>
    <row r="35" spans="1:105" ht="12" customHeight="1" x14ac:dyDescent="0.25">
      <c r="A35" s="18" t="s">
        <v>36</v>
      </c>
      <c r="B35" s="230">
        <v>8500.1041232154148</v>
      </c>
      <c r="C35" s="230">
        <v>7341.2003473323093</v>
      </c>
      <c r="D35" s="230">
        <v>6642.3663219405489</v>
      </c>
      <c r="E35" s="230">
        <v>7100.9002419163471</v>
      </c>
      <c r="F35" s="230">
        <v>7169.1969797210195</v>
      </c>
      <c r="G35" s="230">
        <v>5115.9413394275807</v>
      </c>
      <c r="H35" s="230">
        <v>5456.365237594925</v>
      </c>
      <c r="I35" s="230">
        <v>7503.4069888657768</v>
      </c>
      <c r="J35" s="230">
        <v>4917.4338457560007</v>
      </c>
      <c r="K35" s="230">
        <v>2645.1312590653824</v>
      </c>
      <c r="L35" s="230">
        <v>3281.5061107163042</v>
      </c>
      <c r="M35" s="230">
        <v>3053.736120113163</v>
      </c>
      <c r="N35" s="230">
        <v>3039.4954767501486</v>
      </c>
      <c r="O35" s="230">
        <v>2914.7982284991017</v>
      </c>
      <c r="P35" s="230">
        <v>3206.8725062776552</v>
      </c>
      <c r="Q35" s="230">
        <v>2856.6183432530752</v>
      </c>
      <c r="R35" s="230">
        <v>2856.3417118708562</v>
      </c>
      <c r="S35" s="230">
        <v>3043.6627807135196</v>
      </c>
      <c r="T35" s="230">
        <v>2757.2260172251295</v>
      </c>
      <c r="U35" s="230">
        <v>2831.5853396914222</v>
      </c>
      <c r="V35" s="230">
        <v>2234.5067092902332</v>
      </c>
      <c r="W35" s="230">
        <v>2400.7834506843124</v>
      </c>
      <c r="X35" s="230">
        <v>1954.1952437762334</v>
      </c>
      <c r="Y35" s="230">
        <v>1845.8352309169218</v>
      </c>
      <c r="DA35" s="71"/>
    </row>
    <row r="36" spans="1:105" ht="12" customHeight="1" x14ac:dyDescent="0.25">
      <c r="A36" s="18" t="s">
        <v>38</v>
      </c>
      <c r="B36" s="230">
        <v>66.623407141721287</v>
      </c>
      <c r="C36" s="230">
        <v>74.084489011629998</v>
      </c>
      <c r="D36" s="230">
        <v>71.734579044844594</v>
      </c>
      <c r="E36" s="230">
        <v>208.01624728723306</v>
      </c>
      <c r="F36" s="230">
        <v>258.55626625203973</v>
      </c>
      <c r="G36" s="230">
        <v>478.17362795798959</v>
      </c>
      <c r="H36" s="230">
        <v>929.01635299101326</v>
      </c>
      <c r="I36" s="230">
        <v>1074.8282552394817</v>
      </c>
      <c r="J36" s="230">
        <v>1095.4885272632637</v>
      </c>
      <c r="K36" s="230">
        <v>1638.6530700105941</v>
      </c>
      <c r="L36" s="230">
        <v>2046.7288806908973</v>
      </c>
      <c r="M36" s="230">
        <v>2290.3309648931427</v>
      </c>
      <c r="N36" s="230">
        <v>2223.7894816273015</v>
      </c>
      <c r="O36" s="230">
        <v>2289.127528502705</v>
      </c>
      <c r="P36" s="230">
        <v>2674.2473849585167</v>
      </c>
      <c r="Q36" s="230">
        <v>2650.1965001428543</v>
      </c>
      <c r="R36" s="230">
        <v>3427.2400980755997</v>
      </c>
      <c r="S36" s="230">
        <v>3800.2284167590115</v>
      </c>
      <c r="T36" s="230">
        <v>4428.7915054933765</v>
      </c>
      <c r="U36" s="230">
        <v>4568.8183361769479</v>
      </c>
      <c r="V36" s="230">
        <v>4453.9708044870949</v>
      </c>
      <c r="W36" s="230">
        <v>4180.1165572008431</v>
      </c>
      <c r="X36" s="230">
        <v>4359.3645460560547</v>
      </c>
      <c r="Y36" s="230">
        <v>4006.8608435534125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17219.88006</v>
      </c>
      <c r="C38" s="236">
        <f t="shared" si="4"/>
        <v>15204.83848</v>
      </c>
      <c r="D38" s="236">
        <f t="shared" si="4"/>
        <v>13937.287970000001</v>
      </c>
      <c r="E38" s="236">
        <f t="shared" si="4"/>
        <v>15614.505810000001</v>
      </c>
      <c r="F38" s="236">
        <f t="shared" si="4"/>
        <v>16640.711500000001</v>
      </c>
      <c r="G38" s="236">
        <f t="shared" si="4"/>
        <v>15665.474790000002</v>
      </c>
      <c r="H38" s="236">
        <f t="shared" si="4"/>
        <v>17248.247500000001</v>
      </c>
      <c r="I38" s="236">
        <f t="shared" si="4"/>
        <v>19052.689149999998</v>
      </c>
      <c r="J38" s="236">
        <f t="shared" si="4"/>
        <v>17959.258620000001</v>
      </c>
      <c r="K38" s="236">
        <f t="shared" si="4"/>
        <v>14915.390289999998</v>
      </c>
      <c r="L38" s="236">
        <f t="shared" si="4"/>
        <v>16058.95217</v>
      </c>
      <c r="M38" s="236">
        <f t="shared" si="4"/>
        <v>18382.528279999999</v>
      </c>
      <c r="N38" s="236">
        <f t="shared" si="4"/>
        <v>17051.516509999998</v>
      </c>
      <c r="O38" s="236">
        <f t="shared" si="4"/>
        <v>16651.781589999999</v>
      </c>
      <c r="P38" s="236">
        <f t="shared" si="4"/>
        <v>17700.894149999996</v>
      </c>
      <c r="Q38" s="236">
        <f t="shared" si="4"/>
        <v>17910.831989999999</v>
      </c>
      <c r="R38" s="236">
        <f t="shared" si="4"/>
        <v>17992.616409999999</v>
      </c>
      <c r="S38" s="236">
        <f t="shared" si="4"/>
        <v>18551.61564</v>
      </c>
      <c r="T38" s="236">
        <f t="shared" si="4"/>
        <v>19183.25301</v>
      </c>
      <c r="U38" s="236">
        <f t="shared" si="4"/>
        <v>19032.714739999999</v>
      </c>
      <c r="V38" s="236">
        <f t="shared" si="4"/>
        <v>18740.851709999999</v>
      </c>
      <c r="W38" s="236">
        <f t="shared" si="4"/>
        <v>18879.407289999999</v>
      </c>
      <c r="X38" s="236">
        <f t="shared" si="4"/>
        <v>18424.077210000003</v>
      </c>
      <c r="Y38" s="236">
        <f t="shared" si="4"/>
        <v>15049.94824</v>
      </c>
      <c r="DA38" s="93"/>
    </row>
    <row r="39" spans="1:105" ht="12" customHeight="1" x14ac:dyDescent="0.25">
      <c r="A39" s="43" t="s">
        <v>106</v>
      </c>
      <c r="B39" s="237">
        <f>ISI!B$53</f>
        <v>2711.0840699999999</v>
      </c>
      <c r="C39" s="237">
        <f>ISI!C$53</f>
        <v>2199.5598600000003</v>
      </c>
      <c r="D39" s="237">
        <f>ISI!D$53</f>
        <v>2070.5821700000001</v>
      </c>
      <c r="E39" s="237">
        <f>ISI!E$53</f>
        <v>2452.4147800000005</v>
      </c>
      <c r="F39" s="237">
        <f>ISI!F$53</f>
        <v>2617.88951</v>
      </c>
      <c r="G39" s="237">
        <f>ISI!G$53</f>
        <v>1916.6607300000005</v>
      </c>
      <c r="H39" s="237">
        <f>ISI!H$53</f>
        <v>1999.1195699999996</v>
      </c>
      <c r="I39" s="237">
        <f>ISI!I$53</f>
        <v>2428.2620499999998</v>
      </c>
      <c r="J39" s="237">
        <f>ISI!J$53</f>
        <v>1947.4076900000007</v>
      </c>
      <c r="K39" s="237">
        <f>ISI!K$53</f>
        <v>1230.6572599999995</v>
      </c>
      <c r="L39" s="237">
        <f>ISI!L$53</f>
        <v>1423.2876599999997</v>
      </c>
      <c r="M39" s="237">
        <f>ISI!M$53</f>
        <v>1861.2810000000006</v>
      </c>
      <c r="N39" s="237">
        <f>ISI!N$53</f>
        <v>1824.2281499999995</v>
      </c>
      <c r="O39" s="237">
        <f>ISI!O$53</f>
        <v>1959.6278899999998</v>
      </c>
      <c r="P39" s="237">
        <f>ISI!P$53</f>
        <v>2264.4100100000001</v>
      </c>
      <c r="Q39" s="237">
        <f>ISI!Q$53</f>
        <v>2186.7904600000002</v>
      </c>
      <c r="R39" s="237">
        <f>ISI!R$53</f>
        <v>2196.9373099999993</v>
      </c>
      <c r="S39" s="237">
        <f>ISI!S$53</f>
        <v>1925.6439399999997</v>
      </c>
      <c r="T39" s="237">
        <f>ISI!T$53</f>
        <v>2405.9969700000006</v>
      </c>
      <c r="U39" s="237">
        <f>ISI!U$53</f>
        <v>2159.24163</v>
      </c>
      <c r="V39" s="237">
        <f>ISI!V$53</f>
        <v>1615.2989499999996</v>
      </c>
      <c r="W39" s="237">
        <f>ISI!W$53</f>
        <v>1859.7186100000004</v>
      </c>
      <c r="X39" s="237">
        <f>ISI!X$53</f>
        <v>1627.7243599999997</v>
      </c>
      <c r="Y39" s="237">
        <f>ISI!Y$53</f>
        <v>1159.1550800000005</v>
      </c>
      <c r="DA39" s="83"/>
    </row>
    <row r="40" spans="1:105" ht="12" customHeight="1" x14ac:dyDescent="0.25">
      <c r="A40" s="44" t="s">
        <v>107</v>
      </c>
      <c r="B40" s="238">
        <f>NFM!B$72</f>
        <v>390.93993999999998</v>
      </c>
      <c r="C40" s="238">
        <f>NFM!C$72</f>
        <v>383.26080000000002</v>
      </c>
      <c r="D40" s="238">
        <f>NFM!D$72</f>
        <v>368.28699999999998</v>
      </c>
      <c r="E40" s="238">
        <f>NFM!E$72</f>
        <v>365.63499999999999</v>
      </c>
      <c r="F40" s="238">
        <f>NFM!F$72</f>
        <v>355.62378000000001</v>
      </c>
      <c r="G40" s="238">
        <f>NFM!G$72</f>
        <v>319.33983999999998</v>
      </c>
      <c r="H40" s="238">
        <f>NFM!H$72</f>
        <v>319.8072600000001</v>
      </c>
      <c r="I40" s="238">
        <f>NFM!I$72</f>
        <v>350.87398000000002</v>
      </c>
      <c r="J40" s="238">
        <f>NFM!J$72</f>
        <v>346.28848000000005</v>
      </c>
      <c r="K40" s="238">
        <f>NFM!K$72</f>
        <v>230.82104000000001</v>
      </c>
      <c r="L40" s="238">
        <f>NFM!L$72</f>
        <v>215.87072000000001</v>
      </c>
      <c r="M40" s="238">
        <f>NFM!M$72</f>
        <v>231.75955999999999</v>
      </c>
      <c r="N40" s="238">
        <f>NFM!N$72</f>
        <v>279.55004000000002</v>
      </c>
      <c r="O40" s="238">
        <f>NFM!O$72</f>
        <v>278.37227999999999</v>
      </c>
      <c r="P40" s="238">
        <f>NFM!P$72</f>
        <v>256.53140000000002</v>
      </c>
      <c r="Q40" s="238">
        <f>NFM!Q$72</f>
        <v>233.17004</v>
      </c>
      <c r="R40" s="238">
        <f>NFM!R$72</f>
        <v>218.46951999999999</v>
      </c>
      <c r="S40" s="238">
        <f>NFM!S$72</f>
        <v>204.41007999999999</v>
      </c>
      <c r="T40" s="238">
        <f>NFM!T$72</f>
        <v>202.05052000000001</v>
      </c>
      <c r="U40" s="238">
        <f>NFM!U$72</f>
        <v>217.61524</v>
      </c>
      <c r="V40" s="238">
        <f>NFM!V$72</f>
        <v>209.06968000000001</v>
      </c>
      <c r="W40" s="238">
        <f>NFM!W$72</f>
        <v>213.03139999999999</v>
      </c>
      <c r="X40" s="238">
        <f>NFM!X$72</f>
        <v>202.40996000000001</v>
      </c>
      <c r="Y40" s="238">
        <f>NFM!Y$72</f>
        <v>197.44208</v>
      </c>
      <c r="DA40" s="94"/>
    </row>
    <row r="41" spans="1:105" ht="12" customHeight="1" x14ac:dyDescent="0.25">
      <c r="A41" s="44" t="s">
        <v>108</v>
      </c>
      <c r="B41" s="238">
        <f>CHI!B$78</f>
        <v>4410.7737800000004</v>
      </c>
      <c r="C41" s="238">
        <f>CHI!C$78</f>
        <v>4243.9078499999996</v>
      </c>
      <c r="D41" s="238">
        <f>CHI!D$78</f>
        <v>3438.06819</v>
      </c>
      <c r="E41" s="238">
        <f>CHI!E$78</f>
        <v>4636.0386600000002</v>
      </c>
      <c r="F41" s="238">
        <f>CHI!F$78</f>
        <v>4788.5941800000001</v>
      </c>
      <c r="G41" s="238">
        <f>CHI!G$78</f>
        <v>4886.7791800000005</v>
      </c>
      <c r="H41" s="238">
        <f>CHI!H$78</f>
        <v>5210.7690300000004</v>
      </c>
      <c r="I41" s="238">
        <f>CHI!I$78</f>
        <v>5245.6992399999999</v>
      </c>
      <c r="J41" s="238">
        <f>CHI!J$78</f>
        <v>5051.9318800000001</v>
      </c>
      <c r="K41" s="238">
        <f>CHI!K$78</f>
        <v>4124.5509199999997</v>
      </c>
      <c r="L41" s="238">
        <f>CHI!L$78</f>
        <v>4335.4171399999996</v>
      </c>
      <c r="M41" s="238">
        <f>CHI!M$78</f>
        <v>4658.5706799999998</v>
      </c>
      <c r="N41" s="238">
        <f>CHI!N$78</f>
        <v>4694.3611600000004</v>
      </c>
      <c r="O41" s="238">
        <f>CHI!O$78</f>
        <v>4757.1623099999997</v>
      </c>
      <c r="P41" s="238">
        <f>CHI!P$78</f>
        <v>4838.0958300000002</v>
      </c>
      <c r="Q41" s="238">
        <f>CHI!Q$78</f>
        <v>5141.1334900000002</v>
      </c>
      <c r="R41" s="238">
        <f>CHI!R$78</f>
        <v>4902.8106399999997</v>
      </c>
      <c r="S41" s="238">
        <f>CHI!S$78</f>
        <v>5174.5793899999999</v>
      </c>
      <c r="T41" s="238">
        <f>CHI!T$78</f>
        <v>4620.0209199999999</v>
      </c>
      <c r="U41" s="238">
        <f>CHI!U$78</f>
        <v>4496.1709899999996</v>
      </c>
      <c r="V41" s="238">
        <f>CHI!V$78</f>
        <v>4866.95975</v>
      </c>
      <c r="W41" s="238">
        <f>CHI!W$78</f>
        <v>4553.4742699999997</v>
      </c>
      <c r="X41" s="238">
        <f>CHI!X$78</f>
        <v>4059.63915</v>
      </c>
      <c r="Y41" s="238">
        <f>CHI!Y$78</f>
        <v>3047.1940100000002</v>
      </c>
      <c r="DA41" s="94"/>
    </row>
    <row r="42" spans="1:105" ht="12" customHeight="1" x14ac:dyDescent="0.25">
      <c r="A42" s="44" t="s">
        <v>109</v>
      </c>
      <c r="B42" s="238">
        <f>NMM!B$58</f>
        <v>9444.7102699999996</v>
      </c>
      <c r="C42" s="238">
        <f>NMM!C$58</f>
        <v>8108.6627699999999</v>
      </c>
      <c r="D42" s="238">
        <f>NMM!D$58</f>
        <v>7831.5858099999996</v>
      </c>
      <c r="E42" s="238">
        <f>NMM!E$58</f>
        <v>7938.7277700000013</v>
      </c>
      <c r="F42" s="238">
        <f>NMM!F$58</f>
        <v>8669.8856300000007</v>
      </c>
      <c r="G42" s="238">
        <f>NMM!G$58</f>
        <v>8355.7918399999999</v>
      </c>
      <c r="H42" s="238">
        <f>NMM!H$58</f>
        <v>9533.4002600000003</v>
      </c>
      <c r="I42" s="238">
        <f>NMM!I$58</f>
        <v>10803.738869999999</v>
      </c>
      <c r="J42" s="238">
        <f>NMM!J$58</f>
        <v>10380.137940000001</v>
      </c>
      <c r="K42" s="238">
        <f>NMM!K$58</f>
        <v>9100.2846399999999</v>
      </c>
      <c r="L42" s="238">
        <f>NMM!L$58</f>
        <v>9849.5389200000009</v>
      </c>
      <c r="M42" s="238">
        <f>NMM!M$58</f>
        <v>11390.62581</v>
      </c>
      <c r="N42" s="238">
        <f>NMM!N$58</f>
        <v>10020.060439999999</v>
      </c>
      <c r="O42" s="238">
        <f>NMM!O$58</f>
        <v>9416.4913799999995</v>
      </c>
      <c r="P42" s="238">
        <f>NMM!P$58</f>
        <v>10100.91388</v>
      </c>
      <c r="Q42" s="238">
        <f>NMM!Q$58</f>
        <v>10088.5885</v>
      </c>
      <c r="R42" s="238">
        <f>NMM!R$58</f>
        <v>10394.321309999999</v>
      </c>
      <c r="S42" s="238">
        <f>NMM!S$58</f>
        <v>10953.14235</v>
      </c>
      <c r="T42" s="238">
        <f>NMM!T$58</f>
        <v>11650.625379999999</v>
      </c>
      <c r="U42" s="238">
        <f>NMM!U$58</f>
        <v>11848.83719</v>
      </c>
      <c r="V42" s="238">
        <f>NMM!V$58</f>
        <v>11736.99166</v>
      </c>
      <c r="W42" s="238">
        <f>NMM!W$58</f>
        <v>11915.57065</v>
      </c>
      <c r="X42" s="238">
        <f>NMM!X$58</f>
        <v>12214.350270000003</v>
      </c>
      <c r="Y42" s="238">
        <f>NMM!Y$58</f>
        <v>10335.176299999999</v>
      </c>
      <c r="DA42" s="94"/>
    </row>
    <row r="43" spans="1:105" ht="12" customHeight="1" x14ac:dyDescent="0.25">
      <c r="A43" s="45" t="s">
        <v>110</v>
      </c>
      <c r="B43" s="239">
        <v>262.37200000000001</v>
      </c>
      <c r="C43" s="239">
        <v>269.44720000000001</v>
      </c>
      <c r="D43" s="239">
        <v>228.76480000000001</v>
      </c>
      <c r="E43" s="239">
        <v>221.68960000000001</v>
      </c>
      <c r="F43" s="239">
        <v>208.7184</v>
      </c>
      <c r="G43" s="239">
        <v>186.9032</v>
      </c>
      <c r="H43" s="239">
        <v>185.15137999999999</v>
      </c>
      <c r="I43" s="239">
        <v>224.11501000000001</v>
      </c>
      <c r="J43" s="239">
        <v>233.49262999999999</v>
      </c>
      <c r="K43" s="239">
        <v>229.07642999999999</v>
      </c>
      <c r="L43" s="239">
        <v>234.83772999999999</v>
      </c>
      <c r="M43" s="239">
        <v>240.29123000000001</v>
      </c>
      <c r="N43" s="239">
        <v>233.31672</v>
      </c>
      <c r="O43" s="239">
        <v>240.12773000000001</v>
      </c>
      <c r="P43" s="239">
        <v>240.94302999999999</v>
      </c>
      <c r="Q43" s="239">
        <v>261.14949999999999</v>
      </c>
      <c r="R43" s="239">
        <v>280.07763</v>
      </c>
      <c r="S43" s="239">
        <v>293.83987999999999</v>
      </c>
      <c r="T43" s="239">
        <v>304.55921999999998</v>
      </c>
      <c r="U43" s="239">
        <v>310.84969000000001</v>
      </c>
      <c r="V43" s="239">
        <v>312.53167000000002</v>
      </c>
      <c r="W43" s="239">
        <v>337.61236000000002</v>
      </c>
      <c r="X43" s="239">
        <v>319.95346999999998</v>
      </c>
      <c r="Y43" s="239">
        <v>310.98077000000001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1</v>
      </c>
      <c r="R47" s="232">
        <f t="shared" si="5"/>
        <v>1</v>
      </c>
      <c r="S47" s="232">
        <f t="shared" si="5"/>
        <v>1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1.0000000000000002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6.282263432245948E-3</v>
      </c>
      <c r="C52" s="233">
        <f t="shared" si="10"/>
        <v>7.357843284998263E-3</v>
      </c>
      <c r="D52" s="233">
        <f t="shared" si="10"/>
        <v>7.3926744765412241E-3</v>
      </c>
      <c r="E52" s="233">
        <f t="shared" si="10"/>
        <v>7.0536116221450547E-3</v>
      </c>
      <c r="F52" s="233">
        <f t="shared" si="10"/>
        <v>6.3679550906209003E-3</v>
      </c>
      <c r="G52" s="233">
        <f t="shared" si="10"/>
        <v>6.8059251777170347E-3</v>
      </c>
      <c r="H52" s="233">
        <f t="shared" si="10"/>
        <v>6.4679451874852124E-3</v>
      </c>
      <c r="I52" s="233">
        <f t="shared" si="10"/>
        <v>5.6842132732423511E-3</v>
      </c>
      <c r="J52" s="233">
        <f t="shared" si="10"/>
        <v>6.0951690713568702E-3</v>
      </c>
      <c r="K52" s="233">
        <f t="shared" si="10"/>
        <v>7.0558904637892869E-3</v>
      </c>
      <c r="L52" s="233">
        <f t="shared" si="10"/>
        <v>7.0086050650071917E-3</v>
      </c>
      <c r="M52" s="233">
        <f t="shared" si="10"/>
        <v>6.1481479973972755E-3</v>
      </c>
      <c r="N52" s="233">
        <f t="shared" si="10"/>
        <v>6.1437909376549013E-3</v>
      </c>
      <c r="O52" s="233">
        <f t="shared" si="10"/>
        <v>6.6833124562495237E-3</v>
      </c>
      <c r="P52" s="233">
        <f t="shared" si="10"/>
        <v>6.1356640229097911E-3</v>
      </c>
      <c r="Q52" s="233">
        <f t="shared" si="10"/>
        <v>5.7878509646640186E-3</v>
      </c>
      <c r="R52" s="233">
        <f t="shared" si="10"/>
        <v>5.7405130778335417E-3</v>
      </c>
      <c r="S52" s="233">
        <f t="shared" si="10"/>
        <v>5.8243180586971715E-3</v>
      </c>
      <c r="T52" s="233">
        <f t="shared" si="10"/>
        <v>6.1409557122061188E-3</v>
      </c>
      <c r="U52" s="233">
        <f t="shared" si="10"/>
        <v>6.4458396240054767E-3</v>
      </c>
      <c r="V52" s="233">
        <f t="shared" si="10"/>
        <v>6.6163238614935505E-3</v>
      </c>
      <c r="W52" s="233">
        <f t="shared" si="10"/>
        <v>6.5068696133092421E-3</v>
      </c>
      <c r="X52" s="233">
        <f t="shared" si="10"/>
        <v>6.0056502437486796E-3</v>
      </c>
      <c r="Y52" s="233">
        <f t="shared" si="10"/>
        <v>7.6899879059069108E-3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0.22807656145120894</v>
      </c>
      <c r="C53" s="234">
        <f t="shared" si="11"/>
        <v>0.24146239962663016</v>
      </c>
      <c r="D53" s="234">
        <f t="shared" si="11"/>
        <v>0.25102721969628533</v>
      </c>
      <c r="E53" s="234">
        <f t="shared" si="11"/>
        <v>0.2239752544093683</v>
      </c>
      <c r="F53" s="234">
        <f t="shared" si="11"/>
        <v>0.22340481080918612</v>
      </c>
      <c r="G53" s="234">
        <f t="shared" si="11"/>
        <v>0.22719887771742997</v>
      </c>
      <c r="H53" s="234">
        <f t="shared" si="11"/>
        <v>0.21803091069477146</v>
      </c>
      <c r="I53" s="234">
        <f t="shared" si="11"/>
        <v>0.19436603865100943</v>
      </c>
      <c r="J53" s="234">
        <f t="shared" si="11"/>
        <v>0.2168291834992232</v>
      </c>
      <c r="K53" s="234">
        <f t="shared" si="11"/>
        <v>0.23881146434361791</v>
      </c>
      <c r="L53" s="234">
        <f t="shared" si="11"/>
        <v>0.22999165360962448</v>
      </c>
      <c r="M53" s="234">
        <f t="shared" si="11"/>
        <v>0.21367001431104773</v>
      </c>
      <c r="N53" s="234">
        <f t="shared" si="11"/>
        <v>0.22066286019937886</v>
      </c>
      <c r="O53" s="234">
        <f t="shared" si="11"/>
        <v>0.22933069862188127</v>
      </c>
      <c r="P53" s="234">
        <f t="shared" si="11"/>
        <v>0.22009338440094114</v>
      </c>
      <c r="Q53" s="234">
        <f t="shared" si="11"/>
        <v>0.21177530901431707</v>
      </c>
      <c r="R53" s="234">
        <f t="shared" si="11"/>
        <v>0.207396107008395</v>
      </c>
      <c r="S53" s="234">
        <f t="shared" si="11"/>
        <v>0.20685399784671579</v>
      </c>
      <c r="T53" s="234">
        <f t="shared" si="11"/>
        <v>0.20299099888403582</v>
      </c>
      <c r="U53" s="234">
        <f t="shared" si="11"/>
        <v>0.20691561703807465</v>
      </c>
      <c r="V53" s="234">
        <f t="shared" si="11"/>
        <v>0.20520759784280362</v>
      </c>
      <c r="W53" s="234">
        <f t="shared" si="11"/>
        <v>0.20718715189933068</v>
      </c>
      <c r="X53" s="234">
        <f t="shared" si="11"/>
        <v>0.2054665506604523</v>
      </c>
      <c r="Y53" s="234">
        <f t="shared" si="11"/>
        <v>0.21319417184811548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0.49150662158817282</v>
      </c>
      <c r="C54" s="235">
        <f t="shared" si="12"/>
        <v>0.47741777705763611</v>
      </c>
      <c r="D54" s="235">
        <f t="shared" si="12"/>
        <v>0.47459092143924503</v>
      </c>
      <c r="E54" s="235">
        <f t="shared" si="12"/>
        <v>0.4746424170921128</v>
      </c>
      <c r="F54" s="235">
        <f t="shared" si="12"/>
        <v>0.46617422974695255</v>
      </c>
      <c r="G54" s="235">
        <f t="shared" si="12"/>
        <v>0.44798172756421922</v>
      </c>
      <c r="H54" s="235">
        <f t="shared" si="12"/>
        <v>0.4357412604276793</v>
      </c>
      <c r="I54" s="235">
        <f t="shared" si="12"/>
        <v>0.45256079753731288</v>
      </c>
      <c r="J54" s="235">
        <f t="shared" si="12"/>
        <v>0.41452239643986272</v>
      </c>
      <c r="K54" s="235">
        <f t="shared" si="12"/>
        <v>0.40370155231693028</v>
      </c>
      <c r="L54" s="235">
        <f t="shared" si="12"/>
        <v>0.40832090576779745</v>
      </c>
      <c r="M54" s="235">
        <f t="shared" si="12"/>
        <v>0.40161612435010069</v>
      </c>
      <c r="N54" s="235">
        <f t="shared" si="12"/>
        <v>0.40310812834346738</v>
      </c>
      <c r="O54" s="235">
        <f t="shared" si="12"/>
        <v>0.39750721420898011</v>
      </c>
      <c r="P54" s="235">
        <f t="shared" si="12"/>
        <v>0.39461030680629433</v>
      </c>
      <c r="Q54" s="235">
        <f t="shared" si="12"/>
        <v>0.38872366433218858</v>
      </c>
      <c r="R54" s="235">
        <f t="shared" si="12"/>
        <v>0.3992504351182582</v>
      </c>
      <c r="S54" s="235">
        <f t="shared" si="12"/>
        <v>0.41266061781627661</v>
      </c>
      <c r="T54" s="235">
        <f t="shared" si="12"/>
        <v>0.41201540913333368</v>
      </c>
      <c r="U54" s="235">
        <f t="shared" si="12"/>
        <v>0.40671811806727892</v>
      </c>
      <c r="V54" s="235">
        <f t="shared" si="12"/>
        <v>0.39383092273120168</v>
      </c>
      <c r="W54" s="235">
        <f t="shared" si="12"/>
        <v>0.40044901241061925</v>
      </c>
      <c r="X54" s="235">
        <f t="shared" si="12"/>
        <v>0.38897877527864594</v>
      </c>
      <c r="Y54" s="235">
        <f t="shared" si="12"/>
        <v>0.41409928629068382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0.2741345535283724</v>
      </c>
      <c r="C55" s="240">
        <f t="shared" si="13"/>
        <v>0.27376198003073554</v>
      </c>
      <c r="D55" s="240">
        <f t="shared" si="13"/>
        <v>0.26698918438792846</v>
      </c>
      <c r="E55" s="240">
        <f t="shared" si="13"/>
        <v>0.2943287168763738</v>
      </c>
      <c r="F55" s="240">
        <f t="shared" si="13"/>
        <v>0.30405300435324045</v>
      </c>
      <c r="G55" s="240">
        <f t="shared" si="13"/>
        <v>0.31801346954063386</v>
      </c>
      <c r="H55" s="240">
        <f t="shared" si="13"/>
        <v>0.33975988369006405</v>
      </c>
      <c r="I55" s="240">
        <f t="shared" si="13"/>
        <v>0.34738895053843533</v>
      </c>
      <c r="J55" s="240">
        <f t="shared" si="13"/>
        <v>0.36255325098955726</v>
      </c>
      <c r="K55" s="240">
        <f t="shared" si="13"/>
        <v>0.35043109287566265</v>
      </c>
      <c r="L55" s="240">
        <f t="shared" si="13"/>
        <v>0.3546788355575709</v>
      </c>
      <c r="M55" s="240">
        <f t="shared" si="13"/>
        <v>0.37856571334145422</v>
      </c>
      <c r="N55" s="240">
        <f t="shared" si="13"/>
        <v>0.37008522051949888</v>
      </c>
      <c r="O55" s="240">
        <f t="shared" si="13"/>
        <v>0.36647877471288903</v>
      </c>
      <c r="P55" s="240">
        <f t="shared" si="13"/>
        <v>0.37916064476985478</v>
      </c>
      <c r="Q55" s="240">
        <f t="shared" si="13"/>
        <v>0.39371317568883035</v>
      </c>
      <c r="R55" s="240">
        <f t="shared" si="13"/>
        <v>0.38761294479551328</v>
      </c>
      <c r="S55" s="240">
        <f t="shared" si="13"/>
        <v>0.37466106627831042</v>
      </c>
      <c r="T55" s="240">
        <f t="shared" si="13"/>
        <v>0.37885263627042431</v>
      </c>
      <c r="U55" s="240">
        <f t="shared" si="13"/>
        <v>0.37992042527064096</v>
      </c>
      <c r="V55" s="240">
        <f t="shared" si="13"/>
        <v>0.39434515556450112</v>
      </c>
      <c r="W55" s="240">
        <f t="shared" si="13"/>
        <v>0.38585696607674086</v>
      </c>
      <c r="X55" s="240">
        <f t="shared" si="13"/>
        <v>0.39954902381715318</v>
      </c>
      <c r="Y55" s="240">
        <f t="shared" si="13"/>
        <v>0.36501655395529392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PL: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1188.0068868788055</v>
      </c>
      <c r="C3" s="203">
        <f t="shared" si="0"/>
        <v>1067.3975633561527</v>
      </c>
      <c r="D3" s="203">
        <f t="shared" si="0"/>
        <v>1067.1414900110974</v>
      </c>
      <c r="E3" s="203">
        <f t="shared" si="0"/>
        <v>1079.0983675090913</v>
      </c>
      <c r="F3" s="203">
        <f t="shared" si="0"/>
        <v>2086.1281646766947</v>
      </c>
      <c r="G3" s="203">
        <f t="shared" si="0"/>
        <v>1941.1316832450984</v>
      </c>
      <c r="H3" s="203">
        <f t="shared" si="0"/>
        <v>2823.7043350720123</v>
      </c>
      <c r="I3" s="203">
        <f t="shared" si="0"/>
        <v>3214.0884159258167</v>
      </c>
      <c r="J3" s="203">
        <f t="shared" si="0"/>
        <v>1908.1033301353143</v>
      </c>
      <c r="K3" s="203">
        <f t="shared" si="0"/>
        <v>1638.3872284406332</v>
      </c>
      <c r="L3" s="203">
        <f t="shared" si="0"/>
        <v>1128.1032858329631</v>
      </c>
      <c r="M3" s="203">
        <f t="shared" si="0"/>
        <v>1692.4917938904784</v>
      </c>
      <c r="N3" s="203">
        <f t="shared" si="0"/>
        <v>1730.9515933768835</v>
      </c>
      <c r="O3" s="203">
        <f t="shared" si="0"/>
        <v>1687.3725563996099</v>
      </c>
      <c r="P3" s="203">
        <f t="shared" si="0"/>
        <v>2036.5294302114992</v>
      </c>
      <c r="Q3" s="203">
        <f t="shared" si="0"/>
        <v>2125.4753991314856</v>
      </c>
      <c r="R3" s="203">
        <f t="shared" si="0"/>
        <v>2259.3647749260126</v>
      </c>
      <c r="S3" s="203">
        <f t="shared" si="0"/>
        <v>2023.8412420931506</v>
      </c>
      <c r="T3" s="203">
        <f t="shared" si="0"/>
        <v>2164.8014660254921</v>
      </c>
      <c r="U3" s="203">
        <f t="shared" si="0"/>
        <v>1771.6212635856111</v>
      </c>
      <c r="V3" s="203">
        <f t="shared" si="0"/>
        <v>1487.098197448033</v>
      </c>
      <c r="W3" s="203">
        <f t="shared" si="0"/>
        <v>3024.436984852508</v>
      </c>
      <c r="X3" s="203">
        <f t="shared" si="0"/>
        <v>2912.2139762747584</v>
      </c>
      <c r="Y3" s="203">
        <f t="shared" si="0"/>
        <v>2382.1571987671077</v>
      </c>
      <c r="DA3" s="112"/>
    </row>
    <row r="4" spans="1:105" ht="12" customHeight="1" x14ac:dyDescent="0.25">
      <c r="A4" s="50" t="s">
        <v>43</v>
      </c>
      <c r="B4" s="241">
        <v>867.58339386603404</v>
      </c>
      <c r="C4" s="241">
        <v>772.19964171201445</v>
      </c>
      <c r="D4" s="241">
        <v>784.96641839444942</v>
      </c>
      <c r="E4" s="241">
        <v>766.31284102246798</v>
      </c>
      <c r="F4" s="241">
        <v>1431.4393397238271</v>
      </c>
      <c r="G4" s="241">
        <v>1210.5230864865671</v>
      </c>
      <c r="H4" s="241">
        <v>1724.578126700831</v>
      </c>
      <c r="I4" s="241">
        <v>1981.499506268842</v>
      </c>
      <c r="J4" s="241">
        <v>1100.1072912133279</v>
      </c>
      <c r="K4" s="241">
        <v>804.82145928853777</v>
      </c>
      <c r="L4" s="241">
        <v>612.26033314207041</v>
      </c>
      <c r="M4" s="241">
        <v>919.84926803567873</v>
      </c>
      <c r="N4" s="241">
        <v>943.36063022259475</v>
      </c>
      <c r="O4" s="241">
        <v>998.45085643168727</v>
      </c>
      <c r="P4" s="241">
        <v>1279.6142465203809</v>
      </c>
      <c r="Q4" s="241">
        <v>1308.0526500413009</v>
      </c>
      <c r="R4" s="241">
        <v>1364.3934762354891</v>
      </c>
      <c r="S4" s="241">
        <v>1197.279879648054</v>
      </c>
      <c r="T4" s="241">
        <v>1233.5928433140591</v>
      </c>
      <c r="U4" s="241">
        <v>1042.641156667278</v>
      </c>
      <c r="V4" s="241">
        <v>804.21765068317109</v>
      </c>
      <c r="W4" s="241">
        <v>1614.9160443241881</v>
      </c>
      <c r="X4" s="241">
        <v>1450.54732109268</v>
      </c>
      <c r="Y4" s="241">
        <v>1240.1843238467809</v>
      </c>
      <c r="DA4" s="83" t="s">
        <v>113</v>
      </c>
    </row>
    <row r="5" spans="1:105" ht="12" customHeight="1" x14ac:dyDescent="0.25">
      <c r="A5" s="49" t="s">
        <v>44</v>
      </c>
      <c r="B5" s="242">
        <v>320.42349301277147</v>
      </c>
      <c r="C5" s="242">
        <v>295.19792164413821</v>
      </c>
      <c r="D5" s="242">
        <v>282.17507161664798</v>
      </c>
      <c r="E5" s="242">
        <v>312.78552648662333</v>
      </c>
      <c r="F5" s="242">
        <v>654.68882495286744</v>
      </c>
      <c r="G5" s="242">
        <v>730.60859675853135</v>
      </c>
      <c r="H5" s="242">
        <v>1099.1262083711811</v>
      </c>
      <c r="I5" s="242">
        <v>1232.5889096569749</v>
      </c>
      <c r="J5" s="242">
        <v>807.99603892198638</v>
      </c>
      <c r="K5" s="242">
        <v>833.56576915209541</v>
      </c>
      <c r="L5" s="242">
        <v>515.84295269089273</v>
      </c>
      <c r="M5" s="242">
        <v>772.64252585479971</v>
      </c>
      <c r="N5" s="242">
        <v>787.59096315428872</v>
      </c>
      <c r="O5" s="242">
        <v>688.92169996792268</v>
      </c>
      <c r="P5" s="242">
        <v>756.91518369111827</v>
      </c>
      <c r="Q5" s="242">
        <v>817.42274909018488</v>
      </c>
      <c r="R5" s="242">
        <v>894.97129869052355</v>
      </c>
      <c r="S5" s="242">
        <v>826.56136244509662</v>
      </c>
      <c r="T5" s="242">
        <v>931.20862271143301</v>
      </c>
      <c r="U5" s="242">
        <v>728.98010691833315</v>
      </c>
      <c r="V5" s="242">
        <v>682.88054676486195</v>
      </c>
      <c r="W5" s="242">
        <v>1409.5209405283199</v>
      </c>
      <c r="X5" s="242">
        <v>1461.6666551820781</v>
      </c>
      <c r="Y5" s="242">
        <v>1141.9728749203271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10498</v>
      </c>
      <c r="C7" s="203">
        <f t="shared" si="1"/>
        <v>8809</v>
      </c>
      <c r="D7" s="203">
        <f t="shared" si="1"/>
        <v>8368</v>
      </c>
      <c r="E7" s="203">
        <f t="shared" si="1"/>
        <v>9107.384</v>
      </c>
      <c r="F7" s="203">
        <f t="shared" si="1"/>
        <v>10592.71</v>
      </c>
      <c r="G7" s="203">
        <f t="shared" si="1"/>
        <v>8335.8979999999992</v>
      </c>
      <c r="H7" s="203">
        <f t="shared" si="1"/>
        <v>10007.514999999999</v>
      </c>
      <c r="I7" s="203">
        <f t="shared" si="1"/>
        <v>10631.62083</v>
      </c>
      <c r="J7" s="203">
        <f t="shared" si="1"/>
        <v>9727.6119039999994</v>
      </c>
      <c r="K7" s="203">
        <f t="shared" si="1"/>
        <v>7128.482</v>
      </c>
      <c r="L7" s="203">
        <f t="shared" si="1"/>
        <v>7993.0240000000013</v>
      </c>
      <c r="M7" s="203">
        <f t="shared" si="1"/>
        <v>8779.1679999999997</v>
      </c>
      <c r="N7" s="203">
        <f t="shared" si="1"/>
        <v>8366.0220000000008</v>
      </c>
      <c r="O7" s="203">
        <f t="shared" si="1"/>
        <v>7950.3370000000014</v>
      </c>
      <c r="P7" s="203">
        <f t="shared" si="1"/>
        <v>8558.4670000000006</v>
      </c>
      <c r="Q7" s="203">
        <f t="shared" si="1"/>
        <v>9198.0280000000002</v>
      </c>
      <c r="R7" s="203">
        <f t="shared" si="1"/>
        <v>9001.2939999999999</v>
      </c>
      <c r="S7" s="203">
        <f t="shared" si="1"/>
        <v>10332.008</v>
      </c>
      <c r="T7" s="203">
        <f t="shared" si="1"/>
        <v>10166.777</v>
      </c>
      <c r="U7" s="203">
        <f t="shared" si="1"/>
        <v>8956.0630000000001</v>
      </c>
      <c r="V7" s="203">
        <f t="shared" si="1"/>
        <v>7855.8629999999994</v>
      </c>
      <c r="W7" s="203">
        <f t="shared" si="1"/>
        <v>8454.1090000000004</v>
      </c>
      <c r="X7" s="203">
        <f t="shared" si="1"/>
        <v>7400</v>
      </c>
      <c r="Y7" s="203">
        <f t="shared" si="1"/>
        <v>6400</v>
      </c>
      <c r="DA7" s="112"/>
    </row>
    <row r="8" spans="1:105" ht="12" customHeight="1" x14ac:dyDescent="0.25">
      <c r="A8" s="50" t="s">
        <v>43</v>
      </c>
      <c r="B8" s="241">
        <v>7208</v>
      </c>
      <c r="C8" s="241">
        <v>5995</v>
      </c>
      <c r="D8" s="241">
        <v>5806.67</v>
      </c>
      <c r="E8" s="241">
        <v>6069.9879999999994</v>
      </c>
      <c r="F8" s="241">
        <v>6875.2469999999994</v>
      </c>
      <c r="G8" s="241">
        <v>4892.6709999999994</v>
      </c>
      <c r="H8" s="241">
        <v>5766.3749999999991</v>
      </c>
      <c r="I8" s="241">
        <v>6197.9098299999996</v>
      </c>
      <c r="J8" s="241">
        <v>5225.0759039999994</v>
      </c>
      <c r="K8" s="241">
        <v>3235.6660000000002</v>
      </c>
      <c r="L8" s="241">
        <v>3994.650000000001</v>
      </c>
      <c r="M8" s="241">
        <v>4423.6059999999998</v>
      </c>
      <c r="N8" s="241">
        <v>4234.4140000000007</v>
      </c>
      <c r="O8" s="241">
        <v>4399.4320000000007</v>
      </c>
      <c r="P8" s="241">
        <v>5066.9530000000004</v>
      </c>
      <c r="Q8" s="241">
        <v>5320.7800000000007</v>
      </c>
      <c r="R8" s="241">
        <v>5110.4309999999996</v>
      </c>
      <c r="S8" s="241">
        <v>5706.0860000000002</v>
      </c>
      <c r="T8" s="241">
        <v>5402.076</v>
      </c>
      <c r="U8" s="241">
        <v>4919.549</v>
      </c>
      <c r="V8" s="241">
        <v>3935.7869999999998</v>
      </c>
      <c r="W8" s="241">
        <v>4235.509</v>
      </c>
      <c r="X8" s="241">
        <v>3448.4</v>
      </c>
      <c r="Y8" s="241">
        <v>3123.2</v>
      </c>
      <c r="DA8" s="83" t="s">
        <v>116</v>
      </c>
    </row>
    <row r="9" spans="1:105" ht="12" customHeight="1" x14ac:dyDescent="0.25">
      <c r="A9" s="49" t="s">
        <v>44</v>
      </c>
      <c r="B9" s="242">
        <v>3290</v>
      </c>
      <c r="C9" s="242">
        <v>2814</v>
      </c>
      <c r="D9" s="242">
        <v>2561.33</v>
      </c>
      <c r="E9" s="242">
        <v>3037.3960000000002</v>
      </c>
      <c r="F9" s="242">
        <v>3717.4630000000002</v>
      </c>
      <c r="G9" s="242">
        <v>3443.2269999999999</v>
      </c>
      <c r="H9" s="242">
        <v>4241.1400000000003</v>
      </c>
      <c r="I9" s="242">
        <v>4433.7110000000002</v>
      </c>
      <c r="J9" s="242">
        <v>4502.5360000000001</v>
      </c>
      <c r="K9" s="242">
        <v>3892.8159999999998</v>
      </c>
      <c r="L9" s="242">
        <v>3998.3739999999998</v>
      </c>
      <c r="M9" s="242">
        <v>4355.5619999999999</v>
      </c>
      <c r="N9" s="242">
        <v>4131.6080000000002</v>
      </c>
      <c r="O9" s="242">
        <v>3550.9050000000002</v>
      </c>
      <c r="P9" s="242">
        <v>3491.5140000000001</v>
      </c>
      <c r="Q9" s="242">
        <v>3877.248</v>
      </c>
      <c r="R9" s="242">
        <v>3890.8629999999998</v>
      </c>
      <c r="S9" s="242">
        <v>4625.9219999999996</v>
      </c>
      <c r="T9" s="242">
        <v>4764.701</v>
      </c>
      <c r="U9" s="242">
        <v>4036.5140000000001</v>
      </c>
      <c r="V9" s="242">
        <v>3920.076</v>
      </c>
      <c r="W9" s="242">
        <v>4218.6000000000004</v>
      </c>
      <c r="X9" s="242">
        <v>3951.6</v>
      </c>
      <c r="Y9" s="242">
        <v>3276.8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11050.526315789473</v>
      </c>
      <c r="C11" s="203">
        <f t="shared" si="2"/>
        <v>11050.526315789473</v>
      </c>
      <c r="D11" s="203">
        <f t="shared" si="2"/>
        <v>9947.8470825515651</v>
      </c>
      <c r="E11" s="203">
        <f t="shared" si="2"/>
        <v>10331.757783869722</v>
      </c>
      <c r="F11" s="203">
        <f t="shared" si="2"/>
        <v>11818.347718425783</v>
      </c>
      <c r="G11" s="203">
        <f t="shared" si="2"/>
        <v>11818.347718425783</v>
      </c>
      <c r="H11" s="203">
        <f t="shared" si="2"/>
        <v>11483.489887824186</v>
      </c>
      <c r="I11" s="203">
        <f t="shared" si="2"/>
        <v>11867.40058914234</v>
      </c>
      <c r="J11" s="203">
        <f t="shared" si="2"/>
        <v>11867.40058914234</v>
      </c>
      <c r="K11" s="203">
        <f t="shared" si="2"/>
        <v>10764.721355904432</v>
      </c>
      <c r="L11" s="203">
        <f t="shared" si="2"/>
        <v>10764.721355904432</v>
      </c>
      <c r="M11" s="203">
        <f t="shared" si="2"/>
        <v>10764.721355904432</v>
      </c>
      <c r="N11" s="203">
        <f t="shared" si="2"/>
        <v>10764.721355904432</v>
      </c>
      <c r="O11" s="203">
        <f t="shared" si="2"/>
        <v>9662.0421226665258</v>
      </c>
      <c r="P11" s="203">
        <f t="shared" si="2"/>
        <v>9662.0421226665258</v>
      </c>
      <c r="Q11" s="203">
        <f t="shared" si="2"/>
        <v>10380.810654586277</v>
      </c>
      <c r="R11" s="203">
        <f t="shared" si="2"/>
        <v>10380.810654586277</v>
      </c>
      <c r="S11" s="203">
        <f t="shared" si="2"/>
        <v>11148.632057222589</v>
      </c>
      <c r="T11" s="203">
        <f t="shared" si="2"/>
        <v>11532.542758540741</v>
      </c>
      <c r="U11" s="203">
        <f t="shared" si="2"/>
        <v>11532.542758540741</v>
      </c>
      <c r="V11" s="203">
        <f t="shared" si="2"/>
        <v>11532.542758540741</v>
      </c>
      <c r="W11" s="203">
        <f t="shared" si="2"/>
        <v>10429.863525302837</v>
      </c>
      <c r="X11" s="203">
        <f t="shared" si="2"/>
        <v>10429.863525302837</v>
      </c>
      <c r="Y11" s="203">
        <f t="shared" si="2"/>
        <v>10429.863525302837</v>
      </c>
      <c r="DA11" s="112"/>
    </row>
    <row r="12" spans="1:105" ht="12" customHeight="1" x14ac:dyDescent="0.25">
      <c r="A12" s="50" t="s">
        <v>43</v>
      </c>
      <c r="B12" s="241">
        <v>7587.3684210526317</v>
      </c>
      <c r="C12" s="241">
        <v>7587.3684210526317</v>
      </c>
      <c r="D12" s="241">
        <v>6868.5998891328791</v>
      </c>
      <c r="E12" s="241">
        <v>6868.5998891328791</v>
      </c>
      <c r="F12" s="241">
        <v>7587.3684210526317</v>
      </c>
      <c r="G12" s="241">
        <v>7587.3684210526317</v>
      </c>
      <c r="H12" s="241">
        <v>6868.5998891328791</v>
      </c>
      <c r="I12" s="241">
        <v>6868.5998891328791</v>
      </c>
      <c r="J12" s="241">
        <v>6868.5998891328791</v>
      </c>
      <c r="K12" s="241">
        <v>6149.8313572131256</v>
      </c>
      <c r="L12" s="241">
        <v>6149.8313572131256</v>
      </c>
      <c r="M12" s="241">
        <v>6149.8313572131256</v>
      </c>
      <c r="N12" s="241">
        <v>6149.8313572131256</v>
      </c>
      <c r="O12" s="241">
        <v>5431.0628252933739</v>
      </c>
      <c r="P12" s="241">
        <v>5431.0628252933739</v>
      </c>
      <c r="Q12" s="241">
        <v>6149.8313572131256</v>
      </c>
      <c r="R12" s="241">
        <v>6149.8313572131256</v>
      </c>
      <c r="S12" s="241">
        <v>6149.8313572131256</v>
      </c>
      <c r="T12" s="241">
        <v>6149.8313572131256</v>
      </c>
      <c r="U12" s="241">
        <v>6149.8313572131256</v>
      </c>
      <c r="V12" s="241">
        <v>6149.8313572131256</v>
      </c>
      <c r="W12" s="241">
        <v>5431.0628252933739</v>
      </c>
      <c r="X12" s="241">
        <v>5431.0628252933739</v>
      </c>
      <c r="Y12" s="241">
        <v>5431.0628252933739</v>
      </c>
      <c r="DA12" s="83" t="s">
        <v>119</v>
      </c>
    </row>
    <row r="13" spans="1:105" ht="12" customHeight="1" x14ac:dyDescent="0.25">
      <c r="A13" s="49" t="s">
        <v>44</v>
      </c>
      <c r="B13" s="242">
        <v>3463.1578947368421</v>
      </c>
      <c r="C13" s="242">
        <v>3463.1578947368421</v>
      </c>
      <c r="D13" s="242">
        <v>3079.2471934186869</v>
      </c>
      <c r="E13" s="242">
        <v>3463.1578947368421</v>
      </c>
      <c r="F13" s="242">
        <v>4230.9792973731519</v>
      </c>
      <c r="G13" s="242">
        <v>4230.9792973731519</v>
      </c>
      <c r="H13" s="242">
        <v>4614.8899986913066</v>
      </c>
      <c r="I13" s="242">
        <v>4998.8007000094613</v>
      </c>
      <c r="J13" s="242">
        <v>4998.8007000094613</v>
      </c>
      <c r="K13" s="242">
        <v>4614.8899986913066</v>
      </c>
      <c r="L13" s="242">
        <v>4614.8899986913066</v>
      </c>
      <c r="M13" s="242">
        <v>4614.8899986913066</v>
      </c>
      <c r="N13" s="242">
        <v>4614.8899986913066</v>
      </c>
      <c r="O13" s="242">
        <v>4230.9792973731519</v>
      </c>
      <c r="P13" s="242">
        <v>4230.9792973731519</v>
      </c>
      <c r="Q13" s="242">
        <v>4230.9792973731519</v>
      </c>
      <c r="R13" s="242">
        <v>4230.9792973731519</v>
      </c>
      <c r="S13" s="242">
        <v>4998.8007000094622</v>
      </c>
      <c r="T13" s="242">
        <v>5382.7114013276168</v>
      </c>
      <c r="U13" s="242">
        <v>5382.7114013276168</v>
      </c>
      <c r="V13" s="242">
        <v>5382.7114013276168</v>
      </c>
      <c r="W13" s="242">
        <v>4998.8007000094622</v>
      </c>
      <c r="X13" s="242">
        <v>4998.8007000094622</v>
      </c>
      <c r="Y13" s="242">
        <v>4998.8007000094622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0</v>
      </c>
      <c r="E14" s="210">
        <f t="shared" si="3"/>
        <v>383.91070131815508</v>
      </c>
      <c r="F14" s="210">
        <f t="shared" si="3"/>
        <v>1486.5899345560629</v>
      </c>
      <c r="G14" s="210">
        <f t="shared" si="3"/>
        <v>0</v>
      </c>
      <c r="H14" s="210">
        <f t="shared" si="3"/>
        <v>767.82140263631015</v>
      </c>
      <c r="I14" s="210">
        <f t="shared" si="3"/>
        <v>383.91070131815508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718.7685319197526</v>
      </c>
      <c r="R14" s="210">
        <f t="shared" si="3"/>
        <v>0</v>
      </c>
      <c r="S14" s="210">
        <f t="shared" si="3"/>
        <v>1870.5006358742176</v>
      </c>
      <c r="T14" s="210">
        <f t="shared" si="3"/>
        <v>383.91070131815508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0</v>
      </c>
      <c r="F15" s="241">
        <v>718.7685319197526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718.7685319197526</v>
      </c>
      <c r="R15" s="241">
        <v>0</v>
      </c>
      <c r="S15" s="241">
        <v>718.7685319197526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383.91070131815508</v>
      </c>
      <c r="F16" s="242">
        <v>767.82140263631015</v>
      </c>
      <c r="G16" s="242">
        <v>0</v>
      </c>
      <c r="H16" s="242">
        <v>767.82140263631015</v>
      </c>
      <c r="I16" s="242">
        <v>383.91070131815508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1151.7321039544649</v>
      </c>
      <c r="T16" s="242">
        <v>383.91070131815508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1102.6792332379077</v>
      </c>
      <c r="E17" s="210">
        <f t="shared" si="4"/>
        <v>0</v>
      </c>
      <c r="F17" s="210">
        <f t="shared" si="4"/>
        <v>0</v>
      </c>
      <c r="G17" s="210">
        <f t="shared" si="4"/>
        <v>0</v>
      </c>
      <c r="H17" s="210">
        <f t="shared" si="4"/>
        <v>1102.6792332379082</v>
      </c>
      <c r="I17" s="210">
        <f t="shared" si="4"/>
        <v>0</v>
      </c>
      <c r="J17" s="210">
        <f t="shared" si="4"/>
        <v>0</v>
      </c>
      <c r="K17" s="210">
        <f t="shared" si="4"/>
        <v>1102.6792332379082</v>
      </c>
      <c r="L17" s="210">
        <f t="shared" si="4"/>
        <v>0</v>
      </c>
      <c r="M17" s="210">
        <f t="shared" si="4"/>
        <v>0</v>
      </c>
      <c r="N17" s="210">
        <f t="shared" si="4"/>
        <v>0</v>
      </c>
      <c r="O17" s="210">
        <f t="shared" si="4"/>
        <v>1102.6792332379064</v>
      </c>
      <c r="P17" s="210">
        <f t="shared" si="4"/>
        <v>0</v>
      </c>
      <c r="Q17" s="210">
        <f t="shared" si="4"/>
        <v>0</v>
      </c>
      <c r="R17" s="210">
        <f t="shared" si="4"/>
        <v>0</v>
      </c>
      <c r="S17" s="210">
        <f t="shared" si="4"/>
        <v>1102.6792332379073</v>
      </c>
      <c r="T17" s="210">
        <f t="shared" si="4"/>
        <v>0</v>
      </c>
      <c r="U17" s="210">
        <f t="shared" si="4"/>
        <v>0</v>
      </c>
      <c r="V17" s="210">
        <f t="shared" si="4"/>
        <v>0</v>
      </c>
      <c r="W17" s="210">
        <f t="shared" si="4"/>
        <v>1102.6792332379064</v>
      </c>
      <c r="X17" s="210">
        <f t="shared" si="4"/>
        <v>0</v>
      </c>
      <c r="Y17" s="210">
        <f t="shared" si="4"/>
        <v>0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718.7685319197526</v>
      </c>
      <c r="E18" s="241">
        <f t="shared" si="5"/>
        <v>0</v>
      </c>
      <c r="F18" s="241">
        <f t="shared" si="5"/>
        <v>0</v>
      </c>
      <c r="G18" s="241">
        <f t="shared" si="5"/>
        <v>0</v>
      </c>
      <c r="H18" s="241">
        <f t="shared" si="5"/>
        <v>718.7685319197526</v>
      </c>
      <c r="I18" s="241">
        <f t="shared" si="5"/>
        <v>0</v>
      </c>
      <c r="J18" s="241">
        <f t="shared" si="5"/>
        <v>0</v>
      </c>
      <c r="K18" s="241">
        <f t="shared" si="5"/>
        <v>718.76853191975351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718.76853191975169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718.7685319197526</v>
      </c>
      <c r="T18" s="241">
        <f t="shared" si="5"/>
        <v>0</v>
      </c>
      <c r="U18" s="241">
        <f t="shared" si="5"/>
        <v>0</v>
      </c>
      <c r="V18" s="241">
        <f t="shared" si="5"/>
        <v>0</v>
      </c>
      <c r="W18" s="241">
        <f t="shared" si="5"/>
        <v>718.76853191975169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383.91070131815513</v>
      </c>
      <c r="E19" s="242">
        <f t="shared" si="6"/>
        <v>0</v>
      </c>
      <c r="F19" s="242">
        <f t="shared" si="6"/>
        <v>0</v>
      </c>
      <c r="G19" s="242">
        <f t="shared" si="6"/>
        <v>0</v>
      </c>
      <c r="H19" s="242">
        <f t="shared" si="6"/>
        <v>383.91070131815559</v>
      </c>
      <c r="I19" s="242">
        <f t="shared" si="6"/>
        <v>0</v>
      </c>
      <c r="J19" s="242">
        <f t="shared" si="6"/>
        <v>0</v>
      </c>
      <c r="K19" s="242">
        <f t="shared" si="6"/>
        <v>383.91070131815468</v>
      </c>
      <c r="L19" s="242">
        <f t="shared" si="6"/>
        <v>0</v>
      </c>
      <c r="M19" s="242">
        <f t="shared" si="6"/>
        <v>0</v>
      </c>
      <c r="N19" s="242">
        <f t="shared" si="6"/>
        <v>0</v>
      </c>
      <c r="O19" s="242">
        <f t="shared" si="6"/>
        <v>383.91070131815468</v>
      </c>
      <c r="P19" s="242">
        <f t="shared" si="6"/>
        <v>0</v>
      </c>
      <c r="Q19" s="242">
        <f t="shared" si="6"/>
        <v>0</v>
      </c>
      <c r="R19" s="242">
        <f t="shared" si="6"/>
        <v>0</v>
      </c>
      <c r="S19" s="242">
        <f t="shared" si="6"/>
        <v>383.91070131815468</v>
      </c>
      <c r="T19" s="242">
        <f t="shared" si="6"/>
        <v>0</v>
      </c>
      <c r="U19" s="242">
        <f t="shared" si="6"/>
        <v>0</v>
      </c>
      <c r="V19" s="242">
        <f t="shared" si="6"/>
        <v>0</v>
      </c>
      <c r="W19" s="242">
        <f t="shared" si="6"/>
        <v>383.91070131815468</v>
      </c>
      <c r="X19" s="242">
        <f t="shared" si="6"/>
        <v>0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552.52631578947376</v>
      </c>
      <c r="C20" s="203">
        <f t="shared" si="7"/>
        <v>2241.5263157894738</v>
      </c>
      <c r="D20" s="203">
        <f t="shared" si="7"/>
        <v>1579.847082551566</v>
      </c>
      <c r="E20" s="203">
        <f t="shared" si="7"/>
        <v>1224.3737838697216</v>
      </c>
      <c r="F20" s="203">
        <f t="shared" si="7"/>
        <v>1225.637718425784</v>
      </c>
      <c r="G20" s="203">
        <f t="shared" si="7"/>
        <v>3482.4497184257843</v>
      </c>
      <c r="H20" s="203">
        <f t="shared" si="7"/>
        <v>1475.9748878241862</v>
      </c>
      <c r="I20" s="203">
        <f t="shared" si="7"/>
        <v>1235.7797591423405</v>
      </c>
      <c r="J20" s="203">
        <f t="shared" si="7"/>
        <v>2139.7886851423409</v>
      </c>
      <c r="K20" s="203">
        <f t="shared" si="7"/>
        <v>3636.2393559044322</v>
      </c>
      <c r="L20" s="203">
        <f t="shared" si="7"/>
        <v>2771.6973559044313</v>
      </c>
      <c r="M20" s="203">
        <f t="shared" si="7"/>
        <v>1985.5533559044325</v>
      </c>
      <c r="N20" s="203">
        <f t="shared" si="7"/>
        <v>2398.6993559044313</v>
      </c>
      <c r="O20" s="203">
        <f t="shared" si="7"/>
        <v>1711.7051226665249</v>
      </c>
      <c r="P20" s="203">
        <f t="shared" si="7"/>
        <v>1103.5751226665252</v>
      </c>
      <c r="Q20" s="203">
        <f t="shared" si="7"/>
        <v>1182.7826545862767</v>
      </c>
      <c r="R20" s="203">
        <f t="shared" si="7"/>
        <v>1379.516654586278</v>
      </c>
      <c r="S20" s="203">
        <f t="shared" si="7"/>
        <v>816.62405722258791</v>
      </c>
      <c r="T20" s="203">
        <f t="shared" si="7"/>
        <v>1365.7657585407424</v>
      </c>
      <c r="U20" s="203">
        <f t="shared" si="7"/>
        <v>2576.4797585407423</v>
      </c>
      <c r="V20" s="203">
        <f t="shared" si="7"/>
        <v>3676.6797585407426</v>
      </c>
      <c r="W20" s="203">
        <f t="shared" si="7"/>
        <v>1975.7545253028356</v>
      </c>
      <c r="X20" s="203">
        <f t="shared" si="7"/>
        <v>3029.863525302836</v>
      </c>
      <c r="Y20" s="203">
        <f t="shared" si="7"/>
        <v>4029.863525302836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379.36842105263167</v>
      </c>
      <c r="C21" s="241">
        <f t="shared" si="8"/>
        <v>1592.3684210526317</v>
      </c>
      <c r="D21" s="241">
        <f t="shared" si="8"/>
        <v>1061.929889132879</v>
      </c>
      <c r="E21" s="241">
        <f t="shared" si="8"/>
        <v>798.6118891328797</v>
      </c>
      <c r="F21" s="241">
        <f t="shared" si="8"/>
        <v>712.12142105263229</v>
      </c>
      <c r="G21" s="241">
        <f t="shared" si="8"/>
        <v>2694.6974210526323</v>
      </c>
      <c r="H21" s="241">
        <f t="shared" si="8"/>
        <v>1102.22488913288</v>
      </c>
      <c r="I21" s="241">
        <f t="shared" si="8"/>
        <v>670.69005913287947</v>
      </c>
      <c r="J21" s="241">
        <f t="shared" si="8"/>
        <v>1643.5239851328797</v>
      </c>
      <c r="K21" s="241">
        <f t="shared" si="8"/>
        <v>2914.1653572131254</v>
      </c>
      <c r="L21" s="241">
        <f t="shared" si="8"/>
        <v>2155.1813572131246</v>
      </c>
      <c r="M21" s="241">
        <f t="shared" si="8"/>
        <v>1726.2253572131258</v>
      </c>
      <c r="N21" s="241">
        <f t="shared" si="8"/>
        <v>1915.4173572131249</v>
      </c>
      <c r="O21" s="241">
        <f t="shared" si="8"/>
        <v>1031.6308252933732</v>
      </c>
      <c r="P21" s="241">
        <f t="shared" si="8"/>
        <v>364.10982529337343</v>
      </c>
      <c r="Q21" s="241">
        <f t="shared" si="8"/>
        <v>829.0513572131249</v>
      </c>
      <c r="R21" s="241">
        <f t="shared" si="8"/>
        <v>1039.400357213126</v>
      </c>
      <c r="S21" s="241">
        <f t="shared" si="8"/>
        <v>443.74535721312532</v>
      </c>
      <c r="T21" s="241">
        <f t="shared" si="8"/>
        <v>747.75535721312554</v>
      </c>
      <c r="U21" s="241">
        <f t="shared" si="8"/>
        <v>1230.2823572131256</v>
      </c>
      <c r="V21" s="241">
        <f t="shared" si="8"/>
        <v>2214.0443572131257</v>
      </c>
      <c r="W21" s="241">
        <f t="shared" si="8"/>
        <v>1195.5538252933738</v>
      </c>
      <c r="X21" s="241">
        <f t="shared" si="8"/>
        <v>1982.6628252933738</v>
      </c>
      <c r="Y21" s="241">
        <f t="shared" si="8"/>
        <v>2307.862825293374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173.15789473684208</v>
      </c>
      <c r="C22" s="242">
        <f t="shared" si="9"/>
        <v>649.15789473684208</v>
      </c>
      <c r="D22" s="242">
        <f t="shared" si="9"/>
        <v>517.91719341868702</v>
      </c>
      <c r="E22" s="242">
        <f t="shared" si="9"/>
        <v>425.7618947368419</v>
      </c>
      <c r="F22" s="242">
        <f t="shared" si="9"/>
        <v>513.5162973731517</v>
      </c>
      <c r="G22" s="242">
        <f t="shared" si="9"/>
        <v>787.75229737315203</v>
      </c>
      <c r="H22" s="242">
        <f t="shared" si="9"/>
        <v>373.74999869130625</v>
      </c>
      <c r="I22" s="242">
        <f t="shared" si="9"/>
        <v>565.08970000946101</v>
      </c>
      <c r="J22" s="242">
        <f t="shared" si="9"/>
        <v>496.26470000946119</v>
      </c>
      <c r="K22" s="242">
        <f t="shared" si="9"/>
        <v>722.07399869130677</v>
      </c>
      <c r="L22" s="242">
        <f t="shared" si="9"/>
        <v>616.51599869130678</v>
      </c>
      <c r="M22" s="242">
        <f t="shared" si="9"/>
        <v>259.32799869130668</v>
      </c>
      <c r="N22" s="242">
        <f t="shared" si="9"/>
        <v>483.2819986913064</v>
      </c>
      <c r="O22" s="242">
        <f t="shared" si="9"/>
        <v>680.07429737315169</v>
      </c>
      <c r="P22" s="242">
        <f t="shared" si="9"/>
        <v>739.46529737315177</v>
      </c>
      <c r="Q22" s="242">
        <f t="shared" si="9"/>
        <v>353.73129737315185</v>
      </c>
      <c r="R22" s="242">
        <f t="shared" si="9"/>
        <v>340.11629737315207</v>
      </c>
      <c r="S22" s="242">
        <f t="shared" si="9"/>
        <v>372.87870000946259</v>
      </c>
      <c r="T22" s="242">
        <f t="shared" si="9"/>
        <v>618.01040132761682</v>
      </c>
      <c r="U22" s="242">
        <f t="shared" si="9"/>
        <v>1346.1974013276167</v>
      </c>
      <c r="V22" s="242">
        <f t="shared" si="9"/>
        <v>1462.6354013276168</v>
      </c>
      <c r="W22" s="242">
        <f t="shared" si="9"/>
        <v>780.2007000094618</v>
      </c>
      <c r="X22" s="242">
        <f t="shared" si="9"/>
        <v>1047.2007000094623</v>
      </c>
      <c r="Y22" s="242">
        <f t="shared" si="9"/>
        <v>1722.000700009462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3459.8750644883921</v>
      </c>
      <c r="C25" s="210">
        <v>2967.5530524505589</v>
      </c>
      <c r="D25" s="210">
        <v>2763.5282889079972</v>
      </c>
      <c r="E25" s="210">
        <v>2919.3433361994839</v>
      </c>
      <c r="F25" s="210">
        <v>3102.9201203783318</v>
      </c>
      <c r="G25" s="210">
        <v>2414.1174548581262</v>
      </c>
      <c r="H25" s="210">
        <v>2399.3961306964738</v>
      </c>
      <c r="I25" s="210">
        <v>2607.890025795356</v>
      </c>
      <c r="J25" s="210">
        <v>2019.2594153052451</v>
      </c>
      <c r="K25" s="210">
        <v>1404.515907136715</v>
      </c>
      <c r="L25" s="210">
        <v>1583.7069647463461</v>
      </c>
      <c r="M25" s="210">
        <v>1715.0349957007741</v>
      </c>
      <c r="N25" s="210">
        <v>1752.2344797936371</v>
      </c>
      <c r="O25" s="210">
        <v>1712.8858125537399</v>
      </c>
      <c r="P25" s="210">
        <v>1733.51143594153</v>
      </c>
      <c r="Q25" s="210">
        <v>1713.226741186586</v>
      </c>
      <c r="R25" s="210">
        <v>1672.2503869303521</v>
      </c>
      <c r="S25" s="210">
        <v>1970.362338779019</v>
      </c>
      <c r="T25" s="210">
        <v>1923.939982803096</v>
      </c>
      <c r="U25" s="210">
        <v>1588.9551160791059</v>
      </c>
      <c r="V25" s="210">
        <v>1417.834995700774</v>
      </c>
      <c r="W25" s="210">
        <v>1589.2502149613069</v>
      </c>
      <c r="X25" s="210">
        <v>1100.8207222699909</v>
      </c>
      <c r="Y25" s="210">
        <v>1223.325967325881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935.49845227858987</v>
      </c>
      <c r="C26" s="213">
        <f t="shared" si="10"/>
        <v>740.70902837489257</v>
      </c>
      <c r="D26" s="213">
        <f t="shared" si="10"/>
        <v>777.9834049871024</v>
      </c>
      <c r="E26" s="213">
        <f t="shared" si="10"/>
        <v>811.69071367153913</v>
      </c>
      <c r="F26" s="213">
        <f t="shared" si="10"/>
        <v>929.95038693035235</v>
      </c>
      <c r="G26" s="213">
        <f t="shared" si="10"/>
        <v>612.50034393809119</v>
      </c>
      <c r="H26" s="213">
        <f t="shared" si="10"/>
        <v>515.26036113499561</v>
      </c>
      <c r="I26" s="213">
        <f t="shared" si="10"/>
        <v>396.4062768701632</v>
      </c>
      <c r="J26" s="213">
        <f t="shared" si="10"/>
        <v>227.35623387790193</v>
      </c>
      <c r="K26" s="213">
        <f t="shared" si="10"/>
        <v>176.0047291487532</v>
      </c>
      <c r="L26" s="213">
        <f t="shared" si="10"/>
        <v>132.7548581255374</v>
      </c>
      <c r="M26" s="213">
        <f t="shared" si="10"/>
        <v>241.3586414445399</v>
      </c>
      <c r="N26" s="213">
        <f t="shared" si="10"/>
        <v>287.42158211521922</v>
      </c>
      <c r="O26" s="213">
        <f t="shared" si="10"/>
        <v>295.2869303525365</v>
      </c>
      <c r="P26" s="213">
        <f t="shared" si="10"/>
        <v>288.24832330180561</v>
      </c>
      <c r="Q26" s="213">
        <f t="shared" si="10"/>
        <v>285.99363714531387</v>
      </c>
      <c r="R26" s="213">
        <f t="shared" si="10"/>
        <v>219.91814273430779</v>
      </c>
      <c r="S26" s="213">
        <f t="shared" si="10"/>
        <v>317.86371453138429</v>
      </c>
      <c r="T26" s="213">
        <f t="shared" si="10"/>
        <v>264.85167669819435</v>
      </c>
      <c r="U26" s="213">
        <f t="shared" si="10"/>
        <v>103.96036113499569</v>
      </c>
      <c r="V26" s="213">
        <f t="shared" si="10"/>
        <v>53.066552020636294</v>
      </c>
      <c r="W26" s="213">
        <f t="shared" si="10"/>
        <v>82.941616509028364</v>
      </c>
      <c r="X26" s="213">
        <f t="shared" si="10"/>
        <v>44.428374892519344</v>
      </c>
      <c r="Y26" s="213">
        <f t="shared" si="10"/>
        <v>84.487790197764397</v>
      </c>
      <c r="DA26" s="85"/>
    </row>
    <row r="27" spans="1:105" ht="12" customHeight="1" x14ac:dyDescent="0.25">
      <c r="A27" s="18" t="s">
        <v>41</v>
      </c>
      <c r="B27" s="204">
        <v>436.17179707652627</v>
      </c>
      <c r="C27" s="204">
        <v>351.68667239896831</v>
      </c>
      <c r="D27" s="204">
        <v>297.27661220980229</v>
      </c>
      <c r="E27" s="204">
        <v>301.33671539122952</v>
      </c>
      <c r="F27" s="204">
        <v>402.20636285468612</v>
      </c>
      <c r="G27" s="204">
        <v>256.61410146173688</v>
      </c>
      <c r="H27" s="204">
        <v>217.2013757523645</v>
      </c>
      <c r="I27" s="204">
        <v>280.58873602751493</v>
      </c>
      <c r="J27" s="204">
        <v>94.343078245915734</v>
      </c>
      <c r="K27" s="204">
        <v>114.2675838349097</v>
      </c>
      <c r="L27" s="204">
        <v>63.011177987962157</v>
      </c>
      <c r="M27" s="204">
        <v>60.215133276010313</v>
      </c>
      <c r="N27" s="204">
        <v>62.790627687016332</v>
      </c>
      <c r="O27" s="204">
        <v>48.495270851246801</v>
      </c>
      <c r="P27" s="204">
        <v>60.6883920894239</v>
      </c>
      <c r="Q27" s="204">
        <v>18.207222699914041</v>
      </c>
      <c r="R27" s="204">
        <v>15.222527944969899</v>
      </c>
      <c r="S27" s="204">
        <v>43.644969905416993</v>
      </c>
      <c r="T27" s="204">
        <v>56.287532244196058</v>
      </c>
      <c r="U27" s="204">
        <v>78.497506448839204</v>
      </c>
      <c r="V27" s="204">
        <v>39.692261392949277</v>
      </c>
      <c r="W27" s="204">
        <v>65.319260533104028</v>
      </c>
      <c r="X27" s="204">
        <v>25.17343078245915</v>
      </c>
      <c r="Y27" s="204">
        <v>54.172484952708508</v>
      </c>
      <c r="DA27" s="71" t="s">
        <v>127</v>
      </c>
    </row>
    <row r="28" spans="1:105" ht="12" customHeight="1" x14ac:dyDescent="0.25">
      <c r="A28" s="18" t="s">
        <v>42</v>
      </c>
      <c r="B28" s="204">
        <v>499.32665520206359</v>
      </c>
      <c r="C28" s="204">
        <v>389.02235597592431</v>
      </c>
      <c r="D28" s="204">
        <v>480.70679277730011</v>
      </c>
      <c r="E28" s="204">
        <v>510.35399828030961</v>
      </c>
      <c r="F28" s="204">
        <v>527.74402407566629</v>
      </c>
      <c r="G28" s="204">
        <v>355.88624247635431</v>
      </c>
      <c r="H28" s="204">
        <v>298.05898538263108</v>
      </c>
      <c r="I28" s="204">
        <v>115.8175408426483</v>
      </c>
      <c r="J28" s="204">
        <v>133.01315563198619</v>
      </c>
      <c r="K28" s="204">
        <v>61.737145313843513</v>
      </c>
      <c r="L28" s="204">
        <v>69.74368013757524</v>
      </c>
      <c r="M28" s="204">
        <v>181.14350816852959</v>
      </c>
      <c r="N28" s="204">
        <v>224.6309544282029</v>
      </c>
      <c r="O28" s="204">
        <v>246.7916595012897</v>
      </c>
      <c r="P28" s="204">
        <v>227.55993121238171</v>
      </c>
      <c r="Q28" s="204">
        <v>267.78641444539983</v>
      </c>
      <c r="R28" s="204">
        <v>204.6956147893379</v>
      </c>
      <c r="S28" s="204">
        <v>274.2187446259673</v>
      </c>
      <c r="T28" s="204">
        <v>208.5641444539983</v>
      </c>
      <c r="U28" s="204">
        <v>25.46285468615649</v>
      </c>
      <c r="V28" s="204">
        <v>13.374290627687021</v>
      </c>
      <c r="W28" s="204">
        <v>17.622355975924329</v>
      </c>
      <c r="X28" s="204">
        <v>19.25494411006019</v>
      </c>
      <c r="Y28" s="204">
        <v>30.315305245055889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44.02407566638005</v>
      </c>
      <c r="C29" s="204">
        <f t="shared" si="11"/>
        <v>24.066208082545145</v>
      </c>
      <c r="D29" s="204">
        <f t="shared" si="11"/>
        <v>8.7297506448839215</v>
      </c>
      <c r="E29" s="204">
        <f t="shared" si="11"/>
        <v>7.6000859845227851</v>
      </c>
      <c r="F29" s="204">
        <f t="shared" si="11"/>
        <v>6.4703353396388641</v>
      </c>
      <c r="G29" s="204">
        <f t="shared" si="11"/>
        <v>2.0540842648323299</v>
      </c>
      <c r="H29" s="204">
        <f t="shared" si="11"/>
        <v>3.0810834049871021</v>
      </c>
      <c r="I29" s="204">
        <f t="shared" si="11"/>
        <v>2.0540842648323299</v>
      </c>
      <c r="J29" s="204">
        <f t="shared" si="11"/>
        <v>3.1838349097162508</v>
      </c>
      <c r="K29" s="204">
        <f t="shared" si="11"/>
        <v>3.1671539122957859</v>
      </c>
      <c r="L29" s="204">
        <f t="shared" si="11"/>
        <v>3.1671539122957859</v>
      </c>
      <c r="M29" s="204">
        <f t="shared" si="11"/>
        <v>3.9314703353396379</v>
      </c>
      <c r="N29" s="204">
        <f t="shared" si="11"/>
        <v>4.7602751504729142</v>
      </c>
      <c r="O29" s="204">
        <f t="shared" si="11"/>
        <v>4.4258813413585543</v>
      </c>
      <c r="P29" s="204">
        <f t="shared" si="11"/>
        <v>4.6957867583834894</v>
      </c>
      <c r="Q29" s="204">
        <f t="shared" si="11"/>
        <v>4.6814273430782443</v>
      </c>
      <c r="R29" s="204">
        <f t="shared" si="11"/>
        <v>4.6814273430782443</v>
      </c>
      <c r="S29" s="204">
        <f t="shared" si="11"/>
        <v>5.6825451418744617</v>
      </c>
      <c r="T29" s="204">
        <f t="shared" si="11"/>
        <v>5.5435081685296632</v>
      </c>
      <c r="U29" s="204">
        <f t="shared" si="11"/>
        <v>5.5019776440240742</v>
      </c>
      <c r="V29" s="204">
        <f t="shared" si="11"/>
        <v>4.2760103181427338</v>
      </c>
      <c r="W29" s="204">
        <f t="shared" si="11"/>
        <v>4.6737747205503011</v>
      </c>
      <c r="X29" s="204">
        <f t="shared" si="11"/>
        <v>4.4631986242476351</v>
      </c>
      <c r="Y29" s="204">
        <f t="shared" si="11"/>
        <v>5.4368873602751506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4.519002579535683</v>
      </c>
      <c r="C31" s="204">
        <v>4.519002579535683</v>
      </c>
      <c r="D31" s="204">
        <v>5.6486672398968194</v>
      </c>
      <c r="E31" s="204">
        <v>4.519002579535683</v>
      </c>
      <c r="F31" s="204">
        <v>3.389251934651762</v>
      </c>
      <c r="G31" s="204">
        <v>0</v>
      </c>
      <c r="H31" s="204">
        <v>0</v>
      </c>
      <c r="I31" s="204">
        <v>0</v>
      </c>
      <c r="J31" s="204">
        <v>1.129750644883921</v>
      </c>
      <c r="K31" s="204">
        <v>1.098710232158211</v>
      </c>
      <c r="L31" s="204">
        <v>1.098710232158211</v>
      </c>
      <c r="M31" s="204">
        <v>1.098710232158211</v>
      </c>
      <c r="N31" s="204">
        <v>2.1974204643164228</v>
      </c>
      <c r="O31" s="204">
        <v>1.098710232158211</v>
      </c>
      <c r="P31" s="204">
        <v>1.098710232158211</v>
      </c>
      <c r="Q31" s="204">
        <v>1.098710232158211</v>
      </c>
      <c r="R31" s="204">
        <v>1.098710232158211</v>
      </c>
      <c r="S31" s="204">
        <v>1.0854686156491831</v>
      </c>
      <c r="T31" s="204">
        <v>1.3107480653482371</v>
      </c>
      <c r="U31" s="204">
        <v>1.248151332760103</v>
      </c>
      <c r="V31" s="204">
        <v>0.97128116938950981</v>
      </c>
      <c r="W31" s="204">
        <v>1.1042132416165089</v>
      </c>
      <c r="X31" s="204">
        <v>1.1700773860705069</v>
      </c>
      <c r="Y31" s="204">
        <v>1.7711092003439379</v>
      </c>
      <c r="DA31" s="71" t="s">
        <v>130</v>
      </c>
    </row>
    <row r="32" spans="1:105" ht="12" customHeight="1" x14ac:dyDescent="0.25">
      <c r="A32" s="18" t="s">
        <v>71</v>
      </c>
      <c r="B32" s="204">
        <v>12.32441960447119</v>
      </c>
      <c r="C32" s="204">
        <v>4.1081685296646597</v>
      </c>
      <c r="D32" s="204">
        <v>3.0810834049871021</v>
      </c>
      <c r="E32" s="204">
        <v>3.0810834049871021</v>
      </c>
      <c r="F32" s="204">
        <v>3.0810834049871021</v>
      </c>
      <c r="G32" s="204">
        <v>2.0540842648323299</v>
      </c>
      <c r="H32" s="204">
        <v>3.0810834049871021</v>
      </c>
      <c r="I32" s="204">
        <v>2.0540842648323299</v>
      </c>
      <c r="J32" s="204">
        <v>2.0540842648323299</v>
      </c>
      <c r="K32" s="204">
        <v>2.068443680137575</v>
      </c>
      <c r="L32" s="204">
        <v>2.068443680137575</v>
      </c>
      <c r="M32" s="204">
        <v>2.068443680137575</v>
      </c>
      <c r="N32" s="204">
        <v>1.034221840068787</v>
      </c>
      <c r="O32" s="204">
        <v>1.034221840068787</v>
      </c>
      <c r="P32" s="204">
        <v>2.068443680137575</v>
      </c>
      <c r="Q32" s="204">
        <v>2.0540842648323299</v>
      </c>
      <c r="R32" s="204">
        <v>2.0540842648323299</v>
      </c>
      <c r="S32" s="204">
        <v>3.0934651762682712</v>
      </c>
      <c r="T32" s="204">
        <v>3.18993981083405</v>
      </c>
      <c r="U32" s="204">
        <v>3.344024075666379</v>
      </c>
      <c r="V32" s="204">
        <v>2.2913155631986242</v>
      </c>
      <c r="W32" s="204">
        <v>2.3365434221840071</v>
      </c>
      <c r="X32" s="204">
        <v>2.262596732588134</v>
      </c>
      <c r="Y32" s="204">
        <v>2.3416165090283751</v>
      </c>
      <c r="DA32" s="71" t="s">
        <v>131</v>
      </c>
    </row>
    <row r="33" spans="1:105" ht="12" customHeight="1" x14ac:dyDescent="0.25">
      <c r="A33" s="18" t="s">
        <v>32</v>
      </c>
      <c r="B33" s="204">
        <v>25.088392089423909</v>
      </c>
      <c r="C33" s="204">
        <v>15.4390369733448</v>
      </c>
      <c r="D33" s="204">
        <v>0</v>
      </c>
      <c r="E33" s="204">
        <v>0</v>
      </c>
      <c r="F33" s="204">
        <v>0</v>
      </c>
      <c r="G33" s="204">
        <v>0</v>
      </c>
      <c r="H33" s="204">
        <v>0</v>
      </c>
      <c r="I33" s="204">
        <v>0</v>
      </c>
      <c r="J33" s="204">
        <v>0</v>
      </c>
      <c r="K33" s="204">
        <v>0</v>
      </c>
      <c r="L33" s="204">
        <v>0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5.846947549441101E-3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2.0922613929492688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0.76431642304385194</v>
      </c>
      <c r="N34" s="204">
        <v>1.5286328460877039</v>
      </c>
      <c r="O34" s="204">
        <v>2.2929492691315558</v>
      </c>
      <c r="P34" s="204">
        <v>1.5286328460877039</v>
      </c>
      <c r="Q34" s="204">
        <v>1.5286328460877039</v>
      </c>
      <c r="R34" s="204">
        <v>1.5286328460877039</v>
      </c>
      <c r="S34" s="204">
        <v>1.5036113499570081</v>
      </c>
      <c r="T34" s="204">
        <v>1.0369733447979359</v>
      </c>
      <c r="U34" s="204">
        <v>0.90980223559759243</v>
      </c>
      <c r="V34" s="204">
        <v>1.0134135855546</v>
      </c>
      <c r="W34" s="204">
        <v>1.233018056749785</v>
      </c>
      <c r="X34" s="204">
        <v>1.030524505588994</v>
      </c>
      <c r="Y34" s="204">
        <v>1.324161650902838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1707.0841788478069</v>
      </c>
      <c r="C35" s="204">
        <f t="shared" si="12"/>
        <v>1489.6173688736028</v>
      </c>
      <c r="D35" s="204">
        <f t="shared" si="12"/>
        <v>1317.6339638865004</v>
      </c>
      <c r="E35" s="204">
        <f t="shared" si="12"/>
        <v>1371.8161650902841</v>
      </c>
      <c r="F35" s="204">
        <f t="shared" si="12"/>
        <v>1520.0295786758384</v>
      </c>
      <c r="G35" s="204">
        <f t="shared" si="12"/>
        <v>1263.1723989681859</v>
      </c>
      <c r="H35" s="204">
        <f t="shared" si="12"/>
        <v>1315.4150472914871</v>
      </c>
      <c r="I35" s="204">
        <f t="shared" si="12"/>
        <v>1578.9672398968187</v>
      </c>
      <c r="J35" s="204">
        <f t="shared" si="12"/>
        <v>1184.3484092863282</v>
      </c>
      <c r="K35" s="204">
        <f t="shared" si="12"/>
        <v>769.98426483232993</v>
      </c>
      <c r="L35" s="204">
        <f t="shared" si="12"/>
        <v>896.6289767841788</v>
      </c>
      <c r="M35" s="204">
        <f t="shared" si="12"/>
        <v>885.86698194325027</v>
      </c>
      <c r="N35" s="204">
        <f t="shared" si="12"/>
        <v>872.61590713671535</v>
      </c>
      <c r="O35" s="204">
        <f t="shared" si="12"/>
        <v>849.92656921754065</v>
      </c>
      <c r="P35" s="204">
        <f t="shared" si="12"/>
        <v>885.44170249355113</v>
      </c>
      <c r="Q35" s="204">
        <f t="shared" si="12"/>
        <v>794.27704213241611</v>
      </c>
      <c r="R35" s="204">
        <f t="shared" si="12"/>
        <v>834.83430782459152</v>
      </c>
      <c r="S35" s="204">
        <f t="shared" si="12"/>
        <v>968.09363714531378</v>
      </c>
      <c r="T35" s="204">
        <f t="shared" si="12"/>
        <v>974.88435081685293</v>
      </c>
      <c r="U35" s="204">
        <f t="shared" si="12"/>
        <v>872.23972484952719</v>
      </c>
      <c r="V35" s="204">
        <f t="shared" si="12"/>
        <v>811.40163370593291</v>
      </c>
      <c r="W35" s="204">
        <f t="shared" si="12"/>
        <v>895.08950988822016</v>
      </c>
      <c r="X35" s="204">
        <f t="shared" si="12"/>
        <v>675.2175408426483</v>
      </c>
      <c r="Y35" s="204">
        <f t="shared" si="12"/>
        <v>702.34780739466873</v>
      </c>
      <c r="DA35" s="71"/>
    </row>
    <row r="36" spans="1:105" ht="12" customHeight="1" x14ac:dyDescent="0.25">
      <c r="A36" s="18" t="s">
        <v>73</v>
      </c>
      <c r="B36" s="204">
        <v>526.03181427343077</v>
      </c>
      <c r="C36" s="204">
        <v>437.76870163370592</v>
      </c>
      <c r="D36" s="204">
        <v>369.32502149613072</v>
      </c>
      <c r="E36" s="204">
        <v>354.12725709372307</v>
      </c>
      <c r="F36" s="204">
        <v>476.82717110920032</v>
      </c>
      <c r="G36" s="204">
        <v>488.56405846947553</v>
      </c>
      <c r="H36" s="204">
        <v>501.52622527944959</v>
      </c>
      <c r="I36" s="204">
        <v>542.5623387790198</v>
      </c>
      <c r="J36" s="204">
        <v>487.16680997420463</v>
      </c>
      <c r="K36" s="204">
        <v>396.36715391229569</v>
      </c>
      <c r="L36" s="204">
        <v>404.03086844368011</v>
      </c>
      <c r="M36" s="204">
        <v>411.00791057609632</v>
      </c>
      <c r="N36" s="204">
        <v>403.77334479793632</v>
      </c>
      <c r="O36" s="204">
        <v>387.9364574376612</v>
      </c>
      <c r="P36" s="204">
        <v>384.45047291487532</v>
      </c>
      <c r="Q36" s="204">
        <v>398.92020636285469</v>
      </c>
      <c r="R36" s="204">
        <v>464.73069647463461</v>
      </c>
      <c r="S36" s="204">
        <v>566.45528804815126</v>
      </c>
      <c r="T36" s="204">
        <v>597.6338779019776</v>
      </c>
      <c r="U36" s="204">
        <v>506.63619948409291</v>
      </c>
      <c r="V36" s="204">
        <v>510.69819432502152</v>
      </c>
      <c r="W36" s="204">
        <v>552.27730008598451</v>
      </c>
      <c r="X36" s="204">
        <v>387.58013757523639</v>
      </c>
      <c r="Y36" s="204">
        <v>429.50447119518481</v>
      </c>
      <c r="DA36" s="71" t="s">
        <v>134</v>
      </c>
    </row>
    <row r="37" spans="1:105" ht="12" customHeight="1" x14ac:dyDescent="0.25">
      <c r="A37" s="18" t="s">
        <v>36</v>
      </c>
      <c r="B37" s="204">
        <v>1181.052364574376</v>
      </c>
      <c r="C37" s="204">
        <v>1051.8486672398969</v>
      </c>
      <c r="D37" s="204">
        <v>948.30894239036968</v>
      </c>
      <c r="E37" s="204">
        <v>1017.6889079965611</v>
      </c>
      <c r="F37" s="204">
        <v>1043.2024075666379</v>
      </c>
      <c r="G37" s="204">
        <v>774.60834049871028</v>
      </c>
      <c r="H37" s="204">
        <v>813.88882201203762</v>
      </c>
      <c r="I37" s="204">
        <v>1036.404901117799</v>
      </c>
      <c r="J37" s="204">
        <v>697.18159931212369</v>
      </c>
      <c r="K37" s="204">
        <v>373.61711092003429</v>
      </c>
      <c r="L37" s="204">
        <v>492.5981083404987</v>
      </c>
      <c r="M37" s="204">
        <v>474.85907136715389</v>
      </c>
      <c r="N37" s="204">
        <v>468.84256233877898</v>
      </c>
      <c r="O37" s="204">
        <v>461.99011177987938</v>
      </c>
      <c r="P37" s="204">
        <v>500.99122957867581</v>
      </c>
      <c r="Q37" s="204">
        <v>395.35683576956143</v>
      </c>
      <c r="R37" s="204">
        <v>370.10361134995691</v>
      </c>
      <c r="S37" s="204">
        <v>401.63834909716252</v>
      </c>
      <c r="T37" s="204">
        <v>377.25047291487539</v>
      </c>
      <c r="U37" s="204">
        <v>365.60352536543422</v>
      </c>
      <c r="V37" s="204">
        <v>300.70343938091139</v>
      </c>
      <c r="W37" s="204">
        <v>342.8122098022356</v>
      </c>
      <c r="X37" s="204">
        <v>287.63740326741191</v>
      </c>
      <c r="Y37" s="204">
        <v>272.84333619948399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7.1625107480653469E-2</v>
      </c>
      <c r="C38" s="204">
        <f t="shared" si="13"/>
        <v>0.14333619948409279</v>
      </c>
      <c r="D38" s="204">
        <f t="shared" si="13"/>
        <v>7.1625107480653469E-2</v>
      </c>
      <c r="E38" s="204">
        <f t="shared" si="13"/>
        <v>9.5528804815133275E-2</v>
      </c>
      <c r="F38" s="204">
        <f t="shared" si="13"/>
        <v>9.5528804815133275E-2</v>
      </c>
      <c r="G38" s="204">
        <f t="shared" si="13"/>
        <v>4.7807394668959592E-2</v>
      </c>
      <c r="H38" s="204">
        <f t="shared" si="13"/>
        <v>2.3903697334479789E-2</v>
      </c>
      <c r="I38" s="204">
        <f t="shared" si="13"/>
        <v>2.3903697334479789E-2</v>
      </c>
      <c r="J38" s="204">
        <f t="shared" si="13"/>
        <v>2.3903697334479789E-2</v>
      </c>
      <c r="K38" s="204">
        <f t="shared" si="13"/>
        <v>2.3903697334479789E-2</v>
      </c>
      <c r="L38" s="204">
        <f t="shared" si="13"/>
        <v>0</v>
      </c>
      <c r="M38" s="204">
        <f t="shared" si="13"/>
        <v>0</v>
      </c>
      <c r="N38" s="204">
        <f t="shared" si="13"/>
        <v>0</v>
      </c>
      <c r="O38" s="204">
        <f t="shared" si="13"/>
        <v>2.3903697334479789E-2</v>
      </c>
      <c r="P38" s="204">
        <f t="shared" si="13"/>
        <v>2.3903697334479789E-2</v>
      </c>
      <c r="Q38" s="204">
        <f t="shared" si="13"/>
        <v>2.3903697334479789E-2</v>
      </c>
      <c r="R38" s="204">
        <f t="shared" si="13"/>
        <v>2.3903697334479789E-2</v>
      </c>
      <c r="S38" s="204">
        <f t="shared" si="13"/>
        <v>2.0980223559759242E-2</v>
      </c>
      <c r="T38" s="204">
        <f t="shared" si="13"/>
        <v>3.2674118658641442E-2</v>
      </c>
      <c r="U38" s="204">
        <f t="shared" si="13"/>
        <v>1.77128116938951E-2</v>
      </c>
      <c r="V38" s="204">
        <f t="shared" si="13"/>
        <v>6.0189165950128975E-4</v>
      </c>
      <c r="W38" s="204">
        <f t="shared" si="13"/>
        <v>0.18340498710232159</v>
      </c>
      <c r="X38" s="204">
        <f t="shared" si="13"/>
        <v>0.22416165090283749</v>
      </c>
      <c r="Y38" s="204">
        <f t="shared" si="13"/>
        <v>0.14359415305245049</v>
      </c>
      <c r="DA38" s="71"/>
    </row>
    <row r="39" spans="1:105" ht="12" customHeight="1" x14ac:dyDescent="0.25">
      <c r="A39" s="18" t="s">
        <v>38</v>
      </c>
      <c r="B39" s="204">
        <v>7.1625107480653469E-2</v>
      </c>
      <c r="C39" s="204">
        <v>0.14333619948409279</v>
      </c>
      <c r="D39" s="204">
        <v>7.1625107480653469E-2</v>
      </c>
      <c r="E39" s="204">
        <v>9.5528804815133275E-2</v>
      </c>
      <c r="F39" s="204">
        <v>9.5528804815133275E-2</v>
      </c>
      <c r="G39" s="204">
        <v>4.7807394668959592E-2</v>
      </c>
      <c r="H39" s="204">
        <v>2.3903697334479789E-2</v>
      </c>
      <c r="I39" s="204">
        <v>2.3903697334479789E-2</v>
      </c>
      <c r="J39" s="204">
        <v>2.3903697334479789E-2</v>
      </c>
      <c r="K39" s="204">
        <v>2.3903697334479789E-2</v>
      </c>
      <c r="L39" s="204">
        <v>0</v>
      </c>
      <c r="M39" s="204">
        <v>0</v>
      </c>
      <c r="N39" s="204">
        <v>0</v>
      </c>
      <c r="O39" s="204">
        <v>2.3903697334479789E-2</v>
      </c>
      <c r="P39" s="204">
        <v>2.3903697334479789E-2</v>
      </c>
      <c r="Q39" s="204">
        <v>2.3903697334479789E-2</v>
      </c>
      <c r="R39" s="204">
        <v>2.3903697334479789E-2</v>
      </c>
      <c r="S39" s="204">
        <v>2.0980223559759242E-2</v>
      </c>
      <c r="T39" s="204">
        <v>3.2674118658641442E-2</v>
      </c>
      <c r="U39" s="204">
        <v>1.77128116938951E-2</v>
      </c>
      <c r="V39" s="204">
        <v>6.0189165950128975E-4</v>
      </c>
      <c r="W39" s="204">
        <v>0.18340498710232159</v>
      </c>
      <c r="X39" s="204">
        <v>0.22416165090283749</v>
      </c>
      <c r="Y39" s="204">
        <v>0.14359415305245049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155.2259673258813</v>
      </c>
      <c r="C45" s="204">
        <v>174.6680137575236</v>
      </c>
      <c r="D45" s="204">
        <v>190.8378331900258</v>
      </c>
      <c r="E45" s="204">
        <v>199.50799656061909</v>
      </c>
      <c r="F45" s="204">
        <v>26.941788478073949</v>
      </c>
      <c r="G45" s="204">
        <v>27.228460877042131</v>
      </c>
      <c r="H45" s="204">
        <v>27.18065348237317</v>
      </c>
      <c r="I45" s="204">
        <v>27.51504729148753</v>
      </c>
      <c r="J45" s="204">
        <v>25.41324161650903</v>
      </c>
      <c r="K45" s="204">
        <v>25.843164230438521</v>
      </c>
      <c r="L45" s="204">
        <v>44.879105760963022</v>
      </c>
      <c r="M45" s="204">
        <v>40.197764402407557</v>
      </c>
      <c r="N45" s="204">
        <v>43.756577815993118</v>
      </c>
      <c r="O45" s="204">
        <v>40.006706792777301</v>
      </c>
      <c r="P45" s="204">
        <v>37.90481513327601</v>
      </c>
      <c r="Q45" s="204">
        <v>92.051246775580395</v>
      </c>
      <c r="R45" s="204">
        <v>84.073774720550304</v>
      </c>
      <c r="S45" s="204">
        <v>93.280481513327601</v>
      </c>
      <c r="T45" s="204">
        <v>91.599054170249346</v>
      </c>
      <c r="U45" s="204">
        <v>79.456405846947547</v>
      </c>
      <c r="V45" s="204">
        <v>69.957953568357695</v>
      </c>
      <c r="W45" s="204">
        <v>71.166552020636288</v>
      </c>
      <c r="X45" s="204">
        <v>61.836285468615642</v>
      </c>
      <c r="Y45" s="204">
        <v>51.123129836629403</v>
      </c>
      <c r="DA45" s="71" t="s">
        <v>142</v>
      </c>
    </row>
    <row r="46" spans="1:105" ht="12" customHeight="1" x14ac:dyDescent="0.25">
      <c r="A46" s="21" t="s">
        <v>40</v>
      </c>
      <c r="B46" s="207">
        <v>617.97076526225271</v>
      </c>
      <c r="C46" s="207">
        <v>538.3490971625107</v>
      </c>
      <c r="D46" s="207">
        <v>468.27171109200339</v>
      </c>
      <c r="E46" s="207">
        <v>528.63284608770414</v>
      </c>
      <c r="F46" s="207">
        <v>619.43250214961301</v>
      </c>
      <c r="G46" s="207">
        <v>509.11435941530522</v>
      </c>
      <c r="H46" s="207">
        <v>538.43508168529661</v>
      </c>
      <c r="I46" s="207">
        <v>602.92347377472049</v>
      </c>
      <c r="J46" s="207">
        <v>578.93379191745487</v>
      </c>
      <c r="K46" s="207">
        <v>429.49269131556309</v>
      </c>
      <c r="L46" s="207">
        <v>506.27687016337057</v>
      </c>
      <c r="M46" s="207">
        <v>543.68013757523647</v>
      </c>
      <c r="N46" s="207">
        <v>543.68013757523647</v>
      </c>
      <c r="O46" s="207">
        <v>523.21582115219258</v>
      </c>
      <c r="P46" s="207">
        <v>517.19690455717966</v>
      </c>
      <c r="Q46" s="207">
        <v>536.19948409286326</v>
      </c>
      <c r="R46" s="207">
        <v>528.71883061049004</v>
      </c>
      <c r="S46" s="207">
        <v>585.4209802235597</v>
      </c>
      <c r="T46" s="207">
        <v>587.0287188306105</v>
      </c>
      <c r="U46" s="207">
        <v>527.77893379191744</v>
      </c>
      <c r="V46" s="207">
        <v>479.13224419604472</v>
      </c>
      <c r="W46" s="207">
        <v>535.19535683576953</v>
      </c>
      <c r="X46" s="207">
        <v>314.65116079105758</v>
      </c>
      <c r="Y46" s="207">
        <v>379.78675838349102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3459.8750644883912</v>
      </c>
      <c r="C47" s="210">
        <f t="shared" si="14"/>
        <v>2967.5530524505584</v>
      </c>
      <c r="D47" s="210">
        <f t="shared" si="14"/>
        <v>2763.5282889079954</v>
      </c>
      <c r="E47" s="210">
        <f t="shared" si="14"/>
        <v>2919.3433361994839</v>
      </c>
      <c r="F47" s="210">
        <f t="shared" si="14"/>
        <v>3102.9201203783323</v>
      </c>
      <c r="G47" s="210">
        <f t="shared" si="14"/>
        <v>2414.1174548581257</v>
      </c>
      <c r="H47" s="210">
        <f t="shared" si="14"/>
        <v>2399.3961306964748</v>
      </c>
      <c r="I47" s="210">
        <f t="shared" si="14"/>
        <v>2607.8900257953565</v>
      </c>
      <c r="J47" s="210">
        <f t="shared" si="14"/>
        <v>2019.2594153052437</v>
      </c>
      <c r="K47" s="210">
        <f t="shared" si="14"/>
        <v>1404.5159071367148</v>
      </c>
      <c r="L47" s="210">
        <f t="shared" si="14"/>
        <v>1583.7069647463461</v>
      </c>
      <c r="M47" s="210">
        <f t="shared" si="14"/>
        <v>1715.0349957007743</v>
      </c>
      <c r="N47" s="210">
        <f t="shared" si="14"/>
        <v>1752.2344797936373</v>
      </c>
      <c r="O47" s="210">
        <f t="shared" si="14"/>
        <v>1712.8858125537399</v>
      </c>
      <c r="P47" s="210">
        <f t="shared" si="14"/>
        <v>1733.5114359415306</v>
      </c>
      <c r="Q47" s="210">
        <f t="shared" si="14"/>
        <v>1713.2267411865869</v>
      </c>
      <c r="R47" s="210">
        <f t="shared" si="14"/>
        <v>1672.2503869303523</v>
      </c>
      <c r="S47" s="210">
        <f t="shared" si="14"/>
        <v>1970.3623387790203</v>
      </c>
      <c r="T47" s="210">
        <f t="shared" si="14"/>
        <v>1923.9399828030951</v>
      </c>
      <c r="U47" s="210">
        <f t="shared" si="14"/>
        <v>1588.9551160791054</v>
      </c>
      <c r="V47" s="210">
        <f t="shared" si="14"/>
        <v>1417.8349957007736</v>
      </c>
      <c r="W47" s="210">
        <f t="shared" si="14"/>
        <v>1589.2502149613065</v>
      </c>
      <c r="X47" s="210">
        <f t="shared" si="14"/>
        <v>1100.8207222699909</v>
      </c>
      <c r="Y47" s="210">
        <f t="shared" si="14"/>
        <v>1223.3259673258815</v>
      </c>
      <c r="DA47" s="109"/>
    </row>
    <row r="48" spans="1:105" ht="12" customHeight="1" x14ac:dyDescent="0.25">
      <c r="A48" s="51" t="s">
        <v>43</v>
      </c>
      <c r="B48" s="241">
        <f>ISI_fec!B5</f>
        <v>2917.2195101014049</v>
      </c>
      <c r="C48" s="241">
        <f>ISI_fec!C5</f>
        <v>2494.180998241226</v>
      </c>
      <c r="D48" s="241">
        <f>ISI_fec!D5</f>
        <v>2342.088860225485</v>
      </c>
      <c r="E48" s="241">
        <f>ISI_fec!E5</f>
        <v>2423.2271882744308</v>
      </c>
      <c r="F48" s="241">
        <f>ISI_fec!F5</f>
        <v>2530.053213914854</v>
      </c>
      <c r="G48" s="241">
        <f>ISI_fec!G5</f>
        <v>1869.1117739765291</v>
      </c>
      <c r="H48" s="241">
        <f>ISI_fec!H5</f>
        <v>1815.330593877203</v>
      </c>
      <c r="I48" s="241">
        <f>ISI_fec!I5</f>
        <v>1988.8388257123779</v>
      </c>
      <c r="J48" s="241">
        <f>ISI_fec!J5</f>
        <v>1452.3725553961469</v>
      </c>
      <c r="K48" s="241">
        <f>ISI_fec!K5</f>
        <v>910.15860770386644</v>
      </c>
      <c r="L48" s="241">
        <f>ISI_fec!L5</f>
        <v>1087.802079204333</v>
      </c>
      <c r="M48" s="241">
        <f>ISI_fec!M5</f>
        <v>1182.155173011819</v>
      </c>
      <c r="N48" s="241">
        <f>ISI_fec!N5</f>
        <v>1218.7938664042319</v>
      </c>
      <c r="O48" s="241">
        <f>ISI_fec!O5</f>
        <v>1256.8833318338659</v>
      </c>
      <c r="P48" s="241">
        <f>ISI_fec!P5</f>
        <v>1315.08320370621</v>
      </c>
      <c r="Q48" s="241">
        <f>ISI_fec!Q5</f>
        <v>1274.6556453563869</v>
      </c>
      <c r="R48" s="241">
        <f>ISI_fec!R5</f>
        <v>1230.517271976285</v>
      </c>
      <c r="S48" s="241">
        <f>ISI_fec!S5</f>
        <v>1429.821921351137</v>
      </c>
      <c r="T48" s="241">
        <f>ISI_fec!T5</f>
        <v>1364.078658094089</v>
      </c>
      <c r="U48" s="241">
        <f>ISI_fec!U5</f>
        <v>1142.5089587089019</v>
      </c>
      <c r="V48" s="241">
        <f>ISI_fec!V5</f>
        <v>966.37562613305784</v>
      </c>
      <c r="W48" s="241">
        <f>ISI_fec!W5</f>
        <v>1087.415835299892</v>
      </c>
      <c r="X48" s="241">
        <f>ISI_fec!X5</f>
        <v>703.33261958313142</v>
      </c>
      <c r="Y48" s="241">
        <f>ISI_fec!Y5</f>
        <v>825.37907558220104</v>
      </c>
      <c r="DA48" s="83"/>
    </row>
    <row r="49" spans="1:105" ht="12" customHeight="1" x14ac:dyDescent="0.25">
      <c r="A49" s="52" t="s">
        <v>44</v>
      </c>
      <c r="B49" s="242">
        <f>ISI_fec!B54</f>
        <v>542.65555438698607</v>
      </c>
      <c r="C49" s="242">
        <f>ISI_fec!C54</f>
        <v>473.37205420933259</v>
      </c>
      <c r="D49" s="242">
        <f>ISI_fec!D54</f>
        <v>421.43942868251048</v>
      </c>
      <c r="E49" s="242">
        <f>ISI_fec!E54</f>
        <v>496.1161479250531</v>
      </c>
      <c r="F49" s="242">
        <f>ISI_fec!F54</f>
        <v>572.86690646347836</v>
      </c>
      <c r="G49" s="242">
        <f>ISI_fec!G54</f>
        <v>545.00568088159662</v>
      </c>
      <c r="H49" s="242">
        <f>ISI_fec!H54</f>
        <v>584.06553681927153</v>
      </c>
      <c r="I49" s="242">
        <f>ISI_fec!I54</f>
        <v>619.05120008297854</v>
      </c>
      <c r="J49" s="242">
        <f>ISI_fec!J54</f>
        <v>566.88685990909687</v>
      </c>
      <c r="K49" s="242">
        <f>ISI_fec!K54</f>
        <v>494.35729943284821</v>
      </c>
      <c r="L49" s="242">
        <f>ISI_fec!L54</f>
        <v>495.90488554201312</v>
      </c>
      <c r="M49" s="242">
        <f>ISI_fec!M54</f>
        <v>532.87982268895541</v>
      </c>
      <c r="N49" s="242">
        <f>ISI_fec!N54</f>
        <v>533.44061338940537</v>
      </c>
      <c r="O49" s="242">
        <f>ISI_fec!O54</f>
        <v>456.00248071987397</v>
      </c>
      <c r="P49" s="242">
        <f>ISI_fec!P54</f>
        <v>418.42823223532059</v>
      </c>
      <c r="Q49" s="242">
        <f>ISI_fec!Q54</f>
        <v>438.57109583020002</v>
      </c>
      <c r="R49" s="242">
        <f>ISI_fec!R54</f>
        <v>441.73311495406739</v>
      </c>
      <c r="S49" s="242">
        <f>ISI_fec!S54</f>
        <v>540.5404174278832</v>
      </c>
      <c r="T49" s="242">
        <f>ISI_fec!T54</f>
        <v>559.86132470900611</v>
      </c>
      <c r="U49" s="242">
        <f>ISI_fec!U54</f>
        <v>446.44615737020359</v>
      </c>
      <c r="V49" s="242">
        <f>ISI_fec!V54</f>
        <v>451.45936956771578</v>
      </c>
      <c r="W49" s="242">
        <f>ISI_fec!W54</f>
        <v>501.8343796614144</v>
      </c>
      <c r="X49" s="242">
        <f>ISI_fec!X54</f>
        <v>397.48810268685952</v>
      </c>
      <c r="Y49" s="242">
        <f>ISI_fec!Y54</f>
        <v>397.9468917436804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17146.441516745108</v>
      </c>
      <c r="C51" s="203">
        <f t="shared" si="15"/>
        <v>14226.73391043126</v>
      </c>
      <c r="D51" s="203">
        <f t="shared" si="15"/>
        <v>13328.299246940851</v>
      </c>
      <c r="E51" s="203">
        <f t="shared" si="15"/>
        <v>14320.696630634653</v>
      </c>
      <c r="F51" s="203">
        <f t="shared" si="15"/>
        <v>15670.775030241126</v>
      </c>
      <c r="G51" s="203">
        <f t="shared" si="15"/>
        <v>11346.578521288131</v>
      </c>
      <c r="H51" s="203">
        <f t="shared" si="15"/>
        <v>11410.610928192746</v>
      </c>
      <c r="I51" s="203">
        <f t="shared" si="15"/>
        <v>13532.514195497131</v>
      </c>
      <c r="J51" s="203">
        <f t="shared" si="15"/>
        <v>9465.7870969151882</v>
      </c>
      <c r="K51" s="203">
        <f t="shared" si="15"/>
        <v>5791.6883063600908</v>
      </c>
      <c r="L51" s="203">
        <f t="shared" si="15"/>
        <v>6488.5126208732499</v>
      </c>
      <c r="M51" s="203">
        <f t="shared" si="15"/>
        <v>7236.1877525859854</v>
      </c>
      <c r="N51" s="203">
        <f t="shared" si="15"/>
        <v>7379.5687254766908</v>
      </c>
      <c r="O51" s="203">
        <f t="shared" si="15"/>
        <v>7386.7401346374827</v>
      </c>
      <c r="P51" s="203">
        <f t="shared" si="15"/>
        <v>7956.738538494079</v>
      </c>
      <c r="Q51" s="203">
        <f t="shared" si="15"/>
        <v>7470.2390215245978</v>
      </c>
      <c r="R51" s="203">
        <f t="shared" si="15"/>
        <v>7332.7351668628107</v>
      </c>
      <c r="S51" s="203">
        <f t="shared" si="15"/>
        <v>7948.8342828799387</v>
      </c>
      <c r="T51" s="203">
        <f t="shared" si="15"/>
        <v>7941.3073317222534</v>
      </c>
      <c r="U51" s="203">
        <f t="shared" si="15"/>
        <v>6784.0335860313535</v>
      </c>
      <c r="V51" s="203">
        <f t="shared" si="15"/>
        <v>5408.0797633173015</v>
      </c>
      <c r="W51" s="203">
        <f t="shared" si="15"/>
        <v>6058.6975360583256</v>
      </c>
      <c r="X51" s="203">
        <f t="shared" si="15"/>
        <v>4800.6907080802994</v>
      </c>
      <c r="Y51" s="203">
        <f t="shared" si="15"/>
        <v>4499.0453144430903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14435.357446745107</v>
      </c>
      <c r="C52" s="213">
        <f>(ISI_emi!C5-ISI_emi!C52)+(ISI_emi!C54-ISI_emi!C96)</f>
        <v>12027.174050431258</v>
      </c>
      <c r="D52" s="213">
        <f>(ISI_emi!D5-ISI_emi!D52)+(ISI_emi!D54-ISI_emi!D96)</f>
        <v>11257.717076940851</v>
      </c>
      <c r="E52" s="213">
        <f>(ISI_emi!E5-ISI_emi!E52)+(ISI_emi!E54-ISI_emi!E96)</f>
        <v>11868.281850634652</v>
      </c>
      <c r="F52" s="213">
        <f>(ISI_emi!F5-ISI_emi!F52)+(ISI_emi!F54-ISI_emi!F96)</f>
        <v>13052.885520241125</v>
      </c>
      <c r="G52" s="213">
        <f>(ISI_emi!G5-ISI_emi!G52)+(ISI_emi!G54-ISI_emi!G96)</f>
        <v>9429.9177912881296</v>
      </c>
      <c r="H52" s="213">
        <f>(ISI_emi!H5-ISI_emi!H52)+(ISI_emi!H54-ISI_emi!H96)</f>
        <v>9411.4913581927467</v>
      </c>
      <c r="I52" s="213">
        <f>(ISI_emi!I5-ISI_emi!I52)+(ISI_emi!I54-ISI_emi!I96)</f>
        <v>11104.252145497132</v>
      </c>
      <c r="J52" s="213">
        <f>(ISI_emi!J5-ISI_emi!J52)+(ISI_emi!J54-ISI_emi!J96)</f>
        <v>7518.3794069151872</v>
      </c>
      <c r="K52" s="213">
        <f>(ISI_emi!K5-ISI_emi!K52)+(ISI_emi!K54-ISI_emi!K96)</f>
        <v>4561.0310463600908</v>
      </c>
      <c r="L52" s="213">
        <f>(ISI_emi!L5-ISI_emi!L52)+(ISI_emi!L54-ISI_emi!L96)</f>
        <v>5065.22496087325</v>
      </c>
      <c r="M52" s="213">
        <f>(ISI_emi!M5-ISI_emi!M52)+(ISI_emi!M54-ISI_emi!M96)</f>
        <v>5374.9067525859846</v>
      </c>
      <c r="N52" s="213">
        <f>(ISI_emi!N5-ISI_emi!N52)+(ISI_emi!N54-ISI_emi!N96)</f>
        <v>5555.3405754766909</v>
      </c>
      <c r="O52" s="213">
        <f>(ISI_emi!O5-ISI_emi!O52)+(ISI_emi!O54-ISI_emi!O96)</f>
        <v>5427.1122446374829</v>
      </c>
      <c r="P52" s="213">
        <f>(ISI_emi!P5-ISI_emi!P52)+(ISI_emi!P54-ISI_emi!P96)</f>
        <v>5692.3285284940785</v>
      </c>
      <c r="Q52" s="213">
        <f>(ISI_emi!Q5-ISI_emi!Q52)+(ISI_emi!Q54-ISI_emi!Q96)</f>
        <v>5283.4485615245976</v>
      </c>
      <c r="R52" s="213">
        <f>(ISI_emi!R5-ISI_emi!R52)+(ISI_emi!R54-ISI_emi!R96)</f>
        <v>5135.7978568628114</v>
      </c>
      <c r="S52" s="213">
        <f>(ISI_emi!S5-ISI_emi!S52)+(ISI_emi!S54-ISI_emi!S96)</f>
        <v>6023.1903428799387</v>
      </c>
      <c r="T52" s="213">
        <f>(ISI_emi!T5-ISI_emi!T52)+(ISI_emi!T54-ISI_emi!T96)</f>
        <v>5535.3103617222523</v>
      </c>
      <c r="U52" s="213">
        <f>(ISI_emi!U5-ISI_emi!U52)+(ISI_emi!U54-ISI_emi!U96)</f>
        <v>4624.791956031353</v>
      </c>
      <c r="V52" s="213">
        <f>(ISI_emi!V5-ISI_emi!V52)+(ISI_emi!V54-ISI_emi!V96)</f>
        <v>3792.7808133173021</v>
      </c>
      <c r="W52" s="213">
        <f>(ISI_emi!W5-ISI_emi!W52)+(ISI_emi!W54-ISI_emi!W96)</f>
        <v>4198.9789260583248</v>
      </c>
      <c r="X52" s="213">
        <f>(ISI_emi!X5-ISI_emi!X52)+(ISI_emi!X54-ISI_emi!X96)</f>
        <v>3172.9663480802992</v>
      </c>
      <c r="Y52" s="213">
        <f>(ISI_emi!Y5-ISI_emi!Y52)+(ISI_emi!Y54-ISI_emi!Y96)</f>
        <v>3339.8902344430894</v>
      </c>
      <c r="DA52" s="85"/>
    </row>
    <row r="53" spans="1:105" ht="12" customHeight="1" x14ac:dyDescent="0.25">
      <c r="A53" s="14" t="s">
        <v>146</v>
      </c>
      <c r="B53" s="204">
        <f>ISI_emi!B52+ISI_emi!B96</f>
        <v>2711.0840699999999</v>
      </c>
      <c r="C53" s="204">
        <f>ISI_emi!C52+ISI_emi!C96</f>
        <v>2199.5598600000003</v>
      </c>
      <c r="D53" s="204">
        <f>ISI_emi!D52+ISI_emi!D96</f>
        <v>2070.5821700000001</v>
      </c>
      <c r="E53" s="204">
        <f>ISI_emi!E52+ISI_emi!E96</f>
        <v>2452.4147800000005</v>
      </c>
      <c r="F53" s="204">
        <f>ISI_emi!F52+ISI_emi!F96</f>
        <v>2617.88951</v>
      </c>
      <c r="G53" s="204">
        <f>ISI_emi!G52+ISI_emi!G96</f>
        <v>1916.6607300000005</v>
      </c>
      <c r="H53" s="204">
        <f>ISI_emi!H52+ISI_emi!H96</f>
        <v>1999.1195699999996</v>
      </c>
      <c r="I53" s="204">
        <f>ISI_emi!I52+ISI_emi!I96</f>
        <v>2428.2620499999998</v>
      </c>
      <c r="J53" s="204">
        <f>ISI_emi!J52+ISI_emi!J96</f>
        <v>1947.4076900000007</v>
      </c>
      <c r="K53" s="204">
        <f>ISI_emi!K52+ISI_emi!K96</f>
        <v>1230.6572599999995</v>
      </c>
      <c r="L53" s="204">
        <f>ISI_emi!L52+ISI_emi!L96</f>
        <v>1423.2876599999997</v>
      </c>
      <c r="M53" s="204">
        <f>ISI_emi!M52+ISI_emi!M96</f>
        <v>1861.2810000000006</v>
      </c>
      <c r="N53" s="204">
        <f>ISI_emi!N52+ISI_emi!N96</f>
        <v>1824.2281499999995</v>
      </c>
      <c r="O53" s="204">
        <f>ISI_emi!O52+ISI_emi!O96</f>
        <v>1959.6278899999998</v>
      </c>
      <c r="P53" s="204">
        <f>ISI_emi!P52+ISI_emi!P96</f>
        <v>2264.4100100000001</v>
      </c>
      <c r="Q53" s="204">
        <f>ISI_emi!Q52+ISI_emi!Q96</f>
        <v>2186.7904600000002</v>
      </c>
      <c r="R53" s="204">
        <f>ISI_emi!R52+ISI_emi!R96</f>
        <v>2196.9373099999993</v>
      </c>
      <c r="S53" s="204">
        <f>ISI_emi!S52+ISI_emi!S96</f>
        <v>1925.6439399999997</v>
      </c>
      <c r="T53" s="204">
        <f>ISI_emi!T52+ISI_emi!T96</f>
        <v>2405.9969700000006</v>
      </c>
      <c r="U53" s="204">
        <f>ISI_emi!U52+ISI_emi!U96</f>
        <v>2159.24163</v>
      </c>
      <c r="V53" s="204">
        <f>ISI_emi!V52+ISI_emi!V96</f>
        <v>1615.2989499999996</v>
      </c>
      <c r="W53" s="204">
        <f>ISI_emi!W52+ISI_emi!W96</f>
        <v>1859.7186100000004</v>
      </c>
      <c r="X53" s="204">
        <f>ISI_emi!X52+ISI_emi!X96</f>
        <v>1627.7243599999997</v>
      </c>
      <c r="Y53" s="204">
        <f>ISI_emi!Y52+ISI_emi!Y96</f>
        <v>1159.1550800000005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17146.441516745108</v>
      </c>
      <c r="C54" s="210">
        <f t="shared" si="16"/>
        <v>14226.73391043126</v>
      </c>
      <c r="D54" s="210">
        <f t="shared" si="16"/>
        <v>13328.299246940851</v>
      </c>
      <c r="E54" s="210">
        <f t="shared" si="16"/>
        <v>14320.696630634651</v>
      </c>
      <c r="F54" s="210">
        <f t="shared" si="16"/>
        <v>15670.775030241126</v>
      </c>
      <c r="G54" s="210">
        <f t="shared" si="16"/>
        <v>11346.578521288131</v>
      </c>
      <c r="H54" s="210">
        <f t="shared" si="16"/>
        <v>11410.610928192746</v>
      </c>
      <c r="I54" s="210">
        <f t="shared" si="16"/>
        <v>13532.514195497133</v>
      </c>
      <c r="J54" s="210">
        <f t="shared" si="16"/>
        <v>9465.7870969151882</v>
      </c>
      <c r="K54" s="210">
        <f t="shared" si="16"/>
        <v>5791.6883063600908</v>
      </c>
      <c r="L54" s="210">
        <f t="shared" si="16"/>
        <v>6488.5126208732509</v>
      </c>
      <c r="M54" s="210">
        <f t="shared" si="16"/>
        <v>7236.1877525859854</v>
      </c>
      <c r="N54" s="210">
        <f t="shared" si="16"/>
        <v>7379.5687254766899</v>
      </c>
      <c r="O54" s="210">
        <f t="shared" si="16"/>
        <v>7386.7401346374836</v>
      </c>
      <c r="P54" s="210">
        <f t="shared" si="16"/>
        <v>7956.7385384940781</v>
      </c>
      <c r="Q54" s="210">
        <f t="shared" si="16"/>
        <v>7470.2390215245978</v>
      </c>
      <c r="R54" s="210">
        <f t="shared" si="16"/>
        <v>7332.7351668628107</v>
      </c>
      <c r="S54" s="210">
        <f t="shared" si="16"/>
        <v>7948.8342828799377</v>
      </c>
      <c r="T54" s="210">
        <f t="shared" si="16"/>
        <v>7941.3073317222534</v>
      </c>
      <c r="U54" s="210">
        <f t="shared" si="16"/>
        <v>6784.0335860313535</v>
      </c>
      <c r="V54" s="210">
        <f t="shared" si="16"/>
        <v>5408.0797633173015</v>
      </c>
      <c r="W54" s="210">
        <f t="shared" si="16"/>
        <v>6058.6975360583256</v>
      </c>
      <c r="X54" s="210">
        <f t="shared" si="16"/>
        <v>4800.6907080802994</v>
      </c>
      <c r="Y54" s="210">
        <f t="shared" si="16"/>
        <v>4499.0453144430894</v>
      </c>
      <c r="DA54" s="109"/>
    </row>
    <row r="55" spans="1:105" ht="12" customHeight="1" x14ac:dyDescent="0.25">
      <c r="A55" s="51" t="s">
        <v>43</v>
      </c>
      <c r="B55" s="241">
        <f>ISI_emi!B$5</f>
        <v>15994.783268998603</v>
      </c>
      <c r="C55" s="241">
        <f>ISI_emi!C$5</f>
        <v>13265.005659554345</v>
      </c>
      <c r="D55" s="241">
        <f>ISI_emi!D$5</f>
        <v>12456.440419089553</v>
      </c>
      <c r="E55" s="241">
        <f>ISI_emi!E$5</f>
        <v>13277.518532301625</v>
      </c>
      <c r="F55" s="241">
        <f>ISI_emi!F$5</f>
        <v>14388.829410363311</v>
      </c>
      <c r="G55" s="241">
        <f>ISI_emi!G$5</f>
        <v>10189.238761667051</v>
      </c>
      <c r="H55" s="241">
        <f>ISI_emi!H$5</f>
        <v>10167.448857616135</v>
      </c>
      <c r="I55" s="241">
        <f>ISI_emi!I$5</f>
        <v>12159.912711291539</v>
      </c>
      <c r="J55" s="241">
        <f>ISI_emi!J$5</f>
        <v>8359.6731661216199</v>
      </c>
      <c r="K55" s="241">
        <f>ISI_emi!K$5</f>
        <v>4884.0616878062328</v>
      </c>
      <c r="L55" s="241">
        <f>ISI_emi!L$5</f>
        <v>5647.7055205882698</v>
      </c>
      <c r="M55" s="241">
        <f>ISI_emi!M$5</f>
        <v>6319.2896562094229</v>
      </c>
      <c r="N55" s="241">
        <f>ISI_emi!N$5</f>
        <v>6454.3259265498655</v>
      </c>
      <c r="O55" s="241">
        <f>ISI_emi!O$5</f>
        <v>6619.7731651086306</v>
      </c>
      <c r="P55" s="241">
        <f>ISI_emi!P$5</f>
        <v>7240.1614134490828</v>
      </c>
      <c r="Q55" s="241">
        <f>ISI_emi!Q$5</f>
        <v>6767.1818756759631</v>
      </c>
      <c r="R55" s="241">
        <f>ISI_emi!R$5</f>
        <v>6619.3580142353876</v>
      </c>
      <c r="S55" s="241">
        <f>ISI_emi!S$5</f>
        <v>7077.8723178409045</v>
      </c>
      <c r="T55" s="241">
        <f>ISI_emi!T$5</f>
        <v>7049.1763031818327</v>
      </c>
      <c r="U55" s="241">
        <f>ISI_emi!U$5</f>
        <v>6094.6296009839643</v>
      </c>
      <c r="V55" s="241">
        <f>ISI_emi!V$5</f>
        <v>4735.4939795547425</v>
      </c>
      <c r="W55" s="241">
        <f>ISI_emi!W$5</f>
        <v>5312.606836721081</v>
      </c>
      <c r="X55" s="241">
        <f>ISI_emi!X$5</f>
        <v>4096.9064656219607</v>
      </c>
      <c r="Y55" s="241">
        <f>ISI_emi!Y$5</f>
        <v>3883.668343282704</v>
      </c>
      <c r="DA55" s="83"/>
    </row>
    <row r="56" spans="1:105" ht="12" customHeight="1" x14ac:dyDescent="0.25">
      <c r="A56" s="52" t="s">
        <v>44</v>
      </c>
      <c r="B56" s="242">
        <f>ISI_emi!B$54</f>
        <v>1151.658247746506</v>
      </c>
      <c r="C56" s="242">
        <f>ISI_emi!C$54</f>
        <v>961.72825087691456</v>
      </c>
      <c r="D56" s="242">
        <f>ISI_emi!D$54</f>
        <v>871.85882785129718</v>
      </c>
      <c r="E56" s="242">
        <f>ISI_emi!E$54</f>
        <v>1043.1780983330273</v>
      </c>
      <c r="F56" s="242">
        <f>ISI_emi!F$54</f>
        <v>1281.9456198778146</v>
      </c>
      <c r="G56" s="242">
        <f>ISI_emi!G$54</f>
        <v>1157.3397596210789</v>
      </c>
      <c r="H56" s="242">
        <f>ISI_emi!H$54</f>
        <v>1243.1620705766118</v>
      </c>
      <c r="I56" s="242">
        <f>ISI_emi!I$54</f>
        <v>1372.6014842055929</v>
      </c>
      <c r="J56" s="242">
        <f>ISI_emi!J$54</f>
        <v>1106.113930793568</v>
      </c>
      <c r="K56" s="242">
        <f>ISI_emi!K$54</f>
        <v>907.62661855385772</v>
      </c>
      <c r="L56" s="242">
        <f>ISI_emi!L$54</f>
        <v>840.80710028498061</v>
      </c>
      <c r="M56" s="242">
        <f>ISI_emi!M$54</f>
        <v>916.89809637656231</v>
      </c>
      <c r="N56" s="242">
        <f>ISI_emi!N$54</f>
        <v>925.24279892682421</v>
      </c>
      <c r="O56" s="242">
        <f>ISI_emi!O$54</f>
        <v>766.9669695288527</v>
      </c>
      <c r="P56" s="242">
        <f>ISI_emi!P$54</f>
        <v>716.57712504499523</v>
      </c>
      <c r="Q56" s="242">
        <f>ISI_emi!Q$54</f>
        <v>703.05714584863472</v>
      </c>
      <c r="R56" s="242">
        <f>ISI_emi!R$54</f>
        <v>713.37715262742302</v>
      </c>
      <c r="S56" s="242">
        <f>ISI_emi!S$54</f>
        <v>870.96196503903366</v>
      </c>
      <c r="T56" s="242">
        <f>ISI_emi!T$54</f>
        <v>892.13102854042052</v>
      </c>
      <c r="U56" s="242">
        <f>ISI_emi!U$54</f>
        <v>689.40398504738869</v>
      </c>
      <c r="V56" s="242">
        <f>ISI_emi!V$54</f>
        <v>672.58578376255912</v>
      </c>
      <c r="W56" s="242">
        <f>ISI_emi!W$54</f>
        <v>746.09069933724436</v>
      </c>
      <c r="X56" s="242">
        <f>ISI_emi!X$54</f>
        <v>703.78424245833833</v>
      </c>
      <c r="Y56" s="242">
        <f>ISI_emi!Y$54</f>
        <v>615.37697116038566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113.16506828717904</v>
      </c>
      <c r="C58" s="250">
        <f t="shared" si="17"/>
        <v>121.17125250949627</v>
      </c>
      <c r="D58" s="250">
        <f t="shared" si="17"/>
        <v>127.52646869157475</v>
      </c>
      <c r="E58" s="250">
        <f t="shared" si="17"/>
        <v>118.48609518486222</v>
      </c>
      <c r="F58" s="250">
        <f t="shared" si="17"/>
        <v>196.9399865262709</v>
      </c>
      <c r="G58" s="250">
        <f t="shared" si="17"/>
        <v>232.86413572300171</v>
      </c>
      <c r="H58" s="250">
        <f t="shared" si="17"/>
        <v>282.15839147600701</v>
      </c>
      <c r="I58" s="250">
        <f t="shared" si="17"/>
        <v>302.31405608977281</v>
      </c>
      <c r="J58" s="250">
        <f t="shared" si="17"/>
        <v>196.15331583599684</v>
      </c>
      <c r="K58" s="250">
        <f t="shared" si="17"/>
        <v>229.83676306409041</v>
      </c>
      <c r="L58" s="250">
        <f t="shared" si="17"/>
        <v>141.13598130481816</v>
      </c>
      <c r="M58" s="250">
        <f t="shared" si="17"/>
        <v>192.78498758543844</v>
      </c>
      <c r="N58" s="250">
        <f t="shared" si="17"/>
        <v>206.90258684197619</v>
      </c>
      <c r="O58" s="250">
        <f t="shared" si="17"/>
        <v>212.23912349874098</v>
      </c>
      <c r="P58" s="250">
        <f t="shared" si="17"/>
        <v>237.9549316731021</v>
      </c>
      <c r="Q58" s="250">
        <f t="shared" si="17"/>
        <v>231.07946606941027</v>
      </c>
      <c r="R58" s="250">
        <f t="shared" si="17"/>
        <v>251.0044416864967</v>
      </c>
      <c r="S58" s="250">
        <f t="shared" si="17"/>
        <v>195.88072735649749</v>
      </c>
      <c r="T58" s="250">
        <f t="shared" si="17"/>
        <v>212.92898093717332</v>
      </c>
      <c r="U58" s="250">
        <f t="shared" si="17"/>
        <v>197.81250573891799</v>
      </c>
      <c r="V58" s="250">
        <f t="shared" si="17"/>
        <v>189.2978782150393</v>
      </c>
      <c r="W58" s="250">
        <f t="shared" si="17"/>
        <v>357.74757397290568</v>
      </c>
      <c r="X58" s="250">
        <f t="shared" si="17"/>
        <v>393.54242922631869</v>
      </c>
      <c r="Y58" s="250">
        <f t="shared" si="17"/>
        <v>372.21206230736061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0.32957468703452003</v>
      </c>
      <c r="C59" s="251">
        <f t="shared" si="18"/>
        <v>0.33687740406976485</v>
      </c>
      <c r="D59" s="251">
        <f t="shared" si="18"/>
        <v>0.33024955651386179</v>
      </c>
      <c r="E59" s="251">
        <f t="shared" si="18"/>
        <v>0.32054685914193187</v>
      </c>
      <c r="F59" s="251">
        <f t="shared" si="18"/>
        <v>0.29292977154838873</v>
      </c>
      <c r="G59" s="251">
        <f t="shared" si="18"/>
        <v>0.2896049657587132</v>
      </c>
      <c r="H59" s="251">
        <f t="shared" si="18"/>
        <v>0.23975943385510537</v>
      </c>
      <c r="I59" s="251">
        <f t="shared" si="18"/>
        <v>0.24529562025354476</v>
      </c>
      <c r="J59" s="251">
        <f t="shared" si="18"/>
        <v>0.20758017848912363</v>
      </c>
      <c r="K59" s="251">
        <f t="shared" si="18"/>
        <v>0.19702875130170977</v>
      </c>
      <c r="L59" s="251">
        <f t="shared" si="18"/>
        <v>0.1981361453120053</v>
      </c>
      <c r="M59" s="251">
        <f t="shared" si="18"/>
        <v>0.19535279376141046</v>
      </c>
      <c r="N59" s="251">
        <f t="shared" si="18"/>
        <v>0.20944655414408869</v>
      </c>
      <c r="O59" s="251">
        <f t="shared" si="18"/>
        <v>0.21544820207668425</v>
      </c>
      <c r="P59" s="251">
        <f t="shared" si="18"/>
        <v>0.20254929252417875</v>
      </c>
      <c r="Q59" s="251">
        <f t="shared" si="18"/>
        <v>0.18626022242882787</v>
      </c>
      <c r="R59" s="251">
        <f t="shared" si="18"/>
        <v>0.18577888767218939</v>
      </c>
      <c r="S59" s="251">
        <f t="shared" si="18"/>
        <v>0.1907046857473417</v>
      </c>
      <c r="T59" s="251">
        <f t="shared" si="18"/>
        <v>0.1892379446114629</v>
      </c>
      <c r="U59" s="251">
        <f t="shared" si="18"/>
        <v>0.17741669705529153</v>
      </c>
      <c r="V59" s="251">
        <f t="shared" si="18"/>
        <v>0.18048112546015296</v>
      </c>
      <c r="W59" s="251">
        <f t="shared" si="18"/>
        <v>0.18798553637779053</v>
      </c>
      <c r="X59" s="251">
        <f t="shared" si="18"/>
        <v>0.14875955706351229</v>
      </c>
      <c r="Y59" s="251">
        <f t="shared" si="18"/>
        <v>0.19114468239466897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0.40471968786090523</v>
      </c>
      <c r="C60" s="252">
        <f t="shared" si="19"/>
        <v>0.41604353598686006</v>
      </c>
      <c r="D60" s="252">
        <f t="shared" si="19"/>
        <v>0.40334457791220868</v>
      </c>
      <c r="E60" s="252">
        <f t="shared" si="19"/>
        <v>0.39921449404421078</v>
      </c>
      <c r="F60" s="252">
        <f t="shared" si="19"/>
        <v>0.36799451916634474</v>
      </c>
      <c r="G60" s="252">
        <f t="shared" si="19"/>
        <v>0.3820227793727658</v>
      </c>
      <c r="H60" s="252">
        <f t="shared" si="19"/>
        <v>0.3148131354407584</v>
      </c>
      <c r="I60" s="252">
        <f t="shared" si="19"/>
        <v>0.32088863508238197</v>
      </c>
      <c r="J60" s="252">
        <f t="shared" si="19"/>
        <v>0.27796200133366467</v>
      </c>
      <c r="K60" s="252">
        <f t="shared" si="19"/>
        <v>0.28128941853203215</v>
      </c>
      <c r="L60" s="252">
        <f t="shared" si="19"/>
        <v>0.27231474076685885</v>
      </c>
      <c r="M60" s="252">
        <f t="shared" si="19"/>
        <v>0.26723789890234778</v>
      </c>
      <c r="N60" s="252">
        <f t="shared" si="19"/>
        <v>0.2878305868071076</v>
      </c>
      <c r="O60" s="252">
        <f t="shared" si="19"/>
        <v>0.28569218295313253</v>
      </c>
      <c r="P60" s="252">
        <f t="shared" si="19"/>
        <v>0.2595412279739342</v>
      </c>
      <c r="Q60" s="252">
        <f t="shared" si="19"/>
        <v>0.239561802096006</v>
      </c>
      <c r="R60" s="252">
        <f t="shared" si="19"/>
        <v>0.24078541946389356</v>
      </c>
      <c r="S60" s="252">
        <f t="shared" si="19"/>
        <v>0.25057840371686246</v>
      </c>
      <c r="T60" s="252">
        <f t="shared" si="19"/>
        <v>0.25251008280781112</v>
      </c>
      <c r="U60" s="252">
        <f t="shared" si="19"/>
        <v>0.23223855656461637</v>
      </c>
      <c r="V60" s="252">
        <f t="shared" si="19"/>
        <v>0.24553555010295472</v>
      </c>
      <c r="W60" s="252">
        <f t="shared" si="19"/>
        <v>0.25673793522806632</v>
      </c>
      <c r="X60" s="252">
        <f t="shared" si="19"/>
        <v>0.20395911715089068</v>
      </c>
      <c r="Y60" s="252">
        <f t="shared" si="19"/>
        <v>0.26427352573712892</v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0.16494089798996536</v>
      </c>
      <c r="C61" s="253">
        <f t="shared" si="20"/>
        <v>0.16822034620089998</v>
      </c>
      <c r="D61" s="253">
        <f t="shared" si="20"/>
        <v>0.16453929352426688</v>
      </c>
      <c r="E61" s="253">
        <f t="shared" si="20"/>
        <v>0.16333601147991669</v>
      </c>
      <c r="F61" s="253">
        <f t="shared" si="20"/>
        <v>0.15410157584984124</v>
      </c>
      <c r="G61" s="253">
        <f t="shared" si="20"/>
        <v>0.15828340126329069</v>
      </c>
      <c r="H61" s="253">
        <f t="shared" si="20"/>
        <v>0.13771427890125568</v>
      </c>
      <c r="I61" s="253">
        <f t="shared" si="20"/>
        <v>0.13962371478045785</v>
      </c>
      <c r="J61" s="253">
        <f t="shared" si="20"/>
        <v>0.12590390391306075</v>
      </c>
      <c r="K61" s="253">
        <f t="shared" si="20"/>
        <v>0.12699220806553616</v>
      </c>
      <c r="L61" s="253">
        <f t="shared" si="20"/>
        <v>0.12402663821393725</v>
      </c>
      <c r="M61" s="253">
        <f t="shared" si="20"/>
        <v>0.12234467622983106</v>
      </c>
      <c r="N61" s="253">
        <f t="shared" si="20"/>
        <v>0.12911210680911775</v>
      </c>
      <c r="O61" s="253">
        <f t="shared" si="20"/>
        <v>0.12841866530359836</v>
      </c>
      <c r="P61" s="253">
        <f t="shared" si="20"/>
        <v>0.11984148774294491</v>
      </c>
      <c r="Q61" s="253">
        <f t="shared" si="20"/>
        <v>0.11311401690843609</v>
      </c>
      <c r="R61" s="253">
        <f t="shared" si="20"/>
        <v>0.11353088375357021</v>
      </c>
      <c r="S61" s="253">
        <f t="shared" si="20"/>
        <v>0.1168503095010861</v>
      </c>
      <c r="T61" s="253">
        <f t="shared" si="20"/>
        <v>0.11750187990998934</v>
      </c>
      <c r="U61" s="253">
        <f t="shared" si="20"/>
        <v>0.11060190980886071</v>
      </c>
      <c r="V61" s="253">
        <f t="shared" si="20"/>
        <v>0.11516597371268204</v>
      </c>
      <c r="W61" s="253">
        <f t="shared" si="20"/>
        <v>0.11895756404053817</v>
      </c>
      <c r="X61" s="253">
        <f t="shared" si="20"/>
        <v>0.10058915444044426</v>
      </c>
      <c r="Y61" s="253">
        <f t="shared" si="20"/>
        <v>0.12144375358388683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0.16317490605566623</v>
      </c>
      <c r="C62" s="251">
        <f>IF(SUM(ISI_ued!C$5,ISI_ued!C$54)=0,"",SUM(ISI_ued!C$5,ISI_ued!C$54)/C$7)</f>
        <v>0.16725447991489531</v>
      </c>
      <c r="D62" s="251">
        <f>IF(SUM(ISI_ued!D$5,ISI_ued!D$54)=0,"",SUM(ISI_ued!D$5,ISI_ued!D$54)/D$7)</f>
        <v>0.16419236105996818</v>
      </c>
      <c r="E62" s="251">
        <f>IF(SUM(ISI_ued!E$5,ISI_ued!E$54)=0,"",SUM(ISI_ued!E$5,ISI_ued!E$54)/E$7)</f>
        <v>0.15979916550159121</v>
      </c>
      <c r="F62" s="251">
        <f>IF(SUM(ISI_ued!F$5,ISI_ued!F$54)=0,"",SUM(ISI_ued!F$5,ISI_ued!F$54)/F$7)</f>
        <v>0.14621601705358028</v>
      </c>
      <c r="G62" s="251">
        <f>IF(SUM(ISI_ued!G$5,ISI_ued!G$54)=0,"",SUM(ISI_ued!G$5,ISI_ued!G$54)/G$7)</f>
        <v>0.14502349694662461</v>
      </c>
      <c r="H62" s="251">
        <f>IF(SUM(ISI_ued!H$5,ISI_ued!H$54)=0,"",SUM(ISI_ued!H$5,ISI_ued!H$54)/H$7)</f>
        <v>0.12082668312454727</v>
      </c>
      <c r="I62" s="251">
        <f>IF(SUM(ISI_ued!I$5,ISI_ued!I$54)=0,"",SUM(ISI_ued!I$5,ISI_ued!I$54)/I$7)</f>
        <v>0.12353876685617553</v>
      </c>
      <c r="J62" s="251">
        <f>IF(SUM(ISI_ued!J$5,ISI_ued!J$54)=0,"",SUM(ISI_ued!J$5,ISI_ued!J$54)/J$7)</f>
        <v>0.10666784048488365</v>
      </c>
      <c r="K62" s="251">
        <f>IF(SUM(ISI_ued!K$5,ISI_ued!K$54)=0,"",SUM(ISI_ued!K$5,ISI_ued!K$54)/K$7)</f>
        <v>0.10129698668343075</v>
      </c>
      <c r="L62" s="251">
        <f>IF(SUM(ISI_ued!L$5,ISI_ued!L$54)=0,"",SUM(ISI_ued!L$5,ISI_ued!L$54)/L$7)</f>
        <v>0.10280889656977787</v>
      </c>
      <c r="M62" s="251">
        <f>IF(SUM(ISI_ued!M$5,ISI_ued!M$54)=0,"",SUM(ISI_ued!M$5,ISI_ued!M$54)/M$7)</f>
        <v>0.10143978758780277</v>
      </c>
      <c r="N62" s="251">
        <f>IF(SUM(ISI_ued!N$5,ISI_ued!N$54)=0,"",SUM(ISI_ued!N$5,ISI_ued!N$54)/N$7)</f>
        <v>0.10867031465313919</v>
      </c>
      <c r="O62" s="251">
        <f>IF(SUM(ISI_ued!O$5,ISI_ued!O$54)=0,"",SUM(ISI_ued!O$5,ISI_ued!O$54)/O$7)</f>
        <v>0.11191220213341851</v>
      </c>
      <c r="P62" s="251">
        <f>IF(SUM(ISI_ued!P$5,ISI_ued!P$54)=0,"",SUM(ISI_ued!P$5,ISI_ued!P$54)/P$7)</f>
        <v>0.10496432887054953</v>
      </c>
      <c r="Q62" s="251">
        <f>IF(SUM(ISI_ued!Q$5,ISI_ued!Q$54)=0,"",SUM(ISI_ued!Q$5,ISI_ued!Q$54)/Q$7)</f>
        <v>9.9556912407261597E-2</v>
      </c>
      <c r="R62" s="251">
        <f>IF(SUM(ISI_ued!R$5,ISI_ued!R$54)=0,"",SUM(ISI_ued!R$5,ISI_ued!R$54)/R$7)</f>
        <v>9.9404623955160615E-2</v>
      </c>
      <c r="S62" s="251">
        <f>IF(SUM(ISI_ued!S$5,ISI_ued!S$54)=0,"",SUM(ISI_ued!S$5,ISI_ued!S$54)/S$7)</f>
        <v>0.10478503671342732</v>
      </c>
      <c r="T62" s="251">
        <f>IF(SUM(ISI_ued!T$5,ISI_ued!T$54)=0,"",SUM(ISI_ued!T$5,ISI_ued!T$54)/T$7)</f>
        <v>0.10478513110755648</v>
      </c>
      <c r="U62" s="251">
        <f>IF(SUM(ISI_ued!U$5,ISI_ued!U$54)=0,"",SUM(ISI_ued!U$5,ISI_ued!U$54)/U$7)</f>
        <v>9.8589665405422716E-2</v>
      </c>
      <c r="V62" s="251">
        <f>IF(SUM(ISI_ued!V$5,ISI_ued!V$54)=0,"",SUM(ISI_ued!V$5,ISI_ued!V$54)/V$7)</f>
        <v>0.10070415899122677</v>
      </c>
      <c r="W62" s="251">
        <f>IF(SUM(ISI_ued!W$5,ISI_ued!W$54)=0,"",SUM(ISI_ued!W$5,ISI_ued!W$54)/W$7)</f>
        <v>0.10464190880030722</v>
      </c>
      <c r="X62" s="251">
        <f>IF(SUM(ISI_ued!X$5,ISI_ued!X$54)=0,"",SUM(ISI_ued!X$5,ISI_ued!X$54)/X$7)</f>
        <v>8.1848375148690825E-2</v>
      </c>
      <c r="Y62" s="251">
        <f>IF(SUM(ISI_ued!Y$5,ISI_ued!Y$54)=0,"",SUM(ISI_ued!Y$5,ISI_ued!Y$54)/Y$7)</f>
        <v>0.10562636230704299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0.19968706296209518</v>
      </c>
      <c r="C63" s="252">
        <f>IF(ISI_ued!C$5=0,"",ISI_ued!C$5/C$8)</f>
        <v>0.20583194070017247</v>
      </c>
      <c r="D63" s="252">
        <f>IF(ISI_ued!D$5=0,"",ISI_ued!D$5/D$8)</f>
        <v>0.19997249515243606</v>
      </c>
      <c r="E63" s="252">
        <f>IF(ISI_ued!E$5=0,"",ISI_ued!E$5/E$8)</f>
        <v>0.19823095138864907</v>
      </c>
      <c r="F63" s="252">
        <f>IF(ISI_ued!F$5=0,"",ISI_ued!F$5/F$8)</f>
        <v>0.18255639022704015</v>
      </c>
      <c r="G63" s="252">
        <f>IF(ISI_ued!G$5=0,"",ISI_ued!G$5/G$8)</f>
        <v>0.18995818606566045</v>
      </c>
      <c r="H63" s="252">
        <f>IF(ISI_ued!H$5=0,"",ISI_ued!H$5/H$8)</f>
        <v>0.15692574713214791</v>
      </c>
      <c r="I63" s="252">
        <f>IF(ISI_ued!I$5=0,"",ISI_ued!I$5/I$8)</f>
        <v>0.15944685214051271</v>
      </c>
      <c r="J63" s="252">
        <f>IF(ISI_ued!J$5=0,"",ISI_ued!J$5/J$8)</f>
        <v>0.14068577462503684</v>
      </c>
      <c r="K63" s="252">
        <f>IF(ISI_ued!K$5=0,"",ISI_ued!K$5/K$8)</f>
        <v>0.14190896068588513</v>
      </c>
      <c r="L63" s="252">
        <f>IF(ISI_ued!L$5=0,"",ISI_ued!L$5/L$8)</f>
        <v>0.13898098921340957</v>
      </c>
      <c r="M63" s="252">
        <f>IF(ISI_ued!M$5=0,"",ISI_ued!M$5/M$8)</f>
        <v>0.13657427019847637</v>
      </c>
      <c r="N63" s="252">
        <f>IF(ISI_ued!N$5=0,"",ISI_ued!N$5/N$8)</f>
        <v>0.1470511245004624</v>
      </c>
      <c r="O63" s="252">
        <f>IF(ISI_ued!O$5=0,"",ISI_ued!O$5/O$8)</f>
        <v>0.14637277578078556</v>
      </c>
      <c r="P63" s="252">
        <f>IF(ISI_ued!P$5=0,"",ISI_ued!P$5/P$8)</f>
        <v>0.1327655042232265</v>
      </c>
      <c r="Q63" s="252">
        <f>IF(ISI_ued!Q$5=0,"",ISI_ued!Q$5/Q$8)</f>
        <v>0.12738614356392269</v>
      </c>
      <c r="R63" s="252">
        <f>IF(ISI_ued!R$5=0,"",ISI_ued!R$5/R$8)</f>
        <v>0.12820725521353485</v>
      </c>
      <c r="S63" s="252">
        <f>IF(ISI_ued!S$5=0,"",ISI_ued!S$5/S$8)</f>
        <v>0.13630736562398363</v>
      </c>
      <c r="T63" s="252">
        <f>IF(ISI_ued!T$5=0,"",ISI_ued!T$5/T$8)</f>
        <v>0.13747793470454753</v>
      </c>
      <c r="U63" s="252">
        <f>IF(ISI_ued!U$5=0,"",ISI_ued!U$5/U$8)</f>
        <v>0.12675326182115079</v>
      </c>
      <c r="V63" s="252">
        <f>IF(ISI_ued!V$5=0,"",ISI_ued!V$5/V$8)</f>
        <v>0.13437086342638166</v>
      </c>
      <c r="W63" s="252">
        <f>IF(ISI_ued!W$5=0,"",ISI_ued!W$5/W$8)</f>
        <v>0.14009653151619916</v>
      </c>
      <c r="X63" s="252">
        <f>IF(ISI_ued!X$5=0,"",ISI_ued!X$5/X$8)</f>
        <v>0.10994035125436451</v>
      </c>
      <c r="Y63" s="252">
        <f>IF(ISI_ued!Y$5=0,"",ISI_ued!Y$5/Y$8)</f>
        <v>0.14310457051640757</v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8.3181098462493067E-2</v>
      </c>
      <c r="C64" s="253">
        <f>IF(ISI_ued!C$54=0,"",ISI_ued!C$54/C$9)</f>
        <v>8.5068311681868736E-2</v>
      </c>
      <c r="D64" s="253">
        <f>IF(ISI_ued!D$54=0,"",ISI_ued!D$54/D$9)</f>
        <v>8.3076912745728898E-2</v>
      </c>
      <c r="E64" s="253">
        <f>IF(ISI_ued!E$54=0,"",ISI_ued!E$54/E$9)</f>
        <v>8.2996378129443937E-2</v>
      </c>
      <c r="F64" s="253">
        <f>IF(ISI_ued!F$54=0,"",ISI_ued!F$54/F$9)</f>
        <v>7.9006459987454647E-2</v>
      </c>
      <c r="G64" s="253">
        <f>IF(ISI_ued!G$54=0,"",ISI_ued!G$54/G$9)</f>
        <v>8.1173320833715992E-2</v>
      </c>
      <c r="H64" s="253">
        <f>IF(ISI_ued!H$54=0,"",ISI_ued!H$54/H$9)</f>
        <v>7.1745365314517889E-2</v>
      </c>
      <c r="I64" s="253">
        <f>IF(ISI_ued!I$54=0,"",ISI_ued!I$54/I$9)</f>
        <v>7.3342650158386286E-2</v>
      </c>
      <c r="J64" s="253">
        <f>IF(ISI_ued!J$54=0,"",ISI_ued!J$54/J$9)</f>
        <v>6.7190912820213528E-2</v>
      </c>
      <c r="K64" s="253">
        <f>IF(ISI_ued!K$54=0,"",ISI_ued!K$54/K$9)</f>
        <v>6.7540758936569467E-2</v>
      </c>
      <c r="L64" s="253">
        <f>IF(ISI_ued!L$54=0,"",ISI_ued!L$54/L$9)</f>
        <v>6.6670493839347145E-2</v>
      </c>
      <c r="M64" s="253">
        <f>IF(ISI_ued!M$54=0,"",ISI_ued!M$54/M$9)</f>
        <v>6.575642271239257E-2</v>
      </c>
      <c r="N64" s="253">
        <f>IF(ISI_ued!N$54=0,"",ISI_ued!N$54/N$9)</f>
        <v>6.9334482563346719E-2</v>
      </c>
      <c r="O64" s="253">
        <f>IF(ISI_ued!O$54=0,"",ISI_ued!O$54/O$9)</f>
        <v>6.9216903204671276E-2</v>
      </c>
      <c r="P64" s="253">
        <f>IF(ISI_ued!P$54=0,"",ISI_ued!P$54/P$9)</f>
        <v>6.461872267885943E-2</v>
      </c>
      <c r="Q64" s="253">
        <f>IF(ISI_ued!Q$54=0,"",ISI_ued!Q$54/Q$9)</f>
        <v>6.1366624720288976E-2</v>
      </c>
      <c r="R64" s="253">
        <f>IF(ISI_ued!R$54=0,"",ISI_ued!R$54/R$9)</f>
        <v>6.157397824381982E-2</v>
      </c>
      <c r="S64" s="253">
        <f>IF(ISI_ued!S$54=0,"",ISI_ued!S$54/S$9)</f>
        <v>6.59021675937317E-2</v>
      </c>
      <c r="T64" s="253">
        <f>IF(ISI_ued!T$54=0,"",ISI_ued!T$54/T$9)</f>
        <v>6.7719004674015496E-2</v>
      </c>
      <c r="U64" s="253">
        <f>IF(ISI_ued!U$54=0,"",ISI_ued!U$54/U$9)</f>
        <v>6.4264950420314632E-2</v>
      </c>
      <c r="V64" s="253">
        <f>IF(ISI_ued!V$54=0,"",ISI_ued!V$54/V$9)</f>
        <v>6.6902524112534376E-2</v>
      </c>
      <c r="W64" s="253">
        <f>IF(ISI_ued!W$54=0,"",ISI_ued!W$54/W$9)</f>
        <v>6.9045176802780842E-2</v>
      </c>
      <c r="X64" s="253">
        <f>IF(ISI_ued!X$54=0,"",ISI_ued!X$54/X$9)</f>
        <v>5.7333654427260225E-2</v>
      </c>
      <c r="Y64" s="253">
        <f>IF(ISI_ued!Y$54=0,"",ISI_ued!Y$54/Y$9)</f>
        <v>6.99049451074924E-2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4.9557978820488238</v>
      </c>
      <c r="C65" s="254">
        <f t="shared" si="21"/>
        <v>4.7940958961738014</v>
      </c>
      <c r="D65" s="254">
        <f t="shared" si="21"/>
        <v>4.822928464469423</v>
      </c>
      <c r="E65" s="254">
        <f t="shared" si="21"/>
        <v>4.9054513229258943</v>
      </c>
      <c r="F65" s="254">
        <f t="shared" si="21"/>
        <v>5.0503314369338073</v>
      </c>
      <c r="G65" s="254">
        <f t="shared" si="21"/>
        <v>4.7000938162534238</v>
      </c>
      <c r="H65" s="254">
        <f t="shared" si="21"/>
        <v>4.755617791581825</v>
      </c>
      <c r="I65" s="254">
        <f t="shared" si="21"/>
        <v>5.1890662802661609</v>
      </c>
      <c r="J65" s="254">
        <f t="shared" si="21"/>
        <v>4.6877518684167097</v>
      </c>
      <c r="K65" s="254">
        <f t="shared" si="21"/>
        <v>4.1236188760347954</v>
      </c>
      <c r="L65" s="254">
        <f t="shared" si="21"/>
        <v>4.0970411605864729</v>
      </c>
      <c r="M65" s="254">
        <f t="shared" si="21"/>
        <v>4.2192653623544469</v>
      </c>
      <c r="N65" s="254">
        <f t="shared" si="21"/>
        <v>4.2115189551262509</v>
      </c>
      <c r="O65" s="254">
        <f t="shared" si="21"/>
        <v>4.3124533348925338</v>
      </c>
      <c r="P65" s="254">
        <f t="shared" si="21"/>
        <v>4.5899544551735216</v>
      </c>
      <c r="Q65" s="254">
        <f t="shared" si="21"/>
        <v>4.3603329564834388</v>
      </c>
      <c r="R65" s="254">
        <f t="shared" si="21"/>
        <v>4.3849504979472984</v>
      </c>
      <c r="S65" s="254">
        <f t="shared" si="21"/>
        <v>4.0341992568765868</v>
      </c>
      <c r="T65" s="254">
        <f t="shared" si="21"/>
        <v>4.1276273702426627</v>
      </c>
      <c r="U65" s="254">
        <f t="shared" si="21"/>
        <v>4.2694935290378666</v>
      </c>
      <c r="V65" s="254">
        <f t="shared" si="21"/>
        <v>3.8143223856908155</v>
      </c>
      <c r="W65" s="254">
        <f t="shared" si="21"/>
        <v>3.8122993340012461</v>
      </c>
      <c r="X65" s="254">
        <f t="shared" si="21"/>
        <v>4.3610104815076927</v>
      </c>
      <c r="Y65" s="254">
        <f t="shared" si="21"/>
        <v>3.6777158620099737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5.4828864312794243</v>
      </c>
      <c r="C66" s="255">
        <f t="shared" si="22"/>
        <v>5.318381331951521</v>
      </c>
      <c r="D66" s="255">
        <f t="shared" si="22"/>
        <v>5.3185174271698248</v>
      </c>
      <c r="E66" s="255">
        <f t="shared" si="22"/>
        <v>5.4792710301985705</v>
      </c>
      <c r="F66" s="255">
        <f t="shared" si="22"/>
        <v>5.6871647328314054</v>
      </c>
      <c r="G66" s="255">
        <f t="shared" si="22"/>
        <v>5.4513801173000367</v>
      </c>
      <c r="H66" s="255">
        <f t="shared" si="22"/>
        <v>5.6008800225750539</v>
      </c>
      <c r="I66" s="255">
        <f t="shared" si="22"/>
        <v>6.1140764923150606</v>
      </c>
      <c r="J66" s="255">
        <f t="shared" si="22"/>
        <v>5.7558738183684888</v>
      </c>
      <c r="K66" s="255">
        <f t="shared" si="22"/>
        <v>5.3661654644212673</v>
      </c>
      <c r="L66" s="255">
        <f t="shared" si="22"/>
        <v>5.1918502718061115</v>
      </c>
      <c r="M66" s="255">
        <f t="shared" si="22"/>
        <v>5.3455669784107469</v>
      </c>
      <c r="N66" s="255">
        <f t="shared" si="22"/>
        <v>5.2956665638561624</v>
      </c>
      <c r="O66" s="255">
        <f t="shared" si="22"/>
        <v>5.2668159386360838</v>
      </c>
      <c r="P66" s="255">
        <f t="shared" si="22"/>
        <v>5.5054778230340302</v>
      </c>
      <c r="Q66" s="255">
        <f t="shared" si="22"/>
        <v>5.3090275011365087</v>
      </c>
      <c r="R66" s="255">
        <f t="shared" si="22"/>
        <v>5.3793296242029172</v>
      </c>
      <c r="S66" s="255">
        <f t="shared" si="22"/>
        <v>4.9501775096247904</v>
      </c>
      <c r="T66" s="255">
        <f t="shared" si="22"/>
        <v>5.1677198095240691</v>
      </c>
      <c r="U66" s="255">
        <f t="shared" si="22"/>
        <v>5.3344260931408645</v>
      </c>
      <c r="V66" s="255">
        <f t="shared" si="22"/>
        <v>4.900262228781342</v>
      </c>
      <c r="W66" s="255">
        <f t="shared" si="22"/>
        <v>4.8855338172042977</v>
      </c>
      <c r="X66" s="255">
        <f t="shared" si="22"/>
        <v>5.8249914074086551</v>
      </c>
      <c r="Y66" s="255">
        <f t="shared" si="22"/>
        <v>4.705314755578538</v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2.1222638162203706</v>
      </c>
      <c r="C67" s="256">
        <f t="shared" si="23"/>
        <v>2.0316540495473001</v>
      </c>
      <c r="D67" s="256">
        <f t="shared" si="23"/>
        <v>2.0687642600904059</v>
      </c>
      <c r="E67" s="256">
        <f t="shared" si="23"/>
        <v>2.1026892647941331</v>
      </c>
      <c r="F67" s="256">
        <f t="shared" si="23"/>
        <v>2.2377721690920223</v>
      </c>
      <c r="G67" s="256">
        <f t="shared" si="23"/>
        <v>2.1235370569880589</v>
      </c>
      <c r="H67" s="256">
        <f t="shared" si="23"/>
        <v>2.1284633182547896</v>
      </c>
      <c r="I67" s="256">
        <f t="shared" si="23"/>
        <v>2.2172664943087219</v>
      </c>
      <c r="J67" s="256">
        <f t="shared" si="23"/>
        <v>1.9512075671871083</v>
      </c>
      <c r="K67" s="256">
        <f t="shared" si="23"/>
        <v>1.8359729280727382</v>
      </c>
      <c r="L67" s="256">
        <f t="shared" si="23"/>
        <v>1.6955007397557638</v>
      </c>
      <c r="M67" s="256">
        <f t="shared" si="23"/>
        <v>1.7206470527441236</v>
      </c>
      <c r="N67" s="256">
        <f t="shared" si="23"/>
        <v>1.734481356880504</v>
      </c>
      <c r="O67" s="256">
        <f t="shared" si="23"/>
        <v>1.6819359585896787</v>
      </c>
      <c r="P67" s="256">
        <f t="shared" si="23"/>
        <v>1.7125448758964192</v>
      </c>
      <c r="Q67" s="256">
        <f t="shared" si="23"/>
        <v>1.6030631123051364</v>
      </c>
      <c r="R67" s="256">
        <f t="shared" si="23"/>
        <v>1.6149505854945965</v>
      </c>
      <c r="S67" s="256">
        <f t="shared" si="23"/>
        <v>1.6112800023047935</v>
      </c>
      <c r="T67" s="256">
        <f t="shared" si="23"/>
        <v>1.5934857243516778</v>
      </c>
      <c r="U67" s="256">
        <f t="shared" si="23"/>
        <v>1.5442040964319887</v>
      </c>
      <c r="V67" s="256">
        <f t="shared" si="23"/>
        <v>1.489803577244565</v>
      </c>
      <c r="W67" s="256">
        <f t="shared" si="23"/>
        <v>1.4867269552967428</v>
      </c>
      <c r="X67" s="256">
        <f t="shared" si="23"/>
        <v>1.7705793901780713</v>
      </c>
      <c r="Y67" s="256">
        <f t="shared" si="23"/>
        <v>1.5463796399162557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PL: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2917.2195101014049</v>
      </c>
      <c r="C5" s="223">
        <v>2494.180998241226</v>
      </c>
      <c r="D5" s="223">
        <v>2342.088860225485</v>
      </c>
      <c r="E5" s="223">
        <v>2423.2271882744308</v>
      </c>
      <c r="F5" s="223">
        <v>2530.053213914854</v>
      </c>
      <c r="G5" s="223">
        <v>1869.1117739765291</v>
      </c>
      <c r="H5" s="223">
        <v>1815.330593877203</v>
      </c>
      <c r="I5" s="223">
        <v>1988.8388257123779</v>
      </c>
      <c r="J5" s="223">
        <v>1452.3725553961469</v>
      </c>
      <c r="K5" s="223">
        <v>910.15860770386644</v>
      </c>
      <c r="L5" s="223">
        <v>1087.802079204333</v>
      </c>
      <c r="M5" s="223">
        <v>1182.155173011819</v>
      </c>
      <c r="N5" s="223">
        <v>1218.7938664042319</v>
      </c>
      <c r="O5" s="223">
        <v>1256.8833318338659</v>
      </c>
      <c r="P5" s="223">
        <v>1315.08320370621</v>
      </c>
      <c r="Q5" s="223">
        <v>1274.6556453563869</v>
      </c>
      <c r="R5" s="223">
        <v>1230.517271976285</v>
      </c>
      <c r="S5" s="223">
        <v>1429.821921351137</v>
      </c>
      <c r="T5" s="223">
        <v>1364.078658094089</v>
      </c>
      <c r="U5" s="223">
        <v>1142.5089587089019</v>
      </c>
      <c r="V5" s="223">
        <v>966.37562613305784</v>
      </c>
      <c r="W5" s="223">
        <v>1087.415835299892</v>
      </c>
      <c r="X5" s="223">
        <v>703.33261958313142</v>
      </c>
      <c r="Y5" s="223">
        <v>825.37907558220104</v>
      </c>
      <c r="DA5" s="89" t="s">
        <v>153</v>
      </c>
    </row>
    <row r="6" spans="1:105" ht="12" customHeight="1" x14ac:dyDescent="0.25">
      <c r="A6" s="55" t="s">
        <v>91</v>
      </c>
      <c r="B6" s="259">
        <v>4.8896050116784364</v>
      </c>
      <c r="C6" s="259">
        <v>4.1365935914138596</v>
      </c>
      <c r="D6" s="259">
        <v>3.55976937013437</v>
      </c>
      <c r="E6" s="259">
        <v>3.59280999152951</v>
      </c>
      <c r="F6" s="259">
        <v>4.2280240553083743</v>
      </c>
      <c r="G6" s="259">
        <v>3.3222398210724631</v>
      </c>
      <c r="H6" s="259">
        <v>3.336530820901805</v>
      </c>
      <c r="I6" s="259">
        <v>3.8443753993345768</v>
      </c>
      <c r="J6" s="259">
        <v>3.2453773995018911</v>
      </c>
      <c r="K6" s="259">
        <v>2.056656383413026</v>
      </c>
      <c r="L6" s="259">
        <v>2.591017606422787</v>
      </c>
      <c r="M6" s="259">
        <v>2.700295074332796</v>
      </c>
      <c r="N6" s="259">
        <v>2.706465484701456</v>
      </c>
      <c r="O6" s="259">
        <v>2.8750756599633092</v>
      </c>
      <c r="P6" s="259">
        <v>3.0580348646571371</v>
      </c>
      <c r="Q6" s="259">
        <v>3.0094533078482142</v>
      </c>
      <c r="R6" s="259">
        <v>3.0785069546334851</v>
      </c>
      <c r="S6" s="259">
        <v>3.4051021311769891</v>
      </c>
      <c r="T6" s="259">
        <v>3.353773561409092</v>
      </c>
      <c r="U6" s="259">
        <v>3.113317802321705</v>
      </c>
      <c r="V6" s="259">
        <v>2.6576222544866952</v>
      </c>
      <c r="W6" s="259">
        <v>2.9612922905206949</v>
      </c>
      <c r="X6" s="259">
        <v>1.625653445784109</v>
      </c>
      <c r="Y6" s="259">
        <v>2.1081380785431012</v>
      </c>
      <c r="DA6" s="67" t="s">
        <v>154</v>
      </c>
    </row>
    <row r="7" spans="1:105" ht="12" customHeight="1" x14ac:dyDescent="0.25">
      <c r="A7" s="173" t="s">
        <v>92</v>
      </c>
      <c r="B7" s="224">
        <v>2.6077893395618328</v>
      </c>
      <c r="C7" s="224">
        <v>2.206183248754058</v>
      </c>
      <c r="D7" s="224">
        <v>1.898543664071664</v>
      </c>
      <c r="E7" s="224">
        <v>1.916165328815739</v>
      </c>
      <c r="F7" s="224">
        <v>2.2549461628311329</v>
      </c>
      <c r="G7" s="224">
        <v>1.771861237905314</v>
      </c>
      <c r="H7" s="224">
        <v>1.7794831044809629</v>
      </c>
      <c r="I7" s="224">
        <v>2.0503335463117751</v>
      </c>
      <c r="J7" s="224">
        <v>1.7308679464010079</v>
      </c>
      <c r="K7" s="224">
        <v>1.0968834044869471</v>
      </c>
      <c r="L7" s="224">
        <v>1.38187605675882</v>
      </c>
      <c r="M7" s="224">
        <v>1.4401573729774919</v>
      </c>
      <c r="N7" s="224">
        <v>1.443448258507444</v>
      </c>
      <c r="O7" s="224">
        <v>1.5333736853137649</v>
      </c>
      <c r="P7" s="224">
        <v>1.63095192781714</v>
      </c>
      <c r="Q7" s="224">
        <v>1.605041764185714</v>
      </c>
      <c r="R7" s="224">
        <v>1.6418703758045261</v>
      </c>
      <c r="S7" s="224">
        <v>1.8160544699610599</v>
      </c>
      <c r="T7" s="224">
        <v>1.788679232751516</v>
      </c>
      <c r="U7" s="224">
        <v>1.660436161238243</v>
      </c>
      <c r="V7" s="224">
        <v>1.4173985357262371</v>
      </c>
      <c r="W7" s="224">
        <v>1.5793558882777039</v>
      </c>
      <c r="X7" s="224">
        <v>0.86701517108485837</v>
      </c>
      <c r="Y7" s="224">
        <v>1.1243403085563211</v>
      </c>
      <c r="DA7" s="177" t="s">
        <v>155</v>
      </c>
    </row>
    <row r="8" spans="1:105" ht="12" customHeight="1" x14ac:dyDescent="0.25">
      <c r="A8" s="173" t="s">
        <v>93</v>
      </c>
      <c r="B8" s="224">
        <v>65.194733489045817</v>
      </c>
      <c r="C8" s="224">
        <v>55.154581218851483</v>
      </c>
      <c r="D8" s="224">
        <v>47.463591601791599</v>
      </c>
      <c r="E8" s="224">
        <v>47.904133220393469</v>
      </c>
      <c r="F8" s="224">
        <v>56.373654070778322</v>
      </c>
      <c r="G8" s="224">
        <v>44.296530947632853</v>
      </c>
      <c r="H8" s="224">
        <v>44.487077612024073</v>
      </c>
      <c r="I8" s="224">
        <v>51.258338657794368</v>
      </c>
      <c r="J8" s="224">
        <v>43.271698660025223</v>
      </c>
      <c r="K8" s="224">
        <v>27.422085112173669</v>
      </c>
      <c r="L8" s="224">
        <v>34.546901418970499</v>
      </c>
      <c r="M8" s="224">
        <v>36.003934324437289</v>
      </c>
      <c r="N8" s="224">
        <v>36.0862064626861</v>
      </c>
      <c r="O8" s="224">
        <v>38.334342132844128</v>
      </c>
      <c r="P8" s="224">
        <v>40.773798195428512</v>
      </c>
      <c r="Q8" s="224">
        <v>40.126044104642858</v>
      </c>
      <c r="R8" s="224">
        <v>41.046759395113142</v>
      </c>
      <c r="S8" s="224">
        <v>45.401361749026513</v>
      </c>
      <c r="T8" s="224">
        <v>44.716980818787903</v>
      </c>
      <c r="U8" s="224">
        <v>41.510904030956077</v>
      </c>
      <c r="V8" s="224">
        <v>35.434963393155932</v>
      </c>
      <c r="W8" s="224">
        <v>39.483897206942594</v>
      </c>
      <c r="X8" s="224">
        <v>21.675379277121461</v>
      </c>
      <c r="Y8" s="224">
        <v>28.108507713908029</v>
      </c>
      <c r="DA8" s="177" t="s">
        <v>156</v>
      </c>
    </row>
    <row r="9" spans="1:105" ht="12" customHeight="1" x14ac:dyDescent="0.25">
      <c r="A9" s="173" t="s">
        <v>94</v>
      </c>
      <c r="B9" s="224">
        <v>1.629868337226146</v>
      </c>
      <c r="C9" s="224">
        <v>1.378864530471287</v>
      </c>
      <c r="D9" s="224">
        <v>1.1865897900447899</v>
      </c>
      <c r="E9" s="224">
        <v>1.1976033305098359</v>
      </c>
      <c r="F9" s="224">
        <v>1.409341351769458</v>
      </c>
      <c r="G9" s="224">
        <v>1.1074132736908211</v>
      </c>
      <c r="H9" s="224">
        <v>1.1121769403006021</v>
      </c>
      <c r="I9" s="224">
        <v>1.2814584664448589</v>
      </c>
      <c r="J9" s="224">
        <v>1.08179246650063</v>
      </c>
      <c r="K9" s="224">
        <v>0.6855521278043416</v>
      </c>
      <c r="L9" s="224">
        <v>0.86367253547426226</v>
      </c>
      <c r="M9" s="224">
        <v>0.90009835811093197</v>
      </c>
      <c r="N9" s="224">
        <v>0.90215516156715192</v>
      </c>
      <c r="O9" s="224">
        <v>0.9583585533211032</v>
      </c>
      <c r="P9" s="224">
        <v>1.0193449548857121</v>
      </c>
      <c r="Q9" s="224">
        <v>1.003151102616072</v>
      </c>
      <c r="R9" s="224">
        <v>1.0261689848778279</v>
      </c>
      <c r="S9" s="224">
        <v>1.135034043725663</v>
      </c>
      <c r="T9" s="224">
        <v>1.117924520469697</v>
      </c>
      <c r="U9" s="224">
        <v>1.0377726007739021</v>
      </c>
      <c r="V9" s="224">
        <v>0.88587408482889785</v>
      </c>
      <c r="W9" s="224">
        <v>0.98709743017356455</v>
      </c>
      <c r="X9" s="224">
        <v>0.54188448192803629</v>
      </c>
      <c r="Y9" s="224">
        <v>0.70271269284770055</v>
      </c>
      <c r="DA9" s="177" t="s">
        <v>157</v>
      </c>
    </row>
    <row r="10" spans="1:105" ht="12" customHeight="1" x14ac:dyDescent="0.25">
      <c r="A10" s="56" t="s">
        <v>95</v>
      </c>
      <c r="B10" s="260">
        <v>3.6386381409927782</v>
      </c>
      <c r="C10" s="260">
        <v>3.0589937181676801</v>
      </c>
      <c r="D10" s="260">
        <v>2.6386536602656232</v>
      </c>
      <c r="E10" s="260">
        <v>2.6416613926001729</v>
      </c>
      <c r="F10" s="260">
        <v>3.1340571944307261</v>
      </c>
      <c r="G10" s="260">
        <v>2.53809532133692</v>
      </c>
      <c r="H10" s="260">
        <v>2.5402497566130098</v>
      </c>
      <c r="I10" s="260">
        <v>2.8856353826345069</v>
      </c>
      <c r="J10" s="260">
        <v>2.3696562583304939</v>
      </c>
      <c r="K10" s="260">
        <v>1.5387776085714999</v>
      </c>
      <c r="L10" s="260">
        <v>1.8649989564631999</v>
      </c>
      <c r="M10" s="260">
        <v>1.9481235708684581</v>
      </c>
      <c r="N10" s="260">
        <v>1.9561776486666591</v>
      </c>
      <c r="O10" s="260">
        <v>2.047848761698964</v>
      </c>
      <c r="P10" s="260">
        <v>2.1635660491514321</v>
      </c>
      <c r="Q10" s="260">
        <v>2.1163306157239199</v>
      </c>
      <c r="R10" s="260">
        <v>2.1666464499852398</v>
      </c>
      <c r="S10" s="260">
        <v>2.454409052528518</v>
      </c>
      <c r="T10" s="260">
        <v>2.4194382230458942</v>
      </c>
      <c r="U10" s="260">
        <v>2.167731579446277</v>
      </c>
      <c r="V10" s="260">
        <v>1.8730337169152329</v>
      </c>
      <c r="W10" s="260">
        <v>2.089867468639758</v>
      </c>
      <c r="X10" s="260">
        <v>1.25120218125202</v>
      </c>
      <c r="Y10" s="260">
        <v>1.539235128324739</v>
      </c>
      <c r="DA10" s="68" t="s">
        <v>158</v>
      </c>
    </row>
    <row r="11" spans="1:105" ht="12" customHeight="1" x14ac:dyDescent="0.25">
      <c r="A11" s="37" t="s">
        <v>159</v>
      </c>
      <c r="B11" s="226">
        <v>5.779393904967195E-2</v>
      </c>
      <c r="C11" s="226">
        <v>1.9122648958286189E-2</v>
      </c>
      <c r="D11" s="226">
        <v>1.4196322720495079E-2</v>
      </c>
      <c r="E11" s="226">
        <v>1.3597595033159351E-2</v>
      </c>
      <c r="F11" s="226">
        <v>1.319452923501524E-2</v>
      </c>
      <c r="G11" s="226">
        <v>8.1643391882461527E-3</v>
      </c>
      <c r="H11" s="226">
        <v>1.191233242728061E-2</v>
      </c>
      <c r="I11" s="226">
        <v>8.174621389821524E-3</v>
      </c>
      <c r="J11" s="226">
        <v>7.6774298436937142E-3</v>
      </c>
      <c r="K11" s="226">
        <v>6.7775169671507041E-3</v>
      </c>
      <c r="L11" s="226">
        <v>7.4156875618603358E-3</v>
      </c>
      <c r="M11" s="226">
        <v>7.3023354635114602E-3</v>
      </c>
      <c r="N11" s="226">
        <v>3.6737338184713508E-3</v>
      </c>
      <c r="O11" s="226">
        <v>3.9565652403961357E-3</v>
      </c>
      <c r="P11" s="226">
        <v>8.3250321426634275E-3</v>
      </c>
      <c r="Q11" s="226">
        <v>8.1501252972112255E-3</v>
      </c>
      <c r="R11" s="226">
        <v>8.1193478731705401E-3</v>
      </c>
      <c r="S11" s="226">
        <v>1.1875062178855211E-2</v>
      </c>
      <c r="T11" s="226">
        <v>1.198894266116852E-2</v>
      </c>
      <c r="U11" s="226">
        <v>1.316218698010942E-2</v>
      </c>
      <c r="V11" s="226">
        <v>8.4513902408878561E-3</v>
      </c>
      <c r="W11" s="226">
        <v>8.6253971141369932E-3</v>
      </c>
      <c r="X11" s="226">
        <v>7.5131924954790876E-3</v>
      </c>
      <c r="Y11" s="226">
        <v>8.4083216797748335E-3</v>
      </c>
      <c r="DA11" s="69" t="s">
        <v>160</v>
      </c>
    </row>
    <row r="12" spans="1:105" ht="12" customHeight="1" x14ac:dyDescent="0.25">
      <c r="A12" s="37" t="s">
        <v>35</v>
      </c>
      <c r="B12" s="226">
        <v>2.0201657516656559</v>
      </c>
      <c r="C12" s="226">
        <v>1.6744632294947921</v>
      </c>
      <c r="D12" s="226">
        <v>1.4355523457706829</v>
      </c>
      <c r="E12" s="226">
        <v>1.3320575119052951</v>
      </c>
      <c r="F12" s="226">
        <v>1.6924716049328949</v>
      </c>
      <c r="G12" s="226">
        <v>1.5456863678826109</v>
      </c>
      <c r="H12" s="226">
        <v>1.522882200056743</v>
      </c>
      <c r="I12" s="226">
        <v>1.6814860260585449</v>
      </c>
      <c r="J12" s="226">
        <v>1.2913047349416451</v>
      </c>
      <c r="K12" s="226">
        <v>0.89823523166261887</v>
      </c>
      <c r="L12" s="226">
        <v>0.96982696654961775</v>
      </c>
      <c r="M12" s="226">
        <v>0.99553033198680807</v>
      </c>
      <c r="N12" s="226">
        <v>0.99855320112385104</v>
      </c>
      <c r="O12" s="226">
        <v>1.0148921719994659</v>
      </c>
      <c r="P12" s="226">
        <v>1.05583978187225</v>
      </c>
      <c r="Q12" s="226">
        <v>1.019963628388707</v>
      </c>
      <c r="R12" s="226">
        <v>1.126023325533229</v>
      </c>
      <c r="S12" s="226">
        <v>1.3783211322717071</v>
      </c>
      <c r="T12" s="226">
        <v>1.386351723743622</v>
      </c>
      <c r="U12" s="226">
        <v>1.143887780046636</v>
      </c>
      <c r="V12" s="226">
        <v>1.055209133188719</v>
      </c>
      <c r="W12" s="226">
        <v>1.165394590675092</v>
      </c>
      <c r="X12" s="226">
        <v>0.8244148928472167</v>
      </c>
      <c r="Y12" s="226">
        <v>0.93035748261761286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1.5606784502774489</v>
      </c>
      <c r="C15" s="226">
        <v>1.3654078397146019</v>
      </c>
      <c r="D15" s="226">
        <v>1.188904991774445</v>
      </c>
      <c r="E15" s="226">
        <v>1.296006285661718</v>
      </c>
      <c r="F15" s="226">
        <v>1.4283910602628149</v>
      </c>
      <c r="G15" s="226">
        <v>0.98424461426606247</v>
      </c>
      <c r="H15" s="226">
        <v>1.0054552241289869</v>
      </c>
      <c r="I15" s="226">
        <v>1.1959747351861409</v>
      </c>
      <c r="J15" s="226">
        <v>1.070674093545156</v>
      </c>
      <c r="K15" s="226">
        <v>0.63376485994173093</v>
      </c>
      <c r="L15" s="226">
        <v>0.88775630235172165</v>
      </c>
      <c r="M15" s="226">
        <v>0.94529090341813793</v>
      </c>
      <c r="N15" s="226">
        <v>0.95395071372433693</v>
      </c>
      <c r="O15" s="226">
        <v>1.029000024459102</v>
      </c>
      <c r="P15" s="226">
        <v>1.099401235136519</v>
      </c>
      <c r="Q15" s="226">
        <v>1.0882168620380011</v>
      </c>
      <c r="R15" s="226">
        <v>1.032503776578841</v>
      </c>
      <c r="S15" s="226">
        <v>1.064212858077956</v>
      </c>
      <c r="T15" s="226">
        <v>1.0210975566411029</v>
      </c>
      <c r="U15" s="226">
        <v>1.010681612419533</v>
      </c>
      <c r="V15" s="226">
        <v>0.80937319348562653</v>
      </c>
      <c r="W15" s="226">
        <v>0.91584748085052936</v>
      </c>
      <c r="X15" s="226">
        <v>0.41927409590932407</v>
      </c>
      <c r="Y15" s="226">
        <v>0.60046932402735076</v>
      </c>
      <c r="DA15" s="69" t="s">
        <v>164</v>
      </c>
    </row>
    <row r="16" spans="1:105" ht="12" customHeight="1" x14ac:dyDescent="0.25">
      <c r="A16" s="57" t="s">
        <v>165</v>
      </c>
      <c r="B16" s="261">
        <v>676.42564225991703</v>
      </c>
      <c r="C16" s="261">
        <v>578.03522820346097</v>
      </c>
      <c r="D16" s="261">
        <v>536.26470054048298</v>
      </c>
      <c r="E16" s="261">
        <v>555.82925010465226</v>
      </c>
      <c r="F16" s="261">
        <v>588.3509820675057</v>
      </c>
      <c r="G16" s="261">
        <v>424.02731807202377</v>
      </c>
      <c r="H16" s="261">
        <v>412.7868463373137</v>
      </c>
      <c r="I16" s="261">
        <v>474.11880558762931</v>
      </c>
      <c r="J16" s="261">
        <v>320.90133251461572</v>
      </c>
      <c r="K16" s="261">
        <v>198.620603827775</v>
      </c>
      <c r="L16" s="261">
        <v>234.28204256148391</v>
      </c>
      <c r="M16" s="261">
        <v>245.84473228064101</v>
      </c>
      <c r="N16" s="261">
        <v>250.22508671897549</v>
      </c>
      <c r="O16" s="261">
        <v>255.98554934860849</v>
      </c>
      <c r="P16" s="261">
        <v>272.98489497381979</v>
      </c>
      <c r="Q16" s="261">
        <v>246.65273213690151</v>
      </c>
      <c r="R16" s="261">
        <v>241.80441509445421</v>
      </c>
      <c r="S16" s="261">
        <v>279.49187152677217</v>
      </c>
      <c r="T16" s="261">
        <v>270.3431076511157</v>
      </c>
      <c r="U16" s="261">
        <v>237.39982610944591</v>
      </c>
      <c r="V16" s="261">
        <v>199.7220594428224</v>
      </c>
      <c r="W16" s="261">
        <v>226.2842773032674</v>
      </c>
      <c r="X16" s="261">
        <v>148.32634371292369</v>
      </c>
      <c r="Y16" s="261">
        <v>172.68894911049941</v>
      </c>
      <c r="DA16" s="70" t="s">
        <v>166</v>
      </c>
    </row>
    <row r="17" spans="1:105" ht="12" customHeight="1" x14ac:dyDescent="0.25">
      <c r="A17" s="18" t="s">
        <v>28</v>
      </c>
      <c r="B17" s="230">
        <v>163.57322198756239</v>
      </c>
      <c r="C17" s="230">
        <v>130.54457170258391</v>
      </c>
      <c r="D17" s="230">
        <v>117.4796850305671</v>
      </c>
      <c r="E17" s="230">
        <v>117.2826457202564</v>
      </c>
      <c r="F17" s="230">
        <v>146.81362018472589</v>
      </c>
      <c r="G17" s="230">
        <v>89.829892338609994</v>
      </c>
      <c r="H17" s="230">
        <v>73.009116208932937</v>
      </c>
      <c r="I17" s="230">
        <v>86.322528435000123</v>
      </c>
      <c r="J17" s="230">
        <v>28.149757998156311</v>
      </c>
      <c r="K17" s="230">
        <v>31.718897223632428</v>
      </c>
      <c r="L17" s="230">
        <v>17.75179935070588</v>
      </c>
      <c r="M17" s="230">
        <v>18.276011347115649</v>
      </c>
      <c r="N17" s="230">
        <v>19.786929412092899</v>
      </c>
      <c r="O17" s="230">
        <v>15.89810574300853</v>
      </c>
      <c r="P17" s="230">
        <v>19.86605097664799</v>
      </c>
      <c r="Q17" s="230">
        <v>6.1839176672803688</v>
      </c>
      <c r="R17" s="230">
        <v>4.8918804672584466</v>
      </c>
      <c r="S17" s="230">
        <v>14.5506020134948</v>
      </c>
      <c r="T17" s="230">
        <v>17.751868740759459</v>
      </c>
      <c r="U17" s="230">
        <v>21.341477257342621</v>
      </c>
      <c r="V17" s="230">
        <v>10.44104763735087</v>
      </c>
      <c r="W17" s="230">
        <v>17.27785629888448</v>
      </c>
      <c r="X17" s="230">
        <v>6.9861466064850246</v>
      </c>
      <c r="Y17" s="230">
        <v>14.967396262297431</v>
      </c>
      <c r="DA17" s="71" t="s">
        <v>167</v>
      </c>
    </row>
    <row r="18" spans="1:105" ht="12" customHeight="1" x14ac:dyDescent="0.25">
      <c r="A18" s="18" t="s">
        <v>32</v>
      </c>
      <c r="B18" s="230">
        <v>2.4002367532775528</v>
      </c>
      <c r="C18" s="230">
        <v>1.4266161290886461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9.0115342382675009E-4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38.099763033490028</v>
      </c>
      <c r="C19" s="230">
        <v>30.638669185771938</v>
      </c>
      <c r="D19" s="230">
        <v>24.081889476753069</v>
      </c>
      <c r="E19" s="230">
        <v>21.518182046530491</v>
      </c>
      <c r="F19" s="230">
        <v>32.94361786012135</v>
      </c>
      <c r="G19" s="230">
        <v>38.514519737285141</v>
      </c>
      <c r="H19" s="230">
        <v>39.874382609808492</v>
      </c>
      <c r="I19" s="230">
        <v>40.291065019124709</v>
      </c>
      <c r="J19" s="230">
        <v>46.321716653667472</v>
      </c>
      <c r="K19" s="230">
        <v>37.050107863275628</v>
      </c>
      <c r="L19" s="230">
        <v>40.594241493360563</v>
      </c>
      <c r="M19" s="230">
        <v>42.80165631483441</v>
      </c>
      <c r="N19" s="230">
        <v>42.29146861461625</v>
      </c>
      <c r="O19" s="230">
        <v>44.011187505517157</v>
      </c>
      <c r="P19" s="230">
        <v>43.660237627335512</v>
      </c>
      <c r="Q19" s="230">
        <v>51.375765408580463</v>
      </c>
      <c r="R19" s="230">
        <v>61.544106806403413</v>
      </c>
      <c r="S19" s="230">
        <v>73.946308931964921</v>
      </c>
      <c r="T19" s="230">
        <v>76.942677905164274</v>
      </c>
      <c r="U19" s="230">
        <v>61.936271645790377</v>
      </c>
      <c r="V19" s="230">
        <v>62.353901000616027</v>
      </c>
      <c r="W19" s="230">
        <v>66.257830631457267</v>
      </c>
      <c r="X19" s="230">
        <v>40.776902037398507</v>
      </c>
      <c r="Y19" s="230">
        <v>50.040336374827532</v>
      </c>
      <c r="DA19" s="71" t="s">
        <v>169</v>
      </c>
    </row>
    <row r="20" spans="1:105" ht="12" customHeight="1" x14ac:dyDescent="0.25">
      <c r="A20" s="18" t="s">
        <v>36</v>
      </c>
      <c r="B20" s="230">
        <v>442.91845989199788</v>
      </c>
      <c r="C20" s="230">
        <v>390.44167589322871</v>
      </c>
      <c r="D20" s="230">
        <v>374.75883163343372</v>
      </c>
      <c r="E20" s="230">
        <v>396.09261518309188</v>
      </c>
      <c r="F20" s="230">
        <v>380.79040061236969</v>
      </c>
      <c r="G20" s="230">
        <v>271.15806744534592</v>
      </c>
      <c r="H20" s="230">
        <v>273.57701295214542</v>
      </c>
      <c r="I20" s="230">
        <v>318.84776564281469</v>
      </c>
      <c r="J20" s="230">
        <v>208.02260925012251</v>
      </c>
      <c r="K20" s="230">
        <v>103.7102767429179</v>
      </c>
      <c r="L20" s="230">
        <v>138.77700844552351</v>
      </c>
      <c r="M20" s="230">
        <v>144.12539347553729</v>
      </c>
      <c r="N20" s="230">
        <v>147.7442578313395</v>
      </c>
      <c r="O20" s="230">
        <v>151.45327617263979</v>
      </c>
      <c r="P20" s="230">
        <v>163.9970505561966</v>
      </c>
      <c r="Q20" s="230">
        <v>134.27935506094491</v>
      </c>
      <c r="R20" s="230">
        <v>118.93574009321659</v>
      </c>
      <c r="S20" s="230">
        <v>133.90041930913461</v>
      </c>
      <c r="T20" s="230">
        <v>118.97662964723121</v>
      </c>
      <c r="U20" s="230">
        <v>99.398307981617208</v>
      </c>
      <c r="V20" s="230">
        <v>79.100026683011265</v>
      </c>
      <c r="W20" s="230">
        <v>90.678615313843565</v>
      </c>
      <c r="X20" s="230">
        <v>79.825316068360351</v>
      </c>
      <c r="Y20" s="230">
        <v>75.384290271896376</v>
      </c>
      <c r="DA20" s="71" t="s">
        <v>170</v>
      </c>
    </row>
    <row r="21" spans="1:105" ht="12" customHeight="1" x14ac:dyDescent="0.25">
      <c r="A21" s="18" t="s">
        <v>40</v>
      </c>
      <c r="B21" s="230">
        <v>29.43396059358912</v>
      </c>
      <c r="C21" s="230">
        <v>24.98369529278775</v>
      </c>
      <c r="D21" s="230">
        <v>19.944294399729099</v>
      </c>
      <c r="E21" s="230">
        <v>20.935807154773471</v>
      </c>
      <c r="F21" s="230">
        <v>27.803343410288701</v>
      </c>
      <c r="G21" s="230">
        <v>24.524838550782778</v>
      </c>
      <c r="H21" s="230">
        <v>26.326334566426841</v>
      </c>
      <c r="I21" s="230">
        <v>28.657446490689711</v>
      </c>
      <c r="J21" s="230">
        <v>38.407248612669413</v>
      </c>
      <c r="K21" s="230">
        <v>26.141321997949071</v>
      </c>
      <c r="L21" s="230">
        <v>37.158993271893969</v>
      </c>
      <c r="M21" s="230">
        <v>40.641671143153701</v>
      </c>
      <c r="N21" s="230">
        <v>40.402430860926827</v>
      </c>
      <c r="O21" s="230">
        <v>44.622979927443048</v>
      </c>
      <c r="P21" s="230">
        <v>45.461555813639791</v>
      </c>
      <c r="Q21" s="230">
        <v>54.813694000095708</v>
      </c>
      <c r="R21" s="230">
        <v>56.432687727575697</v>
      </c>
      <c r="S21" s="230">
        <v>57.094541272177842</v>
      </c>
      <c r="T21" s="230">
        <v>56.671030204536883</v>
      </c>
      <c r="U21" s="230">
        <v>54.723769224695722</v>
      </c>
      <c r="V21" s="230">
        <v>47.827084121844251</v>
      </c>
      <c r="W21" s="230">
        <v>52.069975059082097</v>
      </c>
      <c r="X21" s="230">
        <v>20.737979000679879</v>
      </c>
      <c r="Y21" s="230">
        <v>32.296926201478058</v>
      </c>
      <c r="DA21" s="71" t="s">
        <v>171</v>
      </c>
    </row>
    <row r="22" spans="1:105" ht="12" customHeight="1" x14ac:dyDescent="0.25">
      <c r="A22" s="57" t="s">
        <v>172</v>
      </c>
      <c r="B22" s="261">
        <v>1363.8404408920469</v>
      </c>
      <c r="C22" s="261">
        <v>1152.245457067188</v>
      </c>
      <c r="D22" s="261">
        <v>1116.5540470352489</v>
      </c>
      <c r="E22" s="261">
        <v>1170.8271221967959</v>
      </c>
      <c r="F22" s="261">
        <v>1239.652515561957</v>
      </c>
      <c r="G22" s="261">
        <v>888.09070782659603</v>
      </c>
      <c r="H22" s="261">
        <v>847.39908399824139</v>
      </c>
      <c r="I22" s="261">
        <v>884.02150354720902</v>
      </c>
      <c r="J22" s="261">
        <v>625.17776963066967</v>
      </c>
      <c r="K22" s="261">
        <v>382.53588635009851</v>
      </c>
      <c r="L22" s="261">
        <v>448.21871327280559</v>
      </c>
      <c r="M22" s="261">
        <v>515.04783885109362</v>
      </c>
      <c r="N22" s="261">
        <v>542.76574341563685</v>
      </c>
      <c r="O22" s="261">
        <v>557.53076842004589</v>
      </c>
      <c r="P22" s="261">
        <v>574.96188220003125</v>
      </c>
      <c r="Q22" s="261">
        <v>546.57264821266676</v>
      </c>
      <c r="R22" s="261">
        <v>504.35731153935842</v>
      </c>
      <c r="S22" s="261">
        <v>603.93927524845674</v>
      </c>
      <c r="T22" s="261">
        <v>557.447635204314</v>
      </c>
      <c r="U22" s="261">
        <v>424.53647283703663</v>
      </c>
      <c r="V22" s="261">
        <v>353.75385966647139</v>
      </c>
      <c r="W22" s="261">
        <v>403.24019314817627</v>
      </c>
      <c r="X22" s="261">
        <v>272.19970297622808</v>
      </c>
      <c r="Y22" s="261">
        <v>316.05645248658192</v>
      </c>
      <c r="DA22" s="70" t="s">
        <v>173</v>
      </c>
    </row>
    <row r="23" spans="1:105" ht="12" customHeight="1" x14ac:dyDescent="0.25">
      <c r="A23" s="18" t="s">
        <v>28</v>
      </c>
      <c r="B23" s="230">
        <v>218.56742425776889</v>
      </c>
      <c r="C23" s="230">
        <v>180.15433809781419</v>
      </c>
      <c r="D23" s="230">
        <v>144.67593042885039</v>
      </c>
      <c r="E23" s="230">
        <v>144.817694853175</v>
      </c>
      <c r="F23" s="230">
        <v>186.45669996176991</v>
      </c>
      <c r="G23" s="230">
        <v>119.6685184078304</v>
      </c>
      <c r="H23" s="230">
        <v>103.7799047418679</v>
      </c>
      <c r="I23" s="230">
        <v>148.8643337076137</v>
      </c>
      <c r="J23" s="230">
        <v>49.04284928009605</v>
      </c>
      <c r="K23" s="230">
        <v>58.994809048679301</v>
      </c>
      <c r="L23" s="230">
        <v>34.083344751832968</v>
      </c>
      <c r="M23" s="230">
        <v>29.73853948661505</v>
      </c>
      <c r="N23" s="230">
        <v>30.001100631817842</v>
      </c>
      <c r="O23" s="230">
        <v>23.37293318118564</v>
      </c>
      <c r="P23" s="230">
        <v>30.333173261214679</v>
      </c>
      <c r="Q23" s="230">
        <v>8.9866542969237742</v>
      </c>
      <c r="R23" s="230">
        <v>7.9079437945606808</v>
      </c>
      <c r="S23" s="230">
        <v>21.572346265477972</v>
      </c>
      <c r="T23" s="230">
        <v>28.985228241482091</v>
      </c>
      <c r="U23" s="230">
        <v>46.622533303018031</v>
      </c>
      <c r="V23" s="230">
        <v>23.39721434237735</v>
      </c>
      <c r="W23" s="230">
        <v>38.243987382910348</v>
      </c>
      <c r="X23" s="230">
        <v>13.850080865654601</v>
      </c>
      <c r="Y23" s="230">
        <v>30.463276264488702</v>
      </c>
      <c r="DA23" s="71" t="s">
        <v>174</v>
      </c>
    </row>
    <row r="24" spans="1:105" ht="12" customHeight="1" x14ac:dyDescent="0.25">
      <c r="A24" s="18" t="s">
        <v>42</v>
      </c>
      <c r="B24" s="230">
        <v>499.32665520184338</v>
      </c>
      <c r="C24" s="230">
        <v>389.02235597571843</v>
      </c>
      <c r="D24" s="230">
        <v>480.70679277695342</v>
      </c>
      <c r="E24" s="230">
        <v>510.35399828004103</v>
      </c>
      <c r="F24" s="230">
        <v>527.74402407540924</v>
      </c>
      <c r="G24" s="230">
        <v>355.88624247611108</v>
      </c>
      <c r="H24" s="230">
        <v>298.05898538232469</v>
      </c>
      <c r="I24" s="230">
        <v>115.81754084253529</v>
      </c>
      <c r="J24" s="230">
        <v>133.01315563187919</v>
      </c>
      <c r="K24" s="230">
        <v>61.737145313708879</v>
      </c>
      <c r="L24" s="230">
        <v>69.743680137502693</v>
      </c>
      <c r="M24" s="230">
        <v>181.14350816820919</v>
      </c>
      <c r="N24" s="230">
        <v>224.63095442784021</v>
      </c>
      <c r="O24" s="230">
        <v>246.7916595009134</v>
      </c>
      <c r="P24" s="230">
        <v>227.5599312119669</v>
      </c>
      <c r="Q24" s="230">
        <v>267.78641444509378</v>
      </c>
      <c r="R24" s="230">
        <v>204.69561478914349</v>
      </c>
      <c r="S24" s="230">
        <v>274.21874462570588</v>
      </c>
      <c r="T24" s="230">
        <v>208.56414445382069</v>
      </c>
      <c r="U24" s="230">
        <v>25.46285468611725</v>
      </c>
      <c r="V24" s="230">
        <v>13.37429062767394</v>
      </c>
      <c r="W24" s="230">
        <v>17.622355975904021</v>
      </c>
      <c r="X24" s="230">
        <v>19.25494411003751</v>
      </c>
      <c r="Y24" s="230">
        <v>30.315305245019189</v>
      </c>
      <c r="DA24" s="71" t="s">
        <v>175</v>
      </c>
    </row>
    <row r="25" spans="1:105" ht="12" customHeight="1" x14ac:dyDescent="0.25">
      <c r="A25" s="18" t="s">
        <v>32</v>
      </c>
      <c r="B25" s="230">
        <v>3.207209336578297</v>
      </c>
      <c r="C25" s="230">
        <v>1.9687611756172601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1.4714021409046271E-3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50.909109509956707</v>
      </c>
      <c r="C26" s="230">
        <v>42.282027474386233</v>
      </c>
      <c r="D26" s="230">
        <v>29.656785048644519</v>
      </c>
      <c r="E26" s="230">
        <v>26.570116169124809</v>
      </c>
      <c r="F26" s="230">
        <v>41.839158133087857</v>
      </c>
      <c r="G26" s="230">
        <v>51.30781518446797</v>
      </c>
      <c r="H26" s="230">
        <v>56.680040024651028</v>
      </c>
      <c r="I26" s="230">
        <v>69.482470650271736</v>
      </c>
      <c r="J26" s="230">
        <v>80.702255713527606</v>
      </c>
      <c r="K26" s="230">
        <v>68.910467574465159</v>
      </c>
      <c r="L26" s="230">
        <v>77.940692119323288</v>
      </c>
      <c r="M26" s="230">
        <v>69.646419135765896</v>
      </c>
      <c r="N26" s="230">
        <v>64.122662963513633</v>
      </c>
      <c r="O26" s="230">
        <v>64.703969228752996</v>
      </c>
      <c r="P26" s="230">
        <v>66.664157568734481</v>
      </c>
      <c r="Q26" s="230">
        <v>74.660800451733252</v>
      </c>
      <c r="R26" s="230">
        <v>99.488804104862226</v>
      </c>
      <c r="S26" s="230">
        <v>109.6308853650803</v>
      </c>
      <c r="T26" s="230">
        <v>125.6319046271077</v>
      </c>
      <c r="U26" s="230">
        <v>135.30581096381849</v>
      </c>
      <c r="V26" s="230">
        <v>139.72808452437519</v>
      </c>
      <c r="W26" s="230">
        <v>146.65960839436229</v>
      </c>
      <c r="X26" s="230">
        <v>80.840472220350023</v>
      </c>
      <c r="Y26" s="230">
        <v>101.8475468037303</v>
      </c>
      <c r="DA26" s="71" t="s">
        <v>177</v>
      </c>
    </row>
    <row r="27" spans="1:105" ht="12" customHeight="1" x14ac:dyDescent="0.25">
      <c r="A27" s="18" t="s">
        <v>36</v>
      </c>
      <c r="B27" s="230">
        <v>591.83004258589949</v>
      </c>
      <c r="C27" s="230">
        <v>538.81797434365194</v>
      </c>
      <c r="D27" s="230">
        <v>461.51453878080059</v>
      </c>
      <c r="E27" s="230">
        <v>489.085312894455</v>
      </c>
      <c r="F27" s="230">
        <v>483.61263339169051</v>
      </c>
      <c r="G27" s="230">
        <v>361.22813175818652</v>
      </c>
      <c r="H27" s="230">
        <v>388.88015384939769</v>
      </c>
      <c r="I27" s="230">
        <v>549.8571583467882</v>
      </c>
      <c r="J27" s="230">
        <v>362.41950900516667</v>
      </c>
      <c r="K27" s="230">
        <v>192.89346441324511</v>
      </c>
      <c r="L27" s="230">
        <v>266.45099626414668</v>
      </c>
      <c r="M27" s="230">
        <v>234.5193720605034</v>
      </c>
      <c r="N27" s="230">
        <v>224.01102539246509</v>
      </c>
      <c r="O27" s="230">
        <v>222.66220650919391</v>
      </c>
      <c r="P27" s="230">
        <v>250.40462015811519</v>
      </c>
      <c r="Q27" s="230">
        <v>195.13877901891601</v>
      </c>
      <c r="R27" s="230">
        <v>192.264948850792</v>
      </c>
      <c r="S27" s="230">
        <v>198.51729899219259</v>
      </c>
      <c r="T27" s="230">
        <v>194.26488647976259</v>
      </c>
      <c r="U27" s="230">
        <v>217.14527388408291</v>
      </c>
      <c r="V27" s="230">
        <v>177.25427017204501</v>
      </c>
      <c r="W27" s="230">
        <v>200.7142413949997</v>
      </c>
      <c r="X27" s="230">
        <v>158.254205780186</v>
      </c>
      <c r="Y27" s="230">
        <v>153.43032417334379</v>
      </c>
      <c r="DA27" s="71" t="s">
        <v>178</v>
      </c>
    </row>
    <row r="28" spans="1:105" ht="12" customHeight="1" x14ac:dyDescent="0.25">
      <c r="A28" s="57" t="s">
        <v>179</v>
      </c>
      <c r="B28" s="261">
        <v>387.98639092400322</v>
      </c>
      <c r="C28" s="261">
        <v>325.68921830725589</v>
      </c>
      <c r="D28" s="261">
        <v>279.73611861844171</v>
      </c>
      <c r="E28" s="261">
        <v>279.95706474009501</v>
      </c>
      <c r="F28" s="261">
        <v>331.98932542271098</v>
      </c>
      <c r="G28" s="261">
        <v>268.64863395717958</v>
      </c>
      <c r="H28" s="261">
        <v>268.87667349888062</v>
      </c>
      <c r="I28" s="261">
        <v>305.43455051756013</v>
      </c>
      <c r="J28" s="261">
        <v>250.91185199203571</v>
      </c>
      <c r="K28" s="261">
        <v>162.95761290187511</v>
      </c>
      <c r="L28" s="261">
        <v>197.49428696628249</v>
      </c>
      <c r="M28" s="261">
        <v>206.29000223003851</v>
      </c>
      <c r="N28" s="261">
        <v>207.22960847497851</v>
      </c>
      <c r="O28" s="261">
        <v>216.85069632954429</v>
      </c>
      <c r="P28" s="261">
        <v>229.10195517120511</v>
      </c>
      <c r="Q28" s="261">
        <v>224.10681331121799</v>
      </c>
      <c r="R28" s="261">
        <v>229.43644563039101</v>
      </c>
      <c r="S28" s="261">
        <v>259.89024734832282</v>
      </c>
      <c r="T28" s="261">
        <v>256.21007016417821</v>
      </c>
      <c r="U28" s="261">
        <v>229.5701500022158</v>
      </c>
      <c r="V28" s="261">
        <v>198.34760395326461</v>
      </c>
      <c r="W28" s="261">
        <v>221.30993861482969</v>
      </c>
      <c r="X28" s="261">
        <v>132.53196487917481</v>
      </c>
      <c r="Y28" s="261">
        <v>163.08289778162171</v>
      </c>
      <c r="DA28" s="70" t="s">
        <v>180</v>
      </c>
    </row>
    <row r="29" spans="1:105" ht="12" customHeight="1" x14ac:dyDescent="0.25">
      <c r="A29" s="60" t="s">
        <v>181</v>
      </c>
      <c r="B29" s="262">
        <v>228.10083673130291</v>
      </c>
      <c r="C29" s="262">
        <v>184.87798283852109</v>
      </c>
      <c r="D29" s="262">
        <v>154.93281880671881</v>
      </c>
      <c r="E29" s="262">
        <v>143.64434682154109</v>
      </c>
      <c r="F29" s="262">
        <v>181.381869157898</v>
      </c>
      <c r="G29" s="262">
        <v>164.46973693962789</v>
      </c>
      <c r="H29" s="262">
        <v>162.45270659873989</v>
      </c>
      <c r="I29" s="262">
        <v>178.84475061760349</v>
      </c>
      <c r="J29" s="262">
        <v>137.74589749848971</v>
      </c>
      <c r="K29" s="262">
        <v>95.998942280157834</v>
      </c>
      <c r="L29" s="262">
        <v>103.6844112129001</v>
      </c>
      <c r="M29" s="262">
        <v>106.39154743401591</v>
      </c>
      <c r="N29" s="262">
        <v>106.57565310617591</v>
      </c>
      <c r="O29" s="262">
        <v>108.1122619271588</v>
      </c>
      <c r="P29" s="262">
        <v>112.9241098453639</v>
      </c>
      <c r="Q29" s="262">
        <v>109.1092950647492</v>
      </c>
      <c r="R29" s="262">
        <v>120.3196374472713</v>
      </c>
      <c r="S29" s="262">
        <v>147.39584552164081</v>
      </c>
      <c r="T29" s="262">
        <v>148.30101316790231</v>
      </c>
      <c r="U29" s="262">
        <v>122.77885846597481</v>
      </c>
      <c r="V29" s="262">
        <v>112.8023528245615</v>
      </c>
      <c r="W29" s="262">
        <v>124.514567902138</v>
      </c>
      <c r="X29" s="262">
        <v>88.259103442281003</v>
      </c>
      <c r="Y29" s="262">
        <v>99.725968141010043</v>
      </c>
      <c r="DA29" s="72" t="s">
        <v>182</v>
      </c>
    </row>
    <row r="30" spans="1:105" ht="12" customHeight="1" x14ac:dyDescent="0.25">
      <c r="A30" s="59" t="s">
        <v>31</v>
      </c>
      <c r="B30" s="230">
        <v>2.1836836717027901</v>
      </c>
      <c r="C30" s="230">
        <v>2.1819462323861472</v>
      </c>
      <c r="D30" s="230">
        <v>2.7478932010935111</v>
      </c>
      <c r="E30" s="230">
        <v>2.1096127410601908</v>
      </c>
      <c r="F30" s="230">
        <v>1.5389361891066049</v>
      </c>
      <c r="G30" s="230">
        <v>0</v>
      </c>
      <c r="H30" s="230">
        <v>0</v>
      </c>
      <c r="I30" s="230">
        <v>0</v>
      </c>
      <c r="J30" s="230">
        <v>0.44869619861918147</v>
      </c>
      <c r="K30" s="230">
        <v>0.3823273900119063</v>
      </c>
      <c r="L30" s="230">
        <v>0.41844540646147121</v>
      </c>
      <c r="M30" s="230">
        <v>0.41207218993187378</v>
      </c>
      <c r="N30" s="230">
        <v>0.82794127182310628</v>
      </c>
      <c r="O30" s="230">
        <v>0.44655352394826858</v>
      </c>
      <c r="P30" s="230">
        <v>0.4698290854601147</v>
      </c>
      <c r="Q30" s="230">
        <v>0.46318391414538612</v>
      </c>
      <c r="R30" s="230">
        <v>0.46145256350192387</v>
      </c>
      <c r="S30" s="230">
        <v>0.44282937513804399</v>
      </c>
      <c r="T30" s="230">
        <v>0.52338525614366549</v>
      </c>
      <c r="U30" s="230">
        <v>0.52189956578632335</v>
      </c>
      <c r="V30" s="230">
        <v>0.38065746223615032</v>
      </c>
      <c r="W30" s="230">
        <v>0.43309984303150773</v>
      </c>
      <c r="X30" s="230">
        <v>0.41242460571601258</v>
      </c>
      <c r="Y30" s="230">
        <v>0.67458178047610906</v>
      </c>
      <c r="DA30" s="71" t="s">
        <v>183</v>
      </c>
    </row>
    <row r="31" spans="1:105" ht="12" customHeight="1" x14ac:dyDescent="0.25">
      <c r="A31" s="59" t="s">
        <v>159</v>
      </c>
      <c r="B31" s="230">
        <v>5.9207686069434899</v>
      </c>
      <c r="C31" s="230">
        <v>1.9720729198493681</v>
      </c>
      <c r="D31" s="230">
        <v>1.4902350759462959</v>
      </c>
      <c r="E31" s="230">
        <v>1.430182211793366</v>
      </c>
      <c r="F31" s="230">
        <v>1.39121179065047</v>
      </c>
      <c r="G31" s="230">
        <v>0.86416713810814505</v>
      </c>
      <c r="H31" s="230">
        <v>1.2608792928025481</v>
      </c>
      <c r="I31" s="230">
        <v>0.86525547367382505</v>
      </c>
      <c r="J31" s="230">
        <v>0.81147352080037316</v>
      </c>
      <c r="K31" s="230">
        <v>0.71605978008668469</v>
      </c>
      <c r="L31" s="230">
        <v>0.78362127867880116</v>
      </c>
      <c r="M31" s="230">
        <v>0.77171167792811124</v>
      </c>
      <c r="N31" s="230">
        <v>0.38762572791379041</v>
      </c>
      <c r="O31" s="230">
        <v>0.4181056361759819</v>
      </c>
      <c r="P31" s="230">
        <v>0.87973732036321284</v>
      </c>
      <c r="Q31" s="230">
        <v>0.86126599878428067</v>
      </c>
      <c r="R31" s="230">
        <v>0.85806690933795404</v>
      </c>
      <c r="S31" s="230">
        <v>1.255273328380623</v>
      </c>
      <c r="T31" s="230">
        <v>1.2669852048268431</v>
      </c>
      <c r="U31" s="230">
        <v>1.3907514787791679</v>
      </c>
      <c r="V31" s="230">
        <v>0.89325456583244478</v>
      </c>
      <c r="W31" s="230">
        <v>0.91161304547315825</v>
      </c>
      <c r="X31" s="230">
        <v>0.79334863170987291</v>
      </c>
      <c r="Y31" s="230">
        <v>0.88718178222349664</v>
      </c>
      <c r="DA31" s="71" t="s">
        <v>184</v>
      </c>
    </row>
    <row r="32" spans="1:105" ht="12" customHeight="1" x14ac:dyDescent="0.25">
      <c r="A32" s="59" t="s">
        <v>32</v>
      </c>
      <c r="B32" s="230">
        <v>13.038108897076359</v>
      </c>
      <c r="C32" s="230">
        <v>8.0405871638446946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1.7159140362040749E-3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206.95827555558029</v>
      </c>
      <c r="C33" s="230">
        <v>172.68337652244091</v>
      </c>
      <c r="D33" s="230">
        <v>150.69469052967901</v>
      </c>
      <c r="E33" s="230">
        <v>140.10455186868751</v>
      </c>
      <c r="F33" s="230">
        <v>178.4517211781409</v>
      </c>
      <c r="G33" s="230">
        <v>163.60556980151969</v>
      </c>
      <c r="H33" s="230">
        <v>161.19182730593741</v>
      </c>
      <c r="I33" s="230">
        <v>177.97949514392971</v>
      </c>
      <c r="J33" s="230">
        <v>136.48572777907009</v>
      </c>
      <c r="K33" s="230">
        <v>94.900555110059244</v>
      </c>
      <c r="L33" s="230">
        <v>102.48234452775991</v>
      </c>
      <c r="M33" s="230">
        <v>105.2077635661559</v>
      </c>
      <c r="N33" s="230">
        <v>105.360086106439</v>
      </c>
      <c r="O33" s="230">
        <v>107.24760276703449</v>
      </c>
      <c r="P33" s="230">
        <v>111.57454343954061</v>
      </c>
      <c r="Q33" s="230">
        <v>107.7848451518195</v>
      </c>
      <c r="R33" s="230">
        <v>119.0001179744314</v>
      </c>
      <c r="S33" s="230">
        <v>145.69774281812221</v>
      </c>
      <c r="T33" s="230">
        <v>146.50892679289561</v>
      </c>
      <c r="U33" s="230">
        <v>120.8662074214094</v>
      </c>
      <c r="V33" s="230">
        <v>111.5284407964929</v>
      </c>
      <c r="W33" s="230">
        <v>123.16985501363339</v>
      </c>
      <c r="X33" s="230">
        <v>87.053330204855115</v>
      </c>
      <c r="Y33" s="230">
        <v>98.164204578310432</v>
      </c>
      <c r="DA33" s="71" t="s">
        <v>186</v>
      </c>
    </row>
    <row r="34" spans="1:105" ht="12" customHeight="1" x14ac:dyDescent="0.25">
      <c r="A34" s="60" t="s">
        <v>187</v>
      </c>
      <c r="B34" s="262">
        <v>159.8855541927002</v>
      </c>
      <c r="C34" s="262">
        <v>140.81123546873479</v>
      </c>
      <c r="D34" s="262">
        <v>124.80329981172289</v>
      </c>
      <c r="E34" s="262">
        <v>136.31271791855389</v>
      </c>
      <c r="F34" s="262">
        <v>150.60745626481301</v>
      </c>
      <c r="G34" s="262">
        <v>104.1788970175518</v>
      </c>
      <c r="H34" s="262">
        <v>106.4239669001407</v>
      </c>
      <c r="I34" s="262">
        <v>126.5897998999566</v>
      </c>
      <c r="J34" s="262">
        <v>113.1659544935461</v>
      </c>
      <c r="K34" s="262">
        <v>66.958670621717303</v>
      </c>
      <c r="L34" s="262">
        <v>93.8098757533823</v>
      </c>
      <c r="M34" s="262">
        <v>99.89845479602252</v>
      </c>
      <c r="N34" s="262">
        <v>100.6539553688026</v>
      </c>
      <c r="O34" s="262">
        <v>108.73843440238549</v>
      </c>
      <c r="P34" s="262">
        <v>116.1778453258411</v>
      </c>
      <c r="Q34" s="262">
        <v>114.9975182464688</v>
      </c>
      <c r="R34" s="262">
        <v>109.1168081831197</v>
      </c>
      <c r="S34" s="262">
        <v>112.49440182668199</v>
      </c>
      <c r="T34" s="262">
        <v>107.90905699627589</v>
      </c>
      <c r="U34" s="262">
        <v>106.79129153624091</v>
      </c>
      <c r="V34" s="262">
        <v>85.545251128703129</v>
      </c>
      <c r="W34" s="262">
        <v>96.79537071269165</v>
      </c>
      <c r="X34" s="262">
        <v>44.272861436893812</v>
      </c>
      <c r="Y34" s="262">
        <v>63.356929640611618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411.00640170693293</v>
      </c>
      <c r="C35" s="261">
        <f t="shared" si="0"/>
        <v>372.27587835566283</v>
      </c>
      <c r="D35" s="261">
        <f t="shared" si="0"/>
        <v>352.78684594500373</v>
      </c>
      <c r="E35" s="261">
        <f t="shared" si="0"/>
        <v>359.36137796903893</v>
      </c>
      <c r="F35" s="261">
        <f t="shared" si="0"/>
        <v>302.6603680275619</v>
      </c>
      <c r="G35" s="261">
        <f t="shared" si="0"/>
        <v>235.30897351909081</v>
      </c>
      <c r="H35" s="261">
        <f t="shared" si="0"/>
        <v>233.01247180844672</v>
      </c>
      <c r="I35" s="261">
        <f t="shared" si="0"/>
        <v>263.94382460745948</v>
      </c>
      <c r="J35" s="261">
        <f t="shared" si="0"/>
        <v>203.68220852806712</v>
      </c>
      <c r="K35" s="261">
        <f t="shared" si="0"/>
        <v>133.24454998766851</v>
      </c>
      <c r="L35" s="261">
        <f t="shared" si="0"/>
        <v>166.55856982967131</v>
      </c>
      <c r="M35" s="261">
        <f t="shared" si="0"/>
        <v>171.97999094931868</v>
      </c>
      <c r="N35" s="261">
        <f t="shared" si="0"/>
        <v>175.47897477851222</v>
      </c>
      <c r="O35" s="261">
        <f t="shared" si="0"/>
        <v>180.76731894252575</v>
      </c>
      <c r="P35" s="261">
        <f t="shared" si="0"/>
        <v>189.38877536921356</v>
      </c>
      <c r="Q35" s="261">
        <f t="shared" si="0"/>
        <v>209.46343080058367</v>
      </c>
      <c r="R35" s="261">
        <f t="shared" si="0"/>
        <v>205.95914755166768</v>
      </c>
      <c r="S35" s="261">
        <f t="shared" si="0"/>
        <v>232.28856578116611</v>
      </c>
      <c r="T35" s="261">
        <f t="shared" si="0"/>
        <v>226.68104871801739</v>
      </c>
      <c r="U35" s="261">
        <f t="shared" si="0"/>
        <v>201.51234758546741</v>
      </c>
      <c r="V35" s="261">
        <f t="shared" si="0"/>
        <v>172.28321108538648</v>
      </c>
      <c r="W35" s="261">
        <f t="shared" si="0"/>
        <v>189.47991594906443</v>
      </c>
      <c r="X35" s="261">
        <f t="shared" si="0"/>
        <v>124.31347345763427</v>
      </c>
      <c r="Y35" s="261">
        <f t="shared" si="0"/>
        <v>139.96784228131813</v>
      </c>
      <c r="DA35" s="70"/>
    </row>
    <row r="36" spans="1:105" ht="12" customHeight="1" x14ac:dyDescent="0.25">
      <c r="A36" s="60" t="s">
        <v>190</v>
      </c>
      <c r="B36" s="262">
        <v>108.63189989774069</v>
      </c>
      <c r="C36" s="262">
        <v>88.655770812769504</v>
      </c>
      <c r="D36" s="262">
        <v>76.114966045472954</v>
      </c>
      <c r="E36" s="262">
        <v>70.569196798681133</v>
      </c>
      <c r="F36" s="262">
        <v>89.108782235743575</v>
      </c>
      <c r="G36" s="262">
        <v>80.800236767684552</v>
      </c>
      <c r="H36" s="262">
        <v>79.809315689169196</v>
      </c>
      <c r="I36" s="262">
        <v>87.862353667315048</v>
      </c>
      <c r="J36" s="262">
        <v>67.671422954489401</v>
      </c>
      <c r="K36" s="262">
        <v>47.16209443766126</v>
      </c>
      <c r="L36" s="262">
        <v>50.937790325496302</v>
      </c>
      <c r="M36" s="262">
        <v>52.267744709194368</v>
      </c>
      <c r="N36" s="262">
        <v>52.358191633823793</v>
      </c>
      <c r="O36" s="262">
        <v>53.11309255885115</v>
      </c>
      <c r="P36" s="262">
        <v>55.477043874853933</v>
      </c>
      <c r="Q36" s="262">
        <v>53.602912236814767</v>
      </c>
      <c r="R36" s="262">
        <v>59.110298188840027</v>
      </c>
      <c r="S36" s="262">
        <v>72.412222688076142</v>
      </c>
      <c r="T36" s="262">
        <v>72.856491034767771</v>
      </c>
      <c r="U36" s="262">
        <v>60.318457478644518</v>
      </c>
      <c r="V36" s="262">
        <v>55.417227422952017</v>
      </c>
      <c r="W36" s="262">
        <v>61.171172002370959</v>
      </c>
      <c r="X36" s="262">
        <v>43.359687853441301</v>
      </c>
      <c r="Y36" s="262">
        <v>48.993097378382721</v>
      </c>
      <c r="DA36" s="72" t="s">
        <v>191</v>
      </c>
    </row>
    <row r="37" spans="1:105" ht="12" customHeight="1" x14ac:dyDescent="0.25">
      <c r="A37" s="59" t="s">
        <v>31</v>
      </c>
      <c r="B37" s="230">
        <v>1.103016354445197</v>
      </c>
      <c r="C37" s="230">
        <v>1.093898292078916</v>
      </c>
      <c r="D37" s="230">
        <v>1.349977359921037</v>
      </c>
      <c r="E37" s="230">
        <v>1.036404703610351</v>
      </c>
      <c r="F37" s="230">
        <v>0.75604430799214928</v>
      </c>
      <c r="G37" s="230">
        <v>0</v>
      </c>
      <c r="H37" s="230">
        <v>0</v>
      </c>
      <c r="I37" s="230">
        <v>0</v>
      </c>
      <c r="J37" s="230">
        <v>0.2204342255286634</v>
      </c>
      <c r="K37" s="230">
        <v>0.18782874108367131</v>
      </c>
      <c r="L37" s="230">
        <v>0.2055727001548481</v>
      </c>
      <c r="M37" s="230">
        <v>0.20244168399257251</v>
      </c>
      <c r="N37" s="230">
        <v>0.40674869454920531</v>
      </c>
      <c r="O37" s="230">
        <v>0.21938157825173951</v>
      </c>
      <c r="P37" s="230">
        <v>0.23081633163587309</v>
      </c>
      <c r="Q37" s="230">
        <v>0.22755171028009749</v>
      </c>
      <c r="R37" s="230">
        <v>0.22670113713197501</v>
      </c>
      <c r="S37" s="230">
        <v>0.21755198874048079</v>
      </c>
      <c r="T37" s="230">
        <v>0.25712875197705293</v>
      </c>
      <c r="U37" s="230">
        <v>0.25639737297060272</v>
      </c>
      <c r="V37" s="230">
        <v>0.18700834359184851</v>
      </c>
      <c r="W37" s="230">
        <v>0.21277209115886361</v>
      </c>
      <c r="X37" s="230">
        <v>0.20261481784278071</v>
      </c>
      <c r="Y37" s="230">
        <v>0.33140666845988542</v>
      </c>
      <c r="DA37" s="71" t="s">
        <v>192</v>
      </c>
    </row>
    <row r="38" spans="1:105" ht="12" customHeight="1" x14ac:dyDescent="0.25">
      <c r="A38" s="59" t="s">
        <v>159</v>
      </c>
      <c r="B38" s="230">
        <v>2.9906825283223739</v>
      </c>
      <c r="C38" s="230">
        <v>0.9886802739951891</v>
      </c>
      <c r="D38" s="230">
        <v>0.73211856002523168</v>
      </c>
      <c r="E38" s="230">
        <v>0.70261595527603449</v>
      </c>
      <c r="F38" s="230">
        <v>0.68347067472853618</v>
      </c>
      <c r="G38" s="230">
        <v>0.42454563778880011</v>
      </c>
      <c r="H38" s="230">
        <v>0.61944128621859162</v>
      </c>
      <c r="I38" s="230">
        <v>0.42508031227071919</v>
      </c>
      <c r="J38" s="230">
        <v>0.39865846344391348</v>
      </c>
      <c r="K38" s="230">
        <v>0.35178386521076632</v>
      </c>
      <c r="L38" s="230">
        <v>0.38497529108765233</v>
      </c>
      <c r="M38" s="230">
        <v>0.37912437542152227</v>
      </c>
      <c r="N38" s="230">
        <v>0.19043169385123479</v>
      </c>
      <c r="O38" s="230">
        <v>0.20540577875018731</v>
      </c>
      <c r="P38" s="230">
        <v>0.43219491379625941</v>
      </c>
      <c r="Q38" s="230">
        <v>0.42312037409818959</v>
      </c>
      <c r="R38" s="230">
        <v>0.42154873429676482</v>
      </c>
      <c r="S38" s="230">
        <v>0.61668720354641582</v>
      </c>
      <c r="T38" s="230">
        <v>0.62244459633974336</v>
      </c>
      <c r="U38" s="230">
        <v>0.68324453398750828</v>
      </c>
      <c r="V38" s="230">
        <v>0.43883562870639359</v>
      </c>
      <c r="W38" s="230">
        <v>0.44785473172963769</v>
      </c>
      <c r="X38" s="230">
        <v>0.38975411813911148</v>
      </c>
      <c r="Y38" s="230">
        <v>0.43585220839714839</v>
      </c>
      <c r="DA38" s="71" t="s">
        <v>193</v>
      </c>
    </row>
    <row r="39" spans="1:105" ht="12" customHeight="1" x14ac:dyDescent="0.25">
      <c r="A39" s="59" t="s">
        <v>35</v>
      </c>
      <c r="B39" s="230">
        <v>104.5382010149732</v>
      </c>
      <c r="C39" s="230">
        <v>86.573192246695399</v>
      </c>
      <c r="D39" s="230">
        <v>74.032870125526685</v>
      </c>
      <c r="E39" s="230">
        <v>68.830176139794744</v>
      </c>
      <c r="F39" s="230">
        <v>87.669267253022895</v>
      </c>
      <c r="G39" s="230">
        <v>80.375691129895756</v>
      </c>
      <c r="H39" s="230">
        <v>79.189874402950608</v>
      </c>
      <c r="I39" s="230">
        <v>87.437273355044326</v>
      </c>
      <c r="J39" s="230">
        <v>67.052330265516829</v>
      </c>
      <c r="K39" s="230">
        <v>46.622481831366819</v>
      </c>
      <c r="L39" s="230">
        <v>50.347242334253799</v>
      </c>
      <c r="M39" s="230">
        <v>51.686178649780267</v>
      </c>
      <c r="N39" s="230">
        <v>51.761011245423347</v>
      </c>
      <c r="O39" s="230">
        <v>52.688305201849232</v>
      </c>
      <c r="P39" s="230">
        <v>54.814032629421803</v>
      </c>
      <c r="Q39" s="230">
        <v>52.952240152436488</v>
      </c>
      <c r="R39" s="230">
        <v>58.462048317411288</v>
      </c>
      <c r="S39" s="230">
        <v>71.57798349578924</v>
      </c>
      <c r="T39" s="230">
        <v>71.976917686450975</v>
      </c>
      <c r="U39" s="230">
        <v>59.37881557168641</v>
      </c>
      <c r="V39" s="230">
        <v>54.791383450653782</v>
      </c>
      <c r="W39" s="230">
        <v>60.510545179482463</v>
      </c>
      <c r="X39" s="230">
        <v>42.767318917459413</v>
      </c>
      <c r="Y39" s="230">
        <v>48.225838501525693</v>
      </c>
      <c r="DA39" s="71" t="s">
        <v>194</v>
      </c>
    </row>
    <row r="40" spans="1:105" ht="12" customHeight="1" x14ac:dyDescent="0.25">
      <c r="A40" s="60" t="s">
        <v>195</v>
      </c>
      <c r="B40" s="262">
        <v>221.61354572411821</v>
      </c>
      <c r="C40" s="262">
        <v>213.02571447376499</v>
      </c>
      <c r="D40" s="262">
        <v>215.3588604844324</v>
      </c>
      <c r="E40" s="262">
        <v>221.82484670986241</v>
      </c>
      <c r="F40" s="262">
        <v>139.56157187428821</v>
      </c>
      <c r="G40" s="262">
        <v>103.328016809571</v>
      </c>
      <c r="H40" s="262">
        <v>100.9194844645702</v>
      </c>
      <c r="I40" s="262">
        <v>113.8907847104651</v>
      </c>
      <c r="J40" s="262">
        <v>80.414928929896377</v>
      </c>
      <c r="K40" s="262">
        <v>53.187185328531058</v>
      </c>
      <c r="L40" s="262">
        <v>69.534123605876175</v>
      </c>
      <c r="M40" s="262">
        <v>70.634410095670688</v>
      </c>
      <c r="N40" s="262">
        <v>73.671786771644165</v>
      </c>
      <c r="O40" s="262">
        <v>74.233509545748333</v>
      </c>
      <c r="P40" s="262">
        <v>76.836201465797828</v>
      </c>
      <c r="Q40" s="262">
        <v>99.364856353148554</v>
      </c>
      <c r="R40" s="262">
        <v>93.242246102031771</v>
      </c>
      <c r="S40" s="262">
        <v>104.6104049833241</v>
      </c>
      <c r="T40" s="262">
        <v>100.81098722673509</v>
      </c>
      <c r="U40" s="262">
        <v>88.729760222414654</v>
      </c>
      <c r="V40" s="262">
        <v>74.839549655991874</v>
      </c>
      <c r="W40" s="262">
        <v>80.755382354875678</v>
      </c>
      <c r="X40" s="262">
        <v>59.203536877297857</v>
      </c>
      <c r="Y40" s="262">
        <v>59.848928013509223</v>
      </c>
      <c r="DA40" s="72" t="s">
        <v>196</v>
      </c>
    </row>
    <row r="41" spans="1:105" ht="12" customHeight="1" x14ac:dyDescent="0.25">
      <c r="A41" s="64" t="s">
        <v>28</v>
      </c>
      <c r="B41" s="229">
        <v>22.774622397678659</v>
      </c>
      <c r="C41" s="229">
        <v>15.948266238252391</v>
      </c>
      <c r="D41" s="229">
        <v>12.880021932137939</v>
      </c>
      <c r="E41" s="229">
        <v>13.197108799923861</v>
      </c>
      <c r="F41" s="229">
        <v>30.847710457532589</v>
      </c>
      <c r="G41" s="229">
        <v>18.51621636022475</v>
      </c>
      <c r="H41" s="229">
        <v>15.1763044291055</v>
      </c>
      <c r="I41" s="229">
        <v>17.964210096450689</v>
      </c>
      <c r="J41" s="229">
        <v>6.1216316001095707</v>
      </c>
      <c r="K41" s="229">
        <v>6.5345914009551924</v>
      </c>
      <c r="L41" s="229">
        <v>3.336924335629408</v>
      </c>
      <c r="M41" s="229">
        <v>3.6702364736651818</v>
      </c>
      <c r="N41" s="229">
        <v>3.87453302471812</v>
      </c>
      <c r="O41" s="229">
        <v>3.1701008559074788</v>
      </c>
      <c r="P41" s="229">
        <v>4.0060477502402909</v>
      </c>
      <c r="Q41" s="229">
        <v>0.87322665898928642</v>
      </c>
      <c r="R41" s="229">
        <v>0.71451313359262159</v>
      </c>
      <c r="S41" s="229">
        <v>2.1438625423002819</v>
      </c>
      <c r="T41" s="229">
        <v>2.6183137847825071</v>
      </c>
      <c r="U41" s="229">
        <v>3.1260869687542421</v>
      </c>
      <c r="V41" s="229">
        <v>1.536199013433039</v>
      </c>
      <c r="W41" s="229">
        <v>2.6793371601827118</v>
      </c>
      <c r="X41" s="229">
        <v>0.88843235197190329</v>
      </c>
      <c r="Y41" s="229">
        <v>2.314296349716793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5.5971659186872851E-2</v>
      </c>
      <c r="C43" s="229">
        <v>4.7295309232771199E-2</v>
      </c>
      <c r="D43" s="229">
        <v>4.8144456297272473E-2</v>
      </c>
      <c r="E43" s="229">
        <v>3.6458694577186673E-2</v>
      </c>
      <c r="F43" s="229">
        <v>5.9693597241321547E-2</v>
      </c>
      <c r="G43" s="229">
        <v>0</v>
      </c>
      <c r="H43" s="229">
        <v>0</v>
      </c>
      <c r="I43" s="229">
        <v>0</v>
      </c>
      <c r="J43" s="229">
        <v>3.3116339072414451E-2</v>
      </c>
      <c r="K43" s="229">
        <v>3.0750805274006851E-2</v>
      </c>
      <c r="L43" s="229">
        <v>3.1157181349415471E-2</v>
      </c>
      <c r="M43" s="229">
        <v>3.366655822011709E-2</v>
      </c>
      <c r="N43" s="229">
        <v>6.5075444687332895E-2</v>
      </c>
      <c r="O43" s="229">
        <v>3.6540687347859833E-2</v>
      </c>
      <c r="P43" s="229">
        <v>3.7073659053533492E-2</v>
      </c>
      <c r="Q43" s="229">
        <v>3.1175782193376141E-2</v>
      </c>
      <c r="R43" s="229">
        <v>3.4857844135007157E-2</v>
      </c>
      <c r="S43" s="229">
        <v>3.3114337712071111E-2</v>
      </c>
      <c r="T43" s="229">
        <v>4.054173296846568E-2</v>
      </c>
      <c r="U43" s="229">
        <v>3.9174519425288837E-2</v>
      </c>
      <c r="V43" s="229">
        <v>3.1312356361915573E-2</v>
      </c>
      <c r="W43" s="229">
        <v>3.6129197765150063E-2</v>
      </c>
      <c r="X43" s="229">
        <v>2.456744971280737E-2</v>
      </c>
      <c r="Y43" s="229">
        <v>5.3170946271529691E-2</v>
      </c>
      <c r="DA43" s="73" t="s">
        <v>199</v>
      </c>
    </row>
    <row r="44" spans="1:105" ht="12" customHeight="1" x14ac:dyDescent="0.25">
      <c r="A44" s="64" t="s">
        <v>159</v>
      </c>
      <c r="B44" s="229">
        <v>0.15175972916157859</v>
      </c>
      <c r="C44" s="229">
        <v>4.27461489148847E-2</v>
      </c>
      <c r="D44" s="229">
        <v>2.610966010542469E-2</v>
      </c>
      <c r="E44" s="229">
        <v>2.4716657912909289E-2</v>
      </c>
      <c r="F44" s="229">
        <v>5.3963534613269248E-2</v>
      </c>
      <c r="G44" s="229">
        <v>4.1932959716692357E-2</v>
      </c>
      <c r="H44" s="229">
        <v>6.4835580571029436E-2</v>
      </c>
      <c r="I44" s="229">
        <v>4.0763090693075509E-2</v>
      </c>
      <c r="J44" s="229">
        <v>5.9891374934332463E-2</v>
      </c>
      <c r="K44" s="229">
        <v>5.7593087592568461E-2</v>
      </c>
      <c r="L44" s="229">
        <v>5.8347946738194913E-2</v>
      </c>
      <c r="M44" s="229">
        <v>6.3049331570777245E-2</v>
      </c>
      <c r="N44" s="229">
        <v>3.0467036098703468E-2</v>
      </c>
      <c r="O44" s="229">
        <v>3.4212846860557908E-2</v>
      </c>
      <c r="P44" s="229">
        <v>6.9419034455634437E-2</v>
      </c>
      <c r="Q44" s="229">
        <v>5.796971865527982E-2</v>
      </c>
      <c r="R44" s="229">
        <v>6.4817849002988592E-2</v>
      </c>
      <c r="S44" s="229">
        <v>9.3868083850565595E-2</v>
      </c>
      <c r="T44" s="229">
        <v>9.8141426886100766E-2</v>
      </c>
      <c r="U44" s="229">
        <v>0.10439177265667569</v>
      </c>
      <c r="V44" s="229">
        <v>7.3477885138376331E-2</v>
      </c>
      <c r="W44" s="229">
        <v>7.6046778901266987E-2</v>
      </c>
      <c r="X44" s="229">
        <v>4.7258462138599092E-2</v>
      </c>
      <c r="Y44" s="229">
        <v>6.9928207729523989E-2</v>
      </c>
      <c r="DA44" s="73" t="s">
        <v>200</v>
      </c>
    </row>
    <row r="45" spans="1:105" ht="12" customHeight="1" x14ac:dyDescent="0.25">
      <c r="A45" s="64" t="s">
        <v>32</v>
      </c>
      <c r="B45" s="229">
        <v>0.33418969839135981</v>
      </c>
      <c r="C45" s="229">
        <v>0.17428571368196091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1.3291572094559031E-4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1.745753555131675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0.54723988695347436</v>
      </c>
      <c r="N46" s="229">
        <v>1.0967317805164409</v>
      </c>
      <c r="O46" s="229">
        <v>1.7345641025407901</v>
      </c>
      <c r="P46" s="229">
        <v>1.195131613332943</v>
      </c>
      <c r="Q46" s="229">
        <v>1.178865608701569</v>
      </c>
      <c r="R46" s="229">
        <v>1.17945243491861</v>
      </c>
      <c r="S46" s="229">
        <v>1.1374140433592901</v>
      </c>
      <c r="T46" s="229">
        <v>0.77387156606328089</v>
      </c>
      <c r="U46" s="229">
        <v>0.69978141115044057</v>
      </c>
      <c r="V46" s="229">
        <v>0.74802812173934874</v>
      </c>
      <c r="W46" s="229">
        <v>0.91100279619240532</v>
      </c>
      <c r="X46" s="229">
        <v>0.70082793305407742</v>
      </c>
      <c r="Y46" s="229">
        <v>0.95723925052600911</v>
      </c>
      <c r="DA46" s="73" t="s">
        <v>202</v>
      </c>
    </row>
    <row r="47" spans="1:105" ht="12" customHeight="1" x14ac:dyDescent="0.25">
      <c r="A47" s="64" t="s">
        <v>35</v>
      </c>
      <c r="B47" s="229">
        <v>5.3047051710869209</v>
      </c>
      <c r="C47" s="229">
        <v>3.743040763683922</v>
      </c>
      <c r="D47" s="229">
        <v>2.640245967183148</v>
      </c>
      <c r="E47" s="229">
        <v>2.42131125112898</v>
      </c>
      <c r="F47" s="229">
        <v>6.9219407837907712</v>
      </c>
      <c r="G47" s="229">
        <v>7.9388181584094024</v>
      </c>
      <c r="H47" s="229">
        <v>8.2886329931363036</v>
      </c>
      <c r="I47" s="229">
        <v>8.3848002385416915</v>
      </c>
      <c r="J47" s="229">
        <v>10.073425301097959</v>
      </c>
      <c r="K47" s="229">
        <v>7.6329045912554356</v>
      </c>
      <c r="L47" s="229">
        <v>7.6307708108601124</v>
      </c>
      <c r="M47" s="229">
        <v>8.5955407422517016</v>
      </c>
      <c r="N47" s="229">
        <v>8.2812086907742586</v>
      </c>
      <c r="O47" s="229">
        <v>8.7758821985506597</v>
      </c>
      <c r="P47" s="229">
        <v>8.8042156404179224</v>
      </c>
      <c r="Q47" s="229">
        <v>7.254735653762717</v>
      </c>
      <c r="R47" s="229">
        <v>8.9891960571650369</v>
      </c>
      <c r="S47" s="229">
        <v>10.895131466971391</v>
      </c>
      <c r="T47" s="229">
        <v>11.348668533955889</v>
      </c>
      <c r="U47" s="229">
        <v>9.0723884457676398</v>
      </c>
      <c r="V47" s="229">
        <v>9.1741752866047932</v>
      </c>
      <c r="W47" s="229">
        <v>10.27483182479169</v>
      </c>
      <c r="X47" s="229">
        <v>5.1856224931759876</v>
      </c>
      <c r="Y47" s="229">
        <v>7.7373623161553029</v>
      </c>
      <c r="DA47" s="73" t="s">
        <v>203</v>
      </c>
    </row>
    <row r="48" spans="1:105" ht="12" customHeight="1" x14ac:dyDescent="0.25">
      <c r="A48" s="64" t="s">
        <v>36</v>
      </c>
      <c r="B48" s="229">
        <v>61.668410968689209</v>
      </c>
      <c r="C48" s="229">
        <v>47.69917060849653</v>
      </c>
      <c r="D48" s="229">
        <v>41.087120462104558</v>
      </c>
      <c r="E48" s="229">
        <v>44.569913181237261</v>
      </c>
      <c r="F48" s="229">
        <v>80.009688531066502</v>
      </c>
      <c r="G48" s="229">
        <v>55.892546611462777</v>
      </c>
      <c r="H48" s="229">
        <v>56.868076878036462</v>
      </c>
      <c r="I48" s="229">
        <v>66.354037058870418</v>
      </c>
      <c r="J48" s="229">
        <v>45.237965399425477</v>
      </c>
      <c r="K48" s="229">
        <v>21.365947177067209</v>
      </c>
      <c r="L48" s="229">
        <v>26.086841539773332</v>
      </c>
      <c r="M48" s="229">
        <v>28.943639061525669</v>
      </c>
      <c r="N48" s="229">
        <v>28.93020914251321</v>
      </c>
      <c r="O48" s="229">
        <v>30.199960183056358</v>
      </c>
      <c r="P48" s="229">
        <v>33.070488754859078</v>
      </c>
      <c r="Q48" s="229">
        <v>18.961493166624479</v>
      </c>
      <c r="R48" s="229">
        <v>17.3718775262282</v>
      </c>
      <c r="S48" s="229">
        <v>19.728674668506549</v>
      </c>
      <c r="T48" s="229">
        <v>17.548470756605049</v>
      </c>
      <c r="U48" s="229">
        <v>14.559805375733641</v>
      </c>
      <c r="V48" s="229">
        <v>11.6380450672668</v>
      </c>
      <c r="W48" s="229">
        <v>14.061847687666001</v>
      </c>
      <c r="X48" s="229">
        <v>10.1514321551285</v>
      </c>
      <c r="Y48" s="229">
        <v>11.6561080327449</v>
      </c>
      <c r="DA48" s="73" t="s">
        <v>204</v>
      </c>
    </row>
    <row r="49" spans="1:105" ht="12" customHeight="1" x14ac:dyDescent="0.25">
      <c r="A49" s="64" t="s">
        <v>38</v>
      </c>
      <c r="B49" s="229">
        <v>5.9762984893958197E-2</v>
      </c>
      <c r="C49" s="229">
        <v>0.1191965722812036</v>
      </c>
      <c r="D49" s="229">
        <v>5.9532266739465892E-2</v>
      </c>
      <c r="E49" s="229">
        <v>7.7328789210669255E-2</v>
      </c>
      <c r="F49" s="229">
        <v>7.6559854192538537E-2</v>
      </c>
      <c r="G49" s="229">
        <v>3.6699128096591711E-2</v>
      </c>
      <c r="H49" s="229">
        <v>1.8031645898796779E-2</v>
      </c>
      <c r="I49" s="229">
        <v>1.8355487528967832E-2</v>
      </c>
      <c r="J49" s="229">
        <v>1.775020416328528E-2</v>
      </c>
      <c r="K49" s="229">
        <v>1.6232143700697029E-2</v>
      </c>
      <c r="L49" s="229">
        <v>0</v>
      </c>
      <c r="M49" s="229">
        <v>0</v>
      </c>
      <c r="N49" s="229">
        <v>0</v>
      </c>
      <c r="O49" s="229">
        <v>1.8082604736428531E-2</v>
      </c>
      <c r="P49" s="229">
        <v>1.8688636995531461E-2</v>
      </c>
      <c r="Q49" s="229">
        <v>1.8434280527564191E-2</v>
      </c>
      <c r="R49" s="229">
        <v>1.844345690782841E-2</v>
      </c>
      <c r="S49" s="229">
        <v>1.5870591100798689E-2</v>
      </c>
      <c r="T49" s="229">
        <v>2.4384012861032069E-2</v>
      </c>
      <c r="U49" s="229">
        <v>1.362394581769122E-2</v>
      </c>
      <c r="V49" s="229">
        <v>4.4427259903066698E-4</v>
      </c>
      <c r="W49" s="229">
        <v>0.1355069012746444</v>
      </c>
      <c r="X49" s="229">
        <v>0.1524454252375452</v>
      </c>
      <c r="Y49" s="229">
        <v>0.1038045161284698</v>
      </c>
      <c r="DA49" s="73" t="s">
        <v>205</v>
      </c>
    </row>
    <row r="50" spans="1:105" ht="12" customHeight="1" x14ac:dyDescent="0.25">
      <c r="A50" s="64" t="s">
        <v>39</v>
      </c>
      <c r="B50" s="229">
        <v>129.51836955989799</v>
      </c>
      <c r="C50" s="229">
        <v>145.25171311922131</v>
      </c>
      <c r="D50" s="229">
        <v>158.61768573986461</v>
      </c>
      <c r="E50" s="229">
        <v>161.49800933587159</v>
      </c>
      <c r="F50" s="229">
        <v>21.592015115851201</v>
      </c>
      <c r="G50" s="229">
        <v>20.901803591660801</v>
      </c>
      <c r="H50" s="229">
        <v>20.503602937822109</v>
      </c>
      <c r="I50" s="229">
        <v>21.12861873838024</v>
      </c>
      <c r="J50" s="229">
        <v>18.87114871109333</v>
      </c>
      <c r="K50" s="229">
        <v>17.549166122685961</v>
      </c>
      <c r="L50" s="229">
        <v>32.390081791525724</v>
      </c>
      <c r="M50" s="229">
        <v>28.781038041483779</v>
      </c>
      <c r="N50" s="229">
        <v>31.393561652336089</v>
      </c>
      <c r="O50" s="229">
        <v>30.264166066748189</v>
      </c>
      <c r="P50" s="229">
        <v>29.63513637644288</v>
      </c>
      <c r="Q50" s="229">
        <v>70.988955483694284</v>
      </c>
      <c r="R50" s="229">
        <v>64.869087800081473</v>
      </c>
      <c r="S50" s="229">
        <v>70.56246924952319</v>
      </c>
      <c r="T50" s="229">
        <v>68.358462496891804</v>
      </c>
      <c r="U50" s="229">
        <v>61.114507783109048</v>
      </c>
      <c r="V50" s="229">
        <v>51.63786765284857</v>
      </c>
      <c r="W50" s="229">
        <v>52.580680008101801</v>
      </c>
      <c r="X50" s="229">
        <v>42.052950606878433</v>
      </c>
      <c r="Y50" s="229">
        <v>36.957018394236691</v>
      </c>
      <c r="DA50" s="73" t="s">
        <v>206</v>
      </c>
    </row>
    <row r="51" spans="1:105" ht="12" customHeight="1" x14ac:dyDescent="0.25">
      <c r="A51" s="61" t="s">
        <v>207</v>
      </c>
      <c r="B51" s="263">
        <v>80.760956085074071</v>
      </c>
      <c r="C51" s="263">
        <v>70.594393069128301</v>
      </c>
      <c r="D51" s="263">
        <v>61.313019415098381</v>
      </c>
      <c r="E51" s="263">
        <v>66.967334460495394</v>
      </c>
      <c r="F51" s="263">
        <v>73.990013917530121</v>
      </c>
      <c r="G51" s="263">
        <v>51.180719941835257</v>
      </c>
      <c r="H51" s="263">
        <v>52.283671654707327</v>
      </c>
      <c r="I51" s="263">
        <v>62.190686229679308</v>
      </c>
      <c r="J51" s="263">
        <v>55.595856643681337</v>
      </c>
      <c r="K51" s="263">
        <v>32.895270221476167</v>
      </c>
      <c r="L51" s="263">
        <v>46.086655898298837</v>
      </c>
      <c r="M51" s="263">
        <v>49.077836144453627</v>
      </c>
      <c r="N51" s="263">
        <v>49.448996373044253</v>
      </c>
      <c r="O51" s="263">
        <v>53.420716837926257</v>
      </c>
      <c r="P51" s="263">
        <v>57.075530028561808</v>
      </c>
      <c r="Q51" s="263">
        <v>56.495662210620338</v>
      </c>
      <c r="R51" s="263">
        <v>53.606603260795879</v>
      </c>
      <c r="S51" s="263">
        <v>55.265938109765877</v>
      </c>
      <c r="T51" s="263">
        <v>53.013570456514508</v>
      </c>
      <c r="U51" s="263">
        <v>52.46412988440823</v>
      </c>
      <c r="V51" s="263">
        <v>42.026434006442592</v>
      </c>
      <c r="W51" s="263">
        <v>47.553361591817819</v>
      </c>
      <c r="X51" s="263">
        <v>21.750248726895101</v>
      </c>
      <c r="Y51" s="263">
        <v>31.125816889426179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542.65555438698607</v>
      </c>
      <c r="C54" s="223">
        <v>473.37205420933259</v>
      </c>
      <c r="D54" s="223">
        <v>421.43942868251048</v>
      </c>
      <c r="E54" s="223">
        <v>496.1161479250531</v>
      </c>
      <c r="F54" s="223">
        <v>572.86690646347836</v>
      </c>
      <c r="G54" s="223">
        <v>545.00568088159662</v>
      </c>
      <c r="H54" s="223">
        <v>584.06553681927153</v>
      </c>
      <c r="I54" s="223">
        <v>619.05120008297854</v>
      </c>
      <c r="J54" s="223">
        <v>566.88685990909687</v>
      </c>
      <c r="K54" s="223">
        <v>494.35729943284821</v>
      </c>
      <c r="L54" s="223">
        <v>495.90488554201312</v>
      </c>
      <c r="M54" s="223">
        <v>532.87982268895541</v>
      </c>
      <c r="N54" s="223">
        <v>533.44061338940537</v>
      </c>
      <c r="O54" s="223">
        <v>456.00248071987397</v>
      </c>
      <c r="P54" s="223">
        <v>418.42823223532059</v>
      </c>
      <c r="Q54" s="223">
        <v>438.57109583020002</v>
      </c>
      <c r="R54" s="223">
        <v>441.73311495406739</v>
      </c>
      <c r="S54" s="223">
        <v>540.5404174278832</v>
      </c>
      <c r="T54" s="223">
        <v>559.86132470900611</v>
      </c>
      <c r="U54" s="223">
        <v>446.44615737020359</v>
      </c>
      <c r="V54" s="223">
        <v>451.45936956771578</v>
      </c>
      <c r="W54" s="223">
        <v>501.8343796614144</v>
      </c>
      <c r="X54" s="223">
        <v>397.48810268685952</v>
      </c>
      <c r="Y54" s="223">
        <v>397.9468917436804</v>
      </c>
      <c r="DA54" s="89" t="s">
        <v>209</v>
      </c>
    </row>
    <row r="55" spans="1:105" ht="12" customHeight="1" x14ac:dyDescent="0.25">
      <c r="A55" s="55" t="s">
        <v>91</v>
      </c>
      <c r="B55" s="259">
        <v>1.180195529889233</v>
      </c>
      <c r="C55" s="259">
        <v>1.018731434640489</v>
      </c>
      <c r="D55" s="259">
        <v>0.87932179245955977</v>
      </c>
      <c r="E55" s="259">
        <v>1.02828821913506</v>
      </c>
      <c r="F55" s="259">
        <v>1.2738835168269871</v>
      </c>
      <c r="G55" s="259">
        <v>1.222845491313121</v>
      </c>
      <c r="H55" s="259">
        <v>1.321294666940259</v>
      </c>
      <c r="I55" s="259">
        <v>1.4130671529823391</v>
      </c>
      <c r="J55" s="259">
        <v>1.3681497580695401</v>
      </c>
      <c r="K55" s="259">
        <v>1.182004813024869</v>
      </c>
      <c r="L55" s="259">
        <v>1.214889780302677</v>
      </c>
      <c r="M55" s="259">
        <v>1.3025560572940269</v>
      </c>
      <c r="N55" s="259">
        <v>1.296093702034538</v>
      </c>
      <c r="O55" s="259">
        <v>1.1254931516803539</v>
      </c>
      <c r="P55" s="259">
        <v>1.037705699155526</v>
      </c>
      <c r="Q55" s="259">
        <v>1.085806653301201</v>
      </c>
      <c r="R55" s="259">
        <v>1.108305886811394</v>
      </c>
      <c r="S55" s="259">
        <v>1.333143078978789</v>
      </c>
      <c r="T55" s="259">
        <v>1.386560076425926</v>
      </c>
      <c r="U55" s="259">
        <v>1.1362488912431259</v>
      </c>
      <c r="V55" s="259">
        <v>1.146575131635666</v>
      </c>
      <c r="W55" s="259">
        <v>1.2728818091091669</v>
      </c>
      <c r="X55" s="259">
        <v>0.9299959520055604</v>
      </c>
      <c r="Y55" s="259">
        <v>0.98265901095197439</v>
      </c>
      <c r="DA55" s="67" t="s">
        <v>210</v>
      </c>
    </row>
    <row r="56" spans="1:105" ht="12" customHeight="1" x14ac:dyDescent="0.25">
      <c r="A56" s="173" t="s">
        <v>92</v>
      </c>
      <c r="B56" s="224">
        <v>0.8720394393953983</v>
      </c>
      <c r="C56" s="224">
        <v>0.75273458224480827</v>
      </c>
      <c r="D56" s="224">
        <v>0.64972562895282227</v>
      </c>
      <c r="E56" s="224">
        <v>0.75979603331965728</v>
      </c>
      <c r="F56" s="224">
        <v>0.9412649342716165</v>
      </c>
      <c r="G56" s="224">
        <v>0.90355324156495387</v>
      </c>
      <c r="H56" s="224">
        <v>0.97629675037224894</v>
      </c>
      <c r="I56" s="224">
        <v>1.0441068930590029</v>
      </c>
      <c r="J56" s="224">
        <v>1.010917697805455</v>
      </c>
      <c r="K56" s="224">
        <v>0.87337630791535903</v>
      </c>
      <c r="L56" s="224">
        <v>0.89767481414014316</v>
      </c>
      <c r="M56" s="224">
        <v>0.96245090344510276</v>
      </c>
      <c r="N56" s="224">
        <v>0.95767590767962341</v>
      </c>
      <c r="O56" s="224">
        <v>0.83162017833334134</v>
      </c>
      <c r="P56" s="224">
        <v>0.76675455314927832</v>
      </c>
      <c r="Q56" s="224">
        <v>0.80229606133607489</v>
      </c>
      <c r="R56" s="224">
        <v>0.81892061081127587</v>
      </c>
      <c r="S56" s="224">
        <v>0.9850514713740951</v>
      </c>
      <c r="T56" s="224">
        <v>1.0245209722561719</v>
      </c>
      <c r="U56" s="224">
        <v>0.83956753015857843</v>
      </c>
      <c r="V56" s="224">
        <v>0.84719752760808453</v>
      </c>
      <c r="W56" s="224">
        <v>0.94052477841221604</v>
      </c>
      <c r="X56" s="224">
        <v>0.68716846326560344</v>
      </c>
      <c r="Y56" s="224">
        <v>0.72608088348531741</v>
      </c>
      <c r="DA56" s="177" t="s">
        <v>211</v>
      </c>
    </row>
    <row r="57" spans="1:105" ht="12" customHeight="1" x14ac:dyDescent="0.25">
      <c r="A57" s="173" t="s">
        <v>93</v>
      </c>
      <c r="B57" s="224">
        <v>21.80098598488496</v>
      </c>
      <c r="C57" s="224">
        <v>18.818364556120201</v>
      </c>
      <c r="D57" s="224">
        <v>16.243140723820559</v>
      </c>
      <c r="E57" s="224">
        <v>18.99490083299143</v>
      </c>
      <c r="F57" s="224">
        <v>23.531623356790419</v>
      </c>
      <c r="G57" s="224">
        <v>22.58883103912385</v>
      </c>
      <c r="H57" s="224">
        <v>24.407418759306221</v>
      </c>
      <c r="I57" s="224">
        <v>26.102672326475069</v>
      </c>
      <c r="J57" s="224">
        <v>25.272942445136369</v>
      </c>
      <c r="K57" s="224">
        <v>21.834407697883979</v>
      </c>
      <c r="L57" s="224">
        <v>22.441870353503582</v>
      </c>
      <c r="M57" s="224">
        <v>24.061272586127561</v>
      </c>
      <c r="N57" s="224">
        <v>23.941897691990579</v>
      </c>
      <c r="O57" s="224">
        <v>20.79050445833354</v>
      </c>
      <c r="P57" s="224">
        <v>19.168863828731968</v>
      </c>
      <c r="Q57" s="224">
        <v>20.057401533401869</v>
      </c>
      <c r="R57" s="224">
        <v>20.473015270281898</v>
      </c>
      <c r="S57" s="224">
        <v>24.62628678435237</v>
      </c>
      <c r="T57" s="224">
        <v>25.613024306404292</v>
      </c>
      <c r="U57" s="224">
        <v>20.989188253964461</v>
      </c>
      <c r="V57" s="224">
        <v>21.179938190202112</v>
      </c>
      <c r="W57" s="224">
        <v>23.513119460305401</v>
      </c>
      <c r="X57" s="224">
        <v>17.179211581640089</v>
      </c>
      <c r="Y57" s="224">
        <v>18.152022087132931</v>
      </c>
      <c r="DA57" s="177" t="s">
        <v>212</v>
      </c>
    </row>
    <row r="58" spans="1:105" ht="12" customHeight="1" x14ac:dyDescent="0.25">
      <c r="A58" s="173" t="s">
        <v>94</v>
      </c>
      <c r="B58" s="224">
        <v>0.54502464962212427</v>
      </c>
      <c r="C58" s="224">
        <v>0.47045911390300532</v>
      </c>
      <c r="D58" s="224">
        <v>0.40607851809551399</v>
      </c>
      <c r="E58" s="224">
        <v>0.47487252082478593</v>
      </c>
      <c r="F58" s="224">
        <v>0.58829058391976041</v>
      </c>
      <c r="G58" s="224">
        <v>0.56472077597809633</v>
      </c>
      <c r="H58" s="224">
        <v>0.61018546898265558</v>
      </c>
      <c r="I58" s="224">
        <v>0.65256680816187673</v>
      </c>
      <c r="J58" s="224">
        <v>0.63182356112840921</v>
      </c>
      <c r="K58" s="224">
        <v>0.54586019244709949</v>
      </c>
      <c r="L58" s="224">
        <v>0.56104675883758948</v>
      </c>
      <c r="M58" s="224">
        <v>0.60153181465318939</v>
      </c>
      <c r="N58" s="224">
        <v>0.59854744229976475</v>
      </c>
      <c r="O58" s="224">
        <v>0.51976261145833846</v>
      </c>
      <c r="P58" s="224">
        <v>0.47922159571829931</v>
      </c>
      <c r="Q58" s="224">
        <v>0.50143503833504677</v>
      </c>
      <c r="R58" s="224">
        <v>0.5118253817570475</v>
      </c>
      <c r="S58" s="224">
        <v>0.61565716960880945</v>
      </c>
      <c r="T58" s="224">
        <v>0.64032560766010749</v>
      </c>
      <c r="U58" s="224">
        <v>0.52472970634911187</v>
      </c>
      <c r="V58" s="224">
        <v>0.52949845475505286</v>
      </c>
      <c r="W58" s="224">
        <v>0.58782798650763513</v>
      </c>
      <c r="X58" s="224">
        <v>0.4294802895410022</v>
      </c>
      <c r="Y58" s="224">
        <v>0.45380055217832349</v>
      </c>
      <c r="DA58" s="177" t="s">
        <v>213</v>
      </c>
    </row>
    <row r="59" spans="1:105" ht="12" customHeight="1" x14ac:dyDescent="0.25">
      <c r="A59" s="56" t="s">
        <v>95</v>
      </c>
      <c r="B59" s="260">
        <v>0.87825181351613024</v>
      </c>
      <c r="C59" s="260">
        <v>0.75334764950889888</v>
      </c>
      <c r="D59" s="260">
        <v>0.65179100806105472</v>
      </c>
      <c r="E59" s="260">
        <v>0.75606260708439788</v>
      </c>
      <c r="F59" s="260">
        <v>0.94427651038687022</v>
      </c>
      <c r="G59" s="260">
        <v>0.9342186559000023</v>
      </c>
      <c r="H59" s="260">
        <v>1.005960572904848</v>
      </c>
      <c r="I59" s="260">
        <v>1.060665557112408</v>
      </c>
      <c r="J59" s="260">
        <v>0.99897307383740241</v>
      </c>
      <c r="K59" s="260">
        <v>0.88436870357898045</v>
      </c>
      <c r="L59" s="260">
        <v>0.87447038833922297</v>
      </c>
      <c r="M59" s="260">
        <v>0.93972698825107859</v>
      </c>
      <c r="N59" s="260">
        <v>0.93678989990048278</v>
      </c>
      <c r="O59" s="260">
        <v>0.8016622967754149</v>
      </c>
      <c r="P59" s="260">
        <v>0.73417894794197136</v>
      </c>
      <c r="Q59" s="260">
        <v>0.76356920280019169</v>
      </c>
      <c r="R59" s="260">
        <v>0.78002325495592117</v>
      </c>
      <c r="S59" s="260">
        <v>0.96093400882230617</v>
      </c>
      <c r="T59" s="260">
        <v>1.0002751784007871</v>
      </c>
      <c r="U59" s="260">
        <v>0.79114396924777164</v>
      </c>
      <c r="V59" s="260">
        <v>0.80808093659831215</v>
      </c>
      <c r="W59" s="260">
        <v>0.89830858399081825</v>
      </c>
      <c r="X59" s="260">
        <v>0.7157816856492778</v>
      </c>
      <c r="Y59" s="260">
        <v>0.71747827346651638</v>
      </c>
      <c r="DA59" s="68" t="s">
        <v>214</v>
      </c>
    </row>
    <row r="60" spans="1:105" ht="12" customHeight="1" x14ac:dyDescent="0.25">
      <c r="A60" s="37" t="s">
        <v>159</v>
      </c>
      <c r="B60" s="226">
        <v>1.3949623406840399E-2</v>
      </c>
      <c r="C60" s="226">
        <v>4.7093926867354946E-3</v>
      </c>
      <c r="D60" s="226">
        <v>3.5067260383918942E-3</v>
      </c>
      <c r="E60" s="226">
        <v>3.8917300982050339E-3</v>
      </c>
      <c r="F60" s="226">
        <v>3.9754488349408867E-3</v>
      </c>
      <c r="G60" s="226">
        <v>3.0051188064668249E-3</v>
      </c>
      <c r="H60" s="226">
        <v>4.717385257880285E-3</v>
      </c>
      <c r="I60" s="226">
        <v>3.0047245063588349E-3</v>
      </c>
      <c r="J60" s="226">
        <v>3.2365646549635781E-3</v>
      </c>
      <c r="K60" s="226">
        <v>3.8951852823540119E-3</v>
      </c>
      <c r="L60" s="226">
        <v>3.477106064616885E-3</v>
      </c>
      <c r="M60" s="226">
        <v>3.5224673706224681E-3</v>
      </c>
      <c r="N60" s="226">
        <v>1.7593068494635711E-3</v>
      </c>
      <c r="O60" s="226">
        <v>1.5488590941287489E-3</v>
      </c>
      <c r="P60" s="226">
        <v>2.8249950319200702E-3</v>
      </c>
      <c r="Q60" s="226">
        <v>2.940554103255992E-3</v>
      </c>
      <c r="R60" s="226">
        <v>2.9230796543631122E-3</v>
      </c>
      <c r="S60" s="226">
        <v>4.6492458511696658E-3</v>
      </c>
      <c r="T60" s="226">
        <v>4.9566224278873271E-3</v>
      </c>
      <c r="U60" s="226">
        <v>4.8037242941697759E-3</v>
      </c>
      <c r="V60" s="226">
        <v>3.6461742678407798E-3</v>
      </c>
      <c r="W60" s="226">
        <v>3.707540494422856E-3</v>
      </c>
      <c r="X60" s="226">
        <v>4.2981107846536892E-3</v>
      </c>
      <c r="Y60" s="226">
        <v>3.9193415031541327E-3</v>
      </c>
      <c r="DA60" s="69" t="s">
        <v>215</v>
      </c>
    </row>
    <row r="61" spans="1:105" ht="12" customHeight="1" x14ac:dyDescent="0.25">
      <c r="A61" s="37" t="s">
        <v>35</v>
      </c>
      <c r="B61" s="226">
        <v>0.48760392384593021</v>
      </c>
      <c r="C61" s="226">
        <v>0.41237513193867698</v>
      </c>
      <c r="D61" s="226">
        <v>0.35460512482721729</v>
      </c>
      <c r="E61" s="226">
        <v>0.38124449941185401</v>
      </c>
      <c r="F61" s="226">
        <v>0.50993363614258869</v>
      </c>
      <c r="G61" s="226">
        <v>0.56893412509252406</v>
      </c>
      <c r="H61" s="226">
        <v>0.60307434198056253</v>
      </c>
      <c r="I61" s="226">
        <v>0.61805948296136914</v>
      </c>
      <c r="J61" s="226">
        <v>0.54437374863571242</v>
      </c>
      <c r="K61" s="226">
        <v>0.51623517453693457</v>
      </c>
      <c r="L61" s="226">
        <v>0.45473750058756629</v>
      </c>
      <c r="M61" s="226">
        <v>0.48021939397484392</v>
      </c>
      <c r="N61" s="226">
        <v>0.47819509335653437</v>
      </c>
      <c r="O61" s="226">
        <v>0.39729534954011497</v>
      </c>
      <c r="P61" s="226">
        <v>0.3582859606039201</v>
      </c>
      <c r="Q61" s="226">
        <v>0.36800148749327272</v>
      </c>
      <c r="R61" s="226">
        <v>0.40538426541381672</v>
      </c>
      <c r="S61" s="226">
        <v>0.53963117912797975</v>
      </c>
      <c r="T61" s="226">
        <v>0.57316330898008849</v>
      </c>
      <c r="U61" s="226">
        <v>0.41747784977662422</v>
      </c>
      <c r="V61" s="226">
        <v>0.45524774965533782</v>
      </c>
      <c r="W61" s="226">
        <v>0.50093318368235618</v>
      </c>
      <c r="X61" s="226">
        <v>0.47162728016191813</v>
      </c>
      <c r="Y61" s="226">
        <v>0.43366427133302271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0.37669826626335973</v>
      </c>
      <c r="C64" s="226">
        <v>0.33626312488348631</v>
      </c>
      <c r="D64" s="226">
        <v>0.29367915719544552</v>
      </c>
      <c r="E64" s="226">
        <v>0.37092637757433877</v>
      </c>
      <c r="F64" s="226">
        <v>0.43036742540934059</v>
      </c>
      <c r="G64" s="226">
        <v>0.36227941200101138</v>
      </c>
      <c r="H64" s="226">
        <v>0.39816884566640481</v>
      </c>
      <c r="I64" s="226">
        <v>0.43960134964468028</v>
      </c>
      <c r="J64" s="226">
        <v>0.45136276054672642</v>
      </c>
      <c r="K64" s="226">
        <v>0.36423834375969177</v>
      </c>
      <c r="L64" s="226">
        <v>0.41625578168703981</v>
      </c>
      <c r="M64" s="226">
        <v>0.45598512690561221</v>
      </c>
      <c r="N64" s="226">
        <v>0.45683549969448478</v>
      </c>
      <c r="O64" s="226">
        <v>0.40281808814117109</v>
      </c>
      <c r="P64" s="226">
        <v>0.37306799230613108</v>
      </c>
      <c r="Q64" s="226">
        <v>0.39262716120366298</v>
      </c>
      <c r="R64" s="226">
        <v>0.37171590988774139</v>
      </c>
      <c r="S64" s="226">
        <v>0.41665358384315682</v>
      </c>
      <c r="T64" s="226">
        <v>0.42215524699281082</v>
      </c>
      <c r="U64" s="226">
        <v>0.36886239517697772</v>
      </c>
      <c r="V64" s="226">
        <v>0.34918701267513358</v>
      </c>
      <c r="W64" s="226">
        <v>0.39366785981403912</v>
      </c>
      <c r="X64" s="226">
        <v>0.23985629470270589</v>
      </c>
      <c r="Y64" s="226">
        <v>0.27989466063033952</v>
      </c>
      <c r="DA64" s="69" t="s">
        <v>219</v>
      </c>
    </row>
    <row r="65" spans="1:105" ht="12" customHeight="1" x14ac:dyDescent="0.25">
      <c r="A65" s="57" t="s">
        <v>220</v>
      </c>
      <c r="B65" s="261">
        <v>105.750944704616</v>
      </c>
      <c r="C65" s="261">
        <v>92.396541398156543</v>
      </c>
      <c r="D65" s="261">
        <v>86.249844753629034</v>
      </c>
      <c r="E65" s="261">
        <v>104.5919738357653</v>
      </c>
      <c r="F65" s="261">
        <v>116.24293717849071</v>
      </c>
      <c r="G65" s="261">
        <v>102.26572146607791</v>
      </c>
      <c r="H65" s="261">
        <v>107.4218036573947</v>
      </c>
      <c r="I65" s="261">
        <v>113.5693134637785</v>
      </c>
      <c r="J65" s="261">
        <v>89.381726260030121</v>
      </c>
      <c r="K65" s="261">
        <v>75.752905869928668</v>
      </c>
      <c r="L65" s="261">
        <v>72.761041623413206</v>
      </c>
      <c r="M65" s="261">
        <v>79.431970416603548</v>
      </c>
      <c r="N65" s="261">
        <v>80.614995322032584</v>
      </c>
      <c r="O65" s="261">
        <v>66.921143401928276</v>
      </c>
      <c r="P65" s="261">
        <v>61.447330217491192</v>
      </c>
      <c r="Q65" s="261">
        <v>59.07689081731202</v>
      </c>
      <c r="R65" s="261">
        <v>56.713948577175159</v>
      </c>
      <c r="S65" s="261">
        <v>71.652226508629226</v>
      </c>
      <c r="T65" s="261">
        <v>72.724441119080822</v>
      </c>
      <c r="U65" s="261">
        <v>55.37420668929888</v>
      </c>
      <c r="V65" s="261">
        <v>54.886013548196473</v>
      </c>
      <c r="W65" s="261">
        <v>62.22284507630819</v>
      </c>
      <c r="X65" s="261">
        <v>55.351989491452393</v>
      </c>
      <c r="Y65" s="261">
        <v>51.968303165935659</v>
      </c>
      <c r="DA65" s="70" t="s">
        <v>221</v>
      </c>
    </row>
    <row r="66" spans="1:105" ht="12" customHeight="1" x14ac:dyDescent="0.25">
      <c r="A66" s="18" t="s">
        <v>28</v>
      </c>
      <c r="B66" s="230">
        <v>26.73608215334626</v>
      </c>
      <c r="C66" s="230">
        <v>21.809661859432179</v>
      </c>
      <c r="D66" s="230">
        <v>19.624644842778899</v>
      </c>
      <c r="E66" s="230">
        <v>22.933209547143061</v>
      </c>
      <c r="F66" s="230">
        <v>30.445309642123071</v>
      </c>
      <c r="G66" s="230">
        <v>22.994897954668691</v>
      </c>
      <c r="H66" s="230">
        <v>20.293848162281321</v>
      </c>
      <c r="I66" s="230">
        <v>22.00772320790016</v>
      </c>
      <c r="J66" s="230">
        <v>8.9066430309762872</v>
      </c>
      <c r="K66" s="230">
        <v>13.930940633498549</v>
      </c>
      <c r="L66" s="230">
        <v>6.5524524711956209</v>
      </c>
      <c r="M66" s="230">
        <v>7.0744538829513512</v>
      </c>
      <c r="N66" s="230">
        <v>7.6022449314167817</v>
      </c>
      <c r="O66" s="230">
        <v>5.0336226379179969</v>
      </c>
      <c r="P66" s="230">
        <v>5.3652332942432706</v>
      </c>
      <c r="Q66" s="230">
        <v>1.904339348243836</v>
      </c>
      <c r="R66" s="230">
        <v>1.4966568052564571</v>
      </c>
      <c r="S66" s="230">
        <v>4.6879296172949783</v>
      </c>
      <c r="T66" s="230">
        <v>6.0419440313336246</v>
      </c>
      <c r="U66" s="230">
        <v>6.4691968551118659</v>
      </c>
      <c r="V66" s="230">
        <v>3.7727876176945432</v>
      </c>
      <c r="W66" s="230">
        <v>6.1710052612634261</v>
      </c>
      <c r="X66" s="230">
        <v>3.0308180093070498</v>
      </c>
      <c r="Y66" s="230">
        <v>5.5404158330835092</v>
      </c>
      <c r="DA66" s="71" t="s">
        <v>222</v>
      </c>
    </row>
    <row r="67" spans="1:105" ht="12" customHeight="1" x14ac:dyDescent="0.25">
      <c r="A67" s="18" t="s">
        <v>32</v>
      </c>
      <c r="B67" s="230">
        <v>0.39231926988629739</v>
      </c>
      <c r="C67" s="230">
        <v>0.23834016974310979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3.067124160232471E-4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6.2274153563097734</v>
      </c>
      <c r="C68" s="230">
        <v>5.1187039495374442</v>
      </c>
      <c r="D68" s="230">
        <v>4.022810650210439</v>
      </c>
      <c r="E68" s="230">
        <v>4.207621467917007</v>
      </c>
      <c r="F68" s="230">
        <v>6.8316457643452164</v>
      </c>
      <c r="G68" s="230">
        <v>9.8590505685298169</v>
      </c>
      <c r="H68" s="230">
        <v>11.083611311393399</v>
      </c>
      <c r="I68" s="230">
        <v>10.27211114836715</v>
      </c>
      <c r="J68" s="230">
        <v>14.65628922434315</v>
      </c>
      <c r="K68" s="230">
        <v>16.272408509948249</v>
      </c>
      <c r="L68" s="230">
        <v>14.983936711683549</v>
      </c>
      <c r="M68" s="230">
        <v>16.56807593091245</v>
      </c>
      <c r="N68" s="230">
        <v>16.248610192198161</v>
      </c>
      <c r="O68" s="230">
        <v>13.934723628747349</v>
      </c>
      <c r="P68" s="230">
        <v>11.791339951161151</v>
      </c>
      <c r="Q68" s="230">
        <v>15.82118276434494</v>
      </c>
      <c r="R68" s="230">
        <v>18.82924304707209</v>
      </c>
      <c r="S68" s="230">
        <v>23.824106480975921</v>
      </c>
      <c r="T68" s="230">
        <v>26.1878543782002</v>
      </c>
      <c r="U68" s="230">
        <v>18.77461100357737</v>
      </c>
      <c r="V68" s="230">
        <v>22.531074828977911</v>
      </c>
      <c r="W68" s="230">
        <v>23.66482359579657</v>
      </c>
      <c r="X68" s="230">
        <v>17.69034863138635</v>
      </c>
      <c r="Y68" s="230">
        <v>18.523213195223011</v>
      </c>
      <c r="DA68" s="71" t="s">
        <v>224</v>
      </c>
    </row>
    <row r="69" spans="1:105" ht="12" customHeight="1" x14ac:dyDescent="0.25">
      <c r="A69" s="18" t="s">
        <v>36</v>
      </c>
      <c r="B69" s="230">
        <v>72.395127925073652</v>
      </c>
      <c r="C69" s="230">
        <v>65.229835419443802</v>
      </c>
      <c r="D69" s="230">
        <v>62.60238926063969</v>
      </c>
      <c r="E69" s="230">
        <v>77.451142820705215</v>
      </c>
      <c r="F69" s="230">
        <v>78.965981772022403</v>
      </c>
      <c r="G69" s="230">
        <v>69.411772942879395</v>
      </c>
      <c r="H69" s="230">
        <v>76.044344183719986</v>
      </c>
      <c r="I69" s="230">
        <v>81.289479107511212</v>
      </c>
      <c r="J69" s="230">
        <v>65.818794004710682</v>
      </c>
      <c r="K69" s="230">
        <v>45.54955672648186</v>
      </c>
      <c r="L69" s="230">
        <v>51.224652440534022</v>
      </c>
      <c r="M69" s="230">
        <v>55.789440602739752</v>
      </c>
      <c r="N69" s="230">
        <v>56.764140198417643</v>
      </c>
      <c r="O69" s="230">
        <v>47.952797135262919</v>
      </c>
      <c r="P69" s="230">
        <v>44.290756972086768</v>
      </c>
      <c r="Q69" s="230">
        <v>41.351368704723242</v>
      </c>
      <c r="R69" s="230">
        <v>36.38804872484662</v>
      </c>
      <c r="S69" s="230">
        <v>43.140190410358329</v>
      </c>
      <c r="T69" s="230">
        <v>40.494335997130968</v>
      </c>
      <c r="U69" s="230">
        <v>30.130398830609639</v>
      </c>
      <c r="V69" s="230">
        <v>28.582151101524019</v>
      </c>
      <c r="W69" s="230">
        <v>32.387016219248189</v>
      </c>
      <c r="X69" s="230">
        <v>34.630822850759003</v>
      </c>
      <c r="Y69" s="230">
        <v>27.90467413762914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161.91718113511081</v>
      </c>
      <c r="C71" s="261">
        <v>139.76507964421501</v>
      </c>
      <c r="D71" s="261">
        <v>120.6387436148716</v>
      </c>
      <c r="E71" s="261">
        <v>141.07622476117879</v>
      </c>
      <c r="F71" s="261">
        <v>174.77072477851701</v>
      </c>
      <c r="G71" s="261">
        <v>167.7685518227504</v>
      </c>
      <c r="H71" s="261">
        <v>181.275307778789</v>
      </c>
      <c r="I71" s="261">
        <v>193.86605386227021</v>
      </c>
      <c r="J71" s="261">
        <v>187.70360214641309</v>
      </c>
      <c r="K71" s="261">
        <v>162.1654061264602</v>
      </c>
      <c r="L71" s="261">
        <v>166.6770663289376</v>
      </c>
      <c r="M71" s="261">
        <v>178.704460173059</v>
      </c>
      <c r="N71" s="261">
        <v>177.81785594468309</v>
      </c>
      <c r="O71" s="261">
        <v>154.41227651833111</v>
      </c>
      <c r="P71" s="261">
        <v>142.3682579706701</v>
      </c>
      <c r="Q71" s="261">
        <v>148.96747878445171</v>
      </c>
      <c r="R71" s="261">
        <v>152.0542659950531</v>
      </c>
      <c r="S71" s="261">
        <v>182.9008532325887</v>
      </c>
      <c r="T71" s="261">
        <v>190.22940975758539</v>
      </c>
      <c r="U71" s="261">
        <v>155.88791253534839</v>
      </c>
      <c r="V71" s="261">
        <v>157.30462332075581</v>
      </c>
      <c r="W71" s="261">
        <v>174.6332952713862</v>
      </c>
      <c r="X71" s="261">
        <v>127.590995900431</v>
      </c>
      <c r="Y71" s="261">
        <v>134.81611566965751</v>
      </c>
      <c r="DA71" s="70" t="s">
        <v>227</v>
      </c>
    </row>
    <row r="72" spans="1:105" ht="12" customHeight="1" x14ac:dyDescent="0.25">
      <c r="A72" s="57" t="s">
        <v>179</v>
      </c>
      <c r="B72" s="261">
        <v>168.13186794215241</v>
      </c>
      <c r="C72" s="261">
        <v>144.00368050744049</v>
      </c>
      <c r="D72" s="261">
        <v>124.0588860402392</v>
      </c>
      <c r="E72" s="261">
        <v>143.85514519027919</v>
      </c>
      <c r="F72" s="261">
        <v>179.58487072335339</v>
      </c>
      <c r="G72" s="261">
        <v>177.53279954565389</v>
      </c>
      <c r="H72" s="261">
        <v>191.16616395151891</v>
      </c>
      <c r="I72" s="261">
        <v>201.5619411436505</v>
      </c>
      <c r="J72" s="261">
        <v>189.90787070614209</v>
      </c>
      <c r="K72" s="261">
        <v>168.14560462069221</v>
      </c>
      <c r="L72" s="261">
        <v>166.25488297830549</v>
      </c>
      <c r="M72" s="261">
        <v>178.6556424637283</v>
      </c>
      <c r="N72" s="261">
        <v>178.17184273268239</v>
      </c>
      <c r="O72" s="261">
        <v>152.40799778297151</v>
      </c>
      <c r="P72" s="261">
        <v>139.57702031330521</v>
      </c>
      <c r="Q72" s="261">
        <v>145.16880671679431</v>
      </c>
      <c r="R72" s="261">
        <v>148.29799005518771</v>
      </c>
      <c r="S72" s="261">
        <v>182.67956138799039</v>
      </c>
      <c r="T72" s="261">
        <v>190.17547417850281</v>
      </c>
      <c r="U72" s="261">
        <v>150.42457505213349</v>
      </c>
      <c r="V72" s="261">
        <v>153.63479405452091</v>
      </c>
      <c r="W72" s="261">
        <v>170.78946558007331</v>
      </c>
      <c r="X72" s="261">
        <v>136.12161211185011</v>
      </c>
      <c r="Y72" s="261">
        <v>136.47891641461641</v>
      </c>
      <c r="DA72" s="70" t="s">
        <v>228</v>
      </c>
    </row>
    <row r="73" spans="1:105" ht="12" customHeight="1" x14ac:dyDescent="0.25">
      <c r="A73" s="60" t="s">
        <v>181</v>
      </c>
      <c r="B73" s="262">
        <v>98.84630145781037</v>
      </c>
      <c r="C73" s="262">
        <v>81.743909460405177</v>
      </c>
      <c r="D73" s="262">
        <v>68.710443996875483</v>
      </c>
      <c r="E73" s="262">
        <v>73.81124097353829</v>
      </c>
      <c r="F73" s="262">
        <v>98.115924308128385</v>
      </c>
      <c r="G73" s="262">
        <v>108.68759095973449</v>
      </c>
      <c r="H73" s="262">
        <v>115.50076226360331</v>
      </c>
      <c r="I73" s="262">
        <v>118.02297754707929</v>
      </c>
      <c r="J73" s="262">
        <v>104.2558567272263</v>
      </c>
      <c r="K73" s="262">
        <v>99.055207702163941</v>
      </c>
      <c r="L73" s="262">
        <v>87.283738267417391</v>
      </c>
      <c r="M73" s="262">
        <v>92.139464123611376</v>
      </c>
      <c r="N73" s="262">
        <v>91.631599577428361</v>
      </c>
      <c r="O73" s="262">
        <v>75.983954190612209</v>
      </c>
      <c r="P73" s="262">
        <v>68.797364745184353</v>
      </c>
      <c r="Q73" s="262">
        <v>70.677307540240619</v>
      </c>
      <c r="R73" s="262">
        <v>77.769511938585083</v>
      </c>
      <c r="S73" s="262">
        <v>103.606074814408</v>
      </c>
      <c r="T73" s="262">
        <v>110.0784816236369</v>
      </c>
      <c r="U73" s="262">
        <v>80.450170067633152</v>
      </c>
      <c r="V73" s="262">
        <v>87.373711099380571</v>
      </c>
      <c r="W73" s="262">
        <v>96.090472222086234</v>
      </c>
      <c r="X73" s="262">
        <v>90.649613887959632</v>
      </c>
      <c r="Y73" s="262">
        <v>83.457506920860069</v>
      </c>
      <c r="DA73" s="72" t="s">
        <v>229</v>
      </c>
    </row>
    <row r="74" spans="1:105" ht="12" customHeight="1" x14ac:dyDescent="0.25">
      <c r="A74" s="59" t="s">
        <v>31</v>
      </c>
      <c r="B74" s="230">
        <v>0.94628786809711252</v>
      </c>
      <c r="C74" s="230">
        <v>0.96474881718842609</v>
      </c>
      <c r="D74" s="230">
        <v>1.218650530967702</v>
      </c>
      <c r="E74" s="230">
        <v>1.084018534921483</v>
      </c>
      <c r="F74" s="230">
        <v>0.83246549032956851</v>
      </c>
      <c r="G74" s="230">
        <v>0</v>
      </c>
      <c r="H74" s="230">
        <v>0</v>
      </c>
      <c r="I74" s="230">
        <v>0</v>
      </c>
      <c r="J74" s="230">
        <v>0.33960508041849569</v>
      </c>
      <c r="K74" s="230">
        <v>0.39449933643366131</v>
      </c>
      <c r="L74" s="230">
        <v>0.35225622549749291</v>
      </c>
      <c r="M74" s="230">
        <v>0.35687149662066631</v>
      </c>
      <c r="N74" s="230">
        <v>0.7118472266619903</v>
      </c>
      <c r="O74" s="230">
        <v>0.31384878923542292</v>
      </c>
      <c r="P74" s="230">
        <v>0.28623650878947271</v>
      </c>
      <c r="Q74" s="230">
        <v>0.30003485888456022</v>
      </c>
      <c r="R74" s="230">
        <v>0.29826337086562948</v>
      </c>
      <c r="S74" s="230">
        <v>0.3112693794604518</v>
      </c>
      <c r="T74" s="230">
        <v>0.38848995748440762</v>
      </c>
      <c r="U74" s="230">
        <v>0.34197181298414858</v>
      </c>
      <c r="V74" s="230">
        <v>0.29484717561673851</v>
      </c>
      <c r="W74" s="230">
        <v>0.3342321234967271</v>
      </c>
      <c r="X74" s="230">
        <v>0.42359518517543088</v>
      </c>
      <c r="Y74" s="230">
        <v>0.56453614502057992</v>
      </c>
      <c r="DA74" s="71" t="s">
        <v>230</v>
      </c>
    </row>
    <row r="75" spans="1:105" ht="12" customHeight="1" x14ac:dyDescent="0.25">
      <c r="A75" s="59" t="s">
        <v>159</v>
      </c>
      <c r="B75" s="230">
        <v>2.5657340278557661</v>
      </c>
      <c r="C75" s="230">
        <v>0.87195320791814157</v>
      </c>
      <c r="D75" s="230">
        <v>0.66089750716874596</v>
      </c>
      <c r="E75" s="230">
        <v>0.73489508084781541</v>
      </c>
      <c r="F75" s="230">
        <v>0.75255609274381319</v>
      </c>
      <c r="G75" s="230">
        <v>0.57107311153552431</v>
      </c>
      <c r="H75" s="230">
        <v>0.89646102235034708</v>
      </c>
      <c r="I75" s="230">
        <v>0.57099818132342617</v>
      </c>
      <c r="J75" s="230">
        <v>0.6141806664218743</v>
      </c>
      <c r="K75" s="230">
        <v>0.7388565806970655</v>
      </c>
      <c r="L75" s="230">
        <v>0.65966902631617175</v>
      </c>
      <c r="M75" s="230">
        <v>0.66833411278587296</v>
      </c>
      <c r="N75" s="230">
        <v>0.33327279215188199</v>
      </c>
      <c r="O75" s="230">
        <v>0.29385491469448061</v>
      </c>
      <c r="P75" s="230">
        <v>0.53596711447944023</v>
      </c>
      <c r="Q75" s="230">
        <v>0.55789895658207311</v>
      </c>
      <c r="R75" s="230">
        <v>0.55461806705582128</v>
      </c>
      <c r="S75" s="230">
        <v>0.88234469507920521</v>
      </c>
      <c r="T75" s="230">
        <v>0.94043732141634018</v>
      </c>
      <c r="U75" s="230">
        <v>0.91128223855088919</v>
      </c>
      <c r="V75" s="230">
        <v>0.69189129853196452</v>
      </c>
      <c r="W75" s="230">
        <v>0.70351067749901275</v>
      </c>
      <c r="X75" s="230">
        <v>0.81483659291953525</v>
      </c>
      <c r="Y75" s="230">
        <v>0.74245435878130461</v>
      </c>
      <c r="DA75" s="71" t="s">
        <v>231</v>
      </c>
    </row>
    <row r="76" spans="1:105" ht="12" customHeight="1" x14ac:dyDescent="0.25">
      <c r="A76" s="59" t="s">
        <v>32</v>
      </c>
      <c r="B76" s="230">
        <v>5.649996119910365</v>
      </c>
      <c r="C76" s="230">
        <v>3.555150370197941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1.2736609660797141E-3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89.68428344194713</v>
      </c>
      <c r="C77" s="230">
        <v>76.352057065100666</v>
      </c>
      <c r="D77" s="230">
        <v>66.830895958739035</v>
      </c>
      <c r="E77" s="230">
        <v>71.992327357768986</v>
      </c>
      <c r="F77" s="230">
        <v>96.530902725055</v>
      </c>
      <c r="G77" s="230">
        <v>108.116517848199</v>
      </c>
      <c r="H77" s="230">
        <v>114.604301241253</v>
      </c>
      <c r="I77" s="230">
        <v>117.4519793657559</v>
      </c>
      <c r="J77" s="230">
        <v>103.30207098038591</v>
      </c>
      <c r="K77" s="230">
        <v>97.921851785033212</v>
      </c>
      <c r="L77" s="230">
        <v>86.271813015603726</v>
      </c>
      <c r="M77" s="230">
        <v>91.114258514204835</v>
      </c>
      <c r="N77" s="230">
        <v>90.586479558614485</v>
      </c>
      <c r="O77" s="230">
        <v>75.376250486682309</v>
      </c>
      <c r="P77" s="230">
        <v>67.975161121915434</v>
      </c>
      <c r="Q77" s="230">
        <v>69.819373724773982</v>
      </c>
      <c r="R77" s="230">
        <v>76.916630500663629</v>
      </c>
      <c r="S77" s="230">
        <v>102.41246073986839</v>
      </c>
      <c r="T77" s="230">
        <v>108.74828068377001</v>
      </c>
      <c r="U77" s="230">
        <v>79.196916016098115</v>
      </c>
      <c r="V77" s="230">
        <v>86.386972625231863</v>
      </c>
      <c r="W77" s="230">
        <v>95.05272942109049</v>
      </c>
      <c r="X77" s="230">
        <v>89.411182109864669</v>
      </c>
      <c r="Y77" s="230">
        <v>82.150516417058185</v>
      </c>
      <c r="DA77" s="71" t="s">
        <v>233</v>
      </c>
    </row>
    <row r="78" spans="1:105" ht="12" customHeight="1" x14ac:dyDescent="0.25">
      <c r="A78" s="60" t="s">
        <v>187</v>
      </c>
      <c r="B78" s="262">
        <v>69.285566484341985</v>
      </c>
      <c r="C78" s="262">
        <v>62.259771047035343</v>
      </c>
      <c r="D78" s="262">
        <v>55.348442043363733</v>
      </c>
      <c r="E78" s="262">
        <v>70.043904216740884</v>
      </c>
      <c r="F78" s="262">
        <v>81.468946415225062</v>
      </c>
      <c r="G78" s="262">
        <v>68.845208585919366</v>
      </c>
      <c r="H78" s="262">
        <v>75.665401687915534</v>
      </c>
      <c r="I78" s="262">
        <v>83.538963596571165</v>
      </c>
      <c r="J78" s="262">
        <v>85.652013978915818</v>
      </c>
      <c r="K78" s="262">
        <v>69.09039691852827</v>
      </c>
      <c r="L78" s="262">
        <v>78.971144710888083</v>
      </c>
      <c r="M78" s="262">
        <v>86.516178340116909</v>
      </c>
      <c r="N78" s="262">
        <v>86.540243155254004</v>
      </c>
      <c r="O78" s="262">
        <v>76.424043592359297</v>
      </c>
      <c r="P78" s="262">
        <v>70.77965556812083</v>
      </c>
      <c r="Q78" s="262">
        <v>74.491499176553631</v>
      </c>
      <c r="R78" s="262">
        <v>70.528478116602599</v>
      </c>
      <c r="S78" s="262">
        <v>79.073486573582414</v>
      </c>
      <c r="T78" s="262">
        <v>80.096992554865892</v>
      </c>
      <c r="U78" s="262">
        <v>69.974404984500381</v>
      </c>
      <c r="V78" s="262">
        <v>66.261082955140267</v>
      </c>
      <c r="W78" s="262">
        <v>74.698993357987064</v>
      </c>
      <c r="X78" s="262">
        <v>45.471998223890417</v>
      </c>
      <c r="Y78" s="262">
        <v>53.021409493756323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81.579063187799079</v>
      </c>
      <c r="C79" s="261">
        <f t="shared" si="1"/>
        <v>75.39311532310316</v>
      </c>
      <c r="D79" s="261">
        <f t="shared" si="1"/>
        <v>71.661896602381148</v>
      </c>
      <c r="E79" s="261">
        <f t="shared" si="1"/>
        <v>84.578883924474496</v>
      </c>
      <c r="F79" s="261">
        <f t="shared" si="1"/>
        <v>74.989034880921565</v>
      </c>
      <c r="G79" s="261">
        <f t="shared" si="1"/>
        <v>71.224438843234424</v>
      </c>
      <c r="H79" s="261">
        <f t="shared" si="1"/>
        <v>75.881105213062767</v>
      </c>
      <c r="I79" s="261">
        <f t="shared" si="1"/>
        <v>79.780812875488706</v>
      </c>
      <c r="J79" s="261">
        <f t="shared" si="1"/>
        <v>70.610854260534481</v>
      </c>
      <c r="K79" s="261">
        <f t="shared" si="1"/>
        <v>62.973365100916801</v>
      </c>
      <c r="L79" s="261">
        <f t="shared" si="1"/>
        <v>64.221942516233582</v>
      </c>
      <c r="M79" s="261">
        <f t="shared" si="1"/>
        <v>68.220211285793653</v>
      </c>
      <c r="N79" s="261">
        <f t="shared" si="1"/>
        <v>69.104914746102423</v>
      </c>
      <c r="O79" s="261">
        <f t="shared" si="1"/>
        <v>58.192020320062085</v>
      </c>
      <c r="P79" s="261">
        <f t="shared" si="1"/>
        <v>52.848899109157053</v>
      </c>
      <c r="Q79" s="261">
        <f t="shared" si="1"/>
        <v>62.147411022467686</v>
      </c>
      <c r="R79" s="261">
        <f t="shared" si="1"/>
        <v>60.974819922034001</v>
      </c>
      <c r="S79" s="261">
        <f t="shared" si="1"/>
        <v>74.786703785538464</v>
      </c>
      <c r="T79" s="261">
        <f t="shared" si="1"/>
        <v>77.06729351268983</v>
      </c>
      <c r="U79" s="261">
        <f t="shared" si="1"/>
        <v>60.478584742459788</v>
      </c>
      <c r="V79" s="261">
        <f t="shared" si="1"/>
        <v>61.122648403443563</v>
      </c>
      <c r="W79" s="261">
        <f t="shared" si="1"/>
        <v>66.976111115321544</v>
      </c>
      <c r="X79" s="261">
        <f t="shared" si="1"/>
        <v>58.481867211024557</v>
      </c>
      <c r="Y79" s="261">
        <f t="shared" si="1"/>
        <v>53.651515686255841</v>
      </c>
      <c r="DA79" s="70"/>
    </row>
    <row r="80" spans="1:105" ht="12" customHeight="1" x14ac:dyDescent="0.25">
      <c r="A80" s="60" t="s">
        <v>190</v>
      </c>
      <c r="B80" s="262">
        <v>21.561923583583351</v>
      </c>
      <c r="C80" s="262">
        <v>17.95452013294285</v>
      </c>
      <c r="D80" s="262">
        <v>15.461298768193711</v>
      </c>
      <c r="E80" s="262">
        <v>16.609085646352568</v>
      </c>
      <c r="F80" s="262">
        <v>22.078151899505059</v>
      </c>
      <c r="G80" s="262">
        <v>24.456999816506801</v>
      </c>
      <c r="H80" s="262">
        <v>25.99010702642078</v>
      </c>
      <c r="I80" s="262">
        <v>26.557658650120061</v>
      </c>
      <c r="J80" s="262">
        <v>23.459766164033859</v>
      </c>
      <c r="K80" s="262">
        <v>22.289510469446</v>
      </c>
      <c r="L80" s="262">
        <v>19.640681626489421</v>
      </c>
      <c r="M80" s="262">
        <v>20.733322334828781</v>
      </c>
      <c r="N80" s="262">
        <v>20.61904210280662</v>
      </c>
      <c r="O80" s="262">
        <v>17.097991935304961</v>
      </c>
      <c r="P80" s="262">
        <v>15.48085776942531</v>
      </c>
      <c r="Q80" s="262">
        <v>15.90388453989414</v>
      </c>
      <c r="R80" s="262">
        <v>17.499780079921329</v>
      </c>
      <c r="S80" s="262">
        <v>23.313551531965579</v>
      </c>
      <c r="T80" s="262">
        <v>24.769836784484639</v>
      </c>
      <c r="U80" s="262">
        <v>18.102984684893531</v>
      </c>
      <c r="V80" s="262">
        <v>19.660927410901269</v>
      </c>
      <c r="W80" s="262">
        <v>21.62238247026977</v>
      </c>
      <c r="X80" s="262">
        <v>20.398074615947461</v>
      </c>
      <c r="Y80" s="262">
        <v>18.77969889134598</v>
      </c>
      <c r="DA80" s="72" t="s">
        <v>235</v>
      </c>
    </row>
    <row r="81" spans="1:105" ht="12" customHeight="1" x14ac:dyDescent="0.25">
      <c r="A81" s="59" t="s">
        <v>31</v>
      </c>
      <c r="B81" s="230">
        <v>0.21893342902386881</v>
      </c>
      <c r="C81" s="230">
        <v>0.22153570747245491</v>
      </c>
      <c r="D81" s="230">
        <v>0.27422206665068771</v>
      </c>
      <c r="E81" s="230">
        <v>0.2439270286107135</v>
      </c>
      <c r="F81" s="230">
        <v>0.18732228918185451</v>
      </c>
      <c r="G81" s="230">
        <v>0</v>
      </c>
      <c r="H81" s="230">
        <v>0</v>
      </c>
      <c r="I81" s="230">
        <v>0</v>
      </c>
      <c r="J81" s="230">
        <v>7.6418304206935156E-2</v>
      </c>
      <c r="K81" s="230">
        <v>8.8770669342965777E-2</v>
      </c>
      <c r="L81" s="230">
        <v>7.926507861920698E-2</v>
      </c>
      <c r="M81" s="230">
        <v>8.0303611942246528E-2</v>
      </c>
      <c r="N81" s="230">
        <v>0.1601806364288903</v>
      </c>
      <c r="O81" s="230">
        <v>7.0622595578415895E-2</v>
      </c>
      <c r="P81" s="230">
        <v>6.4409250229266329E-2</v>
      </c>
      <c r="Q81" s="230">
        <v>6.7514169960799147E-2</v>
      </c>
      <c r="R81" s="230">
        <v>6.7115547801899905E-2</v>
      </c>
      <c r="S81" s="230">
        <v>7.004217398809344E-2</v>
      </c>
      <c r="T81" s="230">
        <v>8.741894000948347E-2</v>
      </c>
      <c r="U81" s="230">
        <v>7.6950868940524164E-2</v>
      </c>
      <c r="V81" s="230">
        <v>6.6346831834994041E-2</v>
      </c>
      <c r="W81" s="230">
        <v>7.5209275602202585E-2</v>
      </c>
      <c r="X81" s="230">
        <v>9.531784884206973E-2</v>
      </c>
      <c r="Y81" s="230">
        <v>0.12703253677133039</v>
      </c>
      <c r="DA81" s="71" t="s">
        <v>236</v>
      </c>
    </row>
    <row r="82" spans="1:105" ht="12" customHeight="1" x14ac:dyDescent="0.25">
      <c r="A82" s="59" t="s">
        <v>159</v>
      </c>
      <c r="B82" s="230">
        <v>0.59360895095406507</v>
      </c>
      <c r="C82" s="230">
        <v>0.20022700972256721</v>
      </c>
      <c r="D82" s="230">
        <v>0.1487158751871126</v>
      </c>
      <c r="E82" s="230">
        <v>0.16536688962133089</v>
      </c>
      <c r="F82" s="230">
        <v>0.16934098970843059</v>
      </c>
      <c r="G82" s="230">
        <v>0.12850349207951939</v>
      </c>
      <c r="H82" s="230">
        <v>0.20172263333401519</v>
      </c>
      <c r="I82" s="230">
        <v>0.1284866312017747</v>
      </c>
      <c r="J82" s="230">
        <v>0.13820360092024339</v>
      </c>
      <c r="K82" s="230">
        <v>0.1662583106219315</v>
      </c>
      <c r="L82" s="230">
        <v>0.1484394410908125</v>
      </c>
      <c r="M82" s="230">
        <v>0.15038926826361279</v>
      </c>
      <c r="N82" s="230">
        <v>7.4993405820586612E-2</v>
      </c>
      <c r="O82" s="230">
        <v>6.6123552204087693E-2</v>
      </c>
      <c r="P82" s="230">
        <v>0.12060390247616699</v>
      </c>
      <c r="Q82" s="230">
        <v>0.12553902941700121</v>
      </c>
      <c r="R82" s="230">
        <v>0.1248007600908253</v>
      </c>
      <c r="S82" s="230">
        <v>0.19854616203281589</v>
      </c>
      <c r="T82" s="230">
        <v>0.21161945682179961</v>
      </c>
      <c r="U82" s="230">
        <v>0.20505771950803259</v>
      </c>
      <c r="V82" s="230">
        <v>0.15569013179717869</v>
      </c>
      <c r="W82" s="230">
        <v>0.15830473707783399</v>
      </c>
      <c r="X82" s="230">
        <v>0.18335541553128171</v>
      </c>
      <c r="Y82" s="230">
        <v>0.16706788655575339</v>
      </c>
      <c r="DA82" s="71" t="s">
        <v>237</v>
      </c>
    </row>
    <row r="83" spans="1:105" ht="12" customHeight="1" x14ac:dyDescent="0.25">
      <c r="A83" s="59" t="s">
        <v>35</v>
      </c>
      <c r="B83" s="230">
        <v>20.74938120360542</v>
      </c>
      <c r="C83" s="230">
        <v>17.532757415747831</v>
      </c>
      <c r="D83" s="230">
        <v>15.038360826355911</v>
      </c>
      <c r="E83" s="230">
        <v>16.19979172812052</v>
      </c>
      <c r="F83" s="230">
        <v>21.721488620614771</v>
      </c>
      <c r="G83" s="230">
        <v>24.328496324427281</v>
      </c>
      <c r="H83" s="230">
        <v>25.788384393086758</v>
      </c>
      <c r="I83" s="230">
        <v>26.42917201891829</v>
      </c>
      <c r="J83" s="230">
        <v>23.245144258906681</v>
      </c>
      <c r="K83" s="230">
        <v>22.034481489481099</v>
      </c>
      <c r="L83" s="230">
        <v>19.412977106779401</v>
      </c>
      <c r="M83" s="230">
        <v>20.50262945462293</v>
      </c>
      <c r="N83" s="230">
        <v>20.383868060557148</v>
      </c>
      <c r="O83" s="230">
        <v>16.961245787522451</v>
      </c>
      <c r="P83" s="230">
        <v>15.295844616719871</v>
      </c>
      <c r="Q83" s="230">
        <v>15.710831340516339</v>
      </c>
      <c r="R83" s="230">
        <v>17.3078637720286</v>
      </c>
      <c r="S83" s="230">
        <v>23.044963195944671</v>
      </c>
      <c r="T83" s="230">
        <v>24.47079838765336</v>
      </c>
      <c r="U83" s="230">
        <v>17.820976096444969</v>
      </c>
      <c r="V83" s="230">
        <v>19.438890447269099</v>
      </c>
      <c r="W83" s="230">
        <v>21.388868457589741</v>
      </c>
      <c r="X83" s="230">
        <v>20.119401351574108</v>
      </c>
      <c r="Y83" s="230">
        <v>18.4855984680189</v>
      </c>
      <c r="DA83" s="71" t="s">
        <v>238</v>
      </c>
    </row>
    <row r="84" spans="1:105" ht="12" customHeight="1" x14ac:dyDescent="0.25">
      <c r="A84" s="60" t="s">
        <v>195</v>
      </c>
      <c r="B84" s="262">
        <v>43.987211330083483</v>
      </c>
      <c r="C84" s="262">
        <v>43.141855789976972</v>
      </c>
      <c r="D84" s="262">
        <v>43.7460312645781</v>
      </c>
      <c r="E84" s="262">
        <v>52.208442842330832</v>
      </c>
      <c r="F84" s="262">
        <v>34.578652135796631</v>
      </c>
      <c r="G84" s="262">
        <v>31.275815384273528</v>
      </c>
      <c r="H84" s="262">
        <v>32.864687281629493</v>
      </c>
      <c r="I84" s="262">
        <v>34.425125864344238</v>
      </c>
      <c r="J84" s="262">
        <v>27.877578842423599</v>
      </c>
      <c r="K84" s="262">
        <v>25.137058443994089</v>
      </c>
      <c r="L84" s="262">
        <v>26.81108809771818</v>
      </c>
      <c r="M84" s="262">
        <v>28.018924493338819</v>
      </c>
      <c r="N84" s="262">
        <v>29.012493094819039</v>
      </c>
      <c r="O84" s="262">
        <v>23.897007054074709</v>
      </c>
      <c r="P84" s="262">
        <v>21.441126335393751</v>
      </c>
      <c r="Q84" s="262">
        <v>29.481368396217341</v>
      </c>
      <c r="R84" s="262">
        <v>27.604645060841982</v>
      </c>
      <c r="S84" s="262">
        <v>33.679950384399888</v>
      </c>
      <c r="T84" s="262">
        <v>34.273839766691083</v>
      </c>
      <c r="U84" s="262">
        <v>26.629883414531001</v>
      </c>
      <c r="V84" s="262">
        <v>26.55158010740875</v>
      </c>
      <c r="W84" s="262">
        <v>28.544879992528511</v>
      </c>
      <c r="X84" s="262">
        <v>27.851634145361452</v>
      </c>
      <c r="Y84" s="262">
        <v>22.94088161814128</v>
      </c>
      <c r="DA84" s="72" t="s">
        <v>239</v>
      </c>
    </row>
    <row r="85" spans="1:105" ht="12" customHeight="1" x14ac:dyDescent="0.25">
      <c r="A85" s="64" t="s">
        <v>28</v>
      </c>
      <c r="B85" s="229">
        <v>4.5204462800150882</v>
      </c>
      <c r="C85" s="229">
        <v>3.2298345007338449</v>
      </c>
      <c r="D85" s="229">
        <v>2.616329975299474</v>
      </c>
      <c r="E85" s="229">
        <v>3.106056470608225</v>
      </c>
      <c r="F85" s="229">
        <v>7.6430226083840163</v>
      </c>
      <c r="G85" s="229">
        <v>5.6045764002702994</v>
      </c>
      <c r="H85" s="229">
        <v>4.9422022100049672</v>
      </c>
      <c r="I85" s="229">
        <v>5.4299405803199603</v>
      </c>
      <c r="J85" s="229">
        <v>2.1221963365173151</v>
      </c>
      <c r="K85" s="229">
        <v>3.088345527946522</v>
      </c>
      <c r="L85" s="229">
        <v>1.286657078545808</v>
      </c>
      <c r="M85" s="229">
        <v>1.4558920855860009</v>
      </c>
      <c r="N85" s="229">
        <v>1.525819686900123</v>
      </c>
      <c r="O85" s="229">
        <v>1.0205084331768359</v>
      </c>
      <c r="P85" s="229">
        <v>1.1178868069988619</v>
      </c>
      <c r="Q85" s="229">
        <v>0.25908472846340969</v>
      </c>
      <c r="R85" s="229">
        <v>0.2115337442917358</v>
      </c>
      <c r="S85" s="229">
        <v>0.69022946682174757</v>
      </c>
      <c r="T85" s="229">
        <v>0.89017744580478764</v>
      </c>
      <c r="U85" s="229">
        <v>0.93821206450843508</v>
      </c>
      <c r="V85" s="229">
        <v>0.54501278205946513</v>
      </c>
      <c r="W85" s="229">
        <v>0.94707442979892009</v>
      </c>
      <c r="X85" s="229">
        <v>0.41795294901566732</v>
      </c>
      <c r="Y85" s="229">
        <v>0.88710024306810331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1.110959708308318E-2</v>
      </c>
      <c r="C87" s="229">
        <v>9.5782211809638893E-3</v>
      </c>
      <c r="D87" s="229">
        <v>9.7796249741432893E-3</v>
      </c>
      <c r="E87" s="229">
        <v>8.5808767600713456E-3</v>
      </c>
      <c r="F87" s="229">
        <v>1.479006080270644E-2</v>
      </c>
      <c r="G87" s="229">
        <v>0</v>
      </c>
      <c r="H87" s="229">
        <v>0</v>
      </c>
      <c r="I87" s="229">
        <v>0</v>
      </c>
      <c r="J87" s="229">
        <v>1.148049703890793E-2</v>
      </c>
      <c r="K87" s="229">
        <v>1.4533290013336E-2</v>
      </c>
      <c r="L87" s="229">
        <v>1.2013640076498581E-2</v>
      </c>
      <c r="M87" s="229">
        <v>1.33546914519765E-2</v>
      </c>
      <c r="N87" s="229">
        <v>2.5627190168274899E-2</v>
      </c>
      <c r="O87" s="229">
        <v>1.1763057797697211E-2</v>
      </c>
      <c r="P87" s="229">
        <v>1.0345396991494451E-2</v>
      </c>
      <c r="Q87" s="229">
        <v>9.2497966948857889E-3</v>
      </c>
      <c r="R87" s="229">
        <v>1.0319768722431691E-2</v>
      </c>
      <c r="S87" s="229">
        <v>1.066136061066396E-2</v>
      </c>
      <c r="T87" s="229">
        <v>1.3783426765774881E-2</v>
      </c>
      <c r="U87" s="229">
        <v>1.175719265442338E-2</v>
      </c>
      <c r="V87" s="229">
        <v>1.11089997483512E-2</v>
      </c>
      <c r="W87" s="229">
        <v>1.277071056267833E-2</v>
      </c>
      <c r="X87" s="229">
        <v>1.1557478782117421E-2</v>
      </c>
      <c r="Y87" s="229">
        <v>2.0381123345507211E-2</v>
      </c>
      <c r="DA87" s="73" t="s">
        <v>242</v>
      </c>
    </row>
    <row r="88" spans="1:105" ht="12" customHeight="1" x14ac:dyDescent="0.25">
      <c r="A88" s="64" t="s">
        <v>159</v>
      </c>
      <c r="B88" s="229">
        <v>3.0122198786245481E-2</v>
      </c>
      <c r="C88" s="229">
        <v>8.6569276231201232E-3</v>
      </c>
      <c r="D88" s="229">
        <v>5.3036777995116727E-3</v>
      </c>
      <c r="E88" s="229">
        <v>5.8172844072214378E-3</v>
      </c>
      <c r="F88" s="229">
        <v>1.337034447484633E-2</v>
      </c>
      <c r="G88" s="229">
        <v>1.26924676105268E-2</v>
      </c>
      <c r="H88" s="229">
        <v>2.11138720287244E-2</v>
      </c>
      <c r="I88" s="229">
        <v>1.232122977549263E-2</v>
      </c>
      <c r="J88" s="229">
        <v>2.0762643814167179E-2</v>
      </c>
      <c r="K88" s="229">
        <v>2.7219353681569362E-2</v>
      </c>
      <c r="L88" s="229">
        <v>2.2497902600824762E-2</v>
      </c>
      <c r="M88" s="229">
        <v>2.5010111335882271E-2</v>
      </c>
      <c r="N88" s="229">
        <v>1.199814356577346E-2</v>
      </c>
      <c r="O88" s="229">
        <v>1.1013687050089861E-2</v>
      </c>
      <c r="P88" s="229">
        <v>1.937136739518355E-2</v>
      </c>
      <c r="Q88" s="229">
        <v>1.7199507896709439E-2</v>
      </c>
      <c r="R88" s="229">
        <v>1.9189517521669409E-2</v>
      </c>
      <c r="S88" s="229">
        <v>3.0221395350392779E-2</v>
      </c>
      <c r="T88" s="229">
        <v>3.3366239455659218E-2</v>
      </c>
      <c r="U88" s="229">
        <v>3.1330420913064073E-2</v>
      </c>
      <c r="V88" s="229">
        <v>2.6068488684690781E-2</v>
      </c>
      <c r="W88" s="229">
        <v>2.6880513895851239E-2</v>
      </c>
      <c r="X88" s="229">
        <v>2.223220887097704E-2</v>
      </c>
      <c r="Y88" s="229">
        <v>2.6804402159545711E-2</v>
      </c>
      <c r="DA88" s="73" t="s">
        <v>243</v>
      </c>
    </row>
    <row r="89" spans="1:105" ht="12" customHeight="1" x14ac:dyDescent="0.25">
      <c r="A89" s="64" t="s">
        <v>32</v>
      </c>
      <c r="B89" s="229">
        <v>6.6332014315485022E-2</v>
      </c>
      <c r="C89" s="229">
        <v>3.5296251180260092E-2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4.5188845457067997E-5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0.34650783781699301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0.21707653608948971</v>
      </c>
      <c r="N90" s="229">
        <v>0.43190106556976759</v>
      </c>
      <c r="O90" s="229">
        <v>0.55838516658863957</v>
      </c>
      <c r="P90" s="229">
        <v>0.33350123275291099</v>
      </c>
      <c r="Q90" s="229">
        <v>0.34976723738463589</v>
      </c>
      <c r="R90" s="229">
        <v>0.349180411167343</v>
      </c>
      <c r="S90" s="229">
        <v>0.36619730659648247</v>
      </c>
      <c r="T90" s="229">
        <v>0.26310177873366902</v>
      </c>
      <c r="U90" s="229">
        <v>0.21002082444357459</v>
      </c>
      <c r="V90" s="229">
        <v>0.26538546381227002</v>
      </c>
      <c r="W90" s="229">
        <v>0.32201526055433349</v>
      </c>
      <c r="X90" s="229">
        <v>0.32969657253293011</v>
      </c>
      <c r="Y90" s="229">
        <v>0.36692240037446661</v>
      </c>
      <c r="DA90" s="73" t="s">
        <v>245</v>
      </c>
    </row>
    <row r="91" spans="1:105" ht="12" customHeight="1" x14ac:dyDescent="0.25">
      <c r="A91" s="64" t="s">
        <v>35</v>
      </c>
      <c r="B91" s="229">
        <v>1.0529103112445379</v>
      </c>
      <c r="C91" s="229">
        <v>0.7580386491920168</v>
      </c>
      <c r="D91" s="229">
        <v>0.53631544282302424</v>
      </c>
      <c r="E91" s="229">
        <v>0.56987705359897123</v>
      </c>
      <c r="F91" s="229">
        <v>1.715023550199644</v>
      </c>
      <c r="G91" s="229">
        <v>2.4029592240149529</v>
      </c>
      <c r="H91" s="229">
        <v>2.6992144555321609</v>
      </c>
      <c r="I91" s="229">
        <v>2.5344263303917538</v>
      </c>
      <c r="J91" s="229">
        <v>3.4921713142274511</v>
      </c>
      <c r="K91" s="229">
        <v>3.6074247513318771</v>
      </c>
      <c r="L91" s="229">
        <v>2.942285856985726</v>
      </c>
      <c r="M91" s="229">
        <v>3.4096385417584072</v>
      </c>
      <c r="N91" s="229">
        <v>3.261201071484229</v>
      </c>
      <c r="O91" s="229">
        <v>2.8251031116244079</v>
      </c>
      <c r="P91" s="229">
        <v>2.4568145773614112</v>
      </c>
      <c r="Q91" s="229">
        <v>2.1524665991123748</v>
      </c>
      <c r="R91" s="229">
        <v>2.661278303708237</v>
      </c>
      <c r="S91" s="229">
        <v>3.5077532421139659</v>
      </c>
      <c r="T91" s="229">
        <v>3.8583338740972102</v>
      </c>
      <c r="U91" s="229">
        <v>2.7228366897028859</v>
      </c>
      <c r="V91" s="229">
        <v>3.2548144819334071</v>
      </c>
      <c r="W91" s="229">
        <v>3.631879793389198</v>
      </c>
      <c r="X91" s="229">
        <v>2.439517436183396</v>
      </c>
      <c r="Y91" s="229">
        <v>2.9658327863703788</v>
      </c>
      <c r="DA91" s="73" t="s">
        <v>246</v>
      </c>
    </row>
    <row r="92" spans="1:105" ht="12" customHeight="1" x14ac:dyDescent="0.25">
      <c r="A92" s="64" t="s">
        <v>36</v>
      </c>
      <c r="B92" s="229">
        <v>12.240323202296731</v>
      </c>
      <c r="C92" s="229">
        <v>9.6600109746220184</v>
      </c>
      <c r="D92" s="229">
        <v>8.3460622528537236</v>
      </c>
      <c r="E92" s="229">
        <v>10.489923916655711</v>
      </c>
      <c r="F92" s="229">
        <v>19.823703259098139</v>
      </c>
      <c r="G92" s="229">
        <v>16.91782174043519</v>
      </c>
      <c r="H92" s="229">
        <v>18.51923414809422</v>
      </c>
      <c r="I92" s="229">
        <v>20.0564609609638</v>
      </c>
      <c r="J92" s="229">
        <v>15.68272165225353</v>
      </c>
      <c r="K92" s="229">
        <v>10.097865859675901</v>
      </c>
      <c r="L92" s="229">
        <v>10.05860965011099</v>
      </c>
      <c r="M92" s="229">
        <v>11.481226166239979</v>
      </c>
      <c r="N92" s="229">
        <v>11.39292977351665</v>
      </c>
      <c r="O92" s="229">
        <v>9.7218717792469995</v>
      </c>
      <c r="P92" s="229">
        <v>9.2283131367677065</v>
      </c>
      <c r="Q92" s="229">
        <v>5.6258398180626026</v>
      </c>
      <c r="R92" s="229">
        <v>5.1429961546314349</v>
      </c>
      <c r="S92" s="229">
        <v>6.3517657167199442</v>
      </c>
      <c r="T92" s="229">
        <v>5.9661500339205098</v>
      </c>
      <c r="U92" s="229">
        <v>4.369739292906397</v>
      </c>
      <c r="V92" s="229">
        <v>4.1289463568067788</v>
      </c>
      <c r="W92" s="229">
        <v>4.9704891861416121</v>
      </c>
      <c r="X92" s="229">
        <v>4.775626412693498</v>
      </c>
      <c r="Y92" s="229">
        <v>4.4679395835980209</v>
      </c>
      <c r="DA92" s="73" t="s">
        <v>247</v>
      </c>
    </row>
    <row r="93" spans="1:105" ht="12" customHeight="1" x14ac:dyDescent="0.25">
      <c r="A93" s="64" t="s">
        <v>38</v>
      </c>
      <c r="B93" s="229">
        <v>1.1862122586674691E-2</v>
      </c>
      <c r="C93" s="229">
        <v>2.4139627202839659E-2</v>
      </c>
      <c r="D93" s="229">
        <v>1.209284074115973E-2</v>
      </c>
      <c r="E93" s="229">
        <v>1.8200015604439401E-2</v>
      </c>
      <c r="F93" s="229">
        <v>1.896895062256624E-2</v>
      </c>
      <c r="G93" s="229">
        <v>1.110826657234837E-2</v>
      </c>
      <c r="H93" s="229">
        <v>5.8720514356677914E-3</v>
      </c>
      <c r="I93" s="229">
        <v>5.5482098054949669E-3</v>
      </c>
      <c r="J93" s="229">
        <v>6.1534931711807314E-3</v>
      </c>
      <c r="K93" s="229">
        <v>7.6715536337444426E-3</v>
      </c>
      <c r="L93" s="229">
        <v>0</v>
      </c>
      <c r="M93" s="229">
        <v>0</v>
      </c>
      <c r="N93" s="229">
        <v>0</v>
      </c>
      <c r="O93" s="229">
        <v>5.8210925980290923E-3</v>
      </c>
      <c r="P93" s="229">
        <v>5.2150603389194104E-3</v>
      </c>
      <c r="Q93" s="229">
        <v>5.4694168068921576E-3</v>
      </c>
      <c r="R93" s="229">
        <v>5.460240426623993E-3</v>
      </c>
      <c r="S93" s="229">
        <v>5.1096324589433124E-3</v>
      </c>
      <c r="T93" s="229">
        <v>8.2901057975782923E-3</v>
      </c>
      <c r="U93" s="229">
        <v>4.0888658761342386E-3</v>
      </c>
      <c r="V93" s="229">
        <v>1.576190604688521E-4</v>
      </c>
      <c r="W93" s="229">
        <v>4.7898085827224102E-2</v>
      </c>
      <c r="X93" s="229">
        <v>7.1716225664860148E-2</v>
      </c>
      <c r="Y93" s="229">
        <v>3.97896369237246E-2</v>
      </c>
      <c r="DA93" s="73" t="s">
        <v>248</v>
      </c>
    </row>
    <row r="94" spans="1:105" ht="12" customHeight="1" x14ac:dyDescent="0.25">
      <c r="A94" s="64" t="s">
        <v>39</v>
      </c>
      <c r="B94" s="229">
        <v>25.707597765938651</v>
      </c>
      <c r="C94" s="229">
        <v>29.416300638241911</v>
      </c>
      <c r="D94" s="229">
        <v>32.220147450087062</v>
      </c>
      <c r="E94" s="229">
        <v>38.009987224696182</v>
      </c>
      <c r="F94" s="229">
        <v>5.349773362214715</v>
      </c>
      <c r="G94" s="229">
        <v>6.3266572853702154</v>
      </c>
      <c r="H94" s="229">
        <v>6.6770505445337456</v>
      </c>
      <c r="I94" s="229">
        <v>6.3864285530877316</v>
      </c>
      <c r="J94" s="229">
        <v>6.5420929054010539</v>
      </c>
      <c r="K94" s="229">
        <v>8.2939981077111327</v>
      </c>
      <c r="L94" s="229">
        <v>12.489023969398319</v>
      </c>
      <c r="M94" s="229">
        <v>11.416726360877091</v>
      </c>
      <c r="N94" s="229">
        <v>12.36301616361421</v>
      </c>
      <c r="O94" s="229">
        <v>9.7425407259920132</v>
      </c>
      <c r="P94" s="229">
        <v>8.2696787567872683</v>
      </c>
      <c r="Q94" s="229">
        <v>21.06229129179583</v>
      </c>
      <c r="R94" s="229">
        <v>19.204686920372509</v>
      </c>
      <c r="S94" s="229">
        <v>22.718012263727751</v>
      </c>
      <c r="T94" s="229">
        <v>23.24059167327043</v>
      </c>
      <c r="U94" s="229">
        <v>18.341898063526092</v>
      </c>
      <c r="V94" s="229">
        <v>18.320085915303309</v>
      </c>
      <c r="W94" s="229">
        <v>18.585872012358688</v>
      </c>
      <c r="X94" s="229">
        <v>19.783334861618009</v>
      </c>
      <c r="Y94" s="229">
        <v>14.16611144230153</v>
      </c>
      <c r="DA94" s="73" t="s">
        <v>249</v>
      </c>
    </row>
    <row r="95" spans="1:105" ht="12" customHeight="1" x14ac:dyDescent="0.25">
      <c r="A95" s="61" t="s">
        <v>207</v>
      </c>
      <c r="B95" s="263">
        <v>16.029928274132249</v>
      </c>
      <c r="C95" s="263">
        <v>14.296739400183339</v>
      </c>
      <c r="D95" s="263">
        <v>12.454566569609341</v>
      </c>
      <c r="E95" s="263">
        <v>15.76135543579111</v>
      </c>
      <c r="F95" s="263">
        <v>18.332230845619879</v>
      </c>
      <c r="G95" s="263">
        <v>15.491623642454099</v>
      </c>
      <c r="H95" s="263">
        <v>17.02631090501249</v>
      </c>
      <c r="I95" s="263">
        <v>18.798028361024411</v>
      </c>
      <c r="J95" s="263">
        <v>19.27350925407703</v>
      </c>
      <c r="K95" s="263">
        <v>15.54679618747671</v>
      </c>
      <c r="L95" s="263">
        <v>17.770172792025981</v>
      </c>
      <c r="M95" s="263">
        <v>19.467964457626049</v>
      </c>
      <c r="N95" s="263">
        <v>19.47337954847676</v>
      </c>
      <c r="O95" s="263">
        <v>17.197021330682421</v>
      </c>
      <c r="P95" s="263">
        <v>15.926915004337991</v>
      </c>
      <c r="Q95" s="263">
        <v>16.762158086356202</v>
      </c>
      <c r="R95" s="263">
        <v>15.87039478127069</v>
      </c>
      <c r="S95" s="263">
        <v>17.793201869173</v>
      </c>
      <c r="T95" s="263">
        <v>18.023616961514112</v>
      </c>
      <c r="U95" s="263">
        <v>15.74571664303525</v>
      </c>
      <c r="V95" s="263">
        <v>14.91014088513354</v>
      </c>
      <c r="W95" s="263">
        <v>16.80884865252326</v>
      </c>
      <c r="X95" s="263">
        <v>10.23215844971565</v>
      </c>
      <c r="Y95" s="263">
        <v>11.93093517676858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</v>
      </c>
      <c r="C100" s="232">
        <f t="shared" si="2"/>
        <v>1</v>
      </c>
      <c r="D100" s="232">
        <f t="shared" si="2"/>
        <v>1.0000000000000002</v>
      </c>
      <c r="E100" s="232">
        <f t="shared" si="2"/>
        <v>1</v>
      </c>
      <c r="F100" s="232">
        <f t="shared" si="2"/>
        <v>0.99999999999999989</v>
      </c>
      <c r="G100" s="232">
        <f t="shared" si="2"/>
        <v>0.99999999999999989</v>
      </c>
      <c r="H100" s="232">
        <f t="shared" si="2"/>
        <v>0.99999999999999989</v>
      </c>
      <c r="I100" s="232">
        <f t="shared" si="2"/>
        <v>1.0000000000000002</v>
      </c>
      <c r="J100" s="232">
        <f t="shared" si="2"/>
        <v>1.0000000000000004</v>
      </c>
      <c r="K100" s="232">
        <f t="shared" si="2"/>
        <v>1.0000000000000002</v>
      </c>
      <c r="L100" s="232">
        <f t="shared" si="2"/>
        <v>0.99999999999999978</v>
      </c>
      <c r="M100" s="232">
        <f t="shared" si="2"/>
        <v>0.99999999999999978</v>
      </c>
      <c r="N100" s="232">
        <f t="shared" si="2"/>
        <v>1</v>
      </c>
      <c r="O100" s="232">
        <f t="shared" si="2"/>
        <v>0.99999999999999989</v>
      </c>
      <c r="P100" s="232">
        <f t="shared" si="2"/>
        <v>0.99999999999999956</v>
      </c>
      <c r="Q100" s="232">
        <f t="shared" si="2"/>
        <v>0.99999999999999978</v>
      </c>
      <c r="R100" s="232">
        <f t="shared" si="2"/>
        <v>1.0000000000000004</v>
      </c>
      <c r="S100" s="232">
        <f t="shared" si="2"/>
        <v>0.99999999999999967</v>
      </c>
      <c r="T100" s="232">
        <f t="shared" si="2"/>
        <v>1.0000000000000002</v>
      </c>
      <c r="U100" s="232">
        <f t="shared" si="2"/>
        <v>1</v>
      </c>
      <c r="V100" s="232">
        <f t="shared" si="2"/>
        <v>1</v>
      </c>
      <c r="W100" s="232">
        <f t="shared" si="2"/>
        <v>1</v>
      </c>
      <c r="X100" s="232">
        <f t="shared" si="2"/>
        <v>0.99999999999999989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1.6761183019472093E-3</v>
      </c>
      <c r="C101" s="266">
        <f t="shared" si="3"/>
        <v>1.6584977571117664E-3</v>
      </c>
      <c r="D101" s="266">
        <f t="shared" si="3"/>
        <v>1.5199121735251552E-3</v>
      </c>
      <c r="E101" s="266">
        <f t="shared" si="3"/>
        <v>1.4826550349527623E-3</v>
      </c>
      <c r="F101" s="266">
        <f t="shared" si="3"/>
        <v>1.6711206041260219E-3</v>
      </c>
      <c r="G101" s="266">
        <f t="shared" si="3"/>
        <v>1.7774430974796167E-3</v>
      </c>
      <c r="H101" s="266">
        <f t="shared" si="3"/>
        <v>1.8379742137081521E-3</v>
      </c>
      <c r="I101" s="266">
        <f t="shared" si="3"/>
        <v>1.9329748341762024E-3</v>
      </c>
      <c r="J101" s="266">
        <f t="shared" si="3"/>
        <v>2.2345350629520032E-3</v>
      </c>
      <c r="K101" s="266">
        <f t="shared" si="3"/>
        <v>2.2596681127935777E-3</v>
      </c>
      <c r="L101" s="266">
        <f t="shared" si="3"/>
        <v>2.3818833002396656E-3</v>
      </c>
      <c r="M101" s="266">
        <f t="shared" si="3"/>
        <v>2.2842137275880269E-3</v>
      </c>
      <c r="N101" s="266">
        <f t="shared" si="3"/>
        <v>2.2206097021855329E-3</v>
      </c>
      <c r="O101" s="266">
        <f t="shared" si="3"/>
        <v>2.2874642277007575E-3</v>
      </c>
      <c r="P101" s="266">
        <f t="shared" si="3"/>
        <v>2.3253546665632139E-3</v>
      </c>
      <c r="Q101" s="266">
        <f t="shared" si="3"/>
        <v>2.3609931975053446E-3</v>
      </c>
      <c r="R101" s="266">
        <f t="shared" si="3"/>
        <v>2.5017990602352273E-3</v>
      </c>
      <c r="S101" s="266">
        <f t="shared" si="3"/>
        <v>2.3814868693293454E-3</v>
      </c>
      <c r="T101" s="266">
        <f t="shared" si="3"/>
        <v>2.4586364880856905E-3</v>
      </c>
      <c r="U101" s="266">
        <f t="shared" si="3"/>
        <v>2.7249832735140437E-3</v>
      </c>
      <c r="V101" s="266">
        <f t="shared" si="3"/>
        <v>2.750092389148041E-3</v>
      </c>
      <c r="W101" s="266">
        <f t="shared" si="3"/>
        <v>2.7232381526833454E-3</v>
      </c>
      <c r="X101" s="266">
        <f t="shared" si="3"/>
        <v>2.3113579557104027E-3</v>
      </c>
      <c r="Y101" s="266">
        <f t="shared" si="3"/>
        <v>2.5541452902184069E-3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8.9392976103851163E-4</v>
      </c>
      <c r="C102" s="267">
        <f t="shared" si="4"/>
        <v>8.8453213712627523E-4</v>
      </c>
      <c r="D102" s="267">
        <f t="shared" si="4"/>
        <v>8.1061982588008269E-4</v>
      </c>
      <c r="E102" s="267">
        <f t="shared" si="4"/>
        <v>7.9074935197480671E-4</v>
      </c>
      <c r="F102" s="267">
        <f t="shared" si="4"/>
        <v>8.9126432220054501E-4</v>
      </c>
      <c r="G102" s="267">
        <f t="shared" si="4"/>
        <v>9.4796965198912914E-4</v>
      </c>
      <c r="H102" s="267">
        <f t="shared" si="4"/>
        <v>9.8025291397768133E-4</v>
      </c>
      <c r="I102" s="267">
        <f t="shared" si="4"/>
        <v>1.0309199115606418E-3</v>
      </c>
      <c r="J102" s="267">
        <f t="shared" si="4"/>
        <v>1.1917520335744014E-3</v>
      </c>
      <c r="K102" s="267">
        <f t="shared" si="4"/>
        <v>1.2051563268232412E-3</v>
      </c>
      <c r="L102" s="267">
        <f t="shared" si="4"/>
        <v>1.2703377601278219E-3</v>
      </c>
      <c r="M102" s="267">
        <f t="shared" si="4"/>
        <v>1.2182473213802818E-3</v>
      </c>
      <c r="N102" s="267">
        <f t="shared" si="4"/>
        <v>1.1843251744989517E-3</v>
      </c>
      <c r="O102" s="267">
        <f t="shared" si="4"/>
        <v>1.2199809214404041E-3</v>
      </c>
      <c r="P102" s="267">
        <f t="shared" si="4"/>
        <v>1.2401891555003808E-3</v>
      </c>
      <c r="Q102" s="267">
        <f t="shared" si="4"/>
        <v>1.2591963720028502E-3</v>
      </c>
      <c r="R102" s="267">
        <f t="shared" si="4"/>
        <v>1.3342928321254551E-3</v>
      </c>
      <c r="S102" s="267">
        <f t="shared" si="4"/>
        <v>1.2701263303089836E-3</v>
      </c>
      <c r="T102" s="267">
        <f t="shared" si="4"/>
        <v>1.3112727936457017E-3</v>
      </c>
      <c r="U102" s="267">
        <f t="shared" si="4"/>
        <v>1.4533244125408237E-3</v>
      </c>
      <c r="V102" s="267">
        <f t="shared" si="4"/>
        <v>1.466715940878955E-3</v>
      </c>
      <c r="W102" s="267">
        <f t="shared" si="4"/>
        <v>1.4523936814311174E-3</v>
      </c>
      <c r="X102" s="267">
        <f t="shared" si="4"/>
        <v>1.2327242430455485E-3</v>
      </c>
      <c r="Y102" s="267">
        <f t="shared" si="4"/>
        <v>1.3622108214498174E-3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2.2348244025962791E-2</v>
      </c>
      <c r="C103" s="267">
        <f t="shared" si="5"/>
        <v>2.2113303428156893E-2</v>
      </c>
      <c r="D103" s="267">
        <f t="shared" si="5"/>
        <v>2.0265495647002068E-2</v>
      </c>
      <c r="E103" s="267">
        <f t="shared" si="5"/>
        <v>1.9768733799370164E-2</v>
      </c>
      <c r="F103" s="267">
        <f t="shared" si="5"/>
        <v>2.2281608055013623E-2</v>
      </c>
      <c r="G103" s="267">
        <f t="shared" si="5"/>
        <v>2.3699241299728228E-2</v>
      </c>
      <c r="H103" s="267">
        <f t="shared" si="5"/>
        <v>2.4506322849442031E-2</v>
      </c>
      <c r="I103" s="267">
        <f t="shared" si="5"/>
        <v>2.5772997789016039E-2</v>
      </c>
      <c r="J103" s="267">
        <f t="shared" si="5"/>
        <v>2.9793800839360049E-2</v>
      </c>
      <c r="K103" s="267">
        <f t="shared" si="5"/>
        <v>3.0128908170581021E-2</v>
      </c>
      <c r="L103" s="267">
        <f t="shared" si="5"/>
        <v>3.1758444003195545E-2</v>
      </c>
      <c r="M103" s="267">
        <f t="shared" si="5"/>
        <v>3.0456183034507034E-2</v>
      </c>
      <c r="N103" s="267">
        <f t="shared" si="5"/>
        <v>2.9608129362473791E-2</v>
      </c>
      <c r="O103" s="267">
        <f t="shared" si="5"/>
        <v>3.0499523036010105E-2</v>
      </c>
      <c r="P103" s="267">
        <f t="shared" si="5"/>
        <v>3.100472888750953E-2</v>
      </c>
      <c r="Q103" s="267">
        <f t="shared" si="5"/>
        <v>3.147990930007126E-2</v>
      </c>
      <c r="R103" s="267">
        <f t="shared" si="5"/>
        <v>3.3357320803136366E-2</v>
      </c>
      <c r="S103" s="267">
        <f t="shared" si="5"/>
        <v>3.1753158257724602E-2</v>
      </c>
      <c r="T103" s="267">
        <f t="shared" si="5"/>
        <v>3.2781819841142548E-2</v>
      </c>
      <c r="U103" s="267">
        <f t="shared" si="5"/>
        <v>3.6333110313520593E-2</v>
      </c>
      <c r="V103" s="267">
        <f t="shared" si="5"/>
        <v>3.6667898521973878E-2</v>
      </c>
      <c r="W103" s="267">
        <f t="shared" si="5"/>
        <v>3.6309842035777931E-2</v>
      </c>
      <c r="X103" s="267">
        <f t="shared" si="5"/>
        <v>3.0818106076138715E-2</v>
      </c>
      <c r="Y103" s="267">
        <f t="shared" si="5"/>
        <v>3.4055270536245442E-2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5.5870610064906988E-4</v>
      </c>
      <c r="C104" s="267">
        <f t="shared" si="6"/>
        <v>5.5283258570392227E-4</v>
      </c>
      <c r="D104" s="267">
        <f t="shared" si="6"/>
        <v>5.0663739117505165E-4</v>
      </c>
      <c r="E104" s="267">
        <f t="shared" si="6"/>
        <v>4.9421834498425377E-4</v>
      </c>
      <c r="F104" s="267">
        <f t="shared" si="6"/>
        <v>5.5704020137534063E-4</v>
      </c>
      <c r="G104" s="267">
        <f t="shared" si="6"/>
        <v>5.9248103249320556E-4</v>
      </c>
      <c r="H104" s="267">
        <f t="shared" si="6"/>
        <v>6.1265807123605099E-4</v>
      </c>
      <c r="I104" s="267">
        <f t="shared" si="6"/>
        <v>6.4432494472540082E-4</v>
      </c>
      <c r="J104" s="267">
        <f t="shared" si="6"/>
        <v>7.4484502098400083E-4</v>
      </c>
      <c r="K104" s="267">
        <f t="shared" si="6"/>
        <v>7.5322270426452539E-4</v>
      </c>
      <c r="L104" s="267">
        <f t="shared" si="6"/>
        <v>7.9396110007988853E-4</v>
      </c>
      <c r="M104" s="267">
        <f t="shared" si="6"/>
        <v>7.6140457586267561E-4</v>
      </c>
      <c r="N104" s="267">
        <f t="shared" si="6"/>
        <v>7.4020323406184428E-4</v>
      </c>
      <c r="O104" s="267">
        <f t="shared" si="6"/>
        <v>7.6248807590025263E-4</v>
      </c>
      <c r="P104" s="267">
        <f t="shared" si="6"/>
        <v>7.7511822218773771E-4</v>
      </c>
      <c r="Q104" s="267">
        <f t="shared" si="6"/>
        <v>7.8699773250178189E-4</v>
      </c>
      <c r="R104" s="267">
        <f t="shared" si="6"/>
        <v>8.3393302007840869E-4</v>
      </c>
      <c r="S104" s="267">
        <f t="shared" si="6"/>
        <v>7.9382895644311514E-4</v>
      </c>
      <c r="T104" s="267">
        <f t="shared" si="6"/>
        <v>8.1954549602856325E-4</v>
      </c>
      <c r="U104" s="267">
        <f t="shared" si="6"/>
        <v>9.08327757838015E-4</v>
      </c>
      <c r="V104" s="267">
        <f t="shared" si="6"/>
        <v>9.1669746304934643E-4</v>
      </c>
      <c r="W104" s="267">
        <f t="shared" si="6"/>
        <v>9.0774605089444813E-4</v>
      </c>
      <c r="X104" s="267">
        <f t="shared" si="6"/>
        <v>7.7045265190346754E-4</v>
      </c>
      <c r="Y104" s="267">
        <f t="shared" si="6"/>
        <v>8.5138176340613574E-4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1.2472966564200361E-3</v>
      </c>
      <c r="C105" s="268">
        <f t="shared" si="7"/>
        <v>1.2264521782199176E-3</v>
      </c>
      <c r="D105" s="268">
        <f t="shared" si="7"/>
        <v>1.1266240598623515E-3</v>
      </c>
      <c r="E105" s="268">
        <f t="shared" si="7"/>
        <v>1.090141859328216E-3</v>
      </c>
      <c r="F105" s="268">
        <f t="shared" si="7"/>
        <v>1.2387317299074798E-3</v>
      </c>
      <c r="G105" s="268">
        <f t="shared" si="7"/>
        <v>1.3579152176314906E-3</v>
      </c>
      <c r="H105" s="268">
        <f t="shared" si="7"/>
        <v>1.3993317609370074E-3</v>
      </c>
      <c r="I105" s="268">
        <f t="shared" si="7"/>
        <v>1.4509146469427494E-3</v>
      </c>
      <c r="J105" s="268">
        <f t="shared" si="7"/>
        <v>1.6315760371030628E-3</v>
      </c>
      <c r="K105" s="268">
        <f t="shared" si="7"/>
        <v>1.690669731129065E-3</v>
      </c>
      <c r="L105" s="268">
        <f t="shared" si="7"/>
        <v>1.7144653353000975E-3</v>
      </c>
      <c r="M105" s="268">
        <f t="shared" si="7"/>
        <v>1.6479423474543989E-3</v>
      </c>
      <c r="N105" s="268">
        <f t="shared" si="7"/>
        <v>1.6050110708531104E-3</v>
      </c>
      <c r="O105" s="268">
        <f t="shared" si="7"/>
        <v>1.6293069609818387E-3</v>
      </c>
      <c r="P105" s="268">
        <f t="shared" si="7"/>
        <v>1.6451932798274666E-3</v>
      </c>
      <c r="Q105" s="268">
        <f t="shared" si="7"/>
        <v>1.6603155710593548E-3</v>
      </c>
      <c r="R105" s="268">
        <f t="shared" si="7"/>
        <v>1.7607606974142467E-3</v>
      </c>
      <c r="S105" s="268">
        <f t="shared" si="7"/>
        <v>1.7165837338744801E-3</v>
      </c>
      <c r="T105" s="268">
        <f t="shared" si="7"/>
        <v>1.7736794052817815E-3</v>
      </c>
      <c r="U105" s="268">
        <f t="shared" si="7"/>
        <v>1.8973431787317741E-3</v>
      </c>
      <c r="V105" s="268">
        <f t="shared" si="7"/>
        <v>1.938204634165038E-3</v>
      </c>
      <c r="W105" s="268">
        <f t="shared" si="7"/>
        <v>1.9218659511827008E-3</v>
      </c>
      <c r="X105" s="268">
        <f t="shared" si="7"/>
        <v>1.7789622525877066E-3</v>
      </c>
      <c r="Y105" s="268">
        <f t="shared" si="7"/>
        <v>1.8648826628407103E-3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0.2318734123084224</v>
      </c>
      <c r="C106" s="269">
        <f t="shared" si="8"/>
        <v>0.23175352093976462</v>
      </c>
      <c r="D106" s="269">
        <f t="shared" si="8"/>
        <v>0.22896855437366029</v>
      </c>
      <c r="E106" s="269">
        <f t="shared" si="8"/>
        <v>0.22937562470172504</v>
      </c>
      <c r="F106" s="269">
        <f t="shared" si="8"/>
        <v>0.23254490412758011</v>
      </c>
      <c r="G106" s="269">
        <f t="shared" si="8"/>
        <v>0.22686033225819721</v>
      </c>
      <c r="H106" s="269">
        <f t="shared" si="8"/>
        <v>0.22738935141046626</v>
      </c>
      <c r="I106" s="269">
        <f t="shared" si="8"/>
        <v>0.23838975761035122</v>
      </c>
      <c r="J106" s="269">
        <f t="shared" si="8"/>
        <v>0.22094973588032801</v>
      </c>
      <c r="K106" s="269">
        <f t="shared" si="8"/>
        <v>0.21822636422551875</v>
      </c>
      <c r="L106" s="269">
        <f t="shared" si="8"/>
        <v>0.21537193855416073</v>
      </c>
      <c r="M106" s="269">
        <f t="shared" si="8"/>
        <v>0.20796316582897792</v>
      </c>
      <c r="N106" s="269">
        <f t="shared" si="8"/>
        <v>0.20530550211678245</v>
      </c>
      <c r="O106" s="269">
        <f t="shared" si="8"/>
        <v>0.20366691391722944</v>
      </c>
      <c r="P106" s="269">
        <f t="shared" si="8"/>
        <v>0.20757994186564388</v>
      </c>
      <c r="Q106" s="269">
        <f t="shared" si="8"/>
        <v>0.19350538558038452</v>
      </c>
      <c r="R106" s="269">
        <f t="shared" si="8"/>
        <v>0.19650631535313742</v>
      </c>
      <c r="S106" s="269">
        <f t="shared" si="8"/>
        <v>0.19547320358794129</v>
      </c>
      <c r="T106" s="269">
        <f t="shared" si="8"/>
        <v>0.19818733036175723</v>
      </c>
      <c r="U106" s="269">
        <f t="shared" si="8"/>
        <v>0.20778815281914359</v>
      </c>
      <c r="V106" s="269">
        <f t="shared" si="8"/>
        <v>0.20667125084891491</v>
      </c>
      <c r="W106" s="269">
        <f t="shared" si="8"/>
        <v>0.20809360132305024</v>
      </c>
      <c r="X106" s="269">
        <f t="shared" si="8"/>
        <v>0.21089075009891822</v>
      </c>
      <c r="Y106" s="269">
        <f t="shared" si="8"/>
        <v>0.2092238030006868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0.46751382135266151</v>
      </c>
      <c r="C107" s="269">
        <f t="shared" si="9"/>
        <v>0.46197347260671734</v>
      </c>
      <c r="D107" s="269">
        <f t="shared" si="9"/>
        <v>0.47673428023894554</v>
      </c>
      <c r="E107" s="269">
        <f t="shared" si="9"/>
        <v>0.48316853156081363</v>
      </c>
      <c r="F107" s="269">
        <f t="shared" si="9"/>
        <v>0.48997092580665225</v>
      </c>
      <c r="G107" s="269">
        <f t="shared" si="9"/>
        <v>0.47514050266624025</v>
      </c>
      <c r="H107" s="269">
        <f t="shared" si="9"/>
        <v>0.46680152191362406</v>
      </c>
      <c r="I107" s="269">
        <f t="shared" si="9"/>
        <v>0.44449127406317768</v>
      </c>
      <c r="J107" s="269">
        <f t="shared" si="9"/>
        <v>0.4304527562903081</v>
      </c>
      <c r="K107" s="269">
        <f t="shared" si="9"/>
        <v>0.4202958507585331</v>
      </c>
      <c r="L107" s="269">
        <f t="shared" si="9"/>
        <v>0.41204068446040548</v>
      </c>
      <c r="M107" s="269">
        <f t="shared" si="9"/>
        <v>0.43568547565450977</v>
      </c>
      <c r="N107" s="269">
        <f t="shared" si="9"/>
        <v>0.44533022226058705</v>
      </c>
      <c r="O107" s="269">
        <f t="shared" si="9"/>
        <v>0.44358195729000244</v>
      </c>
      <c r="P107" s="269">
        <f t="shared" si="9"/>
        <v>0.43720570727361968</v>
      </c>
      <c r="Q107" s="269">
        <f t="shared" si="9"/>
        <v>0.42880024122895399</v>
      </c>
      <c r="R107" s="269">
        <f t="shared" si="9"/>
        <v>0.40987422365013221</v>
      </c>
      <c r="S107" s="269">
        <f t="shared" si="9"/>
        <v>0.42238775768506404</v>
      </c>
      <c r="T107" s="269">
        <f t="shared" si="9"/>
        <v>0.40866238313792558</v>
      </c>
      <c r="U107" s="269">
        <f t="shared" si="9"/>
        <v>0.37158262051335356</v>
      </c>
      <c r="V107" s="269">
        <f t="shared" si="9"/>
        <v>0.36606248139971598</v>
      </c>
      <c r="W107" s="269">
        <f t="shared" si="9"/>
        <v>0.37082427904589876</v>
      </c>
      <c r="X107" s="269">
        <f t="shared" si="9"/>
        <v>0.38701418844694296</v>
      </c>
      <c r="Y107" s="269">
        <f t="shared" si="9"/>
        <v>0.38292278279970193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0.13299869604619383</v>
      </c>
      <c r="C108" s="269">
        <f t="shared" si="10"/>
        <v>0.13057962454886632</v>
      </c>
      <c r="D108" s="269">
        <f t="shared" si="10"/>
        <v>0.11943872983175799</v>
      </c>
      <c r="E108" s="269">
        <f t="shared" si="10"/>
        <v>0.11553067169878165</v>
      </c>
      <c r="F108" s="269">
        <f t="shared" si="10"/>
        <v>0.13121831730527533</v>
      </c>
      <c r="G108" s="269">
        <f t="shared" si="10"/>
        <v>0.14373064131185184</v>
      </c>
      <c r="H108" s="269">
        <f t="shared" si="10"/>
        <v>0.14811443954382483</v>
      </c>
      <c r="I108" s="269">
        <f t="shared" si="10"/>
        <v>0.15357431007922787</v>
      </c>
      <c r="J108" s="269">
        <f t="shared" si="10"/>
        <v>0.17275997887718098</v>
      </c>
      <c r="K108" s="269">
        <f t="shared" si="10"/>
        <v>0.17904309372295227</v>
      </c>
      <c r="L108" s="269">
        <f t="shared" si="10"/>
        <v>0.1815535111963921</v>
      </c>
      <c r="M108" s="269">
        <f t="shared" si="10"/>
        <v>0.17450331981753808</v>
      </c>
      <c r="N108" s="269">
        <f t="shared" si="10"/>
        <v>0.17002843071926618</v>
      </c>
      <c r="O108" s="269">
        <f t="shared" si="10"/>
        <v>0.17253048937576929</v>
      </c>
      <c r="P108" s="269">
        <f t="shared" si="10"/>
        <v>0.17421099632748907</v>
      </c>
      <c r="Q108" s="269">
        <f t="shared" si="10"/>
        <v>0.17581753482020543</v>
      </c>
      <c r="R108" s="269">
        <f t="shared" si="10"/>
        <v>0.18645528255113578</v>
      </c>
      <c r="S108" s="269">
        <f t="shared" si="10"/>
        <v>0.18176406688654953</v>
      </c>
      <c r="T108" s="269">
        <f t="shared" si="10"/>
        <v>0.1878264634109581</v>
      </c>
      <c r="U108" s="269">
        <f t="shared" si="10"/>
        <v>0.20093509836600557</v>
      </c>
      <c r="V108" s="269">
        <f t="shared" si="10"/>
        <v>0.20524897212789867</v>
      </c>
      <c r="W108" s="269">
        <f t="shared" si="10"/>
        <v>0.20351914275167413</v>
      </c>
      <c r="X108" s="269">
        <f t="shared" si="10"/>
        <v>0.18843426451303671</v>
      </c>
      <c r="Y108" s="269">
        <f t="shared" si="10"/>
        <v>0.19758545207435416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7.8191180314495401E-2</v>
      </c>
      <c r="C109" s="270">
        <f t="shared" si="11"/>
        <v>7.4123723566528646E-2</v>
      </c>
      <c r="D109" s="270">
        <f t="shared" si="11"/>
        <v>6.6151554468263277E-2</v>
      </c>
      <c r="E109" s="270">
        <f t="shared" si="11"/>
        <v>5.927811784079131E-2</v>
      </c>
      <c r="F109" s="270">
        <f t="shared" si="11"/>
        <v>7.1690930514950901E-2</v>
      </c>
      <c r="G109" s="270">
        <f t="shared" si="11"/>
        <v>8.7993526780754838E-2</v>
      </c>
      <c r="H109" s="270">
        <f t="shared" si="11"/>
        <v>8.9489323402946463E-2</v>
      </c>
      <c r="I109" s="270">
        <f t="shared" si="11"/>
        <v>8.9924205172102603E-2</v>
      </c>
      <c r="J109" s="270">
        <f t="shared" si="11"/>
        <v>9.4841985953747487E-2</v>
      </c>
      <c r="K109" s="270">
        <f t="shared" si="11"/>
        <v>0.10547495949342547</v>
      </c>
      <c r="L109" s="270">
        <f t="shared" si="11"/>
        <v>9.5315511153223301E-2</v>
      </c>
      <c r="M109" s="270">
        <f t="shared" si="11"/>
        <v>8.9997954467312749E-2</v>
      </c>
      <c r="N109" s="270">
        <f t="shared" si="11"/>
        <v>8.744354237735262E-2</v>
      </c>
      <c r="O109" s="270">
        <f t="shared" si="11"/>
        <v>8.60161473932642E-2</v>
      </c>
      <c r="P109" s="270">
        <f t="shared" si="11"/>
        <v>8.5868414657808353E-2</v>
      </c>
      <c r="Q109" s="270">
        <f t="shared" si="11"/>
        <v>8.55990364630934E-2</v>
      </c>
      <c r="R109" s="270">
        <f t="shared" si="11"/>
        <v>9.7779722550363476E-2</v>
      </c>
      <c r="S109" s="270">
        <f t="shared" si="11"/>
        <v>0.10308685530737725</v>
      </c>
      <c r="T109" s="270">
        <f t="shared" si="11"/>
        <v>0.1087188134554577</v>
      </c>
      <c r="U109" s="270">
        <f t="shared" si="11"/>
        <v>0.10746424133489656</v>
      </c>
      <c r="V109" s="270">
        <f t="shared" si="11"/>
        <v>0.11672723294557723</v>
      </c>
      <c r="W109" s="270">
        <f t="shared" si="11"/>
        <v>0.11450501625976309</v>
      </c>
      <c r="X109" s="270">
        <f t="shared" si="11"/>
        <v>0.12548700427770945</v>
      </c>
      <c r="Y109" s="270">
        <f t="shared" si="11"/>
        <v>0.12082444429629613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5.4807515731698384E-2</v>
      </c>
      <c r="C110" s="270">
        <f t="shared" si="12"/>
        <v>5.6455900982337673E-2</v>
      </c>
      <c r="D110" s="270">
        <f t="shared" si="12"/>
        <v>5.328717536349472E-2</v>
      </c>
      <c r="E110" s="270">
        <f t="shared" si="12"/>
        <v>5.6252553857990328E-2</v>
      </c>
      <c r="F110" s="270">
        <f t="shared" si="12"/>
        <v>5.9527386790324453E-2</v>
      </c>
      <c r="G110" s="270">
        <f t="shared" si="12"/>
        <v>5.5737114531097059E-2</v>
      </c>
      <c r="H110" s="270">
        <f t="shared" si="12"/>
        <v>5.8625116140878349E-2</v>
      </c>
      <c r="I110" s="270">
        <f t="shared" si="12"/>
        <v>6.3650104907125235E-2</v>
      </c>
      <c r="J110" s="270">
        <f t="shared" si="12"/>
        <v>7.7917992923433557E-2</v>
      </c>
      <c r="K110" s="270">
        <f t="shared" si="12"/>
        <v>7.3568134229526835E-2</v>
      </c>
      <c r="L110" s="270">
        <f t="shared" si="12"/>
        <v>8.6238000043168728E-2</v>
      </c>
      <c r="M110" s="270">
        <f t="shared" si="12"/>
        <v>8.4505365350225264E-2</v>
      </c>
      <c r="N110" s="270">
        <f t="shared" si="12"/>
        <v>8.2584888341913548E-2</v>
      </c>
      <c r="O110" s="270">
        <f t="shared" si="12"/>
        <v>8.6514341982505086E-2</v>
      </c>
      <c r="P110" s="270">
        <f t="shared" si="12"/>
        <v>8.834258166968062E-2</v>
      </c>
      <c r="Q110" s="270">
        <f t="shared" si="12"/>
        <v>9.0218498357112056E-2</v>
      </c>
      <c r="R110" s="270">
        <f t="shared" si="12"/>
        <v>8.8675560000772299E-2</v>
      </c>
      <c r="S110" s="270">
        <f t="shared" si="12"/>
        <v>7.8677211579172249E-2</v>
      </c>
      <c r="T110" s="270">
        <f t="shared" si="12"/>
        <v>7.9107649955500389E-2</v>
      </c>
      <c r="U110" s="270">
        <f t="shared" si="12"/>
        <v>9.3470857031108925E-2</v>
      </c>
      <c r="V110" s="270">
        <f t="shared" si="12"/>
        <v>8.8521739182321452E-2</v>
      </c>
      <c r="W110" s="270">
        <f t="shared" si="12"/>
        <v>8.9014126491910997E-2</v>
      </c>
      <c r="X110" s="270">
        <f t="shared" si="12"/>
        <v>6.2947260235327276E-2</v>
      </c>
      <c r="Y110" s="270">
        <f t="shared" si="12"/>
        <v>7.6761007778057957E-2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0.14088977544670472</v>
      </c>
      <c r="C111" s="269">
        <f t="shared" si="13"/>
        <v>0.14925776381833294</v>
      </c>
      <c r="D111" s="269">
        <f t="shared" si="13"/>
        <v>0.15062914645819164</v>
      </c>
      <c r="E111" s="269">
        <f t="shared" si="13"/>
        <v>0.14829867364806953</v>
      </c>
      <c r="F111" s="269">
        <f t="shared" si="13"/>
        <v>0.11962608784786911</v>
      </c>
      <c r="G111" s="269">
        <f t="shared" si="13"/>
        <v>0.12589347346438878</v>
      </c>
      <c r="H111" s="269">
        <f t="shared" si="13"/>
        <v>0.12835814732278386</v>
      </c>
      <c r="I111" s="269">
        <f t="shared" si="13"/>
        <v>0.13271252612082229</v>
      </c>
      <c r="J111" s="269">
        <f t="shared" si="13"/>
        <v>0.14024101995820973</v>
      </c>
      <c r="K111" s="269">
        <f t="shared" si="13"/>
        <v>0.14639706624740464</v>
      </c>
      <c r="L111" s="269">
        <f t="shared" si="13"/>
        <v>0.15311477429009851</v>
      </c>
      <c r="M111" s="269">
        <f t="shared" si="13"/>
        <v>0.14548004769218165</v>
      </c>
      <c r="N111" s="269">
        <f t="shared" si="13"/>
        <v>0.14397756635929107</v>
      </c>
      <c r="O111" s="269">
        <f t="shared" si="13"/>
        <v>0.14382187619496531</v>
      </c>
      <c r="P111" s="269">
        <f t="shared" si="13"/>
        <v>0.14401277032165871</v>
      </c>
      <c r="Q111" s="269">
        <f t="shared" si="13"/>
        <v>0.16432942619731528</v>
      </c>
      <c r="R111" s="269">
        <f t="shared" si="13"/>
        <v>0.16737607203260532</v>
      </c>
      <c r="S111" s="269">
        <f t="shared" si="13"/>
        <v>0.16245978769276434</v>
      </c>
      <c r="T111" s="269">
        <f t="shared" si="13"/>
        <v>0.16617886906517512</v>
      </c>
      <c r="U111" s="269">
        <f t="shared" si="13"/>
        <v>0.1763770393653521</v>
      </c>
      <c r="V111" s="269">
        <f t="shared" si="13"/>
        <v>0.17827768667425523</v>
      </c>
      <c r="W111" s="269">
        <f t="shared" si="13"/>
        <v>0.17424789100740737</v>
      </c>
      <c r="X111" s="269">
        <f t="shared" si="13"/>
        <v>0.17674919376171613</v>
      </c>
      <c r="Y111" s="269">
        <f t="shared" si="13"/>
        <v>0.16958007105109665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3.7238164465026688E-2</v>
      </c>
      <c r="C112" s="270">
        <f t="shared" si="14"/>
        <v>3.5545042992182682E-2</v>
      </c>
      <c r="D112" s="270">
        <f t="shared" si="14"/>
        <v>3.2498752433391863E-2</v>
      </c>
      <c r="E112" s="270">
        <f t="shared" si="14"/>
        <v>2.9121989527087281E-2</v>
      </c>
      <c r="F112" s="270">
        <f t="shared" si="14"/>
        <v>3.5220121753036938E-2</v>
      </c>
      <c r="G112" s="270">
        <f t="shared" si="14"/>
        <v>4.3229216086838038E-2</v>
      </c>
      <c r="H112" s="270">
        <f t="shared" si="14"/>
        <v>4.3964066907896698E-2</v>
      </c>
      <c r="I112" s="270">
        <f t="shared" si="14"/>
        <v>4.4177714418785957E-2</v>
      </c>
      <c r="J112" s="270">
        <f t="shared" si="14"/>
        <v>4.6593708138495803E-2</v>
      </c>
      <c r="K112" s="270">
        <f t="shared" si="14"/>
        <v>5.1817445924772429E-2</v>
      </c>
      <c r="L112" s="270">
        <f t="shared" si="14"/>
        <v>4.6826340286786797E-2</v>
      </c>
      <c r="M112" s="270">
        <f t="shared" si="14"/>
        <v>4.421394576824459E-2</v>
      </c>
      <c r="N112" s="270">
        <f t="shared" si="14"/>
        <v>4.2959021272641014E-2</v>
      </c>
      <c r="O112" s="270">
        <f t="shared" si="14"/>
        <v>4.2257774618870994E-2</v>
      </c>
      <c r="P112" s="270">
        <f t="shared" si="14"/>
        <v>4.2185196889829274E-2</v>
      </c>
      <c r="Q112" s="270">
        <f t="shared" si="14"/>
        <v>4.2052857516531594E-2</v>
      </c>
      <c r="R112" s="270">
        <f t="shared" si="14"/>
        <v>4.8036951235885798E-2</v>
      </c>
      <c r="S112" s="270">
        <f t="shared" si="14"/>
        <v>5.0644224715514823E-2</v>
      </c>
      <c r="T112" s="270">
        <f t="shared" si="14"/>
        <v>5.3410769681393556E-2</v>
      </c>
      <c r="U112" s="270">
        <f t="shared" si="14"/>
        <v>5.2794734797360104E-2</v>
      </c>
      <c r="V112" s="270">
        <f t="shared" si="14"/>
        <v>5.7345431656532442E-2</v>
      </c>
      <c r="W112" s="270">
        <f t="shared" si="14"/>
        <v>5.6253707198866493E-2</v>
      </c>
      <c r="X112" s="270">
        <f t="shared" si="14"/>
        <v>6.1648907851225204E-2</v>
      </c>
      <c r="Y112" s="270">
        <f t="shared" si="14"/>
        <v>5.935829829926844E-2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7.5967387766584196E-2</v>
      </c>
      <c r="C113" s="270">
        <f t="shared" si="15"/>
        <v>8.5409084033588684E-2</v>
      </c>
      <c r="D113" s="270">
        <f t="shared" si="15"/>
        <v>9.1951618122507392E-2</v>
      </c>
      <c r="E113" s="270">
        <f t="shared" si="15"/>
        <v>9.1541085286280105E-2</v>
      </c>
      <c r="F113" s="270">
        <f t="shared" si="15"/>
        <v>5.5161516408715736E-2</v>
      </c>
      <c r="G113" s="270">
        <f t="shared" si="15"/>
        <v>5.5281882147551288E-2</v>
      </c>
      <c r="H113" s="270">
        <f t="shared" si="15"/>
        <v>5.5592895754059464E-2</v>
      </c>
      <c r="I113" s="270">
        <f t="shared" si="15"/>
        <v>5.7264964479799313E-2</v>
      </c>
      <c r="J113" s="270">
        <f t="shared" si="15"/>
        <v>5.5367976096162543E-2</v>
      </c>
      <c r="K113" s="270">
        <f t="shared" si="15"/>
        <v>5.8437271128722101E-2</v>
      </c>
      <c r="L113" s="270">
        <f t="shared" si="15"/>
        <v>6.3921668229147466E-2</v>
      </c>
      <c r="M113" s="270">
        <f t="shared" si="15"/>
        <v>5.9750540122167614E-2</v>
      </c>
      <c r="N113" s="270">
        <f t="shared" si="15"/>
        <v>6.0446469909629305E-2</v>
      </c>
      <c r="O113" s="270">
        <f t="shared" si="15"/>
        <v>5.9061575299465006E-2</v>
      </c>
      <c r="P113" s="270">
        <f t="shared" si="15"/>
        <v>5.8426874626073509E-2</v>
      </c>
      <c r="Q113" s="270">
        <f t="shared" si="15"/>
        <v>7.7954274721284952E-2</v>
      </c>
      <c r="R113" s="270">
        <f t="shared" si="15"/>
        <v>7.5774837318844865E-2</v>
      </c>
      <c r="S113" s="270">
        <f t="shared" si="15"/>
        <v>7.3163240415611022E-2</v>
      </c>
      <c r="T113" s="270">
        <f t="shared" si="15"/>
        <v>7.3904086563152976E-2</v>
      </c>
      <c r="U113" s="270">
        <f t="shared" si="15"/>
        <v>7.7662200848459151E-2</v>
      </c>
      <c r="V113" s="270">
        <f t="shared" si="15"/>
        <v>7.7443540205439129E-2</v>
      </c>
      <c r="W113" s="270">
        <f t="shared" si="15"/>
        <v>7.426357032275939E-2</v>
      </c>
      <c r="X113" s="270">
        <f t="shared" si="15"/>
        <v>8.4175730271671564E-2</v>
      </c>
      <c r="Y113" s="270">
        <f t="shared" si="15"/>
        <v>7.2510837485543642E-2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2.7684223215093867E-2</v>
      </c>
      <c r="C114" s="271">
        <f t="shared" si="16"/>
        <v>2.8303636792561569E-2</v>
      </c>
      <c r="D114" s="271">
        <f t="shared" si="16"/>
        <v>2.6178775902292391E-2</v>
      </c>
      <c r="E114" s="271">
        <f t="shared" si="16"/>
        <v>2.7635598834702138E-2</v>
      </c>
      <c r="F114" s="271">
        <f t="shared" si="16"/>
        <v>2.924444968611643E-2</v>
      </c>
      <c r="G114" s="271">
        <f t="shared" si="16"/>
        <v>2.7382375229999457E-2</v>
      </c>
      <c r="H114" s="271">
        <f t="shared" si="16"/>
        <v>2.8801184660827695E-2</v>
      </c>
      <c r="I114" s="271">
        <f t="shared" si="16"/>
        <v>3.1269847222237003E-2</v>
      </c>
      <c r="J114" s="271">
        <f t="shared" si="16"/>
        <v>3.8279335723551383E-2</v>
      </c>
      <c r="K114" s="271">
        <f t="shared" si="16"/>
        <v>3.6142349193910094E-2</v>
      </c>
      <c r="L114" s="271">
        <f t="shared" si="16"/>
        <v>4.236676577416424E-2</v>
      </c>
      <c r="M114" s="271">
        <f t="shared" si="16"/>
        <v>4.1515561801769449E-2</v>
      </c>
      <c r="N114" s="271">
        <f t="shared" si="16"/>
        <v>4.0572075177020724E-2</v>
      </c>
      <c r="O114" s="271">
        <f t="shared" si="16"/>
        <v>4.2502526276629288E-2</v>
      </c>
      <c r="P114" s="271">
        <f t="shared" si="16"/>
        <v>4.3400698805755943E-2</v>
      </c>
      <c r="Q114" s="271">
        <f t="shared" si="16"/>
        <v>4.4322293959498729E-2</v>
      </c>
      <c r="R114" s="271">
        <f t="shared" si="16"/>
        <v>4.3564283477874666E-2</v>
      </c>
      <c r="S114" s="271">
        <f t="shared" si="16"/>
        <v>3.8652322561638509E-2</v>
      </c>
      <c r="T114" s="271">
        <f t="shared" si="16"/>
        <v>3.8864012820628582E-2</v>
      </c>
      <c r="U114" s="271">
        <f t="shared" si="16"/>
        <v>4.5920103719532833E-2</v>
      </c>
      <c r="V114" s="271">
        <f t="shared" si="16"/>
        <v>4.3488714812283641E-2</v>
      </c>
      <c r="W114" s="271">
        <f t="shared" si="16"/>
        <v>4.3730613485781507E-2</v>
      </c>
      <c r="X114" s="271">
        <f t="shared" si="16"/>
        <v>3.0924555638819337E-2</v>
      </c>
      <c r="Y114" s="271">
        <f t="shared" si="16"/>
        <v>3.7710935266284565E-2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</v>
      </c>
      <c r="D117" s="232">
        <f t="shared" si="17"/>
        <v>1.0000000000000002</v>
      </c>
      <c r="E117" s="232">
        <f t="shared" si="17"/>
        <v>1</v>
      </c>
      <c r="F117" s="232">
        <f t="shared" si="17"/>
        <v>1</v>
      </c>
      <c r="G117" s="232">
        <f t="shared" si="17"/>
        <v>0.99999999999999989</v>
      </c>
      <c r="H117" s="232">
        <f t="shared" si="17"/>
        <v>1</v>
      </c>
      <c r="I117" s="232">
        <f t="shared" si="17"/>
        <v>1</v>
      </c>
      <c r="J117" s="232">
        <f t="shared" si="17"/>
        <v>1.0000000000000004</v>
      </c>
      <c r="K117" s="232">
        <f t="shared" si="17"/>
        <v>1</v>
      </c>
      <c r="L117" s="232">
        <f t="shared" si="17"/>
        <v>1</v>
      </c>
      <c r="M117" s="232">
        <f t="shared" si="17"/>
        <v>1</v>
      </c>
      <c r="N117" s="232">
        <f t="shared" si="17"/>
        <v>1</v>
      </c>
      <c r="O117" s="232">
        <f t="shared" si="17"/>
        <v>1</v>
      </c>
      <c r="P117" s="232">
        <f t="shared" si="17"/>
        <v>0.99999999999999989</v>
      </c>
      <c r="Q117" s="232">
        <f t="shared" si="17"/>
        <v>1</v>
      </c>
      <c r="R117" s="232">
        <f t="shared" si="17"/>
        <v>1.0000000000000004</v>
      </c>
      <c r="S117" s="232">
        <f t="shared" si="17"/>
        <v>1</v>
      </c>
      <c r="T117" s="232">
        <f t="shared" si="17"/>
        <v>1</v>
      </c>
      <c r="U117" s="232">
        <f t="shared" si="17"/>
        <v>1</v>
      </c>
      <c r="V117" s="232">
        <f t="shared" si="17"/>
        <v>1.0000000000000002</v>
      </c>
      <c r="W117" s="232">
        <f t="shared" si="17"/>
        <v>1</v>
      </c>
      <c r="X117" s="232">
        <f t="shared" si="17"/>
        <v>1</v>
      </c>
      <c r="Y117" s="232">
        <f t="shared" si="17"/>
        <v>1.0000000000000002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2.1748520223338497E-3</v>
      </c>
      <c r="C118" s="266">
        <f t="shared" si="18"/>
        <v>2.1520734601497829E-3</v>
      </c>
      <c r="D118" s="266">
        <f t="shared" si="18"/>
        <v>2.0864725334515223E-3</v>
      </c>
      <c r="E118" s="266">
        <f t="shared" si="18"/>
        <v>2.0726763751507653E-3</v>
      </c>
      <c r="F118" s="266">
        <f t="shared" si="18"/>
        <v>2.2236989123549595E-3</v>
      </c>
      <c r="G118" s="266">
        <f t="shared" si="18"/>
        <v>2.2437298072472498E-3</v>
      </c>
      <c r="H118" s="266">
        <f t="shared" si="18"/>
        <v>2.2622369984981834E-3</v>
      </c>
      <c r="I118" s="266">
        <f t="shared" si="18"/>
        <v>2.2826337349688194E-3</v>
      </c>
      <c r="J118" s="266">
        <f t="shared" si="18"/>
        <v>2.413444118794586E-3</v>
      </c>
      <c r="K118" s="266">
        <f t="shared" si="18"/>
        <v>2.390992940492484E-3</v>
      </c>
      <c r="L118" s="266">
        <f t="shared" si="18"/>
        <v>2.4498443466126154E-3</v>
      </c>
      <c r="M118" s="266">
        <f t="shared" si="18"/>
        <v>2.4443711355427605E-3</v>
      </c>
      <c r="N118" s="266">
        <f t="shared" si="18"/>
        <v>2.4296869595274045E-3</v>
      </c>
      <c r="O118" s="266">
        <f t="shared" si="18"/>
        <v>2.4681733088459962E-3</v>
      </c>
      <c r="P118" s="266">
        <f t="shared" si="18"/>
        <v>2.4800088024938263E-3</v>
      </c>
      <c r="Q118" s="266">
        <f t="shared" si="18"/>
        <v>2.4757825210660685E-3</v>
      </c>
      <c r="R118" s="266">
        <f t="shared" si="18"/>
        <v>2.5089943436245178E-3</v>
      </c>
      <c r="S118" s="266">
        <f t="shared" si="18"/>
        <v>2.4663152578348166E-3</v>
      </c>
      <c r="T118" s="266">
        <f t="shared" si="18"/>
        <v>2.4766134312753348E-3</v>
      </c>
      <c r="U118" s="266">
        <f t="shared" si="18"/>
        <v>2.5450972586172843E-3</v>
      </c>
      <c r="V118" s="266">
        <f t="shared" si="18"/>
        <v>2.5397083523452883E-3</v>
      </c>
      <c r="W118" s="266">
        <f t="shared" si="18"/>
        <v>2.5364579644144253E-3</v>
      </c>
      <c r="X118" s="266">
        <f t="shared" si="18"/>
        <v>2.3396824853855053E-3</v>
      </c>
      <c r="Y118" s="266">
        <f t="shared" si="18"/>
        <v>2.4693219907969779E-3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1.6069851904132865E-3</v>
      </c>
      <c r="C119" s="267">
        <f t="shared" si="19"/>
        <v>1.5901542466466286E-3</v>
      </c>
      <c r="D119" s="267">
        <f t="shared" si="19"/>
        <v>1.5416821130950474E-3</v>
      </c>
      <c r="E119" s="267">
        <f t="shared" si="19"/>
        <v>1.5314882139946745E-3</v>
      </c>
      <c r="F119" s="267">
        <f t="shared" si="19"/>
        <v>1.6430778661703413E-3</v>
      </c>
      <c r="G119" s="267">
        <f t="shared" si="19"/>
        <v>1.6578785749597578E-3</v>
      </c>
      <c r="H119" s="267">
        <f t="shared" si="19"/>
        <v>1.6715534282145913E-3</v>
      </c>
      <c r="I119" s="267">
        <f t="shared" si="19"/>
        <v>1.6866244551646929E-3</v>
      </c>
      <c r="J119" s="267">
        <f t="shared" si="19"/>
        <v>1.7832794677364028E-3</v>
      </c>
      <c r="K119" s="267">
        <f t="shared" si="19"/>
        <v>1.7666904259678994E-3</v>
      </c>
      <c r="L119" s="267">
        <f t="shared" si="19"/>
        <v>1.8101753790124579E-3</v>
      </c>
      <c r="M119" s="267">
        <f t="shared" si="19"/>
        <v>1.8061312559903213E-3</v>
      </c>
      <c r="N119" s="267">
        <f t="shared" si="19"/>
        <v>1.795281205895981E-3</v>
      </c>
      <c r="O119" s="267">
        <f t="shared" si="19"/>
        <v>1.8237185399090237E-3</v>
      </c>
      <c r="P119" s="267">
        <f t="shared" si="19"/>
        <v>1.8324637155890137E-3</v>
      </c>
      <c r="Q119" s="267">
        <f t="shared" si="19"/>
        <v>1.8293409414438405E-3</v>
      </c>
      <c r="R119" s="267">
        <f t="shared" si="19"/>
        <v>1.8538809590864145E-3</v>
      </c>
      <c r="S119" s="267">
        <f t="shared" si="19"/>
        <v>1.8223456370966317E-3</v>
      </c>
      <c r="T119" s="267">
        <f t="shared" si="19"/>
        <v>1.8299548960426541E-3</v>
      </c>
      <c r="U119" s="267">
        <f t="shared" si="19"/>
        <v>1.880557187688793E-3</v>
      </c>
      <c r="V119" s="267">
        <f t="shared" si="19"/>
        <v>1.8765753569790753E-3</v>
      </c>
      <c r="W119" s="267">
        <f t="shared" si="19"/>
        <v>1.8741736647193926E-3</v>
      </c>
      <c r="X119" s="267">
        <f t="shared" si="19"/>
        <v>1.7287774366594154E-3</v>
      </c>
      <c r="Y119" s="267">
        <f t="shared" si="19"/>
        <v>1.8245672941528835E-3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4.0174629760332162E-2</v>
      </c>
      <c r="C120" s="267">
        <f t="shared" si="20"/>
        <v>3.9753856166165703E-2</v>
      </c>
      <c r="D120" s="267">
        <f t="shared" si="20"/>
        <v>3.8542052827376189E-2</v>
      </c>
      <c r="E120" s="267">
        <f t="shared" si="20"/>
        <v>3.8287205349866855E-2</v>
      </c>
      <c r="F120" s="267">
        <f t="shared" si="20"/>
        <v>4.1076946654258546E-2</v>
      </c>
      <c r="G120" s="267">
        <f t="shared" si="20"/>
        <v>4.144696437399395E-2</v>
      </c>
      <c r="H120" s="267">
        <f t="shared" si="20"/>
        <v>4.1788835705364777E-2</v>
      </c>
      <c r="I120" s="267">
        <f t="shared" si="20"/>
        <v>4.2165611379117313E-2</v>
      </c>
      <c r="J120" s="267">
        <f t="shared" si="20"/>
        <v>4.4581986693410063E-2</v>
      </c>
      <c r="K120" s="267">
        <f t="shared" si="20"/>
        <v>4.4167260649197494E-2</v>
      </c>
      <c r="L120" s="267">
        <f t="shared" si="20"/>
        <v>4.5254384475311452E-2</v>
      </c>
      <c r="M120" s="267">
        <f t="shared" si="20"/>
        <v>4.5153281399758022E-2</v>
      </c>
      <c r="N120" s="267">
        <f t="shared" si="20"/>
        <v>4.4882030147399513E-2</v>
      </c>
      <c r="O120" s="267">
        <f t="shared" si="20"/>
        <v>4.5592963497725611E-2</v>
      </c>
      <c r="P120" s="267">
        <f t="shared" si="20"/>
        <v>4.5811592889725368E-2</v>
      </c>
      <c r="Q120" s="267">
        <f t="shared" si="20"/>
        <v>4.5733523536096006E-2</v>
      </c>
      <c r="R120" s="267">
        <f t="shared" si="20"/>
        <v>4.6347023977160368E-2</v>
      </c>
      <c r="S120" s="267">
        <f t="shared" si="20"/>
        <v>4.5558640927415781E-2</v>
      </c>
      <c r="T120" s="267">
        <f t="shared" si="20"/>
        <v>4.5748872401066343E-2</v>
      </c>
      <c r="U120" s="267">
        <f t="shared" si="20"/>
        <v>4.7013929692219826E-2</v>
      </c>
      <c r="V120" s="267">
        <f t="shared" si="20"/>
        <v>4.6914383924476881E-2</v>
      </c>
      <c r="W120" s="267">
        <f t="shared" si="20"/>
        <v>4.6854341617984817E-2</v>
      </c>
      <c r="X120" s="267">
        <f t="shared" si="20"/>
        <v>4.3219435916485388E-2</v>
      </c>
      <c r="Y120" s="267">
        <f t="shared" si="20"/>
        <v>4.5614182353822079E-2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1.0043657440083045E-3</v>
      </c>
      <c r="C121" s="267">
        <f t="shared" si="21"/>
        <v>9.9384640415414315E-4</v>
      </c>
      <c r="D121" s="267">
        <f t="shared" si="21"/>
        <v>9.635513206844048E-4</v>
      </c>
      <c r="E121" s="267">
        <f t="shared" si="21"/>
        <v>9.571801337466718E-4</v>
      </c>
      <c r="F121" s="267">
        <f t="shared" si="21"/>
        <v>1.0269236663564634E-3</v>
      </c>
      <c r="G121" s="267">
        <f t="shared" si="21"/>
        <v>1.0361741093498488E-3</v>
      </c>
      <c r="H121" s="267">
        <f t="shared" si="21"/>
        <v>1.0447208926341195E-3</v>
      </c>
      <c r="I121" s="267">
        <f t="shared" si="21"/>
        <v>1.0541402844779328E-3</v>
      </c>
      <c r="J121" s="267">
        <f t="shared" si="21"/>
        <v>1.1145496673352513E-3</v>
      </c>
      <c r="K121" s="267">
        <f t="shared" si="21"/>
        <v>1.1041815162299374E-3</v>
      </c>
      <c r="L121" s="267">
        <f t="shared" si="21"/>
        <v>1.1313596118827862E-3</v>
      </c>
      <c r="M121" s="267">
        <f t="shared" si="21"/>
        <v>1.1288320349939511E-3</v>
      </c>
      <c r="N121" s="267">
        <f t="shared" si="21"/>
        <v>1.1220507536849882E-3</v>
      </c>
      <c r="O121" s="267">
        <f t="shared" si="21"/>
        <v>1.1398240874431402E-3</v>
      </c>
      <c r="P121" s="267">
        <f t="shared" si="21"/>
        <v>1.1452898222431345E-3</v>
      </c>
      <c r="Q121" s="267">
        <f t="shared" si="21"/>
        <v>1.1433380884024002E-3</v>
      </c>
      <c r="R121" s="267">
        <f t="shared" si="21"/>
        <v>1.1586755994290093E-3</v>
      </c>
      <c r="S121" s="267">
        <f t="shared" si="21"/>
        <v>1.1389660231853949E-3</v>
      </c>
      <c r="T121" s="267">
        <f t="shared" si="21"/>
        <v>1.1437218100266589E-3</v>
      </c>
      <c r="U121" s="267">
        <f t="shared" si="21"/>
        <v>1.1753482423054965E-3</v>
      </c>
      <c r="V121" s="267">
        <f t="shared" si="21"/>
        <v>1.172859598111922E-3</v>
      </c>
      <c r="W121" s="267">
        <f t="shared" si="21"/>
        <v>1.1713585404496206E-3</v>
      </c>
      <c r="X121" s="267">
        <f t="shared" si="21"/>
        <v>1.0804858979121348E-3</v>
      </c>
      <c r="Y121" s="267">
        <f t="shared" si="21"/>
        <v>1.1403545588455524E-3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1.618433288696828E-3</v>
      </c>
      <c r="C122" s="268">
        <f t="shared" si="22"/>
        <v>1.5914493532306338E-3</v>
      </c>
      <c r="D122" s="268">
        <f t="shared" si="22"/>
        <v>1.5465828864154013E-3</v>
      </c>
      <c r="E122" s="268">
        <f t="shared" si="22"/>
        <v>1.5239629071670817E-3</v>
      </c>
      <c r="F122" s="268">
        <f t="shared" si="22"/>
        <v>1.6483348919843219E-3</v>
      </c>
      <c r="G122" s="268">
        <f t="shared" si="22"/>
        <v>1.7141448037547389E-3</v>
      </c>
      <c r="H122" s="268">
        <f t="shared" si="22"/>
        <v>1.722341945363101E-3</v>
      </c>
      <c r="I122" s="268">
        <f t="shared" si="22"/>
        <v>1.7133729115947675E-3</v>
      </c>
      <c r="J122" s="268">
        <f t="shared" si="22"/>
        <v>1.7622089070782002E-3</v>
      </c>
      <c r="K122" s="268">
        <f t="shared" si="22"/>
        <v>1.7889261564329546E-3</v>
      </c>
      <c r="L122" s="268">
        <f t="shared" si="22"/>
        <v>1.7633832894859386E-3</v>
      </c>
      <c r="M122" s="268">
        <f t="shared" si="22"/>
        <v>1.7634876537624166E-3</v>
      </c>
      <c r="N122" s="268">
        <f t="shared" si="22"/>
        <v>1.7561278170183812E-3</v>
      </c>
      <c r="O122" s="268">
        <f t="shared" si="22"/>
        <v>1.7580217886311951E-3</v>
      </c>
      <c r="P122" s="268">
        <f t="shared" si="22"/>
        <v>1.7546114037761084E-3</v>
      </c>
      <c r="Q122" s="268">
        <f t="shared" si="22"/>
        <v>1.74103859114286E-3</v>
      </c>
      <c r="R122" s="268">
        <f t="shared" si="22"/>
        <v>1.7658247220995195E-3</v>
      </c>
      <c r="S122" s="268">
        <f t="shared" si="22"/>
        <v>1.7777283212138532E-3</v>
      </c>
      <c r="T122" s="268">
        <f t="shared" si="22"/>
        <v>1.7866481113348752E-3</v>
      </c>
      <c r="U122" s="268">
        <f t="shared" si="22"/>
        <v>1.7720926839375538E-3</v>
      </c>
      <c r="V122" s="268">
        <f t="shared" si="22"/>
        <v>1.7899305919203115E-3</v>
      </c>
      <c r="W122" s="268">
        <f t="shared" si="22"/>
        <v>1.7900499057017644E-3</v>
      </c>
      <c r="X122" s="268">
        <f t="shared" si="22"/>
        <v>1.8007625405914839E-3</v>
      </c>
      <c r="Y122" s="268">
        <f t="shared" si="22"/>
        <v>1.8029498115257243E-3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0.19487673875203979</v>
      </c>
      <c r="C123" s="269">
        <f t="shared" si="23"/>
        <v>0.19518799341140941</v>
      </c>
      <c r="D123" s="269">
        <f t="shared" si="23"/>
        <v>0.20465537603650505</v>
      </c>
      <c r="E123" s="269">
        <f t="shared" si="23"/>
        <v>0.21082154707765272</v>
      </c>
      <c r="F123" s="269">
        <f t="shared" si="23"/>
        <v>0.20291438703642672</v>
      </c>
      <c r="G123" s="269">
        <f t="shared" si="23"/>
        <v>0.18764156971841786</v>
      </c>
      <c r="H123" s="269">
        <f t="shared" si="23"/>
        <v>0.18392080491925075</v>
      </c>
      <c r="I123" s="269">
        <f t="shared" si="23"/>
        <v>0.18345706049605509</v>
      </c>
      <c r="J123" s="269">
        <f t="shared" si="23"/>
        <v>0.15767119081638781</v>
      </c>
      <c r="K123" s="269">
        <f t="shared" si="23"/>
        <v>0.15323513166860536</v>
      </c>
      <c r="L123" s="269">
        <f t="shared" si="23"/>
        <v>0.14672378463036714</v>
      </c>
      <c r="M123" s="269">
        <f t="shared" si="23"/>
        <v>0.14906169652996673</v>
      </c>
      <c r="N123" s="269">
        <f t="shared" si="23"/>
        <v>0.1511227178782216</v>
      </c>
      <c r="O123" s="269">
        <f t="shared" si="23"/>
        <v>0.14675609504641812</v>
      </c>
      <c r="P123" s="269">
        <f t="shared" si="23"/>
        <v>0.14685273479092997</v>
      </c>
      <c r="Q123" s="269">
        <f t="shared" si="23"/>
        <v>0.13470311057659076</v>
      </c>
      <c r="R123" s="269">
        <f t="shared" si="23"/>
        <v>0.12838962409026644</v>
      </c>
      <c r="S123" s="269">
        <f t="shared" si="23"/>
        <v>0.13255664923185653</v>
      </c>
      <c r="T123" s="269">
        <f t="shared" si="23"/>
        <v>0.1298972404583941</v>
      </c>
      <c r="U123" s="269">
        <f t="shared" si="23"/>
        <v>0.12403333699965367</v>
      </c>
      <c r="V123" s="269">
        <f t="shared" si="23"/>
        <v>0.12157464712882418</v>
      </c>
      <c r="W123" s="269">
        <f t="shared" si="23"/>
        <v>0.12399079775739894</v>
      </c>
      <c r="X123" s="269">
        <f t="shared" si="23"/>
        <v>0.13925445596307218</v>
      </c>
      <c r="Y123" s="269">
        <f t="shared" si="23"/>
        <v>0.13059105183163161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0.29837929387458584</v>
      </c>
      <c r="C124" s="269">
        <f t="shared" si="24"/>
        <v>0.29525418410612109</v>
      </c>
      <c r="D124" s="269">
        <f t="shared" si="24"/>
        <v>0.2862540507707319</v>
      </c>
      <c r="E124" s="269">
        <f t="shared" si="24"/>
        <v>0.2843612838469648</v>
      </c>
      <c r="F124" s="269">
        <f t="shared" si="24"/>
        <v>0.30508085352222919</v>
      </c>
      <c r="G124" s="269">
        <f t="shared" si="24"/>
        <v>0.30782899648196216</v>
      </c>
      <c r="H124" s="269">
        <f t="shared" si="24"/>
        <v>0.31036809459086667</v>
      </c>
      <c r="I124" s="269">
        <f t="shared" si="24"/>
        <v>0.31316642926511429</v>
      </c>
      <c r="J124" s="269">
        <f t="shared" si="24"/>
        <v>0.33111298818341334</v>
      </c>
      <c r="K124" s="269">
        <f t="shared" si="24"/>
        <v>0.32803279391748558</v>
      </c>
      <c r="L124" s="269">
        <f t="shared" si="24"/>
        <v>0.33610692531646114</v>
      </c>
      <c r="M124" s="269">
        <f t="shared" si="24"/>
        <v>0.33535602693924793</v>
      </c>
      <c r="N124" s="269">
        <f t="shared" si="24"/>
        <v>0.33334142823294588</v>
      </c>
      <c r="O124" s="269">
        <f t="shared" si="24"/>
        <v>0.33862157125673142</v>
      </c>
      <c r="P124" s="269">
        <f t="shared" si="24"/>
        <v>0.34024534436912318</v>
      </c>
      <c r="Q124" s="269">
        <f t="shared" si="24"/>
        <v>0.33966551877401174</v>
      </c>
      <c r="R124" s="269">
        <f t="shared" si="24"/>
        <v>0.34422202195745299</v>
      </c>
      <c r="S124" s="269">
        <f t="shared" si="24"/>
        <v>0.33836665554614265</v>
      </c>
      <c r="T124" s="269">
        <f t="shared" si="24"/>
        <v>0.33977951567999298</v>
      </c>
      <c r="U124" s="269">
        <f t="shared" si="24"/>
        <v>0.34917516919309599</v>
      </c>
      <c r="V124" s="269">
        <f t="shared" si="24"/>
        <v>0.34843583703086972</v>
      </c>
      <c r="W124" s="269">
        <f t="shared" si="24"/>
        <v>0.34798989935526253</v>
      </c>
      <c r="X124" s="269">
        <f t="shared" si="24"/>
        <v>0.32099324492473419</v>
      </c>
      <c r="Y124" s="269">
        <f t="shared" si="24"/>
        <v>0.33877916492558824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0.30983165395235573</v>
      </c>
      <c r="C125" s="269">
        <f t="shared" si="25"/>
        <v>0.30420824217848691</v>
      </c>
      <c r="D125" s="269">
        <f t="shared" si="25"/>
        <v>0.29436943389010339</v>
      </c>
      <c r="E125" s="269">
        <f t="shared" si="25"/>
        <v>0.28996263433862463</v>
      </c>
      <c r="F125" s="269">
        <f t="shared" si="25"/>
        <v>0.31348445633209632</v>
      </c>
      <c r="G125" s="269">
        <f t="shared" si="25"/>
        <v>0.32574486060122954</v>
      </c>
      <c r="H125" s="269">
        <f t="shared" si="25"/>
        <v>0.32730259174780213</v>
      </c>
      <c r="I125" s="269">
        <f t="shared" si="25"/>
        <v>0.32559817526665458</v>
      </c>
      <c r="J125" s="269">
        <f t="shared" si="25"/>
        <v>0.33500136294673466</v>
      </c>
      <c r="K125" s="269">
        <f t="shared" si="25"/>
        <v>0.3401297094502243</v>
      </c>
      <c r="L125" s="269">
        <f t="shared" si="25"/>
        <v>0.33525558595090782</v>
      </c>
      <c r="M125" s="269">
        <f t="shared" si="25"/>
        <v>0.33526441583435684</v>
      </c>
      <c r="N125" s="269">
        <f t="shared" si="25"/>
        <v>0.33400501997889509</v>
      </c>
      <c r="O125" s="269">
        <f t="shared" si="25"/>
        <v>0.33422624706420617</v>
      </c>
      <c r="P125" s="269">
        <f t="shared" si="25"/>
        <v>0.33357457637994237</v>
      </c>
      <c r="Q125" s="269">
        <f t="shared" si="25"/>
        <v>0.33100404494736424</v>
      </c>
      <c r="R125" s="269">
        <f t="shared" si="25"/>
        <v>0.3357185255866727</v>
      </c>
      <c r="S125" s="269">
        <f t="shared" si="25"/>
        <v>0.33795726554039374</v>
      </c>
      <c r="T125" s="269">
        <f t="shared" si="25"/>
        <v>0.33968317828946043</v>
      </c>
      <c r="U125" s="269">
        <f t="shared" si="25"/>
        <v>0.33693777529234709</v>
      </c>
      <c r="V125" s="269">
        <f t="shared" si="25"/>
        <v>0.34030702298111626</v>
      </c>
      <c r="W125" s="269">
        <f t="shared" si="25"/>
        <v>0.34033034104858312</v>
      </c>
      <c r="X125" s="269">
        <f t="shared" si="25"/>
        <v>0.34245455698352434</v>
      </c>
      <c r="Y125" s="269">
        <f t="shared" si="25"/>
        <v>0.34295761380773182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0.18215293413788541</v>
      </c>
      <c r="C126" s="270">
        <f t="shared" si="26"/>
        <v>0.17268427388883573</v>
      </c>
      <c r="D126" s="270">
        <f t="shared" si="26"/>
        <v>0.16303753118609648</v>
      </c>
      <c r="E126" s="270">
        <f t="shared" si="26"/>
        <v>0.14877814657363009</v>
      </c>
      <c r="F126" s="270">
        <f t="shared" si="26"/>
        <v>0.17127176173229255</v>
      </c>
      <c r="G126" s="270">
        <f t="shared" si="26"/>
        <v>0.19942469367277485</v>
      </c>
      <c r="H126" s="270">
        <f t="shared" si="26"/>
        <v>0.19775308588245452</v>
      </c>
      <c r="I126" s="270">
        <f t="shared" si="26"/>
        <v>0.19065139932086284</v>
      </c>
      <c r="J126" s="270">
        <f t="shared" si="26"/>
        <v>0.18390946077660761</v>
      </c>
      <c r="K126" s="270">
        <f t="shared" si="26"/>
        <v>0.20037169030538257</v>
      </c>
      <c r="L126" s="270">
        <f t="shared" si="26"/>
        <v>0.17600903078826938</v>
      </c>
      <c r="M126" s="270">
        <f t="shared" si="26"/>
        <v>0.1729085249628482</v>
      </c>
      <c r="N126" s="270">
        <f t="shared" si="26"/>
        <v>0.17177469670937554</v>
      </c>
      <c r="O126" s="270">
        <f t="shared" si="26"/>
        <v>0.16663057198868567</v>
      </c>
      <c r="P126" s="270">
        <f t="shared" si="26"/>
        <v>0.16441855363739721</v>
      </c>
      <c r="Q126" s="270">
        <f t="shared" si="26"/>
        <v>0.16115359222762024</v>
      </c>
      <c r="R126" s="270">
        <f t="shared" si="26"/>
        <v>0.17605542646869879</v>
      </c>
      <c r="S126" s="270">
        <f t="shared" si="26"/>
        <v>0.19167128206140241</v>
      </c>
      <c r="T126" s="270">
        <f t="shared" si="26"/>
        <v>0.19661740642801387</v>
      </c>
      <c r="U126" s="270">
        <f t="shared" si="26"/>
        <v>0.18020128237081451</v>
      </c>
      <c r="V126" s="270">
        <f t="shared" si="26"/>
        <v>0.19353615627258594</v>
      </c>
      <c r="W126" s="270">
        <f t="shared" si="26"/>
        <v>0.19147845607333255</v>
      </c>
      <c r="X126" s="270">
        <f t="shared" si="26"/>
        <v>0.22805616891475428</v>
      </c>
      <c r="Y126" s="270">
        <f t="shared" si="26"/>
        <v>0.20972021305449842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0.12767871981447018</v>
      </c>
      <c r="C127" s="270">
        <f t="shared" si="27"/>
        <v>0.13152396828965127</v>
      </c>
      <c r="D127" s="270">
        <f t="shared" si="27"/>
        <v>0.13133190270400694</v>
      </c>
      <c r="E127" s="270">
        <f t="shared" si="27"/>
        <v>0.14118448776499454</v>
      </c>
      <c r="F127" s="270">
        <f t="shared" si="27"/>
        <v>0.14221269459980387</v>
      </c>
      <c r="G127" s="270">
        <f t="shared" si="27"/>
        <v>0.12632016692845463</v>
      </c>
      <c r="H127" s="270">
        <f t="shared" si="27"/>
        <v>0.12954950586534747</v>
      </c>
      <c r="I127" s="270">
        <f t="shared" si="27"/>
        <v>0.13494677594579169</v>
      </c>
      <c r="J127" s="270">
        <f t="shared" si="27"/>
        <v>0.15109190217012711</v>
      </c>
      <c r="K127" s="270">
        <f t="shared" si="27"/>
        <v>0.13975801914484176</v>
      </c>
      <c r="L127" s="270">
        <f t="shared" si="27"/>
        <v>0.15924655516263841</v>
      </c>
      <c r="M127" s="270">
        <f t="shared" si="27"/>
        <v>0.16235589087150862</v>
      </c>
      <c r="N127" s="270">
        <f t="shared" si="27"/>
        <v>0.1622303232695195</v>
      </c>
      <c r="O127" s="270">
        <f t="shared" si="27"/>
        <v>0.16759567507552051</v>
      </c>
      <c r="P127" s="270">
        <f t="shared" si="27"/>
        <v>0.1691560227425451</v>
      </c>
      <c r="Q127" s="270">
        <f t="shared" si="27"/>
        <v>0.16985045271974383</v>
      </c>
      <c r="R127" s="270">
        <f t="shared" si="27"/>
        <v>0.15966309911797386</v>
      </c>
      <c r="S127" s="270">
        <f t="shared" si="27"/>
        <v>0.14628598347899135</v>
      </c>
      <c r="T127" s="270">
        <f t="shared" si="27"/>
        <v>0.14306577186144651</v>
      </c>
      <c r="U127" s="270">
        <f t="shared" si="27"/>
        <v>0.15673649292153269</v>
      </c>
      <c r="V127" s="270">
        <f t="shared" si="27"/>
        <v>0.14677086670853015</v>
      </c>
      <c r="W127" s="270">
        <f t="shared" si="27"/>
        <v>0.14885188497525054</v>
      </c>
      <c r="X127" s="270">
        <f t="shared" si="27"/>
        <v>0.11439838806876991</v>
      </c>
      <c r="Y127" s="270">
        <f t="shared" si="27"/>
        <v>0.13323740075323337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0.1503330474152344</v>
      </c>
      <c r="C128" s="269">
        <f t="shared" si="28"/>
        <v>0.15926820067363573</v>
      </c>
      <c r="D128" s="269">
        <f t="shared" si="28"/>
        <v>0.17004079762163715</v>
      </c>
      <c r="E128" s="269">
        <f t="shared" si="28"/>
        <v>0.17048202175683183</v>
      </c>
      <c r="F128" s="269">
        <f t="shared" si="28"/>
        <v>0.13090132111812308</v>
      </c>
      <c r="G128" s="269">
        <f t="shared" si="28"/>
        <v>0.13068568152908491</v>
      </c>
      <c r="H128" s="269">
        <f t="shared" si="28"/>
        <v>0.12991881977200581</v>
      </c>
      <c r="I128" s="269">
        <f t="shared" si="28"/>
        <v>0.12887595220685263</v>
      </c>
      <c r="J128" s="269">
        <f t="shared" si="28"/>
        <v>0.12455898919910982</v>
      </c>
      <c r="K128" s="269">
        <f t="shared" si="28"/>
        <v>0.12738431327536387</v>
      </c>
      <c r="L128" s="269">
        <f t="shared" si="28"/>
        <v>0.12950455699995861</v>
      </c>
      <c r="M128" s="269">
        <f t="shared" si="28"/>
        <v>0.12802175721638109</v>
      </c>
      <c r="N128" s="269">
        <f t="shared" si="28"/>
        <v>0.12954565702641138</v>
      </c>
      <c r="O128" s="269">
        <f t="shared" si="28"/>
        <v>0.12761338541008929</v>
      </c>
      <c r="P128" s="269">
        <f t="shared" si="28"/>
        <v>0.12630337782617704</v>
      </c>
      <c r="Q128" s="269">
        <f t="shared" si="28"/>
        <v>0.14170430202388229</v>
      </c>
      <c r="R128" s="269">
        <f t="shared" si="28"/>
        <v>0.1380354287642083</v>
      </c>
      <c r="S128" s="269">
        <f t="shared" si="28"/>
        <v>0.13835543351486054</v>
      </c>
      <c r="T128" s="269">
        <f t="shared" si="28"/>
        <v>0.13765425492240668</v>
      </c>
      <c r="U128" s="269">
        <f t="shared" si="28"/>
        <v>0.13546669345013429</v>
      </c>
      <c r="V128" s="269">
        <f t="shared" si="28"/>
        <v>0.13538903503535679</v>
      </c>
      <c r="W128" s="269">
        <f t="shared" si="28"/>
        <v>0.13346258014548554</v>
      </c>
      <c r="X128" s="269">
        <f t="shared" si="28"/>
        <v>0.14712859785163551</v>
      </c>
      <c r="Y128" s="269">
        <f t="shared" si="28"/>
        <v>0.13482079342590531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3.9734088058751928E-2</v>
      </c>
      <c r="C129" s="270">
        <f t="shared" si="29"/>
        <v>3.7928982020140709E-2</v>
      </c>
      <c r="D129" s="270">
        <f t="shared" si="29"/>
        <v>3.6686882422293267E-2</v>
      </c>
      <c r="E129" s="270">
        <f t="shared" si="29"/>
        <v>3.3478220202704745E-2</v>
      </c>
      <c r="F129" s="270">
        <f t="shared" si="29"/>
        <v>3.8539757927023133E-2</v>
      </c>
      <c r="G129" s="270">
        <f t="shared" si="29"/>
        <v>4.487476126293833E-2</v>
      </c>
      <c r="H129" s="270">
        <f t="shared" si="29"/>
        <v>4.4498614261609733E-2</v>
      </c>
      <c r="I129" s="270">
        <f t="shared" si="29"/>
        <v>4.2900585034905403E-2</v>
      </c>
      <c r="J129" s="270">
        <f t="shared" si="29"/>
        <v>4.1383506697960419E-2</v>
      </c>
      <c r="K129" s="270">
        <f t="shared" si="29"/>
        <v>4.5087855474203895E-2</v>
      </c>
      <c r="L129" s="270">
        <f t="shared" si="29"/>
        <v>3.960574335746378E-2</v>
      </c>
      <c r="M129" s="270">
        <f t="shared" si="29"/>
        <v>3.890806416765178E-2</v>
      </c>
      <c r="N129" s="270">
        <f t="shared" si="29"/>
        <v>3.8652928902049986E-2</v>
      </c>
      <c r="O129" s="270">
        <f t="shared" si="29"/>
        <v>3.7495392367850724E-2</v>
      </c>
      <c r="P129" s="270">
        <f t="shared" si="29"/>
        <v>3.6997641594888851E-2</v>
      </c>
      <c r="Q129" s="270">
        <f t="shared" si="29"/>
        <v>3.6262956430789479E-2</v>
      </c>
      <c r="R129" s="270">
        <f t="shared" si="29"/>
        <v>3.9616183363887045E-2</v>
      </c>
      <c r="S129" s="270">
        <f t="shared" si="29"/>
        <v>4.3130080157375066E-2</v>
      </c>
      <c r="T129" s="270">
        <f t="shared" si="29"/>
        <v>4.4242807444073808E-2</v>
      </c>
      <c r="U129" s="270">
        <f t="shared" si="29"/>
        <v>4.0549088363822816E-2</v>
      </c>
      <c r="V129" s="270">
        <f t="shared" si="29"/>
        <v>4.35497161787275E-2</v>
      </c>
      <c r="W129" s="270">
        <f t="shared" si="29"/>
        <v>4.3086690244016963E-2</v>
      </c>
      <c r="X129" s="270">
        <f t="shared" si="29"/>
        <v>5.1317446932536322E-2</v>
      </c>
      <c r="Y129" s="270">
        <f t="shared" si="29"/>
        <v>4.7191470221212534E-2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8.1059174598837172E-2</v>
      </c>
      <c r="C130" s="270">
        <f t="shared" si="30"/>
        <v>9.1137310296097382E-2</v>
      </c>
      <c r="D130" s="270">
        <f t="shared" si="30"/>
        <v>0.1038014677490795</v>
      </c>
      <c r="E130" s="270">
        <f t="shared" si="30"/>
        <v>0.10523431470772812</v>
      </c>
      <c r="F130" s="270">
        <f t="shared" si="30"/>
        <v>6.0360708125493899E-2</v>
      </c>
      <c r="G130" s="270">
        <f t="shared" si="30"/>
        <v>5.7386219045794225E-2</v>
      </c>
      <c r="H130" s="270">
        <f t="shared" si="30"/>
        <v>5.6268834933499719E-2</v>
      </c>
      <c r="I130" s="270">
        <f t="shared" si="30"/>
        <v>5.5609497016934697E-2</v>
      </c>
      <c r="J130" s="270">
        <f t="shared" si="30"/>
        <v>4.9176618500019399E-2</v>
      </c>
      <c r="K130" s="270">
        <f t="shared" si="30"/>
        <v>5.0847956473652964E-2</v>
      </c>
      <c r="L130" s="270">
        <f t="shared" si="30"/>
        <v>5.4064980764233148E-2</v>
      </c>
      <c r="M130" s="270">
        <f t="shared" si="30"/>
        <v>5.2580194070687501E-2</v>
      </c>
      <c r="N130" s="270">
        <f t="shared" si="30"/>
        <v>5.4387484504559575E-2</v>
      </c>
      <c r="O130" s="270">
        <f t="shared" si="30"/>
        <v>5.2405432129117815E-2</v>
      </c>
      <c r="P130" s="270">
        <f t="shared" si="30"/>
        <v>5.1242064190676881E-2</v>
      </c>
      <c r="Q130" s="270">
        <f t="shared" si="30"/>
        <v>6.722141216445221E-2</v>
      </c>
      <c r="R130" s="270">
        <f t="shared" si="30"/>
        <v>6.2491681348617906E-2</v>
      </c>
      <c r="S130" s="270">
        <f t="shared" si="30"/>
        <v>6.2307922402293506E-2</v>
      </c>
      <c r="T130" s="270">
        <f t="shared" si="30"/>
        <v>6.1218445093533254E-2</v>
      </c>
      <c r="U130" s="270">
        <f t="shared" si="30"/>
        <v>5.9648589140949594E-2</v>
      </c>
      <c r="V130" s="270">
        <f t="shared" si="30"/>
        <v>5.881277895025766E-2</v>
      </c>
      <c r="W130" s="270">
        <f t="shared" si="30"/>
        <v>5.6881077003507856E-2</v>
      </c>
      <c r="X130" s="270">
        <f t="shared" si="30"/>
        <v>7.0069101331827588E-2</v>
      </c>
      <c r="Y130" s="270">
        <f t="shared" si="30"/>
        <v>5.7648098512898094E-2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2.9539784757645297E-2</v>
      </c>
      <c r="C131" s="271">
        <f t="shared" si="31"/>
        <v>3.020190835739766E-2</v>
      </c>
      <c r="D131" s="271">
        <f t="shared" si="31"/>
        <v>2.9552447450264398E-2</v>
      </c>
      <c r="E131" s="271">
        <f t="shared" si="31"/>
        <v>3.1769486846398992E-2</v>
      </c>
      <c r="F131" s="271">
        <f t="shared" si="31"/>
        <v>3.2000855065606071E-2</v>
      </c>
      <c r="G131" s="271">
        <f t="shared" si="31"/>
        <v>2.8424701220352379E-2</v>
      </c>
      <c r="H131" s="271">
        <f t="shared" si="31"/>
        <v>2.915137057689636E-2</v>
      </c>
      <c r="I131" s="271">
        <f t="shared" si="31"/>
        <v>3.0365870155012534E-2</v>
      </c>
      <c r="J131" s="271">
        <f t="shared" si="31"/>
        <v>3.3998864001130023E-2</v>
      </c>
      <c r="K131" s="271">
        <f t="shared" si="31"/>
        <v>3.1448501327507018E-2</v>
      </c>
      <c r="L131" s="271">
        <f t="shared" si="31"/>
        <v>3.5833832878261675E-2</v>
      </c>
      <c r="M131" s="271">
        <f t="shared" si="31"/>
        <v>3.6533498978041805E-2</v>
      </c>
      <c r="N131" s="271">
        <f t="shared" si="31"/>
        <v>3.6505243619801821E-2</v>
      </c>
      <c r="O131" s="271">
        <f t="shared" si="31"/>
        <v>3.7712560913120759E-2</v>
      </c>
      <c r="P131" s="271">
        <f t="shared" si="31"/>
        <v>3.8063672040611313E-2</v>
      </c>
      <c r="Q131" s="271">
        <f t="shared" si="31"/>
        <v>3.82199334286406E-2</v>
      </c>
      <c r="R131" s="271">
        <f t="shared" si="31"/>
        <v>3.5927564051703338E-2</v>
      </c>
      <c r="S131" s="271">
        <f t="shared" si="31"/>
        <v>3.2917430955191986E-2</v>
      </c>
      <c r="T131" s="271">
        <f t="shared" si="31"/>
        <v>3.2193002384799628E-2</v>
      </c>
      <c r="U131" s="271">
        <f t="shared" si="31"/>
        <v>3.526901594536188E-2</v>
      </c>
      <c r="V131" s="271">
        <f t="shared" si="31"/>
        <v>3.3026539906371624E-2</v>
      </c>
      <c r="W131" s="271">
        <f t="shared" si="31"/>
        <v>3.3494812897960718E-2</v>
      </c>
      <c r="X131" s="271">
        <f t="shared" si="31"/>
        <v>2.5742049587271616E-2</v>
      </c>
      <c r="Y131" s="271">
        <f t="shared" si="31"/>
        <v>2.9981224691794692E-2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404.71968786090525</v>
      </c>
      <c r="C136" s="272">
        <f t="shared" si="32"/>
        <v>416.04353598686004</v>
      </c>
      <c r="D136" s="272">
        <f t="shared" si="32"/>
        <v>403.34457791220882</v>
      </c>
      <c r="E136" s="272">
        <f t="shared" si="32"/>
        <v>399.21449404421077</v>
      </c>
      <c r="F136" s="272">
        <f t="shared" si="32"/>
        <v>367.99451916634467</v>
      </c>
      <c r="G136" s="272">
        <f t="shared" si="32"/>
        <v>382.02277937276568</v>
      </c>
      <c r="H136" s="272">
        <f t="shared" si="32"/>
        <v>314.8131354407584</v>
      </c>
      <c r="I136" s="272">
        <f t="shared" si="32"/>
        <v>320.888635082382</v>
      </c>
      <c r="J136" s="272">
        <f t="shared" si="32"/>
        <v>277.96200133366477</v>
      </c>
      <c r="K136" s="272">
        <f t="shared" si="32"/>
        <v>281.28941853203224</v>
      </c>
      <c r="L136" s="272">
        <f t="shared" si="32"/>
        <v>272.31474076685879</v>
      </c>
      <c r="M136" s="272">
        <f t="shared" si="32"/>
        <v>267.23789890234775</v>
      </c>
      <c r="N136" s="272">
        <f t="shared" si="32"/>
        <v>287.83058680710758</v>
      </c>
      <c r="O136" s="272">
        <f t="shared" si="32"/>
        <v>285.69218295313249</v>
      </c>
      <c r="P136" s="272">
        <f t="shared" si="32"/>
        <v>259.54122797393416</v>
      </c>
      <c r="Q136" s="272">
        <f t="shared" si="32"/>
        <v>239.56180209600598</v>
      </c>
      <c r="R136" s="272">
        <f t="shared" si="32"/>
        <v>240.78541946389362</v>
      </c>
      <c r="S136" s="272">
        <f t="shared" si="32"/>
        <v>250.57840371686237</v>
      </c>
      <c r="T136" s="272">
        <f t="shared" si="32"/>
        <v>252.51008280781119</v>
      </c>
      <c r="U136" s="272">
        <f t="shared" si="32"/>
        <v>232.2385565646164</v>
      </c>
      <c r="V136" s="272">
        <f t="shared" si="32"/>
        <v>245.53555010295472</v>
      </c>
      <c r="W136" s="272">
        <f t="shared" si="32"/>
        <v>256.73793522806636</v>
      </c>
      <c r="X136" s="272">
        <f t="shared" si="32"/>
        <v>203.95911715089068</v>
      </c>
      <c r="Y136" s="272">
        <f t="shared" si="32"/>
        <v>264.27352573712892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0.67835807598202502</v>
      </c>
      <c r="C137" s="273">
        <f>IF(C$6=0,0,C$6/ISI!C$8*1000)</f>
        <v>0.69000727129505579</v>
      </c>
      <c r="D137" s="273">
        <f>IF(D$6=0,0,D$6/ISI!D$8*1000)</f>
        <v>0.6130483340941314</v>
      </c>
      <c r="E137" s="273">
        <f>IF(E$6=0,0,E$6/ISI!E$8*1000)</f>
        <v>0.59189737962076872</v>
      </c>
      <c r="F137" s="273">
        <f>IF(F$6=0,0,F$6/ISI!F$8*1000)</f>
        <v>0.61496322318432695</v>
      </c>
      <c r="G137" s="273">
        <f>IF(G$6=0,0,G$6/ISI!G$8*1000)</f>
        <v>0.67902375227610101</v>
      </c>
      <c r="H137" s="273">
        <f>IF(H$6=0,0,H$6/ISI!H$8*1000)</f>
        <v>0.5786184250767259</v>
      </c>
      <c r="I137" s="273">
        <f>IF(I$6=0,0,I$6/ISI!I$8*1000)</f>
        <v>0.62026965618739527</v>
      </c>
      <c r="J137" s="273">
        <f>IF(J$6=0,0,J$6/ISI!J$8*1000)</f>
        <v>0.62111583814838522</v>
      </c>
      <c r="K137" s="273">
        <f>IF(K$6=0,0,K$6/ISI!K$8*1000)</f>
        <v>0.63562072952307991</v>
      </c>
      <c r="L137" s="273">
        <f>IF(L$6=0,0,L$6/ISI!L$8*1000)</f>
        <v>0.64862193344167485</v>
      </c>
      <c r="M137" s="273">
        <f>IF(M$6=0,0,M$6/ISI!M$8*1000)</f>
        <v>0.6104284772045242</v>
      </c>
      <c r="N137" s="273">
        <f>IF(N$6=0,0,N$6/ISI!N$8*1000)</f>
        <v>0.63915939364961849</v>
      </c>
      <c r="O137" s="273">
        <f>IF(O$6=0,0,O$6/ISI!O$8*1000)</f>
        <v>0.65351064863903086</v>
      </c>
      <c r="P137" s="273">
        <f>IF(P$6=0,0,P$6/ISI!P$8*1000)</f>
        <v>0.60352540563473489</v>
      </c>
      <c r="Q137" s="273">
        <f>IF(Q$6=0,0,Q$6/ISI!Q$8*1000)</f>
        <v>0.56560378513079168</v>
      </c>
      <c r="R137" s="273">
        <f>IF(R$6=0,0,R$6/ISI!R$8*1000)</f>
        <v>0.60239673613311395</v>
      </c>
      <c r="S137" s="273">
        <f>IF(S$6=0,0,S$6/ISI!S$8*1000)</f>
        <v>0.59674917818921569</v>
      </c>
      <c r="T137" s="273">
        <f>IF(T$6=0,0,T$6/ISI!T$8*1000)</f>
        <v>0.62083050320082356</v>
      </c>
      <c r="U137" s="273">
        <f>IF(U$6=0,0,U$6/ISI!U$8*1000)</f>
        <v>0.63284618210362475</v>
      </c>
      <c r="V137" s="273">
        <f>IF(V$6=0,0,V$6/ISI!V$8*1000)</f>
        <v>0.67524544760341332</v>
      </c>
      <c r="W137" s="273">
        <f>IF(W$6=0,0,W$6/ISI!W$8*1000)</f>
        <v>0.69915854045421577</v>
      </c>
      <c r="X137" s="273">
        <f>IF(X$6=0,0,X$6/ISI!X$8*1000)</f>
        <v>0.47142252806638119</v>
      </c>
      <c r="Y137" s="273">
        <f>IF(Y$6=0,0,Y$6/ISI!Y$8*1000)</f>
        <v>0.67499298109090078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0.36179097385708003</v>
      </c>
      <c r="C138" s="274">
        <f>IF(C$7=0,0,C$7/ISI!C$8*1000)</f>
        <v>0.36800387802402967</v>
      </c>
      <c r="D138" s="274">
        <f>IF(D$7=0,0,D$7/ISI!D$8*1000)</f>
        <v>0.32695911151687007</v>
      </c>
      <c r="E138" s="274">
        <f>IF(E$7=0,0,E$7/ISI!E$8*1000)</f>
        <v>0.31567860246441004</v>
      </c>
      <c r="F138" s="274">
        <f>IF(F$7=0,0,F$7/ISI!F$8*1000)</f>
        <v>0.32798038569830773</v>
      </c>
      <c r="G138" s="274">
        <f>IF(G$7=0,0,G$7/ISI!G$8*1000)</f>
        <v>0.3621460012139206</v>
      </c>
      <c r="H138" s="274">
        <f>IF(H$7=0,0,H$7/ISI!H$8*1000)</f>
        <v>0.30859649337425388</v>
      </c>
      <c r="I138" s="274">
        <f>IF(I$7=0,0,I$7/ISI!I$8*1000)</f>
        <v>0.33081048329994422</v>
      </c>
      <c r="J138" s="274">
        <f>IF(J$7=0,0,J$7/ISI!J$8*1000)</f>
        <v>0.33126178034580528</v>
      </c>
      <c r="K138" s="274">
        <f>IF(K$7=0,0,K$7/ISI!K$8*1000)</f>
        <v>0.33899772241230924</v>
      </c>
      <c r="L138" s="274">
        <f>IF(L$7=0,0,L$7/ISI!L$8*1000)</f>
        <v>0.34593169783555994</v>
      </c>
      <c r="M138" s="274">
        <f>IF(M$7=0,0,M$7/ISI!M$8*1000)</f>
        <v>0.32556185450907971</v>
      </c>
      <c r="N138" s="274">
        <f>IF(N$7=0,0,N$7/ISI!N$8*1000)</f>
        <v>0.34088500994646337</v>
      </c>
      <c r="O138" s="274">
        <f>IF(O$7=0,0,O$7/ISI!O$8*1000)</f>
        <v>0.3485390126074831</v>
      </c>
      <c r="P138" s="274">
        <f>IF(P$7=0,0,P$7/ISI!P$8*1000)</f>
        <v>0.32188021633852532</v>
      </c>
      <c r="Q138" s="274">
        <f>IF(Q$7=0,0,Q$7/ISI!Q$8*1000)</f>
        <v>0.30165535206975552</v>
      </c>
      <c r="R138" s="274">
        <f>IF(R$7=0,0,R$7/ISI!R$8*1000)</f>
        <v>0.32127825927099418</v>
      </c>
      <c r="S138" s="274">
        <f>IF(S$7=0,0,S$7/ISI!S$8*1000)</f>
        <v>0.31826622836758151</v>
      </c>
      <c r="T138" s="274">
        <f>IF(T$7=0,0,T$7/ISI!T$8*1000)</f>
        <v>0.3311096017071059</v>
      </c>
      <c r="U138" s="274">
        <f>IF(U$7=0,0,U$7/ISI!U$8*1000)</f>
        <v>0.33751796378859994</v>
      </c>
      <c r="V138" s="274">
        <f>IF(V$7=0,0,V$7/ISI!V$8*1000)</f>
        <v>0.36013090538848702</v>
      </c>
      <c r="W138" s="274">
        <f>IF(W$7=0,0,W$7/ISI!W$8*1000)</f>
        <v>0.37288455490891509</v>
      </c>
      <c r="X138" s="274">
        <f>IF(X$7=0,0,X$7/ISI!X$8*1000)</f>
        <v>0.25142534830207008</v>
      </c>
      <c r="Y138" s="274">
        <f>IF(Y$7=0,0,Y$7/ISI!Y$8*1000)</f>
        <v>0.35999625658181383</v>
      </c>
      <c r="DA138" s="77"/>
    </row>
    <row r="139" spans="1:105" ht="12" customHeight="1" x14ac:dyDescent="0.25">
      <c r="A139" s="173" t="s">
        <v>93</v>
      </c>
      <c r="B139" s="274">
        <f>IF(B$8=0,0,B$8/ISI!B$8*1000)</f>
        <v>9.0447743464269994</v>
      </c>
      <c r="C139" s="274">
        <f>IF(C$8=0,0,C$8/ISI!C$8*1000)</f>
        <v>9.2000969506007468</v>
      </c>
      <c r="D139" s="274">
        <f>IF(D$8=0,0,D$8/ISI!D$8*1000)</f>
        <v>8.1739777879217517</v>
      </c>
      <c r="E139" s="274">
        <f>IF(E$8=0,0,E$8/ISI!E$8*1000)</f>
        <v>7.8919650616102492</v>
      </c>
      <c r="F139" s="274">
        <f>IF(F$8=0,0,F$8/ISI!F$8*1000)</f>
        <v>8.1995096424576932</v>
      </c>
      <c r="G139" s="274">
        <f>IF(G$8=0,0,G$8/ISI!G$8*1000)</f>
        <v>9.053650030348015</v>
      </c>
      <c r="H139" s="274">
        <f>IF(H$8=0,0,H$8/ISI!H$8*1000)</f>
        <v>7.714912334356347</v>
      </c>
      <c r="I139" s="274">
        <f>IF(I$8=0,0,I$8/ISI!I$8*1000)</f>
        <v>8.2702620824986042</v>
      </c>
      <c r="J139" s="274">
        <f>IF(J$8=0,0,J$8/ISI!J$8*1000)</f>
        <v>8.2815445086451387</v>
      </c>
      <c r="K139" s="274">
        <f>IF(K$8=0,0,K$8/ISI!K$8*1000)</f>
        <v>8.4749430603077283</v>
      </c>
      <c r="L139" s="274">
        <f>IF(L$8=0,0,L$8/ISI!L$8*1000)</f>
        <v>8.648292445889</v>
      </c>
      <c r="M139" s="274">
        <f>IF(M$8=0,0,M$8/ISI!M$8*1000)</f>
        <v>8.1390463627269902</v>
      </c>
      <c r="N139" s="274">
        <f>IF(N$8=0,0,N$8/ISI!N$8*1000)</f>
        <v>8.5221252486615846</v>
      </c>
      <c r="O139" s="274">
        <f>IF(O$8=0,0,O$8/ISI!O$8*1000)</f>
        <v>8.713475315187079</v>
      </c>
      <c r="P139" s="274">
        <f>IF(P$8=0,0,P$8/ISI!P$8*1000)</f>
        <v>8.0470054084631357</v>
      </c>
      <c r="Q139" s="274">
        <f>IF(Q$8=0,0,Q$8/ISI!Q$8*1000)</f>
        <v>7.5413838017438897</v>
      </c>
      <c r="R139" s="274">
        <f>IF(R$8=0,0,R$8/ISI!R$8*1000)</f>
        <v>8.0319564817748521</v>
      </c>
      <c r="S139" s="274">
        <f>IF(S$8=0,0,S$8/ISI!S$8*1000)</f>
        <v>7.9566557091895405</v>
      </c>
      <c r="T139" s="274">
        <f>IF(T$8=0,0,T$8/ISI!T$8*1000)</f>
        <v>8.2777400426776477</v>
      </c>
      <c r="U139" s="274">
        <f>IF(U$8=0,0,U$8/ISI!U$8*1000)</f>
        <v>8.4379490947149982</v>
      </c>
      <c r="V139" s="274">
        <f>IF(V$8=0,0,V$8/ISI!V$8*1000)</f>
        <v>9.003272634712177</v>
      </c>
      <c r="W139" s="274">
        <f>IF(W$8=0,0,W$8/ISI!W$8*1000)</f>
        <v>9.3221138727228752</v>
      </c>
      <c r="X139" s="274">
        <f>IF(X$8=0,0,X$8/ISI!X$8*1000)</f>
        <v>6.2856337075517521</v>
      </c>
      <c r="Y139" s="274">
        <f>IF(Y$8=0,0,Y$8/ISI!Y$8*1000)</f>
        <v>8.9999064145453485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0.22611935866067506</v>
      </c>
      <c r="C140" s="274">
        <f>IF(C$9=0,0,C$9/ISI!C$8*1000)</f>
        <v>0.2300024237650187</v>
      </c>
      <c r="D140" s="274">
        <f>IF(D$9=0,0,D$9/ISI!D$8*1000)</f>
        <v>0.20434944469804378</v>
      </c>
      <c r="E140" s="274">
        <f>IF(E$9=0,0,E$9/ISI!E$8*1000)</f>
        <v>0.19729912654025608</v>
      </c>
      <c r="F140" s="274">
        <f>IF(F$9=0,0,F$9/ISI!F$8*1000)</f>
        <v>0.2049877410614423</v>
      </c>
      <c r="G140" s="274">
        <f>IF(G$9=0,0,G$9/ISI!G$8*1000)</f>
        <v>0.22634125075870037</v>
      </c>
      <c r="H140" s="274">
        <f>IF(H$9=0,0,H$9/ISI!H$8*1000)</f>
        <v>0.19287280835890871</v>
      </c>
      <c r="I140" s="274">
        <f>IF(I$9=0,0,I$9/ISI!I$8*1000)</f>
        <v>0.20675655206246507</v>
      </c>
      <c r="J140" s="274">
        <f>IF(J$9=0,0,J$9/ISI!J$8*1000)</f>
        <v>0.20703861271612833</v>
      </c>
      <c r="K140" s="274">
        <f>IF(K$9=0,0,K$9/ISI!K$8*1000)</f>
        <v>0.21187357650769317</v>
      </c>
      <c r="L140" s="274">
        <f>IF(L$9=0,0,L$9/ISI!L$8*1000)</f>
        <v>0.21620731114722494</v>
      </c>
      <c r="M140" s="274">
        <f>IF(M$9=0,0,M$9/ISI!M$8*1000)</f>
        <v>0.20347615906817468</v>
      </c>
      <c r="N140" s="274">
        <f>IF(N$9=0,0,N$9/ISI!N$8*1000)</f>
        <v>0.21305313121653946</v>
      </c>
      <c r="O140" s="274">
        <f>IF(O$9=0,0,O$9/ISI!O$8*1000)</f>
        <v>0.21783688287967698</v>
      </c>
      <c r="P140" s="274">
        <f>IF(P$9=0,0,P$9/ISI!P$8*1000)</f>
        <v>0.20117513521157823</v>
      </c>
      <c r="Q140" s="274">
        <f>IF(Q$9=0,0,Q$9/ISI!Q$8*1000)</f>
        <v>0.18853459504359735</v>
      </c>
      <c r="R140" s="274">
        <f>IF(R$9=0,0,R$9/ISI!R$8*1000)</f>
        <v>0.2007989120443712</v>
      </c>
      <c r="S140" s="274">
        <f>IF(S$9=0,0,S$9/ISI!S$8*1000)</f>
        <v>0.19891639272973857</v>
      </c>
      <c r="T140" s="274">
        <f>IF(T$9=0,0,T$9/ISI!T$8*1000)</f>
        <v>0.20694350106694112</v>
      </c>
      <c r="U140" s="274">
        <f>IF(U$9=0,0,U$9/ISI!U$8*1000)</f>
        <v>0.21094872736787501</v>
      </c>
      <c r="V140" s="274">
        <f>IF(V$9=0,0,V$9/ISI!V$8*1000)</f>
        <v>0.22508181586780429</v>
      </c>
      <c r="W140" s="274">
        <f>IF(W$9=0,0,W$9/ISI!W$8*1000)</f>
        <v>0.23305284681807181</v>
      </c>
      <c r="X140" s="274">
        <f>IF(X$9=0,0,X$9/ISI!X$8*1000)</f>
        <v>0.15714084268879372</v>
      </c>
      <c r="Y140" s="274">
        <f>IF(Y$9=0,0,Y$9/ISI!Y$8*1000)</f>
        <v>0.22499766036363364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0.50480551345626767</v>
      </c>
      <c r="C141" s="275">
        <f>IF(C$10=0,0,C$10/ISI!C$8*1000)</f>
        <v>0.51025750094540123</v>
      </c>
      <c r="D141" s="275">
        <f>IF(D$10=0,0,D$10/ISI!D$8*1000)</f>
        <v>0.45441770589091912</v>
      </c>
      <c r="E141" s="275">
        <f>IF(E$10=0,0,E$10/ISI!E$8*1000)</f>
        <v>0.43520043080812898</v>
      </c>
      <c r="F141" s="275">
        <f>IF(F$10=0,0,F$10/ISI!F$8*1000)</f>
        <v>0.45584648732339744</v>
      </c>
      <c r="G141" s="275">
        <f>IF(G$10=0,0,G$10/ISI!G$8*1000)</f>
        <v>0.51875454559215617</v>
      </c>
      <c r="H141" s="275">
        <f>IF(H$10=0,0,H$10/ISI!H$8*1000)</f>
        <v>0.44052801918241707</v>
      </c>
      <c r="I141" s="275">
        <f>IF(I$10=0,0,I$10/ISI!I$8*1000)</f>
        <v>0.46558202067849497</v>
      </c>
      <c r="J141" s="275">
        <f>IF(J$10=0,0,J$10/ISI!J$8*1000)</f>
        <v>0.45351614060121681</v>
      </c>
      <c r="K141" s="275">
        <f>IF(K$10=0,0,K$10/ISI!K$8*1000)</f>
        <v>0.47556750559900185</v>
      </c>
      <c r="L141" s="275">
        <f>IF(L$10=0,0,L$10/ISI!L$8*1000)</f>
        <v>0.46687418333601177</v>
      </c>
      <c r="M141" s="275">
        <f>IF(M$10=0,0,M$10/ISI!M$8*1000)</f>
        <v>0.4403926504459163</v>
      </c>
      <c r="N141" s="275">
        <f>IF(N$10=0,0,N$10/ISI!N$8*1000)</f>
        <v>0.46197127835555496</v>
      </c>
      <c r="O141" s="275">
        <f>IF(O$10=0,0,O$10/ISI!O$8*1000)</f>
        <v>0.46548026238363582</v>
      </c>
      <c r="P141" s="275">
        <f>IF(P$10=0,0,P$10/ISI!P$8*1000)</f>
        <v>0.42699548410088506</v>
      </c>
      <c r="Q141" s="275">
        <f>IF(Q$10=0,0,Q$10/ISI!Q$8*1000)</f>
        <v>0.3977481902510383</v>
      </c>
      <c r="R141" s="275">
        <f>IF(R$10=0,0,R$10/ISI!R$8*1000)</f>
        <v>0.4239655031024272</v>
      </c>
      <c r="S141" s="275">
        <f>IF(S$10=0,0,S$10/ISI!S$8*1000)</f>
        <v>0.43013881188059871</v>
      </c>
      <c r="T141" s="275">
        <f>IF(T$10=0,0,T$10/ISI!T$8*1000)</f>
        <v>0.44787193350221177</v>
      </c>
      <c r="U141" s="275">
        <f>IF(U$10=0,0,U$10/ISI!U$8*1000)</f>
        <v>0.44063624113638816</v>
      </c>
      <c r="V141" s="275">
        <f>IF(V$10=0,0,V$10/ISI!V$8*1000)</f>
        <v>0.47589814106180872</v>
      </c>
      <c r="W141" s="275">
        <f>IF(W$10=0,0,W$10/ISI!W$8*1000)</f>
        <v>0.49341589609177033</v>
      </c>
      <c r="X141" s="275">
        <f>IF(X$10=0,0,X$10/ISI!X$8*1000)</f>
        <v>0.36283557048254839</v>
      </c>
      <c r="Y141" s="275">
        <f>IF(Y$10=0,0,Y$10/ISI!Y$8*1000)</f>
        <v>0.49283911639495998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93.843735052707686</v>
      </c>
      <c r="C142" s="276">
        <f>IF(C$16=0,0,C$16/ISI!C$8*1000)</f>
        <v>96.419554329184479</v>
      </c>
      <c r="D142" s="276">
        <f>IF(D$16=0,0,D$16/ISI!D$8*1000)</f>
        <v>92.353224919012618</v>
      </c>
      <c r="E142" s="276">
        <f>IF(E$16=0,0,E$16/ISI!E$8*1000)</f>
        <v>91.570073961373936</v>
      </c>
      <c r="F142" s="276">
        <f>IF(F$16=0,0,F$16/ISI!F$8*1000)</f>
        <v>85.575250179012585</v>
      </c>
      <c r="G142" s="276">
        <f>IF(G$16=0,0,G$16/ISI!G$8*1000)</f>
        <v>86.665814658705614</v>
      </c>
      <c r="H142" s="276">
        <f>IF(H$16=0,0,H$16/ISI!H$8*1000)</f>
        <v>71.585154683369311</v>
      </c>
      <c r="I142" s="276">
        <f>IF(I$16=0,0,I$16/ISI!I$8*1000)</f>
        <v>76.49656393720548</v>
      </c>
      <c r="J142" s="276">
        <f>IF(J$16=0,0,J$16/ISI!J$8*1000)</f>
        <v>61.41563077944059</v>
      </c>
      <c r="K142" s="276">
        <f>IF(K$16=0,0,K$16/ISI!K$8*1000)</f>
        <v>61.384767101355642</v>
      </c>
      <c r="L142" s="276">
        <f>IF(L$16=0,0,L$16/ISI!L$8*1000)</f>
        <v>58.648953615832141</v>
      </c>
      <c r="M142" s="276">
        <f>IF(M$16=0,0,M$16/ISI!M$8*1000)</f>
        <v>55.575639485216591</v>
      </c>
      <c r="N142" s="276">
        <f>IF(N$16=0,0,N$16/ISI!N$8*1000)</f>
        <v>59.093203149001361</v>
      </c>
      <c r="O142" s="276">
        <f>IF(O$16=0,0,O$16/ISI!O$8*1000)</f>
        <v>58.186045232341009</v>
      </c>
      <c r="P142" s="276">
        <f>IF(P$16=0,0,P$16/ISI!P$8*1000)</f>
        <v>53.875553014567089</v>
      </c>
      <c r="Q142" s="276">
        <f>IF(Q$16=0,0,Q$16/ISI!Q$8*1000)</f>
        <v>46.356498884919404</v>
      </c>
      <c r="R142" s="276">
        <f>IF(R$16=0,0,R$16/ISI!R$8*1000)</f>
        <v>47.31585556960934</v>
      </c>
      <c r="S142" s="276">
        <f>IF(S$16=0,0,S$16/ISI!S$8*1000)</f>
        <v>48.981363324487603</v>
      </c>
      <c r="T142" s="276">
        <f>IF(T$16=0,0,T$16/ISI!T$8*1000)</f>
        <v>50.044299201106334</v>
      </c>
      <c r="U142" s="276">
        <f>IF(U$16=0,0,U$16/ISI!U$8*1000)</f>
        <v>48.256420681945826</v>
      </c>
      <c r="V142" s="276">
        <f>IF(V$16=0,0,V$16/ISI!V$8*1000)</f>
        <v>50.745139267654068</v>
      </c>
      <c r="W142" s="276">
        <f>IF(W$16=0,0,W$16/ISI!W$8*1000)</f>
        <v>53.425521537852333</v>
      </c>
      <c r="X142" s="276">
        <f>IF(X$16=0,0,X$16/ISI!X$8*1000)</f>
        <v>43.01309120546447</v>
      </c>
      <c r="Y142" s="276">
        <f>IF(Y$16=0,0,Y$16/ISI!Y$8*1000)</f>
        <v>55.292312087121992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189.21204784850818</v>
      </c>
      <c r="C143" s="276">
        <f>IF(C$22=0,0,C$22/ISI!C$8*1000)</f>
        <v>192.20107707542752</v>
      </c>
      <c r="D143" s="276">
        <f>IF(D$22=0,0,D$22/ISI!D$8*1000)</f>
        <v>192.28818703925813</v>
      </c>
      <c r="E143" s="276">
        <f>IF(E$22=0,0,E$22/ISI!E$8*1000)</f>
        <v>192.88788086513449</v>
      </c>
      <c r="F143" s="276">
        <f>IF(F$22=0,0,F$22/ISI!F$8*1000)</f>
        <v>180.30661524770778</v>
      </c>
      <c r="G143" s="276">
        <f>IF(G$22=0,0,G$22/ISI!G$8*1000)</f>
        <v>181.51449542113014</v>
      </c>
      <c r="H143" s="276">
        <f>IF(H$22=0,0,H$22/ISI!H$8*1000)</f>
        <v>146.95525074214589</v>
      </c>
      <c r="I143" s="276">
        <f>IF(I$22=0,0,I$22/ISI!I$8*1000)</f>
        <v>142.63219824016204</v>
      </c>
      <c r="J143" s="276">
        <f>IF(J$22=0,0,J$22/ISI!J$8*1000)</f>
        <v>119.64950961804625</v>
      </c>
      <c r="K143" s="276">
        <f>IF(K$22=0,0,K$22/ISI!K$8*1000)</f>
        <v>118.22477547129354</v>
      </c>
      <c r="L143" s="276">
        <f>IF(L$22=0,0,L$22/ISI!L$8*1000)</f>
        <v>112.20475217423441</v>
      </c>
      <c r="M143" s="276">
        <f>IF(M$22=0,0,M$22/ISI!M$8*1000)</f>
        <v>116.43167109618118</v>
      </c>
      <c r="N143" s="276">
        <f>IF(N$22=0,0,N$22/ISI!N$8*1000)</f>
        <v>128.17965919620443</v>
      </c>
      <c r="O143" s="276">
        <f>IF(O$22=0,0,O$22/ISI!O$8*1000)</f>
        <v>126.72789769680401</v>
      </c>
      <c r="P143" s="276">
        <f>IF(P$22=0,0,P$22/ISI!P$8*1000)</f>
        <v>113.47290614300769</v>
      </c>
      <c r="Q143" s="276">
        <f>IF(Q$22=0,0,Q$22/ISI!Q$8*1000)</f>
        <v>102.72415852801031</v>
      </c>
      <c r="R143" s="276">
        <f>IF(R$22=0,0,R$22/ISI!R$8*1000)</f>
        <v>98.691736869034813</v>
      </c>
      <c r="S143" s="276">
        <f>IF(S$22=0,0,S$22/ISI!S$8*1000)</f>
        <v>105.84125007026826</v>
      </c>
      <c r="T143" s="276">
        <f>IF(T$22=0,0,T$22/ISI!T$8*1000)</f>
        <v>103.19137220659502</v>
      </c>
      <c r="U143" s="276">
        <f>IF(U$22=0,0,U$22/ISI!U$8*1000)</f>
        <v>86.295811432518846</v>
      </c>
      <c r="V143" s="276">
        <f>IF(V$22=0,0,V$22/ISI!V$8*1000)</f>
        <v>89.881352742531888</v>
      </c>
      <c r="W143" s="276">
        <f>IF(W$22=0,0,W$22/ISI!W$8*1000)</f>
        <v>95.204659734680362</v>
      </c>
      <c r="X143" s="276">
        <f>IF(X$22=0,0,X$22/ISI!X$8*1000)</f>
        <v>78.935072200506923</v>
      </c>
      <c r="Y143" s="276">
        <f>IF(Y$22=0,0,Y$22/ISI!Y$8*1000)</f>
        <v>101.19635389555005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53.827190749722973</v>
      </c>
      <c r="C144" s="276">
        <f>IF(C$28=0,0,C$28/ISI!C$8*1000)</f>
        <v>54.32680872514694</v>
      </c>
      <c r="D144" s="276">
        <f>IF(D$28=0,0,D$28/ISI!D$8*1000)</f>
        <v>48.174964070360758</v>
      </c>
      <c r="E144" s="276">
        <f>IF(E$28=0,0,E$28/ISI!E$8*1000)</f>
        <v>46.121518648816938</v>
      </c>
      <c r="F144" s="276">
        <f>IF(F$28=0,0,F$28/ISI!F$8*1000)</f>
        <v>48.287621582571653</v>
      </c>
      <c r="G144" s="276">
        <f>IF(G$28=0,0,G$28/ISI!G$8*1000)</f>
        <v>54.908379074983706</v>
      </c>
      <c r="H144" s="276">
        <f>IF(H$28=0,0,H$28/ISI!H$8*1000)</f>
        <v>46.628371116842146</v>
      </c>
      <c r="I144" s="276">
        <f>IF(I$28=0,0,I$28/ISI!I$8*1000)</f>
        <v>49.280250745041918</v>
      </c>
      <c r="J144" s="276">
        <f>IF(J$28=0,0,J$28/ISI!J$8*1000)</f>
        <v>48.020709479062859</v>
      </c>
      <c r="K144" s="276">
        <f>IF(K$28=0,0,K$28/ISI!K$8*1000)</f>
        <v>50.362927725505379</v>
      </c>
      <c r="L144" s="276">
        <f>IF(L$28=0,0,L$28/ISI!L$8*1000)</f>
        <v>49.43969733675852</v>
      </c>
      <c r="M144" s="276">
        <f>IF(M$28=0,0,M$28/ISI!M$8*1000)</f>
        <v>46.633900539523303</v>
      </c>
      <c r="N144" s="276">
        <f>IF(N$28=0,0,N$28/ISI!N$8*1000)</f>
        <v>48.939382987818028</v>
      </c>
      <c r="O144" s="276">
        <f>IF(O$28=0,0,O$28/ISI!O$8*1000)</f>
        <v>49.290612135735763</v>
      </c>
      <c r="P144" s="276">
        <f>IF(P$28=0,0,P$28/ISI!P$8*1000)</f>
        <v>45.214935913399053</v>
      </c>
      <c r="Q144" s="276">
        <f>IF(Q$28=0,0,Q$28/ISI!Q$8*1000)</f>
        <v>42.119165481605698</v>
      </c>
      <c r="R144" s="276">
        <f>IF(R$28=0,0,R$28/ISI!R$8*1000)</f>
        <v>44.895713420334019</v>
      </c>
      <c r="S144" s="276">
        <f>IF(S$28=0,0,S$28/ISI!S$8*1000)</f>
        <v>45.5461497335166</v>
      </c>
      <c r="T144" s="276">
        <f>IF(T$28=0,0,T$28/ISI!T$8*1000)</f>
        <v>47.428075829399326</v>
      </c>
      <c r="U144" s="276">
        <f>IF(U$28=0,0,U$28/ISI!U$8*1000)</f>
        <v>46.664877207690338</v>
      </c>
      <c r="V144" s="276">
        <f>IF(V$28=0,0,V$28/ISI!V$8*1000)</f>
        <v>50.395919279489625</v>
      </c>
      <c r="W144" s="276">
        <f>IF(W$28=0,0,W$28/ISI!W$8*1000)</f>
        <v>52.251084489450896</v>
      </c>
      <c r="X144" s="276">
        <f>IF(X$28=0,0,X$28/ISI!X$8*1000)</f>
        <v>38.432886231056372</v>
      </c>
      <c r="Y144" s="276">
        <f>IF(Y$28=0,0,Y$28/ISI!Y$8*1000)</f>
        <v>52.216604054054088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57.020865941583374</v>
      </c>
      <c r="C145" s="277">
        <f>IF(C$35=0,0,C$35/ISI!C$8*1000)</f>
        <v>62.097727832470859</v>
      </c>
      <c r="D145" s="277">
        <f>IF(D$35=0,0,D$35/ISI!D$8*1000)</f>
        <v>60.75544949945558</v>
      </c>
      <c r="E145" s="277">
        <f>IF(E$35=0,0,E$35/ISI!E$8*1000)</f>
        <v>59.202979967841607</v>
      </c>
      <c r="F145" s="277">
        <f>IF(F$35=0,0,F$35/ISI!F$8*1000)</f>
        <v>44.021744677327511</v>
      </c>
      <c r="G145" s="277">
        <f>IF(G$35=0,0,G$35/ISI!G$8*1000)</f>
        <v>48.094174637757341</v>
      </c>
      <c r="H145" s="277">
        <f>IF(H$35=0,0,H$35/ISI!H$8*1000)</f>
        <v>40.408830818052373</v>
      </c>
      <c r="I145" s="277">
        <f>IF(I$35=0,0,I$35/ISI!I$8*1000)</f>
        <v>42.585941365245631</v>
      </c>
      <c r="J145" s="277">
        <f>IF(J$35=0,0,J$35/ISI!J$8*1000)</f>
        <v>38.981674576658392</v>
      </c>
      <c r="K145" s="277">
        <f>IF(K$35=0,0,K$35/ISI!K$8*1000)</f>
        <v>41.179945639527844</v>
      </c>
      <c r="L145" s="277">
        <f>IF(L$35=0,0,L$35/ISI!L$8*1000)</f>
        <v>41.695410068384277</v>
      </c>
      <c r="M145" s="277">
        <f>IF(M$35=0,0,M$35/ISI!M$8*1000)</f>
        <v>38.877782277471972</v>
      </c>
      <c r="N145" s="277">
        <f>IF(N$35=0,0,N$35/ISI!N$8*1000)</f>
        <v>41.441147412254018</v>
      </c>
      <c r="O145" s="277">
        <f>IF(O$35=0,0,O$35/ISI!O$8*1000)</f>
        <v>41.0887857665548</v>
      </c>
      <c r="P145" s="277">
        <f>IF(P$35=0,0,P$35/ISI!P$8*1000)</f>
        <v>37.377251253211462</v>
      </c>
      <c r="Q145" s="277">
        <f>IF(Q$35=0,0,Q$35/ISI!Q$8*1000)</f>
        <v>39.367053477231465</v>
      </c>
      <c r="R145" s="277">
        <f>IF(R$35=0,0,R$35/ISI!R$8*1000)</f>
        <v>40.301717712589735</v>
      </c>
      <c r="S145" s="277">
        <f>IF(S$35=0,0,S$35/ISI!S$8*1000)</f>
        <v>40.708914268233265</v>
      </c>
      <c r="T145" s="277">
        <f>IF(T$35=0,0,T$35/ISI!T$8*1000)</f>
        <v>41.961839988555766</v>
      </c>
      <c r="U145" s="277">
        <f>IF(U$35=0,0,U$35/ISI!U$8*1000)</f>
        <v>40.961549033349883</v>
      </c>
      <c r="V145" s="277">
        <f>IF(V$35=0,0,V$35/ISI!V$8*1000)</f>
        <v>43.773509868645455</v>
      </c>
      <c r="W145" s="277">
        <f>IF(W$35=0,0,W$35/ISI!W$8*1000)</f>
        <v>44.736043755086918</v>
      </c>
      <c r="X145" s="277">
        <f>IF(X$35=0,0,X$35/ISI!X$8*1000)</f>
        <v>36.049609516771341</v>
      </c>
      <c r="Y145" s="277">
        <f>IF(Y$35=0,0,Y$35/ISI!Y$8*1000)</f>
        <v>44.815523271426144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164.94089798996541</v>
      </c>
      <c r="C147" s="272">
        <f t="shared" si="33"/>
        <v>168.22034620090002</v>
      </c>
      <c r="D147" s="272">
        <f t="shared" si="33"/>
        <v>164.5392935242669</v>
      </c>
      <c r="E147" s="272">
        <f t="shared" si="33"/>
        <v>163.33601147991669</v>
      </c>
      <c r="F147" s="272">
        <f t="shared" si="33"/>
        <v>154.10157584984123</v>
      </c>
      <c r="G147" s="272">
        <f t="shared" si="33"/>
        <v>158.28340126329073</v>
      </c>
      <c r="H147" s="272">
        <f t="shared" si="33"/>
        <v>137.71427890125571</v>
      </c>
      <c r="I147" s="272">
        <f t="shared" si="33"/>
        <v>139.62371478045787</v>
      </c>
      <c r="J147" s="272">
        <f t="shared" si="33"/>
        <v>125.90390391306077</v>
      </c>
      <c r="K147" s="272">
        <f t="shared" si="33"/>
        <v>126.99220806553615</v>
      </c>
      <c r="L147" s="272">
        <f t="shared" si="33"/>
        <v>124.02663821393725</v>
      </c>
      <c r="M147" s="272">
        <f t="shared" si="33"/>
        <v>122.34467622983105</v>
      </c>
      <c r="N147" s="272">
        <f t="shared" si="33"/>
        <v>129.11210680911779</v>
      </c>
      <c r="O147" s="272">
        <f t="shared" si="33"/>
        <v>128.41866530359837</v>
      </c>
      <c r="P147" s="272">
        <f t="shared" si="33"/>
        <v>119.84148774294492</v>
      </c>
      <c r="Q147" s="272">
        <f t="shared" si="33"/>
        <v>113.1140169084361</v>
      </c>
      <c r="R147" s="272">
        <f t="shared" si="33"/>
        <v>113.53088375357024</v>
      </c>
      <c r="S147" s="272">
        <f t="shared" si="33"/>
        <v>116.8503095010861</v>
      </c>
      <c r="T147" s="272">
        <f t="shared" si="33"/>
        <v>117.50187990998934</v>
      </c>
      <c r="U147" s="272">
        <f t="shared" si="33"/>
        <v>110.60190980886071</v>
      </c>
      <c r="V147" s="272">
        <f t="shared" si="33"/>
        <v>115.1659737126821</v>
      </c>
      <c r="W147" s="272">
        <f t="shared" si="33"/>
        <v>118.95756404053822</v>
      </c>
      <c r="X147" s="272">
        <f t="shared" si="33"/>
        <v>100.58915444044428</v>
      </c>
      <c r="Y147" s="272">
        <f t="shared" si="33"/>
        <v>121.44375358388683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0.35872204555903742</v>
      </c>
      <c r="C148" s="273">
        <f>IF(C$55=0,0,C$55/ISI!C$9*1000)</f>
        <v>0.36202254251616522</v>
      </c>
      <c r="D148" s="273">
        <f>IF(D$55=0,0,D$55/ISI!D$9*1000)</f>
        <v>0.34330671661190076</v>
      </c>
      <c r="E148" s="273">
        <f>IF(E$55=0,0,E$55/ISI!E$9*1000)</f>
        <v>0.33854269220577754</v>
      </c>
      <c r="F148" s="273">
        <f>IF(F$55=0,0,F$55/ISI!F$9*1000)</f>
        <v>0.34267550660947721</v>
      </c>
      <c r="G148" s="273">
        <f>IF(G$55=0,0,G$55/ISI!G$9*1000)</f>
        <v>0.35514518540692236</v>
      </c>
      <c r="H148" s="273">
        <f>IF(H$55=0,0,H$55/ISI!H$9*1000)</f>
        <v>0.31154233695191835</v>
      </c>
      <c r="I148" s="273">
        <f>IF(I$55=0,0,I$55/ISI!I$9*1000)</f>
        <v>0.3187098015595376</v>
      </c>
      <c r="J148" s="273">
        <f>IF(J$55=0,0,J$55/ISI!J$9*1000)</f>
        <v>0.30386203643225507</v>
      </c>
      <c r="K148" s="273">
        <f>IF(K$55=0,0,K$55/ISI!K$9*1000)</f>
        <v>0.30363747298224963</v>
      </c>
      <c r="L148" s="273">
        <f>IF(L$55=0,0,L$55/ISI!L$9*1000)</f>
        <v>0.30384595845778234</v>
      </c>
      <c r="M148" s="273">
        <f>IF(M$55=0,0,M$55/ISI!M$9*1000)</f>
        <v>0.2990557951635236</v>
      </c>
      <c r="N148" s="273">
        <f>IF(N$55=0,0,N$55/ISI!N$9*1000)</f>
        <v>0.3137020022312228</v>
      </c>
      <c r="O148" s="273">
        <f>IF(O$55=0,0,O$55/ISI!O$9*1000)</f>
        <v>0.31695952205996891</v>
      </c>
      <c r="P148" s="273">
        <f>IF(P$55=0,0,P$55/ISI!P$9*1000)</f>
        <v>0.29720794450645938</v>
      </c>
      <c r="Q148" s="273">
        <f>IF(Q$55=0,0,Q$55/ISI!Q$9*1000)</f>
        <v>0.28004570594947786</v>
      </c>
      <c r="R148" s="273">
        <f>IF(R$55=0,0,R$55/ISI!R$9*1000)</f>
        <v>0.28484834516440027</v>
      </c>
      <c r="S148" s="273">
        <f>IF(S$55=0,0,S$55/ISI!S$9*1000)</f>
        <v>0.28818970120524928</v>
      </c>
      <c r="T148" s="273">
        <f>IF(T$55=0,0,T$55/ISI!T$9*1000)</f>
        <v>0.29100673398518101</v>
      </c>
      <c r="U148" s="273">
        <f>IF(U$55=0,0,U$55/ISI!U$9*1000)</f>
        <v>0.28149261745236753</v>
      </c>
      <c r="V148" s="273">
        <f>IF(V$55=0,0,V$55/ISI!V$9*1000)</f>
        <v>0.2924879853440765</v>
      </c>
      <c r="W148" s="273">
        <f>IF(W$55=0,0,W$55/ISI!W$9*1000)</f>
        <v>0.30173086073796207</v>
      </c>
      <c r="X148" s="273">
        <f>IF(X$55=0,0,X$55/ISI!X$9*1000)</f>
        <v>0.23534668286404506</v>
      </c>
      <c r="Y148" s="273">
        <f>IF(Y$55=0,0,Y$55/ISI!Y$9*1000)</f>
        <v>0.2998837313696211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0.26505758036334298</v>
      </c>
      <c r="C149" s="274">
        <f>IF(C$56=0,0,C$56/ISI!C$9*1000)</f>
        <v>0.26749629788372714</v>
      </c>
      <c r="D149" s="274">
        <f>IF(D$56=0,0,D$56/ISI!D$9*1000)</f>
        <v>0.25366728572765801</v>
      </c>
      <c r="E149" s="274">
        <f>IF(E$56=0,0,E$56/ISI!E$9*1000)</f>
        <v>0.25014717650239127</v>
      </c>
      <c r="F149" s="274">
        <f>IF(F$56=0,0,F$56/ISI!F$9*1000)</f>
        <v>0.25320088842084415</v>
      </c>
      <c r="G149" s="274">
        <f>IF(G$56=0,0,G$56/ISI!G$9*1000)</f>
        <v>0.2624146597261679</v>
      </c>
      <c r="H149" s="274">
        <f>IF(H$56=0,0,H$56/ISI!H$9*1000)</f>
        <v>0.23019677501149427</v>
      </c>
      <c r="I149" s="274">
        <f>IF(I$56=0,0,I$56/ISI!I$9*1000)</f>
        <v>0.23549277186966019</v>
      </c>
      <c r="J149" s="274">
        <f>IF(J$56=0,0,J$56/ISI!J$9*1000)</f>
        <v>0.22452184675601819</v>
      </c>
      <c r="K149" s="274">
        <f>IF(K$56=0,0,K$56/ISI!K$9*1000)</f>
        <v>0.2243559181619062</v>
      </c>
      <c r="L149" s="274">
        <f>IF(L$56=0,0,L$56/ISI!L$9*1000)</f>
        <v>0.22450996683655486</v>
      </c>
      <c r="M149" s="274">
        <f>IF(M$56=0,0,M$56/ISI!M$9*1000)</f>
        <v>0.22097054374271399</v>
      </c>
      <c r="N149" s="274">
        <f>IF(N$56=0,0,N$56/ISI!N$9*1000)</f>
        <v>0.2317925388080436</v>
      </c>
      <c r="O149" s="274">
        <f>IF(O$56=0,0,O$56/ISI!O$9*1000)</f>
        <v>0.23419950078454402</v>
      </c>
      <c r="P149" s="274">
        <f>IF(P$56=0,0,P$56/ISI!P$9*1000)</f>
        <v>0.21960517791115208</v>
      </c>
      <c r="Q149" s="274">
        <f>IF(Q$56=0,0,Q$56/ISI!Q$9*1000)</f>
        <v>0.20692410218177296</v>
      </c>
      <c r="R149" s="274">
        <f>IF(R$56=0,0,R$56/ISI!R$9*1000)</f>
        <v>0.21047274365899699</v>
      </c>
      <c r="S149" s="274">
        <f>IF(S$56=0,0,S$56/ISI!S$9*1000)</f>
        <v>0.21294165171269536</v>
      </c>
      <c r="T149" s="274">
        <f>IF(T$56=0,0,T$56/ISI!T$9*1000)</f>
        <v>0.21502314043550097</v>
      </c>
      <c r="U149" s="274">
        <f>IF(U$56=0,0,U$56/ISI!U$9*1000)</f>
        <v>0.20799321646316063</v>
      </c>
      <c r="V149" s="274">
        <f>IF(V$56=0,0,V$56/ISI!V$9*1000)</f>
        <v>0.21611762823171909</v>
      </c>
      <c r="W149" s="274">
        <f>IF(W$56=0,0,W$56/ISI!W$9*1000)</f>
        <v>0.22294713374394726</v>
      </c>
      <c r="X149" s="274">
        <f>IF(X$56=0,0,X$56/ISI!X$9*1000)</f>
        <v>0.17389626056928925</v>
      </c>
      <c r="Y149" s="274">
        <f>IF(Y$56=0,0,Y$56/ISI!Y$9*1000)</f>
        <v>0.22158230086832195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6.6264395090835739</v>
      </c>
      <c r="C150" s="274">
        <f>IF(C$57=0,0,C$57/ISI!C$9*1000)</f>
        <v>6.6874074470931779</v>
      </c>
      <c r="D150" s="274">
        <f>IF(D$57=0,0,D$57/ISI!D$9*1000)</f>
        <v>6.3416821431914512</v>
      </c>
      <c r="E150" s="274">
        <f>IF(E$57=0,0,E$57/ISI!E$9*1000)</f>
        <v>6.253679412559781</v>
      </c>
      <c r="F150" s="274">
        <f>IF(F$57=0,0,F$57/ISI!F$9*1000)</f>
        <v>6.330022210521105</v>
      </c>
      <c r="G150" s="274">
        <f>IF(G$57=0,0,G$57/ISI!G$9*1000)</f>
        <v>6.5603664931541985</v>
      </c>
      <c r="H150" s="274">
        <f>IF(H$57=0,0,H$57/ISI!H$9*1000)</f>
        <v>5.7549193752873569</v>
      </c>
      <c r="I150" s="274">
        <f>IF(I$57=0,0,I$57/ISI!I$9*1000)</f>
        <v>5.8873192967415031</v>
      </c>
      <c r="J150" s="274">
        <f>IF(J$57=0,0,J$57/ISI!J$9*1000)</f>
        <v>5.6130461689004525</v>
      </c>
      <c r="K150" s="274">
        <f>IF(K$57=0,0,K$57/ISI!K$9*1000)</f>
        <v>5.6088979540476558</v>
      </c>
      <c r="L150" s="274">
        <f>IF(L$57=0,0,L$57/ISI!L$9*1000)</f>
        <v>5.6127491709138715</v>
      </c>
      <c r="M150" s="274">
        <f>IF(M$57=0,0,M$57/ISI!M$9*1000)</f>
        <v>5.5242635935678477</v>
      </c>
      <c r="N150" s="274">
        <f>IF(N$57=0,0,N$57/ISI!N$9*1000)</f>
        <v>5.7948134702010883</v>
      </c>
      <c r="O150" s="274">
        <f>IF(O$57=0,0,O$57/ISI!O$9*1000)</f>
        <v>5.8549875196136032</v>
      </c>
      <c r="P150" s="274">
        <f>IF(P$57=0,0,P$57/ISI!P$9*1000)</f>
        <v>5.4901294477788056</v>
      </c>
      <c r="Q150" s="274">
        <f>IF(Q$57=0,0,Q$57/ISI!Q$9*1000)</f>
        <v>5.1731025545443234</v>
      </c>
      <c r="R150" s="274">
        <f>IF(R$57=0,0,R$57/ISI!R$9*1000)</f>
        <v>5.261818591474924</v>
      </c>
      <c r="S150" s="274">
        <f>IF(S$57=0,0,S$57/ISI!S$9*1000)</f>
        <v>5.3235412928173824</v>
      </c>
      <c r="T150" s="274">
        <f>IF(T$57=0,0,T$57/ISI!T$9*1000)</f>
        <v>5.3755785108875234</v>
      </c>
      <c r="U150" s="274">
        <f>IF(U$57=0,0,U$57/ISI!U$9*1000)</f>
        <v>5.1998304115790157</v>
      </c>
      <c r="V150" s="274">
        <f>IF(V$57=0,0,V$57/ISI!V$9*1000)</f>
        <v>5.402940705792977</v>
      </c>
      <c r="W150" s="274">
        <f>IF(W$57=0,0,W$57/ISI!W$9*1000)</f>
        <v>5.5736783435986821</v>
      </c>
      <c r="X150" s="274">
        <f>IF(X$57=0,0,X$57/ISI!X$9*1000)</f>
        <v>4.3474065142322322</v>
      </c>
      <c r="Y150" s="274">
        <f>IF(Y$57=0,0,Y$57/ISI!Y$9*1000)</f>
        <v>5.5395575217080468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0.16566098772708945</v>
      </c>
      <c r="C151" s="274">
        <f>IF(C$58=0,0,C$58/ISI!C$9*1000)</f>
        <v>0.16718518617732953</v>
      </c>
      <c r="D151" s="274">
        <f>IF(D$58=0,0,D$58/ISI!D$9*1000)</f>
        <v>0.15854205357978629</v>
      </c>
      <c r="E151" s="274">
        <f>IF(E$58=0,0,E$58/ISI!E$9*1000)</f>
        <v>0.1563419853139946</v>
      </c>
      <c r="F151" s="274">
        <f>IF(F$58=0,0,F$58/ISI!F$9*1000)</f>
        <v>0.15825055526302761</v>
      </c>
      <c r="G151" s="274">
        <f>IF(G$58=0,0,G$58/ISI!G$9*1000)</f>
        <v>0.16400916232885498</v>
      </c>
      <c r="H151" s="274">
        <f>IF(H$58=0,0,H$58/ISI!H$9*1000)</f>
        <v>0.1438729843821839</v>
      </c>
      <c r="I151" s="274">
        <f>IF(I$58=0,0,I$58/ISI!I$9*1000)</f>
        <v>0.14718298241853758</v>
      </c>
      <c r="J151" s="274">
        <f>IF(J$58=0,0,J$58/ISI!J$9*1000)</f>
        <v>0.1403261542225113</v>
      </c>
      <c r="K151" s="274">
        <f>IF(K$58=0,0,K$58/ISI!K$9*1000)</f>
        <v>0.14022244885119142</v>
      </c>
      <c r="L151" s="274">
        <f>IF(L$58=0,0,L$58/ISI!L$9*1000)</f>
        <v>0.14031872927284678</v>
      </c>
      <c r="M151" s="274">
        <f>IF(M$58=0,0,M$58/ISI!M$9*1000)</f>
        <v>0.13810658983919627</v>
      </c>
      <c r="N151" s="274">
        <f>IF(N$58=0,0,N$58/ISI!N$9*1000)</f>
        <v>0.14487033675502728</v>
      </c>
      <c r="O151" s="274">
        <f>IF(O$58=0,0,O$58/ISI!O$9*1000)</f>
        <v>0.14637468799034006</v>
      </c>
      <c r="P151" s="274">
        <f>IF(P$58=0,0,P$58/ISI!P$9*1000)</f>
        <v>0.13725323619447016</v>
      </c>
      <c r="Q151" s="274">
        <f>IF(Q$58=0,0,Q$58/ISI!Q$9*1000)</f>
        <v>0.12932756386360808</v>
      </c>
      <c r="R151" s="274">
        <f>IF(R$58=0,0,R$58/ISI!R$9*1000)</f>
        <v>0.13154546478687312</v>
      </c>
      <c r="S151" s="274">
        <f>IF(S$58=0,0,S$58/ISI!S$9*1000)</f>
        <v>0.1330885323204346</v>
      </c>
      <c r="T151" s="274">
        <f>IF(T$58=0,0,T$58/ISI!T$9*1000)</f>
        <v>0.13438946277218811</v>
      </c>
      <c r="U151" s="274">
        <f>IF(U$58=0,0,U$58/ISI!U$9*1000)</f>
        <v>0.12999576028947549</v>
      </c>
      <c r="V151" s="274">
        <f>IF(V$58=0,0,V$58/ISI!V$9*1000)</f>
        <v>0.13507351764482445</v>
      </c>
      <c r="W151" s="274">
        <f>IF(W$58=0,0,W$58/ISI!W$9*1000)</f>
        <v>0.13934195858996709</v>
      </c>
      <c r="X151" s="274">
        <f>IF(X$58=0,0,X$58/ISI!X$9*1000)</f>
        <v>0.1086851628558058</v>
      </c>
      <c r="Y151" s="274">
        <f>IF(Y$58=0,0,Y$58/ISI!Y$9*1000)</f>
        <v>0.13848893804270124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0.26694583997450771</v>
      </c>
      <c r="C152" s="275">
        <f>IF(C$59=0,0,C$59/ISI!C$9*1000)</f>
        <v>0.26771416116165558</v>
      </c>
      <c r="D152" s="275">
        <f>IF(D$59=0,0,D$59/ISI!D$9*1000)</f>
        <v>0.25447365550751161</v>
      </c>
      <c r="E152" s="275">
        <f>IF(E$59=0,0,E$59/ISI!E$9*1000)</f>
        <v>0.24891802290000967</v>
      </c>
      <c r="F152" s="275">
        <f>IF(F$59=0,0,F$59/ISI!F$9*1000)</f>
        <v>0.25401100438306184</v>
      </c>
      <c r="G152" s="275">
        <f>IF(G$59=0,0,G$59/ISI!G$9*1000)</f>
        <v>0.27132066979609604</v>
      </c>
      <c r="H152" s="275">
        <f>IF(H$59=0,0,H$59/ISI!H$9*1000)</f>
        <v>0.23719107902706535</v>
      </c>
      <c r="I152" s="275">
        <f>IF(I$59=0,0,I$59/ISI!I$9*1000)</f>
        <v>0.23922749072107041</v>
      </c>
      <c r="J152" s="275">
        <f>IF(J$59=0,0,J$59/ISI!J$9*1000)</f>
        <v>0.22186898091151352</v>
      </c>
      <c r="K152" s="275">
        <f>IF(K$59=0,0,K$59/ISI!K$9*1000)</f>
        <v>0.2271796826716137</v>
      </c>
      <c r="L152" s="275">
        <f>IF(L$59=0,0,L$59/ISI!L$9*1000)</f>
        <v>0.21870650127757507</v>
      </c>
      <c r="M152" s="275">
        <f>IF(M$59=0,0,M$59/ISI!M$9*1000)</f>
        <v>0.2157533260348673</v>
      </c>
      <c r="N152" s="275">
        <f>IF(N$59=0,0,N$59/ISI!N$9*1000)</f>
        <v>0.22673736228134003</v>
      </c>
      <c r="O152" s="275">
        <f>IF(O$59=0,0,O$59/ISI!O$9*1000)</f>
        <v>0.22576281167066278</v>
      </c>
      <c r="P152" s="275">
        <f>IF(P$59=0,0,P$59/ISI!P$9*1000)</f>
        <v>0.21027524103926587</v>
      </c>
      <c r="Q152" s="275">
        <f>IF(Q$59=0,0,Q$59/ISI!Q$9*1000)</f>
        <v>0.1969358686367732</v>
      </c>
      <c r="R152" s="275">
        <f>IF(R$59=0,0,R$59/ISI!R$9*1000)</f>
        <v>0.20047564125386094</v>
      </c>
      <c r="S152" s="275">
        <f>IF(S$59=0,0,S$59/ISI!S$9*1000)</f>
        <v>0.20772810454268495</v>
      </c>
      <c r="T152" s="275">
        <f>IF(T$59=0,0,T$59/ISI!T$9*1000)</f>
        <v>0.20993451181947975</v>
      </c>
      <c r="U152" s="275">
        <f>IF(U$59=0,0,U$59/ISI!U$9*1000)</f>
        <v>0.19599683520180325</v>
      </c>
      <c r="V152" s="275">
        <f>IF(V$59=0,0,V$59/ISI!V$9*1000)</f>
        <v>0.20613909949661999</v>
      </c>
      <c r="W152" s="275">
        <f>IF(W$59=0,0,W$59/ISI!W$9*1000)</f>
        <v>0.21293997629327696</v>
      </c>
      <c r="X152" s="275">
        <f>IF(X$59=0,0,X$59/ISI!X$9*1000)</f>
        <v>0.18113718130612355</v>
      </c>
      <c r="Y152" s="275">
        <f>IF(Y$59=0,0,Y$59/ISI!Y$9*1000)</f>
        <v>0.21895699263504528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32.14314428711733</v>
      </c>
      <c r="C153" s="276">
        <f>IF(C$65=0,0,C$65/ISI!C$9*1000)</f>
        <v>32.834591825926275</v>
      </c>
      <c r="D153" s="276">
        <f>IF(D$65=0,0,D$65/ISI!D$9*1000)</f>
        <v>33.67385098898972</v>
      </c>
      <c r="E153" s="276">
        <f>IF(E$65=0,0,E$65/ISI!E$9*1000)</f>
        <v>34.434750633689283</v>
      </c>
      <c r="F153" s="276">
        <f>IF(F$65=0,0,F$65/ISI!F$9*1000)</f>
        <v>31.269426804917948</v>
      </c>
      <c r="G153" s="276">
        <f>IF(G$65=0,0,G$65/ISI!G$9*1000)</f>
        <v>29.700545873414072</v>
      </c>
      <c r="H153" s="276">
        <f>IF(H$65=0,0,H$65/ISI!H$9*1000)</f>
        <v>25.328521024393133</v>
      </c>
      <c r="I153" s="276">
        <f>IF(I$65=0,0,I$65/ISI!I$9*1000)</f>
        <v>25.614956289162397</v>
      </c>
      <c r="J153" s="276">
        <f>IF(J$65=0,0,J$65/ISI!J$9*1000)</f>
        <v>19.851418458404357</v>
      </c>
      <c r="K153" s="276">
        <f>IF(K$65=0,0,K$65/ISI!K$9*1000)</f>
        <v>19.459667723809364</v>
      </c>
      <c r="L153" s="276">
        <f>IF(L$65=0,0,L$65/ISI!L$9*1000)</f>
        <v>18.197657753730194</v>
      </c>
      <c r="M153" s="276">
        <f>IF(M$65=0,0,M$65/ISI!M$9*1000)</f>
        <v>18.236905000228109</v>
      </c>
      <c r="N153" s="276">
        <f>IF(N$65=0,0,N$65/ISI!N$9*1000)</f>
        <v>19.511772491977116</v>
      </c>
      <c r="O153" s="276">
        <f>IF(O$65=0,0,O$65/ISI!O$9*1000)</f>
        <v>18.846221851029039</v>
      </c>
      <c r="P153" s="276">
        <f>IF(P$65=0,0,P$65/ISI!P$9*1000)</f>
        <v>17.599050216465173</v>
      </c>
      <c r="Q153" s="276">
        <f>IF(Q$65=0,0,Q$65/ISI!Q$9*1000)</f>
        <v>15.236809927379424</v>
      </c>
      <c r="R153" s="276">
        <f>IF(R$65=0,0,R$65/ISI!R$9*1000)</f>
        <v>14.576187487756613</v>
      </c>
      <c r="S153" s="276">
        <f>IF(S$65=0,0,S$65/ISI!S$9*1000)</f>
        <v>15.489285489169344</v>
      </c>
      <c r="T153" s="276">
        <f>IF(T$65=0,0,T$65/ISI!T$9*1000)</f>
        <v>15.263169948981233</v>
      </c>
      <c r="U153" s="276">
        <f>IF(U$65=0,0,U$65/ISI!U$9*1000)</f>
        <v>13.718323952127722</v>
      </c>
      <c r="V153" s="276">
        <f>IF(V$65=0,0,V$65/ISI!V$9*1000)</f>
        <v>14.001262615366761</v>
      </c>
      <c r="W153" s="276">
        <f>IF(W$65=0,0,W$65/ISI!W$9*1000)</f>
        <v>14.749643264663202</v>
      </c>
      <c r="X153" s="276">
        <f>IF(X$65=0,0,X$65/ISI!X$9*1000)</f>
        <v>14.007487977389513</v>
      </c>
      <c r="Y153" s="276">
        <f>IF(Y$65=0,0,Y$65/ISI!Y$9*1000)</f>
        <v>15.85946751890126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49.21494867328596</v>
      </c>
      <c r="C154" s="276">
        <f>IF(C$71=0,0,C$71/ISI!C$9*1000)</f>
        <v>49.667761067595954</v>
      </c>
      <c r="D154" s="276">
        <f>IF(D$71=0,0,D$71/ISI!D$9*1000)</f>
        <v>47.100039282275851</v>
      </c>
      <c r="E154" s="276">
        <f>IF(E$71=0,0,E$71/ISI!E$9*1000)</f>
        <v>46.446437922871688</v>
      </c>
      <c r="F154" s="276">
        <f>IF(F$71=0,0,F$71/ISI!F$9*1000)</f>
        <v>47.013440289390104</v>
      </c>
      <c r="G154" s="276">
        <f>IF(G$71=0,0,G$71/ISI!G$9*1000)</f>
        <v>48.724220570630514</v>
      </c>
      <c r="H154" s="276">
        <f>IF(H$71=0,0,H$71/ISI!H$9*1000)</f>
        <v>42.742118340537921</v>
      </c>
      <c r="I154" s="276">
        <f>IF(I$71=0,0,I$71/ISI!I$9*1000)</f>
        <v>43.725460198526747</v>
      </c>
      <c r="J154" s="276">
        <f>IF(J$71=0,0,J$71/ISI!J$9*1000)</f>
        <v>41.688417848610889</v>
      </c>
      <c r="K154" s="276">
        <f>IF(K$71=0,0,K$71/ISI!K$9*1000)</f>
        <v>41.657608817488473</v>
      </c>
      <c r="L154" s="276">
        <f>IF(L$71=0,0,L$71/ISI!L$9*1000)</f>
        <v>41.686212027423551</v>
      </c>
      <c r="M154" s="276">
        <f>IF(M$71=0,0,M$71/ISI!M$9*1000)</f>
        <v>41.029024537604791</v>
      </c>
      <c r="N154" s="276">
        <f>IF(N$71=0,0,N$71/ISI!N$9*1000)</f>
        <v>43.038414085915967</v>
      </c>
      <c r="O154" s="276">
        <f>IF(O$71=0,0,O$71/ISI!O$9*1000)</f>
        <v>43.48533022379678</v>
      </c>
      <c r="P154" s="276">
        <f>IF(P$71=0,0,P$71/ISI!P$9*1000)</f>
        <v>40.775508266806348</v>
      </c>
      <c r="Q154" s="276">
        <f>IF(Q$71=0,0,Q$71/ISI!Q$9*1000)</f>
        <v>38.420931233816283</v>
      </c>
      <c r="R154" s="276">
        <f>IF(R$71=0,0,R$71/ISI!R$9*1000)</f>
        <v>39.079830360270492</v>
      </c>
      <c r="S154" s="276">
        <f>IF(S$71=0,0,S$71/ISI!S$9*1000)</f>
        <v>39.53824842541416</v>
      </c>
      <c r="T154" s="276">
        <f>IF(T$71=0,0,T$71/ISI!T$9*1000)</f>
        <v>39.924731847304876</v>
      </c>
      <c r="U154" s="276">
        <f>IF(U$71=0,0,U$71/ISI!U$9*1000)</f>
        <v>38.61944057058848</v>
      </c>
      <c r="V154" s="276">
        <f>IF(V$71=0,0,V$71/ISI!V$9*1000)</f>
        <v>40.127952448053513</v>
      </c>
      <c r="W154" s="276">
        <f>IF(W$71=0,0,W$71/ISI!W$9*1000)</f>
        <v>41.396030738014083</v>
      </c>
      <c r="X154" s="276">
        <f>IF(X$71=0,0,X$71/ISI!X$9*1000)</f>
        <v>32.288439088073439</v>
      </c>
      <c r="Y154" s="276">
        <f>IF(Y$71=0,0,Y$71/ISI!Y$9*1000)</f>
        <v>41.142613424578094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51.103911228617754</v>
      </c>
      <c r="C155" s="276">
        <f>IF(C$72=0,0,C$72/ISI!C$9*1000)</f>
        <v>51.174015816432302</v>
      </c>
      <c r="D155" s="276">
        <f>IF(D$72=0,0,D$72/ISI!D$9*1000)</f>
        <v>48.435338687415992</v>
      </c>
      <c r="E155" s="276">
        <f>IF(E$72=0,0,E$72/ISI!E$9*1000)</f>
        <v>47.361340171080485</v>
      </c>
      <c r="F155" s="276">
        <f>IF(F$72=0,0,F$72/ISI!F$9*1000)</f>
        <v>48.30844872520678</v>
      </c>
      <c r="G155" s="276">
        <f>IF(G$72=0,0,G$72/ISI!G$9*1000)</f>
        <v>51.560004479999108</v>
      </c>
      <c r="H155" s="276">
        <f>IF(H$72=0,0,H$72/ISI!H$9*1000)</f>
        <v>45.07424040506065</v>
      </c>
      <c r="I155" s="276">
        <f>IF(I$72=0,0,I$72/ISI!I$9*1000)</f>
        <v>45.461226756468903</v>
      </c>
      <c r="J155" s="276">
        <f>IF(J$72=0,0,J$72/ISI!J$9*1000)</f>
        <v>42.177979411190073</v>
      </c>
      <c r="K155" s="276">
        <f>IF(K$72=0,0,K$72/ISI!K$9*1000)</f>
        <v>43.193822831773254</v>
      </c>
      <c r="L155" s="276">
        <f>IF(L$72=0,0,L$72/ISI!L$9*1000)</f>
        <v>41.58062326793479</v>
      </c>
      <c r="M155" s="276">
        <f>IF(M$72=0,0,M$72/ISI!M$9*1000)</f>
        <v>41.017816406637834</v>
      </c>
      <c r="N155" s="276">
        <f>IF(N$72=0,0,N$72/ISI!N$9*1000)</f>
        <v>43.124091814296612</v>
      </c>
      <c r="O155" s="276">
        <f>IF(O$72=0,0,O$72/ISI!O$9*1000)</f>
        <v>42.92088855741607</v>
      </c>
      <c r="P155" s="276">
        <f>IF(P$72=0,0,P$72/ISI!P$9*1000)</f>
        <v>39.976073506594908</v>
      </c>
      <c r="Q155" s="276">
        <f>IF(Q$72=0,0,Q$72/ISI!Q$9*1000)</f>
        <v>37.441197136936893</v>
      </c>
      <c r="R155" s="276">
        <f>IF(R$72=0,0,R$72/ISI!R$9*1000)</f>
        <v>38.114420902300523</v>
      </c>
      <c r="S155" s="276">
        <f>IF(S$72=0,0,S$72/ISI!S$9*1000)</f>
        <v>39.490411076535743</v>
      </c>
      <c r="T155" s="276">
        <f>IF(T$72=0,0,T$72/ISI!T$9*1000)</f>
        <v>39.91341202281167</v>
      </c>
      <c r="U155" s="276">
        <f>IF(U$72=0,0,U$72/ISI!U$9*1000)</f>
        <v>37.265961434082357</v>
      </c>
      <c r="V155" s="276">
        <f>IF(V$72=0,0,V$72/ISI!V$9*1000)</f>
        <v>39.191789662884318</v>
      </c>
      <c r="W155" s="276">
        <f>IF(W$72=0,0,W$72/ISI!W$9*1000)</f>
        <v>40.484868340225027</v>
      </c>
      <c r="X155" s="276">
        <f>IF(X$72=0,0,X$72/ISI!X$9*1000)</f>
        <v>34.447214321249646</v>
      </c>
      <c r="Y155" s="276">
        <f>IF(Y$72=0,0,Y$72/ISI!Y$9*1000)</f>
        <v>41.650059940984008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24.796067838236802</v>
      </c>
      <c r="C156" s="277">
        <f>IF(C$79=0,0,C$79/ISI!C$9*1000)</f>
        <v>26.792151856113421</v>
      </c>
      <c r="D156" s="277">
        <f>IF(D$79=0,0,D$79/ISI!D$9*1000)</f>
        <v>27.978392710967015</v>
      </c>
      <c r="E156" s="277">
        <f>IF(E$79=0,0,E$79/ISI!E$9*1000)</f>
        <v>27.84585346279329</v>
      </c>
      <c r="F156" s="277">
        <f>IF(F$79=0,0,F$79/ISI!F$9*1000)</f>
        <v>20.172099865128871</v>
      </c>
      <c r="G156" s="277">
        <f>IF(G$79=0,0,G$79/ISI!G$9*1000)</f>
        <v>20.685374168834766</v>
      </c>
      <c r="H156" s="277">
        <f>IF(H$79=0,0,H$79/ISI!H$9*1000)</f>
        <v>17.891676580603981</v>
      </c>
      <c r="I156" s="277">
        <f>IF(I$79=0,0,I$79/ISI!I$9*1000)</f>
        <v>17.994139192989508</v>
      </c>
      <c r="J156" s="277">
        <f>IF(J$79=0,0,J$79/ISI!J$9*1000)</f>
        <v>15.682463007632693</v>
      </c>
      <c r="K156" s="277">
        <f>IF(K$79=0,0,K$79/ISI!K$9*1000)</f>
        <v>16.176815215750448</v>
      </c>
      <c r="L156" s="277">
        <f>IF(L$79=0,0,L$79/ISI!L$9*1000)</f>
        <v>16.062014838090079</v>
      </c>
      <c r="M156" s="277">
        <f>IF(M$79=0,0,M$79/ISI!M$9*1000)</f>
        <v>15.662780437012181</v>
      </c>
      <c r="N156" s="277">
        <f>IF(N$79=0,0,N$79/ISI!N$9*1000)</f>
        <v>16.725912706651361</v>
      </c>
      <c r="O156" s="277">
        <f>IF(O$79=0,0,O$79/ISI!O$9*1000)</f>
        <v>16.387940629237356</v>
      </c>
      <c r="P156" s="277">
        <f>IF(P$79=0,0,P$79/ISI!P$9*1000)</f>
        <v>15.136384705648338</v>
      </c>
      <c r="Q156" s="277">
        <f>IF(Q$79=0,0,Q$79/ISI!Q$9*1000)</f>
        <v>16.028742815127554</v>
      </c>
      <c r="R156" s="277">
        <f>IF(R$79=0,0,R$79/ISI!R$9*1000)</f>
        <v>15.671284216903551</v>
      </c>
      <c r="S156" s="277">
        <f>IF(S$79=0,0,S$79/ISI!S$9*1000)</f>
        <v>16.166875227368397</v>
      </c>
      <c r="T156" s="277">
        <f>IF(T$79=0,0,T$79/ISI!T$9*1000)</f>
        <v>16.174633730991687</v>
      </c>
      <c r="U156" s="277">
        <f>IF(U$79=0,0,U$79/ISI!U$9*1000)</f>
        <v>14.982875011076336</v>
      </c>
      <c r="V156" s="277">
        <f>IF(V$79=0,0,V$79/ISI!V$9*1000)</f>
        <v>15.59221004986729</v>
      </c>
      <c r="W156" s="277">
        <f>IF(W$79=0,0,W$79/ISI!W$9*1000)</f>
        <v>15.876383424672055</v>
      </c>
      <c r="X156" s="277">
        <f>IF(X$79=0,0,X$79/ISI!X$9*1000)</f>
        <v>14.799541251904181</v>
      </c>
      <c r="Y156" s="277">
        <f>IF(Y$79=0,0,Y$79/ISI!Y$9*1000)</f>
        <v>16.373143214799754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PL: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1439.344349830782</v>
      </c>
      <c r="C5" s="223">
        <v>1233.962484497534</v>
      </c>
      <c r="D5" s="223">
        <v>1161.174288426796</v>
      </c>
      <c r="E5" s="223">
        <v>1203.2594961576831</v>
      </c>
      <c r="F5" s="223">
        <v>1255.120274239287</v>
      </c>
      <c r="G5" s="223">
        <v>929.40290817606081</v>
      </c>
      <c r="H5" s="223">
        <v>904.89270511913924</v>
      </c>
      <c r="I5" s="223">
        <v>988.23721224424025</v>
      </c>
      <c r="J5" s="223">
        <v>735.09385102885449</v>
      </c>
      <c r="K5" s="223">
        <v>459.16999918665522</v>
      </c>
      <c r="L5" s="223">
        <v>555.18040856134667</v>
      </c>
      <c r="M5" s="223">
        <v>604.1507610956013</v>
      </c>
      <c r="N5" s="223">
        <v>622.67534030050103</v>
      </c>
      <c r="O5" s="223">
        <v>643.95707369881302</v>
      </c>
      <c r="P5" s="223">
        <v>672.71656992039027</v>
      </c>
      <c r="Q5" s="223">
        <v>677.79364495204868</v>
      </c>
      <c r="R5" s="223">
        <v>655.19433146816004</v>
      </c>
      <c r="S5" s="223">
        <v>777.78155068389424</v>
      </c>
      <c r="T5" s="223">
        <v>742.66625159700334</v>
      </c>
      <c r="U5" s="223">
        <v>623.56888243898061</v>
      </c>
      <c r="V5" s="223">
        <v>528.85509745232832</v>
      </c>
      <c r="W5" s="223">
        <v>593.38012010564523</v>
      </c>
      <c r="X5" s="223">
        <v>379.11830726555058</v>
      </c>
      <c r="Y5" s="223">
        <v>446.94419463684409</v>
      </c>
      <c r="DA5" s="89" t="s">
        <v>254</v>
      </c>
    </row>
    <row r="6" spans="1:105" ht="12" customHeight="1" x14ac:dyDescent="0.25">
      <c r="A6" s="55" t="s">
        <v>91</v>
      </c>
      <c r="B6" s="259">
        <v>2.2093057480399629</v>
      </c>
      <c r="C6" s="259">
        <v>1.8690671285284051</v>
      </c>
      <c r="D6" s="259">
        <v>1.60843645086882</v>
      </c>
      <c r="E6" s="259">
        <v>1.6233654348241191</v>
      </c>
      <c r="F6" s="259">
        <v>1.921657025852866</v>
      </c>
      <c r="G6" s="259">
        <v>1.5099737868606879</v>
      </c>
      <c r="H6" s="259">
        <v>1.516469114197825</v>
      </c>
      <c r="I6" s="259">
        <v>1.7472868885104751</v>
      </c>
      <c r="J6" s="259">
        <v>1.475039450985822</v>
      </c>
      <c r="K6" s="259">
        <v>0.93476010004927279</v>
      </c>
      <c r="L6" s="259">
        <v>1.17762981533644</v>
      </c>
      <c r="M6" s="259">
        <v>1.2272969438176571</v>
      </c>
      <c r="N6" s="259">
        <v>1.2301014246536739</v>
      </c>
      <c r="O6" s="259">
        <v>1.3067355505913969</v>
      </c>
      <c r="P6" s="259">
        <v>1.389891378596426</v>
      </c>
      <c r="Q6" s="259">
        <v>1.3965496790703029</v>
      </c>
      <c r="R6" s="259">
        <v>1.4396044270274631</v>
      </c>
      <c r="S6" s="259">
        <v>1.6203779456552321</v>
      </c>
      <c r="T6" s="259">
        <v>1.614022331549624</v>
      </c>
      <c r="U6" s="259">
        <v>1.498301649216587</v>
      </c>
      <c r="V6" s="259">
        <v>1.2789956116663279</v>
      </c>
      <c r="W6" s="259">
        <v>1.4251385192320449</v>
      </c>
      <c r="X6" s="259">
        <v>0.78235483607120337</v>
      </c>
      <c r="Y6" s="259">
        <v>1.0145532709516261</v>
      </c>
      <c r="DA6" s="67" t="s">
        <v>255</v>
      </c>
    </row>
    <row r="7" spans="1:105" ht="12" customHeight="1" x14ac:dyDescent="0.25">
      <c r="A7" s="173" t="s">
        <v>92</v>
      </c>
      <c r="B7" s="224">
        <v>0.30559642209589932</v>
      </c>
      <c r="C7" s="224">
        <v>0.25853380757374689</v>
      </c>
      <c r="D7" s="224">
        <v>0.2224827527788821</v>
      </c>
      <c r="E7" s="224">
        <v>0.22454776532244419</v>
      </c>
      <c r="F7" s="224">
        <v>0.26580816716612299</v>
      </c>
      <c r="G7" s="224">
        <v>0.20886316306948541</v>
      </c>
      <c r="H7" s="224">
        <v>0.2097616121847026</v>
      </c>
      <c r="I7" s="224">
        <v>0.24168887532999761</v>
      </c>
      <c r="J7" s="224">
        <v>0.20403096270014909</v>
      </c>
      <c r="K7" s="224">
        <v>0.12929823875508939</v>
      </c>
      <c r="L7" s="224">
        <v>0.16289255502075531</v>
      </c>
      <c r="M7" s="224">
        <v>0.16976263027996419</v>
      </c>
      <c r="N7" s="224">
        <v>0.1701505527348276</v>
      </c>
      <c r="O7" s="224">
        <v>0.1807507671767587</v>
      </c>
      <c r="P7" s="224">
        <v>0.19225307894927091</v>
      </c>
      <c r="Q7" s="224">
        <v>0.19466285418482621</v>
      </c>
      <c r="R7" s="224">
        <v>0.19912950596508031</v>
      </c>
      <c r="S7" s="224">
        <v>0.2266722668315117</v>
      </c>
      <c r="T7" s="224">
        <v>0.2232554050710433</v>
      </c>
      <c r="U7" s="224">
        <v>0.20724864524848541</v>
      </c>
      <c r="V7" s="224">
        <v>0.17691371289299521</v>
      </c>
      <c r="W7" s="224">
        <v>0.19712854721658149</v>
      </c>
      <c r="X7" s="224">
        <v>0.10821718040832209</v>
      </c>
      <c r="Y7" s="224">
        <v>0.14033541980487349</v>
      </c>
      <c r="DA7" s="177" t="s">
        <v>256</v>
      </c>
    </row>
    <row r="8" spans="1:105" ht="12" customHeight="1" x14ac:dyDescent="0.25">
      <c r="A8" s="173" t="s">
        <v>93</v>
      </c>
      <c r="B8" s="224">
        <v>42.199651565696357</v>
      </c>
      <c r="C8" s="224">
        <v>35.700799514404117</v>
      </c>
      <c r="D8" s="224">
        <v>30.722528039610101</v>
      </c>
      <c r="E8" s="224">
        <v>31.00768455165122</v>
      </c>
      <c r="F8" s="224">
        <v>36.705312060907417</v>
      </c>
      <c r="G8" s="224">
        <v>28.841805954375999</v>
      </c>
      <c r="H8" s="224">
        <v>28.965872327115711</v>
      </c>
      <c r="I8" s="224">
        <v>33.374691549989137</v>
      </c>
      <c r="J8" s="224">
        <v>28.174529909443681</v>
      </c>
      <c r="K8" s="224">
        <v>17.85472678672506</v>
      </c>
      <c r="L8" s="224">
        <v>22.49374851111563</v>
      </c>
      <c r="M8" s="224">
        <v>23.442433643553969</v>
      </c>
      <c r="N8" s="224">
        <v>23.496001654322779</v>
      </c>
      <c r="O8" s="224">
        <v>24.959779773527249</v>
      </c>
      <c r="P8" s="224">
        <v>26.548128045640521</v>
      </c>
      <c r="Q8" s="224">
        <v>26.588030489083049</v>
      </c>
      <c r="R8" s="224">
        <v>27.497690288856301</v>
      </c>
      <c r="S8" s="224">
        <v>30.85186989379914</v>
      </c>
      <c r="T8" s="224">
        <v>30.77416372315226</v>
      </c>
      <c r="U8" s="224">
        <v>28.61885802512495</v>
      </c>
      <c r="V8" s="224">
        <v>24.42992293586223</v>
      </c>
      <c r="W8" s="224">
        <v>27.2213789321825</v>
      </c>
      <c r="X8" s="224">
        <v>14.943654363925139</v>
      </c>
      <c r="Y8" s="224">
        <v>19.378845398369791</v>
      </c>
      <c r="DA8" s="177" t="s">
        <v>257</v>
      </c>
    </row>
    <row r="9" spans="1:105" ht="12" customHeight="1" x14ac:dyDescent="0.25">
      <c r="A9" s="173" t="s">
        <v>94</v>
      </c>
      <c r="B9" s="224">
        <v>0.72893816336032891</v>
      </c>
      <c r="C9" s="224">
        <v>0.61667986021191257</v>
      </c>
      <c r="D9" s="224">
        <v>0.53068739508702711</v>
      </c>
      <c r="E9" s="224">
        <v>0.53561306286970745</v>
      </c>
      <c r="F9" s="224">
        <v>0.63403136676595606</v>
      </c>
      <c r="G9" s="224">
        <v>0.49820063153004579</v>
      </c>
      <c r="H9" s="224">
        <v>0.5003436993167284</v>
      </c>
      <c r="I9" s="224">
        <v>0.57649969747481533</v>
      </c>
      <c r="J9" s="224">
        <v>0.48667439952099562</v>
      </c>
      <c r="K9" s="224">
        <v>0.30841467330492289</v>
      </c>
      <c r="L9" s="224">
        <v>0.38854708791269571</v>
      </c>
      <c r="M9" s="224">
        <v>0.4049342563463087</v>
      </c>
      <c r="N9" s="224">
        <v>0.40585956653101218</v>
      </c>
      <c r="O9" s="224">
        <v>0.43114422396755159</v>
      </c>
      <c r="P9" s="224">
        <v>0.45858065126715453</v>
      </c>
      <c r="Q9" s="224">
        <v>0.4643286803908912</v>
      </c>
      <c r="R9" s="224">
        <v>0.47498297052537042</v>
      </c>
      <c r="S9" s="224">
        <v>0.54068062949059559</v>
      </c>
      <c r="T9" s="224">
        <v>0.53253040011601716</v>
      </c>
      <c r="U9" s="224">
        <v>0.49434952736108773</v>
      </c>
      <c r="V9" s="224">
        <v>0.42199171071776392</v>
      </c>
      <c r="W9" s="224">
        <v>0.47021009005416942</v>
      </c>
      <c r="X9" s="224">
        <v>0.2581300925902893</v>
      </c>
      <c r="Y9" s="224">
        <v>0.3347416257866519</v>
      </c>
      <c r="DA9" s="177" t="s">
        <v>258</v>
      </c>
    </row>
    <row r="10" spans="1:105" ht="12" customHeight="1" x14ac:dyDescent="0.25">
      <c r="A10" s="56" t="s">
        <v>95</v>
      </c>
      <c r="B10" s="260">
        <v>2.5749574509005382</v>
      </c>
      <c r="C10" s="260">
        <v>2.1750362529076082</v>
      </c>
      <c r="D10" s="260">
        <v>1.8780607648546079</v>
      </c>
      <c r="E10" s="260">
        <v>1.896916762507552</v>
      </c>
      <c r="F10" s="260">
        <v>2.2466474092841962</v>
      </c>
      <c r="G10" s="260">
        <v>1.7922240675204579</v>
      </c>
      <c r="H10" s="260">
        <v>1.7967396313849791</v>
      </c>
      <c r="I10" s="260">
        <v>2.0499108940955848</v>
      </c>
      <c r="J10" s="260">
        <v>1.697353057534795</v>
      </c>
      <c r="K10" s="260">
        <v>1.09233653574456</v>
      </c>
      <c r="L10" s="260">
        <v>1.342940780898646</v>
      </c>
      <c r="M10" s="260">
        <v>1.405675125808554</v>
      </c>
      <c r="N10" s="260">
        <v>1.4124730368414711</v>
      </c>
      <c r="O10" s="260">
        <v>1.483471533414283</v>
      </c>
      <c r="P10" s="260">
        <v>1.568978264215388</v>
      </c>
      <c r="Q10" s="260">
        <v>1.581138023616437</v>
      </c>
      <c r="R10" s="260">
        <v>1.6054284126342511</v>
      </c>
      <c r="S10" s="260">
        <v>1.85375314628761</v>
      </c>
      <c r="T10" s="260">
        <v>1.8226263744264359</v>
      </c>
      <c r="U10" s="260">
        <v>1.648940017261558</v>
      </c>
      <c r="V10" s="260">
        <v>1.414232614173877</v>
      </c>
      <c r="W10" s="260">
        <v>1.580152968434515</v>
      </c>
      <c r="X10" s="260">
        <v>0.92420294029146777</v>
      </c>
      <c r="Y10" s="260">
        <v>1.1512382752191701</v>
      </c>
      <c r="DA10" s="68" t="s">
        <v>259</v>
      </c>
    </row>
    <row r="11" spans="1:105" ht="12" customHeight="1" x14ac:dyDescent="0.25">
      <c r="A11" s="37" t="s">
        <v>159</v>
      </c>
      <c r="B11" s="226">
        <v>3.3393960263371589E-2</v>
      </c>
      <c r="C11" s="226">
        <v>1.1049272466003301E-2</v>
      </c>
      <c r="D11" s="226">
        <v>8.2027881229338479E-3</v>
      </c>
      <c r="E11" s="226">
        <v>7.856836818554239E-3</v>
      </c>
      <c r="F11" s="226">
        <v>7.6689501353497339E-3</v>
      </c>
      <c r="G11" s="226">
        <v>4.7452932202070464E-3</v>
      </c>
      <c r="H11" s="226">
        <v>6.9237091944204633E-3</v>
      </c>
      <c r="I11" s="226">
        <v>4.7512694615536389E-3</v>
      </c>
      <c r="J11" s="226">
        <v>4.4622908169156062E-3</v>
      </c>
      <c r="K11" s="226">
        <v>3.9392416915210596E-3</v>
      </c>
      <c r="L11" s="226">
        <v>4.3101604550103128E-3</v>
      </c>
      <c r="M11" s="226">
        <v>4.2442777263057606E-3</v>
      </c>
      <c r="N11" s="226">
        <v>2.135254768289747E-3</v>
      </c>
      <c r="O11" s="226">
        <v>2.2996426015210502E-3</v>
      </c>
      <c r="P11" s="226">
        <v>4.8386914940353951E-3</v>
      </c>
      <c r="Q11" s="226">
        <v>4.8738359341621504E-3</v>
      </c>
      <c r="R11" s="226">
        <v>4.8554308042064471E-3</v>
      </c>
      <c r="S11" s="226">
        <v>7.3082817253759631E-3</v>
      </c>
      <c r="T11" s="226">
        <v>7.3783673076855284E-3</v>
      </c>
      <c r="U11" s="226">
        <v>8.100418265093107E-3</v>
      </c>
      <c r="V11" s="226">
        <v>5.2012477847468274E-3</v>
      </c>
      <c r="W11" s="226">
        <v>5.3083370136454214E-3</v>
      </c>
      <c r="X11" s="226">
        <v>4.6238517817373641E-3</v>
      </c>
      <c r="Y11" s="226">
        <v>5.1747420559026432E-3</v>
      </c>
      <c r="DA11" s="69" t="s">
        <v>260</v>
      </c>
    </row>
    <row r="12" spans="1:105" ht="12" customHeight="1" x14ac:dyDescent="0.25">
      <c r="A12" s="37" t="s">
        <v>35</v>
      </c>
      <c r="B12" s="226">
        <v>1.294994094282667</v>
      </c>
      <c r="C12" s="226">
        <v>1.0733871671180171</v>
      </c>
      <c r="D12" s="226">
        <v>0.92023726680539197</v>
      </c>
      <c r="E12" s="226">
        <v>0.85389360241352852</v>
      </c>
      <c r="F12" s="226">
        <v>1.0913361936351491</v>
      </c>
      <c r="G12" s="226">
        <v>0.99668642733041812</v>
      </c>
      <c r="H12" s="226">
        <v>0.9819818889254226</v>
      </c>
      <c r="I12" s="226">
        <v>1.0842524943880421</v>
      </c>
      <c r="J12" s="226">
        <v>0.83265656578630443</v>
      </c>
      <c r="K12" s="226">
        <v>0.57919826592927404</v>
      </c>
      <c r="L12" s="226">
        <v>0.62536190685512094</v>
      </c>
      <c r="M12" s="226">
        <v>0.64193590013103696</v>
      </c>
      <c r="N12" s="226">
        <v>0.64388510063062732</v>
      </c>
      <c r="O12" s="226">
        <v>0.65442076352230494</v>
      </c>
      <c r="P12" s="226">
        <v>0.68082452035153251</v>
      </c>
      <c r="Q12" s="226">
        <v>0.67668485819944524</v>
      </c>
      <c r="R12" s="226">
        <v>0.74704912328240169</v>
      </c>
      <c r="S12" s="226">
        <v>0.94107655987900973</v>
      </c>
      <c r="T12" s="226">
        <v>0.94655960821893304</v>
      </c>
      <c r="U12" s="226">
        <v>0.78101245909194872</v>
      </c>
      <c r="V12" s="226">
        <v>0.72046532391001272</v>
      </c>
      <c r="W12" s="226">
        <v>0.79569666793581817</v>
      </c>
      <c r="X12" s="226">
        <v>0.56288590017840689</v>
      </c>
      <c r="Y12" s="226">
        <v>0.63522034067376143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1.246569396354499</v>
      </c>
      <c r="C15" s="226">
        <v>1.090599813323587</v>
      </c>
      <c r="D15" s="226">
        <v>0.949620709926282</v>
      </c>
      <c r="E15" s="226">
        <v>1.0351663232754691</v>
      </c>
      <c r="F15" s="226">
        <v>1.147642265513698</v>
      </c>
      <c r="G15" s="226">
        <v>0.79079234696983292</v>
      </c>
      <c r="H15" s="226">
        <v>0.80783403326513592</v>
      </c>
      <c r="I15" s="226">
        <v>0.96090713024598906</v>
      </c>
      <c r="J15" s="226">
        <v>0.86023420093157454</v>
      </c>
      <c r="K15" s="226">
        <v>0.50919902812376483</v>
      </c>
      <c r="L15" s="226">
        <v>0.71326871358851507</v>
      </c>
      <c r="M15" s="226">
        <v>0.75949494795121109</v>
      </c>
      <c r="N15" s="226">
        <v>0.76645268144255385</v>
      </c>
      <c r="O15" s="226">
        <v>0.8267511272904573</v>
      </c>
      <c r="P15" s="226">
        <v>0.88331505236982055</v>
      </c>
      <c r="Q15" s="226">
        <v>0.89957932948282959</v>
      </c>
      <c r="R15" s="226">
        <v>0.85352385854764257</v>
      </c>
      <c r="S15" s="226">
        <v>0.90536830468322416</v>
      </c>
      <c r="T15" s="226">
        <v>0.86868839889981742</v>
      </c>
      <c r="U15" s="226">
        <v>0.85982713990451631</v>
      </c>
      <c r="V15" s="226">
        <v>0.68856604247911768</v>
      </c>
      <c r="W15" s="226">
        <v>0.77914796348505133</v>
      </c>
      <c r="X15" s="226">
        <v>0.35669318833132352</v>
      </c>
      <c r="Y15" s="226">
        <v>0.51084319248950572</v>
      </c>
      <c r="DA15" s="69" t="s">
        <v>264</v>
      </c>
    </row>
    <row r="16" spans="1:105" ht="12" customHeight="1" x14ac:dyDescent="0.25">
      <c r="A16" s="57" t="s">
        <v>165</v>
      </c>
      <c r="B16" s="261">
        <v>277.68973776380079</v>
      </c>
      <c r="C16" s="261">
        <v>237.4926924733964</v>
      </c>
      <c r="D16" s="261">
        <v>219.7824888476645</v>
      </c>
      <c r="E16" s="261">
        <v>227.8317632125376</v>
      </c>
      <c r="F16" s="261">
        <v>243.18481948539269</v>
      </c>
      <c r="G16" s="261">
        <v>177.12559795228461</v>
      </c>
      <c r="H16" s="261">
        <v>173.376735322136</v>
      </c>
      <c r="I16" s="261">
        <v>198.56913574803141</v>
      </c>
      <c r="J16" s="261">
        <v>139.15200369024859</v>
      </c>
      <c r="K16" s="261">
        <v>86.408972043258544</v>
      </c>
      <c r="L16" s="261">
        <v>103.3912552610952</v>
      </c>
      <c r="M16" s="261">
        <v>108.7690885798887</v>
      </c>
      <c r="N16" s="261">
        <v>110.4637270740722</v>
      </c>
      <c r="O16" s="261">
        <v>113.6872999105461</v>
      </c>
      <c r="P16" s="261">
        <v>120.669978576069</v>
      </c>
      <c r="Q16" s="261">
        <v>115.2957005160637</v>
      </c>
      <c r="R16" s="261">
        <v>114.0079235759912</v>
      </c>
      <c r="S16" s="261">
        <v>134.1167373172004</v>
      </c>
      <c r="T16" s="261">
        <v>130.09354066725899</v>
      </c>
      <c r="U16" s="261">
        <v>114.5921230201993</v>
      </c>
      <c r="V16" s="261">
        <v>97.434685086358655</v>
      </c>
      <c r="W16" s="261">
        <v>109.65544727887701</v>
      </c>
      <c r="X16" s="261">
        <v>69.708347795072584</v>
      </c>
      <c r="Y16" s="261">
        <v>82.38121331040449</v>
      </c>
      <c r="DA16" s="70" t="s">
        <v>265</v>
      </c>
    </row>
    <row r="17" spans="1:105" ht="12" customHeight="1" x14ac:dyDescent="0.25">
      <c r="A17" s="18" t="s">
        <v>28</v>
      </c>
      <c r="B17" s="230">
        <v>61.717798044724162</v>
      </c>
      <c r="C17" s="230">
        <v>49.255760901914051</v>
      </c>
      <c r="D17" s="230">
        <v>44.326249657328717</v>
      </c>
      <c r="E17" s="230">
        <v>44.251904772433363</v>
      </c>
      <c r="F17" s="230">
        <v>55.7212622938859</v>
      </c>
      <c r="G17" s="230">
        <v>34.093805374005562</v>
      </c>
      <c r="H17" s="230">
        <v>27.709691437375159</v>
      </c>
      <c r="I17" s="230">
        <v>32.762629534957043</v>
      </c>
      <c r="J17" s="230">
        <v>10.68388646060964</v>
      </c>
      <c r="K17" s="230">
        <v>12.038508345799301</v>
      </c>
      <c r="L17" s="230">
        <v>6.7374720857951056</v>
      </c>
      <c r="M17" s="230">
        <v>6.9364301532604919</v>
      </c>
      <c r="N17" s="230">
        <v>7.5098800940577899</v>
      </c>
      <c r="O17" s="230">
        <v>6.0339260006495943</v>
      </c>
      <c r="P17" s="230">
        <v>7.5399096883565289</v>
      </c>
      <c r="Q17" s="230">
        <v>2.4148096524560119</v>
      </c>
      <c r="R17" s="230">
        <v>1.910271256278216</v>
      </c>
      <c r="S17" s="230">
        <v>5.8475364090000044</v>
      </c>
      <c r="T17" s="230">
        <v>7.1340483846034308</v>
      </c>
      <c r="U17" s="230">
        <v>8.5766255697473355</v>
      </c>
      <c r="V17" s="230">
        <v>4.1960055089740242</v>
      </c>
      <c r="W17" s="230">
        <v>6.9435542037020328</v>
      </c>
      <c r="X17" s="230">
        <v>2.8075640170864049</v>
      </c>
      <c r="Y17" s="230">
        <v>6.0150359765556827</v>
      </c>
      <c r="DA17" s="71" t="s">
        <v>266</v>
      </c>
    </row>
    <row r="18" spans="1:105" ht="12" customHeight="1" x14ac:dyDescent="0.25">
      <c r="A18" s="18" t="s">
        <v>32</v>
      </c>
      <c r="B18" s="230">
        <v>0.93665366161928221</v>
      </c>
      <c r="C18" s="230">
        <v>0.55671392382911711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3.7455659521426981E-4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17.270806100620511</v>
      </c>
      <c r="C19" s="230">
        <v>13.88865632112705</v>
      </c>
      <c r="D19" s="230">
        <v>10.91643649657307</v>
      </c>
      <c r="E19" s="230">
        <v>9.7542955696813642</v>
      </c>
      <c r="F19" s="230">
        <v>15.02166280940091</v>
      </c>
      <c r="G19" s="230">
        <v>17.56188804812048</v>
      </c>
      <c r="H19" s="230">
        <v>18.18195963906728</v>
      </c>
      <c r="I19" s="230">
        <v>18.371958888024508</v>
      </c>
      <c r="J19" s="230">
        <v>21.121821266823058</v>
      </c>
      <c r="K19" s="230">
        <v>16.89414410211986</v>
      </c>
      <c r="L19" s="230">
        <v>18.510201590664249</v>
      </c>
      <c r="M19" s="230">
        <v>19.516740740961811</v>
      </c>
      <c r="N19" s="230">
        <v>19.28410485880941</v>
      </c>
      <c r="O19" s="230">
        <v>20.06826394588229</v>
      </c>
      <c r="P19" s="230">
        <v>19.908237480196899</v>
      </c>
      <c r="Q19" s="230">
        <v>24.102918301204689</v>
      </c>
      <c r="R19" s="230">
        <v>28.873391305769431</v>
      </c>
      <c r="S19" s="230">
        <v>35.702661508580803</v>
      </c>
      <c r="T19" s="230">
        <v>37.149364511747287</v>
      </c>
      <c r="U19" s="230">
        <v>29.903990795641811</v>
      </c>
      <c r="V19" s="230">
        <v>30.105630062114269</v>
      </c>
      <c r="W19" s="230">
        <v>31.990520331505291</v>
      </c>
      <c r="X19" s="230">
        <v>19.687851250956449</v>
      </c>
      <c r="Y19" s="230">
        <v>24.160410670527799</v>
      </c>
      <c r="DA19" s="71" t="s">
        <v>268</v>
      </c>
    </row>
    <row r="20" spans="1:105" ht="12" customHeight="1" x14ac:dyDescent="0.25">
      <c r="A20" s="18" t="s">
        <v>36</v>
      </c>
      <c r="B20" s="230">
        <v>181.20130685043</v>
      </c>
      <c r="C20" s="230">
        <v>159.73265584364341</v>
      </c>
      <c r="D20" s="230">
        <v>153.31668511237251</v>
      </c>
      <c r="E20" s="230">
        <v>162.04449803804039</v>
      </c>
      <c r="F20" s="230">
        <v>156.70394136938179</v>
      </c>
      <c r="G20" s="230">
        <v>111.5877339199134</v>
      </c>
      <c r="H20" s="230">
        <v>112.58318520824329</v>
      </c>
      <c r="I20" s="230">
        <v>131.21313324258981</v>
      </c>
      <c r="J20" s="230">
        <v>85.606051809642437</v>
      </c>
      <c r="K20" s="230">
        <v>42.679146060376382</v>
      </c>
      <c r="L20" s="230">
        <v>57.109906551985389</v>
      </c>
      <c r="M20" s="230">
        <v>59.310889068394268</v>
      </c>
      <c r="N20" s="230">
        <v>60.800134351162448</v>
      </c>
      <c r="O20" s="230">
        <v>62.326480056722232</v>
      </c>
      <c r="P20" s="230">
        <v>67.488529526431961</v>
      </c>
      <c r="Q20" s="230">
        <v>56.854884393386797</v>
      </c>
      <c r="R20" s="230">
        <v>50.358282925715898</v>
      </c>
      <c r="S20" s="230">
        <v>58.346289050636543</v>
      </c>
      <c r="T20" s="230">
        <v>51.843338949083623</v>
      </c>
      <c r="U20" s="230">
        <v>43.312204984588803</v>
      </c>
      <c r="V20" s="230">
        <v>34.467353011830284</v>
      </c>
      <c r="W20" s="230">
        <v>39.512652216557022</v>
      </c>
      <c r="X20" s="230">
        <v>34.783393427097657</v>
      </c>
      <c r="Y20" s="230">
        <v>32.84824358859268</v>
      </c>
      <c r="DA20" s="71" t="s">
        <v>269</v>
      </c>
    </row>
    <row r="21" spans="1:105" ht="12" customHeight="1" x14ac:dyDescent="0.25">
      <c r="A21" s="18" t="s">
        <v>40</v>
      </c>
      <c r="B21" s="230">
        <v>16.563173106406921</v>
      </c>
      <c r="C21" s="230">
        <v>14.05890548288283</v>
      </c>
      <c r="D21" s="230">
        <v>11.223117581390159</v>
      </c>
      <c r="E21" s="230">
        <v>11.781064832382519</v>
      </c>
      <c r="F21" s="230">
        <v>15.737953012724059</v>
      </c>
      <c r="G21" s="230">
        <v>13.882170610245151</v>
      </c>
      <c r="H21" s="230">
        <v>14.90189903745021</v>
      </c>
      <c r="I21" s="230">
        <v>16.221414082460001</v>
      </c>
      <c r="J21" s="230">
        <v>21.74024415317345</v>
      </c>
      <c r="K21" s="230">
        <v>14.79717353496301</v>
      </c>
      <c r="L21" s="230">
        <v>21.033675032650478</v>
      </c>
      <c r="M21" s="230">
        <v>23.005028617272139</v>
      </c>
      <c r="N21" s="230">
        <v>22.869607770042521</v>
      </c>
      <c r="O21" s="230">
        <v>25.258629907291979</v>
      </c>
      <c r="P21" s="230">
        <v>25.733301881083591</v>
      </c>
      <c r="Q21" s="230">
        <v>31.92308816901625</v>
      </c>
      <c r="R21" s="230">
        <v>32.865978088227642</v>
      </c>
      <c r="S21" s="230">
        <v>34.220250348983093</v>
      </c>
      <c r="T21" s="230">
        <v>33.966414265229467</v>
      </c>
      <c r="U21" s="230">
        <v>32.79930167022134</v>
      </c>
      <c r="V21" s="230">
        <v>28.665696503440088</v>
      </c>
      <c r="W21" s="230">
        <v>31.208720527112611</v>
      </c>
      <c r="X21" s="230">
        <v>12.42953909993207</v>
      </c>
      <c r="Y21" s="230">
        <v>19.357523074728309</v>
      </c>
      <c r="DA21" s="71" t="s">
        <v>270</v>
      </c>
    </row>
    <row r="22" spans="1:105" ht="12" customHeight="1" x14ac:dyDescent="0.25">
      <c r="A22" s="57" t="s">
        <v>172</v>
      </c>
      <c r="B22" s="261">
        <v>705.97010325609233</v>
      </c>
      <c r="C22" s="261">
        <v>596.75242775719551</v>
      </c>
      <c r="D22" s="261">
        <v>579.18407330205787</v>
      </c>
      <c r="E22" s="261">
        <v>607.55107012888118</v>
      </c>
      <c r="F22" s="261">
        <v>645.80693415690052</v>
      </c>
      <c r="G22" s="261">
        <v>463.83007630820322</v>
      </c>
      <c r="H22" s="261">
        <v>443.35743484233552</v>
      </c>
      <c r="I22" s="261">
        <v>461.37923406340622</v>
      </c>
      <c r="J22" s="261">
        <v>329.46944171200852</v>
      </c>
      <c r="K22" s="261">
        <v>200.68030102384981</v>
      </c>
      <c r="L22" s="261">
        <v>236.75672248894699</v>
      </c>
      <c r="M22" s="261">
        <v>271.79189579193161</v>
      </c>
      <c r="N22" s="261">
        <v>286.18941335975171</v>
      </c>
      <c r="O22" s="261">
        <v>294.25748227749472</v>
      </c>
      <c r="P22" s="261">
        <v>303.2394179409182</v>
      </c>
      <c r="Q22" s="261">
        <v>297.64872009040829</v>
      </c>
      <c r="R22" s="261">
        <v>275.46224855155572</v>
      </c>
      <c r="S22" s="261">
        <v>338.54966093566821</v>
      </c>
      <c r="T22" s="261">
        <v>312.70826804275453</v>
      </c>
      <c r="U22" s="261">
        <v>238.20352597554461</v>
      </c>
      <c r="V22" s="261">
        <v>199.8860688038167</v>
      </c>
      <c r="W22" s="261">
        <v>226.97899387237061</v>
      </c>
      <c r="X22" s="261">
        <v>153.398675496621</v>
      </c>
      <c r="Y22" s="261">
        <v>177.53937685381081</v>
      </c>
      <c r="DA22" s="70" t="s">
        <v>271</v>
      </c>
    </row>
    <row r="23" spans="1:105" ht="12" customHeight="1" x14ac:dyDescent="0.25">
      <c r="A23" s="18" t="s">
        <v>28</v>
      </c>
      <c r="B23" s="230">
        <v>104.5240186792235</v>
      </c>
      <c r="C23" s="230">
        <v>86.153988703601385</v>
      </c>
      <c r="D23" s="230">
        <v>69.187390142571473</v>
      </c>
      <c r="E23" s="230">
        <v>69.255185182872978</v>
      </c>
      <c r="F23" s="230">
        <v>89.694340685962416</v>
      </c>
      <c r="G23" s="230">
        <v>57.566120507641017</v>
      </c>
      <c r="H23" s="230">
        <v>49.922958703990723</v>
      </c>
      <c r="I23" s="230">
        <v>71.610664922725704</v>
      </c>
      <c r="J23" s="230">
        <v>23.591890409093171</v>
      </c>
      <c r="K23" s="230">
        <v>28.379245704769431</v>
      </c>
      <c r="L23" s="230">
        <v>16.395673293128251</v>
      </c>
      <c r="M23" s="230">
        <v>14.30561997912814</v>
      </c>
      <c r="N23" s="230">
        <v>14.431924095920641</v>
      </c>
      <c r="O23" s="230">
        <v>11.243467421730299</v>
      </c>
      <c r="P23" s="230">
        <v>14.59166646806232</v>
      </c>
      <c r="Q23" s="230">
        <v>4.4478454633421958</v>
      </c>
      <c r="R23" s="230">
        <v>3.9139495933477702</v>
      </c>
      <c r="S23" s="230">
        <v>10.98807980665983</v>
      </c>
      <c r="T23" s="230">
        <v>14.76390176627822</v>
      </c>
      <c r="U23" s="230">
        <v>23.747630898268781</v>
      </c>
      <c r="V23" s="230">
        <v>11.9175937231727</v>
      </c>
      <c r="W23" s="230">
        <v>19.479938821527149</v>
      </c>
      <c r="X23" s="230">
        <v>7.0546704566877168</v>
      </c>
      <c r="Y23" s="230">
        <v>15.51675958874246</v>
      </c>
      <c r="DA23" s="71" t="s">
        <v>272</v>
      </c>
    </row>
    <row r="24" spans="1:105" ht="12" customHeight="1" x14ac:dyDescent="0.25">
      <c r="A24" s="18" t="s">
        <v>42</v>
      </c>
      <c r="B24" s="230">
        <v>260.96292411911918</v>
      </c>
      <c r="C24" s="230">
        <v>203.31462481628321</v>
      </c>
      <c r="D24" s="230">
        <v>251.231631598533</v>
      </c>
      <c r="E24" s="230">
        <v>266.72614077293048</v>
      </c>
      <c r="F24" s="230">
        <v>277.44299737136271</v>
      </c>
      <c r="G24" s="230">
        <v>187.094768166802</v>
      </c>
      <c r="H24" s="230">
        <v>156.6941064710629</v>
      </c>
      <c r="I24" s="230">
        <v>60.887028964143759</v>
      </c>
      <c r="J24" s="230">
        <v>69.927023149122363</v>
      </c>
      <c r="K24" s="230">
        <v>32.456148935074033</v>
      </c>
      <c r="L24" s="230">
        <v>36.665305114460978</v>
      </c>
      <c r="M24" s="230">
        <v>95.229875787983687</v>
      </c>
      <c r="N24" s="230">
        <v>118.0918825334624</v>
      </c>
      <c r="O24" s="230">
        <v>129.74209960623341</v>
      </c>
      <c r="P24" s="230">
        <v>119.6316898285671</v>
      </c>
      <c r="Q24" s="230">
        <v>144.84502720839049</v>
      </c>
      <c r="R24" s="230">
        <v>110.7193654876428</v>
      </c>
      <c r="S24" s="230">
        <v>152.64583391106129</v>
      </c>
      <c r="T24" s="230">
        <v>116.09872912792871</v>
      </c>
      <c r="U24" s="230">
        <v>14.17408096089061</v>
      </c>
      <c r="V24" s="230">
        <v>7.4448949455178894</v>
      </c>
      <c r="W24" s="230">
        <v>9.8096110354932939</v>
      </c>
      <c r="X24" s="230">
        <v>10.71840294725069</v>
      </c>
      <c r="Y24" s="230">
        <v>16.875232419689699</v>
      </c>
      <c r="DA24" s="71" t="s">
        <v>273</v>
      </c>
    </row>
    <row r="25" spans="1:105" ht="12" customHeight="1" x14ac:dyDescent="0.25">
      <c r="A25" s="18" t="s">
        <v>32</v>
      </c>
      <c r="B25" s="230">
        <v>1.617191018672389</v>
      </c>
      <c r="C25" s="230">
        <v>0.99272063560276425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7.9024026525343987E-4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27.809045314512758</v>
      </c>
      <c r="C26" s="230">
        <v>23.096511200902359</v>
      </c>
      <c r="D26" s="230">
        <v>16.199986352918259</v>
      </c>
      <c r="E26" s="230">
        <v>14.513896857978811</v>
      </c>
      <c r="F26" s="230">
        <v>22.98951981961152</v>
      </c>
      <c r="G26" s="230">
        <v>28.192298476280019</v>
      </c>
      <c r="H26" s="230">
        <v>31.144195095373931</v>
      </c>
      <c r="I26" s="230">
        <v>38.178794875577182</v>
      </c>
      <c r="J26" s="230">
        <v>44.343772437100249</v>
      </c>
      <c r="K26" s="230">
        <v>37.864494190885956</v>
      </c>
      <c r="L26" s="230">
        <v>42.826365686703177</v>
      </c>
      <c r="M26" s="230">
        <v>38.268880267464702</v>
      </c>
      <c r="N26" s="230">
        <v>35.233721156548746</v>
      </c>
      <c r="O26" s="230">
        <v>35.553133699780972</v>
      </c>
      <c r="P26" s="230">
        <v>36.630205770610672</v>
      </c>
      <c r="Q26" s="230">
        <v>42.208917152353393</v>
      </c>
      <c r="R26" s="230">
        <v>56.245240670351777</v>
      </c>
      <c r="S26" s="230">
        <v>63.784808860500178</v>
      </c>
      <c r="T26" s="230">
        <v>73.094429518974721</v>
      </c>
      <c r="U26" s="230">
        <v>78.722845859558419</v>
      </c>
      <c r="V26" s="230">
        <v>81.295787534248205</v>
      </c>
      <c r="W26" s="230">
        <v>85.328646738903927</v>
      </c>
      <c r="X26" s="230">
        <v>47.0341368821055</v>
      </c>
      <c r="Y26" s="230">
        <v>59.25635174935838</v>
      </c>
      <c r="DA26" s="71" t="s">
        <v>275</v>
      </c>
    </row>
    <row r="27" spans="1:105" ht="12" customHeight="1" x14ac:dyDescent="0.25">
      <c r="A27" s="18" t="s">
        <v>36</v>
      </c>
      <c r="B27" s="230">
        <v>311.0569241245646</v>
      </c>
      <c r="C27" s="230">
        <v>283.19458240080581</v>
      </c>
      <c r="D27" s="230">
        <v>242.56506520803521</v>
      </c>
      <c r="E27" s="230">
        <v>257.05584731509879</v>
      </c>
      <c r="F27" s="230">
        <v>255.6800762799638</v>
      </c>
      <c r="G27" s="230">
        <v>190.97688915748009</v>
      </c>
      <c r="H27" s="230">
        <v>205.59617457190791</v>
      </c>
      <c r="I27" s="230">
        <v>290.70274530095958</v>
      </c>
      <c r="J27" s="230">
        <v>191.60675571669259</v>
      </c>
      <c r="K27" s="230">
        <v>101.9804121931204</v>
      </c>
      <c r="L27" s="230">
        <v>140.86937839465449</v>
      </c>
      <c r="M27" s="230">
        <v>123.9875197573551</v>
      </c>
      <c r="N27" s="230">
        <v>118.4318855738199</v>
      </c>
      <c r="O27" s="230">
        <v>117.71878154975001</v>
      </c>
      <c r="P27" s="230">
        <v>132.38585587367811</v>
      </c>
      <c r="Q27" s="230">
        <v>106.1469302663222</v>
      </c>
      <c r="R27" s="230">
        <v>104.5836928002133</v>
      </c>
      <c r="S27" s="230">
        <v>111.13093835744679</v>
      </c>
      <c r="T27" s="230">
        <v>108.7504173893075</v>
      </c>
      <c r="U27" s="230">
        <v>121.5589682568268</v>
      </c>
      <c r="V27" s="230">
        <v>99.227792600877933</v>
      </c>
      <c r="W27" s="230">
        <v>112.36079727644621</v>
      </c>
      <c r="X27" s="230">
        <v>88.591465210577056</v>
      </c>
      <c r="Y27" s="230">
        <v>85.891033096020209</v>
      </c>
      <c r="DA27" s="71" t="s">
        <v>276</v>
      </c>
    </row>
    <row r="28" spans="1:105" ht="12" customHeight="1" x14ac:dyDescent="0.25">
      <c r="A28" s="57" t="s">
        <v>179</v>
      </c>
      <c r="B28" s="261">
        <v>201.5155509537768</v>
      </c>
      <c r="C28" s="261">
        <v>170.2108796721044</v>
      </c>
      <c r="D28" s="261">
        <v>147.08728300194059</v>
      </c>
      <c r="E28" s="261">
        <v>148.5243324315966</v>
      </c>
      <c r="F28" s="261">
        <v>175.92203130486141</v>
      </c>
      <c r="G28" s="261">
        <v>140.34667691998919</v>
      </c>
      <c r="H28" s="261">
        <v>140.70006468556909</v>
      </c>
      <c r="I28" s="261">
        <v>160.50803611929371</v>
      </c>
      <c r="J28" s="261">
        <v>132.90302849539759</v>
      </c>
      <c r="K28" s="261">
        <v>85.552947544607832</v>
      </c>
      <c r="L28" s="261">
        <v>105.14869604935831</v>
      </c>
      <c r="M28" s="261">
        <v>110.0541307083284</v>
      </c>
      <c r="N28" s="261">
        <v>110.5975183969226</v>
      </c>
      <c r="O28" s="261">
        <v>116.1320477831494</v>
      </c>
      <c r="P28" s="261">
        <v>122.8265784751393</v>
      </c>
      <c r="Q28" s="261">
        <v>123.77886241143391</v>
      </c>
      <c r="R28" s="261">
        <v>125.7012762863809</v>
      </c>
      <c r="S28" s="261">
        <v>145.16869284142521</v>
      </c>
      <c r="T28" s="261">
        <v>142.74484548081841</v>
      </c>
      <c r="U28" s="261">
        <v>129.12569939480829</v>
      </c>
      <c r="V28" s="261">
        <v>110.75628484988771</v>
      </c>
      <c r="W28" s="261">
        <v>123.7459451289597</v>
      </c>
      <c r="X28" s="261">
        <v>72.421094041103458</v>
      </c>
      <c r="Y28" s="261">
        <v>90.200244785804358</v>
      </c>
      <c r="DA28" s="70" t="s">
        <v>277</v>
      </c>
    </row>
    <row r="29" spans="1:105" ht="12" customHeight="1" x14ac:dyDescent="0.25">
      <c r="A29" s="60" t="s">
        <v>181</v>
      </c>
      <c r="B29" s="262">
        <v>107.23709956441679</v>
      </c>
      <c r="C29" s="262">
        <v>87.17983108709754</v>
      </c>
      <c r="D29" s="262">
        <v>73.495507347524253</v>
      </c>
      <c r="E29" s="262">
        <v>68.145889144925547</v>
      </c>
      <c r="F29" s="262">
        <v>86.590234215772455</v>
      </c>
      <c r="G29" s="262">
        <v>78.553666665746348</v>
      </c>
      <c r="H29" s="262">
        <v>77.575406369694875</v>
      </c>
      <c r="I29" s="262">
        <v>85.422149944258848</v>
      </c>
      <c r="J29" s="262">
        <v>65.779405701879895</v>
      </c>
      <c r="K29" s="262">
        <v>45.836863589129187</v>
      </c>
      <c r="L29" s="262">
        <v>49.506000836321327</v>
      </c>
      <c r="M29" s="262">
        <v>50.800035893390771</v>
      </c>
      <c r="N29" s="262">
        <v>50.895303511823123</v>
      </c>
      <c r="O29" s="262">
        <v>51.634578675515499</v>
      </c>
      <c r="P29" s="262">
        <v>53.916472944591661</v>
      </c>
      <c r="Q29" s="262">
        <v>53.598974332992817</v>
      </c>
      <c r="R29" s="262">
        <v>59.110227170386487</v>
      </c>
      <c r="S29" s="262">
        <v>74.516136162961232</v>
      </c>
      <c r="T29" s="262">
        <v>74.972132868014654</v>
      </c>
      <c r="U29" s="262">
        <v>62.055003826728488</v>
      </c>
      <c r="V29" s="262">
        <v>57.029249496999689</v>
      </c>
      <c r="W29" s="262">
        <v>62.953227407522803</v>
      </c>
      <c r="X29" s="262">
        <v>44.615347255524227</v>
      </c>
      <c r="Y29" s="262">
        <v>50.408673030052817</v>
      </c>
      <c r="DA29" s="72" t="s">
        <v>278</v>
      </c>
    </row>
    <row r="30" spans="1:105" ht="12" customHeight="1" x14ac:dyDescent="0.25">
      <c r="A30" s="59" t="s">
        <v>31</v>
      </c>
      <c r="B30" s="230">
        <v>1.002070141863405</v>
      </c>
      <c r="C30" s="230">
        <v>1.0012728486999909</v>
      </c>
      <c r="D30" s="230">
        <v>1.260980134406591</v>
      </c>
      <c r="E30" s="230">
        <v>0.96807974804454933</v>
      </c>
      <c r="F30" s="230">
        <v>0.71037127448848991</v>
      </c>
      <c r="G30" s="230">
        <v>0</v>
      </c>
      <c r="H30" s="230">
        <v>0</v>
      </c>
      <c r="I30" s="230">
        <v>0</v>
      </c>
      <c r="J30" s="230">
        <v>0.207117678255579</v>
      </c>
      <c r="K30" s="230">
        <v>0.17648190824096741</v>
      </c>
      <c r="L30" s="230">
        <v>0.19315394543061101</v>
      </c>
      <c r="M30" s="230">
        <v>0.19021207559821099</v>
      </c>
      <c r="N30" s="230">
        <v>0.38217679240361241</v>
      </c>
      <c r="O30" s="230">
        <v>0.20612862195320281</v>
      </c>
      <c r="P30" s="230">
        <v>0.21687259588314459</v>
      </c>
      <c r="Q30" s="230">
        <v>0.21997982554167431</v>
      </c>
      <c r="R30" s="230">
        <v>0.21915755559475061</v>
      </c>
      <c r="S30" s="230">
        <v>0.21644052320039819</v>
      </c>
      <c r="T30" s="230">
        <v>0.25581360459611752</v>
      </c>
      <c r="U30" s="230">
        <v>0.25508744771423342</v>
      </c>
      <c r="V30" s="230">
        <v>0.18605292447197011</v>
      </c>
      <c r="W30" s="230">
        <v>0.21168504594919429</v>
      </c>
      <c r="X30" s="230">
        <v>0.2015796657890295</v>
      </c>
      <c r="Y30" s="230">
        <v>0.32971352332304099</v>
      </c>
      <c r="DA30" s="71" t="s">
        <v>279</v>
      </c>
    </row>
    <row r="31" spans="1:105" ht="12" customHeight="1" x14ac:dyDescent="0.25">
      <c r="A31" s="59" t="s">
        <v>159</v>
      </c>
      <c r="B31" s="230">
        <v>2.5972120133968941</v>
      </c>
      <c r="C31" s="230">
        <v>0.86507205715164215</v>
      </c>
      <c r="D31" s="230">
        <v>0.6537084454700921</v>
      </c>
      <c r="E31" s="230">
        <v>0.62736557842509921</v>
      </c>
      <c r="F31" s="230">
        <v>0.61387358770116141</v>
      </c>
      <c r="G31" s="230">
        <v>0.38131461004643902</v>
      </c>
      <c r="H31" s="230">
        <v>0.55636424326802547</v>
      </c>
      <c r="I31" s="230">
        <v>0.3817948391983314</v>
      </c>
      <c r="J31" s="230">
        <v>0.35806349894814249</v>
      </c>
      <c r="K31" s="230">
        <v>0.31596209086525501</v>
      </c>
      <c r="L31" s="230">
        <v>0.34577366938258342</v>
      </c>
      <c r="M31" s="230">
        <v>0.34051854619426108</v>
      </c>
      <c r="N31" s="230">
        <v>0.17104023835828491</v>
      </c>
      <c r="O31" s="230">
        <v>0.1844895282244709</v>
      </c>
      <c r="P31" s="230">
        <v>0.38818496846800649</v>
      </c>
      <c r="Q31" s="230">
        <v>0.3910097678004778</v>
      </c>
      <c r="R31" s="230">
        <v>0.38955739974769649</v>
      </c>
      <c r="S31" s="230">
        <v>0.58649102897170258</v>
      </c>
      <c r="T31" s="230">
        <v>0.59196307263966985</v>
      </c>
      <c r="U31" s="230">
        <v>0.64978937048345109</v>
      </c>
      <c r="V31" s="230">
        <v>0.41734798119592481</v>
      </c>
      <c r="W31" s="230">
        <v>0.42592546258695219</v>
      </c>
      <c r="X31" s="230">
        <v>0.37066975361060978</v>
      </c>
      <c r="Y31" s="230">
        <v>0.41451064447649538</v>
      </c>
      <c r="DA31" s="71" t="s">
        <v>280</v>
      </c>
    </row>
    <row r="32" spans="1:105" ht="12" customHeight="1" x14ac:dyDescent="0.25">
      <c r="A32" s="59" t="s">
        <v>32</v>
      </c>
      <c r="B32" s="230">
        <v>5.3314818445917913</v>
      </c>
      <c r="C32" s="230">
        <v>3.2879188862664348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7.4734755003776218E-4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98.306335564564748</v>
      </c>
      <c r="C33" s="230">
        <v>82.025567294979467</v>
      </c>
      <c r="D33" s="230">
        <v>71.580818767647571</v>
      </c>
      <c r="E33" s="230">
        <v>66.550443818455904</v>
      </c>
      <c r="F33" s="230">
        <v>85.26598935358281</v>
      </c>
      <c r="G33" s="230">
        <v>78.172352055699903</v>
      </c>
      <c r="H33" s="230">
        <v>77.019042126426854</v>
      </c>
      <c r="I33" s="230">
        <v>85.040355105060513</v>
      </c>
      <c r="J33" s="230">
        <v>65.214224524676169</v>
      </c>
      <c r="K33" s="230">
        <v>45.344419590022973</v>
      </c>
      <c r="L33" s="230">
        <v>48.96707322150813</v>
      </c>
      <c r="M33" s="230">
        <v>50.269305271598299</v>
      </c>
      <c r="N33" s="230">
        <v>50.342086481061223</v>
      </c>
      <c r="O33" s="230">
        <v>51.243960525337833</v>
      </c>
      <c r="P33" s="230">
        <v>53.311415380240511</v>
      </c>
      <c r="Q33" s="230">
        <v>52.98798473965067</v>
      </c>
      <c r="R33" s="230">
        <v>58.501512215044038</v>
      </c>
      <c r="S33" s="230">
        <v>73.713204610789134</v>
      </c>
      <c r="T33" s="230">
        <v>74.123608843228823</v>
      </c>
      <c r="U33" s="230">
        <v>61.150127008530809</v>
      </c>
      <c r="V33" s="230">
        <v>56.425848591331793</v>
      </c>
      <c r="W33" s="230">
        <v>62.315616898986647</v>
      </c>
      <c r="X33" s="230">
        <v>44.043097836124588</v>
      </c>
      <c r="Y33" s="230">
        <v>49.66444886225328</v>
      </c>
      <c r="DA33" s="71" t="s">
        <v>282</v>
      </c>
    </row>
    <row r="34" spans="1:105" ht="12" customHeight="1" x14ac:dyDescent="0.25">
      <c r="A34" s="60" t="s">
        <v>187</v>
      </c>
      <c r="B34" s="262">
        <v>94.278451389359972</v>
      </c>
      <c r="C34" s="262">
        <v>83.031048585006829</v>
      </c>
      <c r="D34" s="262">
        <v>73.591775654416409</v>
      </c>
      <c r="E34" s="262">
        <v>80.378443286671029</v>
      </c>
      <c r="F34" s="262">
        <v>89.331797089088937</v>
      </c>
      <c r="G34" s="262">
        <v>61.793010254242887</v>
      </c>
      <c r="H34" s="262">
        <v>63.1246583158742</v>
      </c>
      <c r="I34" s="262">
        <v>75.085886175034872</v>
      </c>
      <c r="J34" s="262">
        <v>67.12362279351774</v>
      </c>
      <c r="K34" s="262">
        <v>39.716083955478638</v>
      </c>
      <c r="L34" s="262">
        <v>55.642695213037001</v>
      </c>
      <c r="M34" s="262">
        <v>59.254094814937673</v>
      </c>
      <c r="N34" s="262">
        <v>59.702214885099472</v>
      </c>
      <c r="O34" s="262">
        <v>64.497469107633947</v>
      </c>
      <c r="P34" s="262">
        <v>68.910105530547611</v>
      </c>
      <c r="Q34" s="262">
        <v>70.179888078441124</v>
      </c>
      <c r="R34" s="262">
        <v>66.591049115994437</v>
      </c>
      <c r="S34" s="262">
        <v>70.652556678463924</v>
      </c>
      <c r="T34" s="262">
        <v>67.772712612803716</v>
      </c>
      <c r="U34" s="262">
        <v>67.070695568079785</v>
      </c>
      <c r="V34" s="262">
        <v>53.727035352887967</v>
      </c>
      <c r="W34" s="262">
        <v>60.792717721436887</v>
      </c>
      <c r="X34" s="262">
        <v>27.80574678557922</v>
      </c>
      <c r="Y34" s="262">
        <v>39.791571755751526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206.15050850701897</v>
      </c>
      <c r="C35" s="261">
        <f t="shared" si="0"/>
        <v>188.88636803121202</v>
      </c>
      <c r="D35" s="261">
        <f t="shared" si="0"/>
        <v>180.15824787193301</v>
      </c>
      <c r="E35" s="261">
        <f t="shared" si="0"/>
        <v>184.06420280749276</v>
      </c>
      <c r="F35" s="261">
        <f t="shared" si="0"/>
        <v>148.43303326215627</v>
      </c>
      <c r="G35" s="261">
        <f t="shared" si="0"/>
        <v>115.24948939222691</v>
      </c>
      <c r="H35" s="261">
        <f t="shared" si="0"/>
        <v>114.46928388489893</v>
      </c>
      <c r="I35" s="261">
        <f t="shared" si="0"/>
        <v>129.79072840810898</v>
      </c>
      <c r="J35" s="261">
        <f t="shared" si="0"/>
        <v>101.53174935101444</v>
      </c>
      <c r="K35" s="261">
        <f t="shared" si="0"/>
        <v>66.208242240360136</v>
      </c>
      <c r="L35" s="261">
        <f t="shared" si="0"/>
        <v>84.317976011662196</v>
      </c>
      <c r="M35" s="261">
        <f t="shared" si="0"/>
        <v>86.885543415646069</v>
      </c>
      <c r="N35" s="261">
        <f t="shared" si="0"/>
        <v>88.710095234670788</v>
      </c>
      <c r="O35" s="261">
        <f t="shared" si="0"/>
        <v>91.518361878945598</v>
      </c>
      <c r="P35" s="261">
        <f t="shared" si="0"/>
        <v>95.822763509595092</v>
      </c>
      <c r="Q35" s="261">
        <f t="shared" si="0"/>
        <v>110.84565220779709</v>
      </c>
      <c r="R35" s="261">
        <f t="shared" si="0"/>
        <v>108.8060474492238</v>
      </c>
      <c r="S35" s="261">
        <f t="shared" si="0"/>
        <v>124.85310570753649</v>
      </c>
      <c r="T35" s="261">
        <f t="shared" si="0"/>
        <v>122.15299917185601</v>
      </c>
      <c r="U35" s="261">
        <f t="shared" si="0"/>
        <v>109.17983618421576</v>
      </c>
      <c r="V35" s="261">
        <f t="shared" si="0"/>
        <v>93.056002126952166</v>
      </c>
      <c r="W35" s="261">
        <f t="shared" si="0"/>
        <v>102.10572476831817</v>
      </c>
      <c r="X35" s="261">
        <f t="shared" si="0"/>
        <v>66.573630519467173</v>
      </c>
      <c r="Y35" s="261">
        <f t="shared" si="0"/>
        <v>74.803645696692357</v>
      </c>
      <c r="DA35" s="70"/>
    </row>
    <row r="36" spans="1:105" ht="12" customHeight="1" x14ac:dyDescent="0.25">
      <c r="A36" s="60" t="s">
        <v>190</v>
      </c>
      <c r="B36" s="262">
        <v>48.861380299927511</v>
      </c>
      <c r="C36" s="262">
        <v>39.923478483914877</v>
      </c>
      <c r="D36" s="262">
        <v>34.273843409715937</v>
      </c>
      <c r="E36" s="262">
        <v>31.77910620475113</v>
      </c>
      <c r="F36" s="262">
        <v>40.380429164041743</v>
      </c>
      <c r="G36" s="262">
        <v>36.632661882719923</v>
      </c>
      <c r="H36" s="262">
        <v>36.176460661572207</v>
      </c>
      <c r="I36" s="262">
        <v>39.835705563156772</v>
      </c>
      <c r="J36" s="262">
        <v>30.6755219737435</v>
      </c>
      <c r="K36" s="262">
        <v>21.375530855482211</v>
      </c>
      <c r="L36" s="262">
        <v>23.08659374895111</v>
      </c>
      <c r="M36" s="262">
        <v>23.690053150938279</v>
      </c>
      <c r="N36" s="262">
        <v>23.734480185378999</v>
      </c>
      <c r="O36" s="262">
        <v>24.079233247321611</v>
      </c>
      <c r="P36" s="262">
        <v>25.143370222198602</v>
      </c>
      <c r="Q36" s="262">
        <v>24.995308142086891</v>
      </c>
      <c r="R36" s="262">
        <v>27.565421929410061</v>
      </c>
      <c r="S36" s="262">
        <v>34.749802736512933</v>
      </c>
      <c r="T36" s="262">
        <v>34.962306431330447</v>
      </c>
      <c r="U36" s="262">
        <v>28.938687012387302</v>
      </c>
      <c r="V36" s="262">
        <v>26.5949802590162</v>
      </c>
      <c r="W36" s="262">
        <v>29.3575639678111</v>
      </c>
      <c r="X36" s="262">
        <v>20.80588978419302</v>
      </c>
      <c r="Y36" s="262">
        <v>23.507545267415601</v>
      </c>
      <c r="DA36" s="72" t="s">
        <v>284</v>
      </c>
    </row>
    <row r="37" spans="1:105" ht="12" customHeight="1" x14ac:dyDescent="0.25">
      <c r="A37" s="59" t="s">
        <v>31</v>
      </c>
      <c r="B37" s="230">
        <v>0.48046939299662189</v>
      </c>
      <c r="C37" s="230">
        <v>0.47649760248528739</v>
      </c>
      <c r="D37" s="230">
        <v>0.58804459250895813</v>
      </c>
      <c r="E37" s="230">
        <v>0.45145363152206103</v>
      </c>
      <c r="F37" s="230">
        <v>0.33127404249967379</v>
      </c>
      <c r="G37" s="230">
        <v>0</v>
      </c>
      <c r="H37" s="230">
        <v>0</v>
      </c>
      <c r="I37" s="230">
        <v>0</v>
      </c>
      <c r="J37" s="230">
        <v>9.6587112982964754E-2</v>
      </c>
      <c r="K37" s="230">
        <v>8.230044945601056E-2</v>
      </c>
      <c r="L37" s="230">
        <v>9.0075275599557858E-2</v>
      </c>
      <c r="M37" s="230">
        <v>8.8703366082821436E-2</v>
      </c>
      <c r="N37" s="230">
        <v>0.17822405763840429</v>
      </c>
      <c r="O37" s="230">
        <v>9.6125877159790651E-2</v>
      </c>
      <c r="P37" s="230">
        <v>0.101136214435669</v>
      </c>
      <c r="Q37" s="230">
        <v>0.10258523773788129</v>
      </c>
      <c r="R37" s="230">
        <v>0.1022017809468679</v>
      </c>
      <c r="S37" s="230">
        <v>0.1009347219634824</v>
      </c>
      <c r="T37" s="230">
        <v>0.1192966299222428</v>
      </c>
      <c r="U37" s="230">
        <v>0.1189573016674501</v>
      </c>
      <c r="V37" s="230">
        <v>8.6763790460272397E-2</v>
      </c>
      <c r="W37" s="230">
        <v>9.8717056033569991E-2</v>
      </c>
      <c r="X37" s="230">
        <v>9.4004520128927335E-2</v>
      </c>
      <c r="Y37" s="230">
        <v>0.1537583734881218</v>
      </c>
      <c r="DA37" s="71" t="s">
        <v>285</v>
      </c>
    </row>
    <row r="38" spans="1:105" ht="12" customHeight="1" x14ac:dyDescent="0.25">
      <c r="A38" s="59" t="s">
        <v>159</v>
      </c>
      <c r="B38" s="230">
        <v>1.2453029258409369</v>
      </c>
      <c r="C38" s="230">
        <v>0.41168075389736342</v>
      </c>
      <c r="D38" s="230">
        <v>0.30484993850995568</v>
      </c>
      <c r="E38" s="230">
        <v>0.29256522434649251</v>
      </c>
      <c r="F38" s="230">
        <v>0.2862733788440045</v>
      </c>
      <c r="G38" s="230">
        <v>0.17782198812195549</v>
      </c>
      <c r="H38" s="230">
        <v>0.25945451144879739</v>
      </c>
      <c r="I38" s="230">
        <v>0.17804593784822789</v>
      </c>
      <c r="J38" s="230">
        <v>0.16697908126076799</v>
      </c>
      <c r="K38" s="230">
        <v>0.14734554010922099</v>
      </c>
      <c r="L38" s="230">
        <v>0.16124785075071341</v>
      </c>
      <c r="M38" s="230">
        <v>0.15879718028450851</v>
      </c>
      <c r="N38" s="230">
        <v>7.9762784935041603E-2</v>
      </c>
      <c r="O38" s="230">
        <v>8.6034717349439238E-2</v>
      </c>
      <c r="P38" s="230">
        <v>0.18102590625529091</v>
      </c>
      <c r="Q38" s="230">
        <v>0.18234322119710361</v>
      </c>
      <c r="R38" s="230">
        <v>0.18166592489681521</v>
      </c>
      <c r="S38" s="230">
        <v>0.27350381558875569</v>
      </c>
      <c r="T38" s="230">
        <v>0.27605724768165912</v>
      </c>
      <c r="U38" s="230">
        <v>0.30302231982616412</v>
      </c>
      <c r="V38" s="230">
        <v>0.19462576518089761</v>
      </c>
      <c r="W38" s="230">
        <v>0.1986257818438989</v>
      </c>
      <c r="X38" s="230">
        <v>0.1728578732288456</v>
      </c>
      <c r="Y38" s="230">
        <v>0.1933026035628341</v>
      </c>
      <c r="DA38" s="71" t="s">
        <v>286</v>
      </c>
    </row>
    <row r="39" spans="1:105" ht="12" customHeight="1" x14ac:dyDescent="0.25">
      <c r="A39" s="59" t="s">
        <v>35</v>
      </c>
      <c r="B39" s="230">
        <v>47.135607981089947</v>
      </c>
      <c r="C39" s="230">
        <v>39.035300127532217</v>
      </c>
      <c r="D39" s="230">
        <v>33.380948878697033</v>
      </c>
      <c r="E39" s="230">
        <v>31.03508734888257</v>
      </c>
      <c r="F39" s="230">
        <v>39.762881742698063</v>
      </c>
      <c r="G39" s="230">
        <v>36.454839894597967</v>
      </c>
      <c r="H39" s="230">
        <v>35.91700615012342</v>
      </c>
      <c r="I39" s="230">
        <v>39.657659625308547</v>
      </c>
      <c r="J39" s="230">
        <v>30.41195577949977</v>
      </c>
      <c r="K39" s="230">
        <v>21.14588486591698</v>
      </c>
      <c r="L39" s="230">
        <v>22.835270622600831</v>
      </c>
      <c r="M39" s="230">
        <v>23.442552604570949</v>
      </c>
      <c r="N39" s="230">
        <v>23.476493342805551</v>
      </c>
      <c r="O39" s="230">
        <v>23.89707265281238</v>
      </c>
      <c r="P39" s="230">
        <v>24.861208101507639</v>
      </c>
      <c r="Q39" s="230">
        <v>24.710379683151899</v>
      </c>
      <c r="R39" s="230">
        <v>27.281554223566371</v>
      </c>
      <c r="S39" s="230">
        <v>34.375364198960703</v>
      </c>
      <c r="T39" s="230">
        <v>34.566952553726537</v>
      </c>
      <c r="U39" s="230">
        <v>28.516707390893689</v>
      </c>
      <c r="V39" s="230">
        <v>26.313590703375031</v>
      </c>
      <c r="W39" s="230">
        <v>29.06022112993363</v>
      </c>
      <c r="X39" s="230">
        <v>20.539027390835251</v>
      </c>
      <c r="Y39" s="230">
        <v>23.160484290364639</v>
      </c>
      <c r="DA39" s="71" t="s">
        <v>287</v>
      </c>
    </row>
    <row r="40" spans="1:105" ht="12" customHeight="1" x14ac:dyDescent="0.25">
      <c r="A40" s="60" t="s">
        <v>195</v>
      </c>
      <c r="B40" s="262">
        <v>112.08479727325749</v>
      </c>
      <c r="C40" s="262">
        <v>109.44908905429121</v>
      </c>
      <c r="D40" s="262">
        <v>111.5656673577051</v>
      </c>
      <c r="E40" s="262">
        <v>114.8014696689533</v>
      </c>
      <c r="F40" s="262">
        <v>66.393676424311778</v>
      </c>
      <c r="G40" s="262">
        <v>49.800318396174958</v>
      </c>
      <c r="H40" s="262">
        <v>48.855314285809669</v>
      </c>
      <c r="I40" s="262">
        <v>54.939523286942972</v>
      </c>
      <c r="J40" s="262">
        <v>39.553844146694303</v>
      </c>
      <c r="K40" s="262">
        <v>26.311540615885871</v>
      </c>
      <c r="L40" s="262">
        <v>35.283006757137763</v>
      </c>
      <c r="M40" s="262">
        <v>35.562977198723132</v>
      </c>
      <c r="N40" s="262">
        <v>37.134125983715037</v>
      </c>
      <c r="O40" s="262">
        <v>37.361424071190029</v>
      </c>
      <c r="P40" s="262">
        <v>38.543902948740467</v>
      </c>
      <c r="Q40" s="262">
        <v>53.122704223206178</v>
      </c>
      <c r="R40" s="262">
        <v>50.186602324922781</v>
      </c>
      <c r="S40" s="262">
        <v>57.155239184709338</v>
      </c>
      <c r="T40" s="262">
        <v>55.585429884545043</v>
      </c>
      <c r="U40" s="262">
        <v>48.963447986484773</v>
      </c>
      <c r="V40" s="262">
        <v>41.405993839543363</v>
      </c>
      <c r="W40" s="262">
        <v>44.398127406176357</v>
      </c>
      <c r="X40" s="262">
        <v>32.800828258395278</v>
      </c>
      <c r="Y40" s="262">
        <v>32.739726732387851</v>
      </c>
      <c r="DA40" s="72" t="s">
        <v>288</v>
      </c>
    </row>
    <row r="41" spans="1:105" ht="12" customHeight="1" x14ac:dyDescent="0.25">
      <c r="A41" s="64" t="s">
        <v>28</v>
      </c>
      <c r="B41" s="229">
        <v>9.3282336038706344</v>
      </c>
      <c r="C41" s="229">
        <v>6.5322335733788082</v>
      </c>
      <c r="D41" s="229">
        <v>5.275514619210818</v>
      </c>
      <c r="E41" s="229">
        <v>5.4053898954625188</v>
      </c>
      <c r="F41" s="229">
        <v>12.709473149241029</v>
      </c>
      <c r="G41" s="229">
        <v>7.6288110581104478</v>
      </c>
      <c r="H41" s="229">
        <v>6.2527439082379219</v>
      </c>
      <c r="I41" s="229">
        <v>7.4013806043233652</v>
      </c>
      <c r="J41" s="229">
        <v>2.522155171232153</v>
      </c>
      <c r="K41" s="229">
        <v>2.6922975066832362</v>
      </c>
      <c r="L41" s="229">
        <v>1.3748362395684659</v>
      </c>
      <c r="M41" s="229">
        <v>1.5121631790998029</v>
      </c>
      <c r="N41" s="229">
        <v>1.596334791565643</v>
      </c>
      <c r="O41" s="229">
        <v>1.3061037954181061</v>
      </c>
      <c r="P41" s="229">
        <v>1.650519781244373</v>
      </c>
      <c r="Q41" s="229">
        <v>0.37016572550509502</v>
      </c>
      <c r="R41" s="229">
        <v>0.30288616335346752</v>
      </c>
      <c r="S41" s="229">
        <v>0.93527413136832371</v>
      </c>
      <c r="T41" s="229">
        <v>1.1422566057265291</v>
      </c>
      <c r="U41" s="229">
        <v>1.363775996172959</v>
      </c>
      <c r="V41" s="229">
        <v>0.67017692111727722</v>
      </c>
      <c r="W41" s="229">
        <v>1.16887845451323</v>
      </c>
      <c r="X41" s="229">
        <v>0.38758445556797921</v>
      </c>
      <c r="Y41" s="229">
        <v>1.00962700056685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2.6873588309849199E-2</v>
      </c>
      <c r="C43" s="229">
        <v>2.270782549191595E-2</v>
      </c>
      <c r="D43" s="229">
        <v>2.311552519132519E-2</v>
      </c>
      <c r="E43" s="229">
        <v>1.7504858040935749E-2</v>
      </c>
      <c r="F43" s="229">
        <v>2.8829798928989441E-2</v>
      </c>
      <c r="G43" s="229">
        <v>0</v>
      </c>
      <c r="H43" s="229">
        <v>0</v>
      </c>
      <c r="I43" s="229">
        <v>0</v>
      </c>
      <c r="J43" s="229">
        <v>1.599396653651574E-2</v>
      </c>
      <c r="K43" s="229">
        <v>1.485150123170058E-2</v>
      </c>
      <c r="L43" s="229">
        <v>1.504776584105591E-2</v>
      </c>
      <c r="M43" s="229">
        <v>1.6259702027895478E-2</v>
      </c>
      <c r="N43" s="229">
        <v>3.1429032128284677E-2</v>
      </c>
      <c r="O43" s="229">
        <v>1.764780005981333E-2</v>
      </c>
      <c r="P43" s="229">
        <v>1.7905205674812449E-2</v>
      </c>
      <c r="Q43" s="229">
        <v>1.5491584027022101E-2</v>
      </c>
      <c r="R43" s="229">
        <v>1.7321240508699608E-2</v>
      </c>
      <c r="S43" s="229">
        <v>1.6934302368397939E-2</v>
      </c>
      <c r="T43" s="229">
        <v>2.073258932720794E-2</v>
      </c>
      <c r="U43" s="229">
        <v>2.0033411595083601E-2</v>
      </c>
      <c r="V43" s="229">
        <v>1.6012789236802851E-2</v>
      </c>
      <c r="W43" s="229">
        <v>1.8476068118966831E-2</v>
      </c>
      <c r="X43" s="229">
        <v>1.2563519327322539E-2</v>
      </c>
      <c r="Y43" s="229">
        <v>2.7191027922859479E-2</v>
      </c>
      <c r="DA43" s="73" t="s">
        <v>291</v>
      </c>
    </row>
    <row r="44" spans="1:105" ht="12" customHeight="1" x14ac:dyDescent="0.25">
      <c r="A44" s="64" t="s">
        <v>159</v>
      </c>
      <c r="B44" s="229">
        <v>7.097678181108015E-2</v>
      </c>
      <c r="C44" s="229">
        <v>1.999202358595031E-2</v>
      </c>
      <c r="D44" s="229">
        <v>1.221127408899835E-2</v>
      </c>
      <c r="E44" s="229">
        <v>1.1559778377805731E-2</v>
      </c>
      <c r="F44" s="229">
        <v>2.5387301053397669E-2</v>
      </c>
      <c r="G44" s="229">
        <v>1.9727482271442921E-2</v>
      </c>
      <c r="H44" s="229">
        <v>3.0502086542785599E-2</v>
      </c>
      <c r="I44" s="229">
        <v>1.9177114003158621E-2</v>
      </c>
      <c r="J44" s="229">
        <v>2.817607069026086E-2</v>
      </c>
      <c r="K44" s="229">
        <v>2.709483475805733E-2</v>
      </c>
      <c r="L44" s="229">
        <v>2.7449960428016999E-2</v>
      </c>
      <c r="M44" s="229">
        <v>2.966174053041409E-2</v>
      </c>
      <c r="N44" s="229">
        <v>1.433330531785305E-2</v>
      </c>
      <c r="O44" s="229">
        <v>1.60955328328178E-2</v>
      </c>
      <c r="P44" s="229">
        <v>3.2658385689361892E-2</v>
      </c>
      <c r="Q44" s="229">
        <v>2.8059630218018768E-2</v>
      </c>
      <c r="R44" s="229">
        <v>3.1374395404031953E-2</v>
      </c>
      <c r="S44" s="229">
        <v>4.6759673656242E-2</v>
      </c>
      <c r="T44" s="229">
        <v>4.8888407061313997E-2</v>
      </c>
      <c r="U44" s="229">
        <v>5.2001969376445863E-2</v>
      </c>
      <c r="V44" s="229">
        <v>3.6602450897910907E-2</v>
      </c>
      <c r="W44" s="229">
        <v>3.7882125831955042E-2</v>
      </c>
      <c r="X44" s="229">
        <v>2.3541444295535671E-2</v>
      </c>
      <c r="Y44" s="229">
        <v>3.4834206033265459E-2</v>
      </c>
      <c r="DA44" s="73" t="s">
        <v>292</v>
      </c>
    </row>
    <row r="45" spans="1:105" ht="12" customHeight="1" x14ac:dyDescent="0.25">
      <c r="A45" s="64" t="s">
        <v>32</v>
      </c>
      <c r="B45" s="229">
        <v>0.14125187626201441</v>
      </c>
      <c r="C45" s="229">
        <v>7.3665299025500092E-2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5.9837201772182312E-5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0.74984279517756447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0.23644025336835439</v>
      </c>
      <c r="N46" s="229">
        <v>0.47385350783920499</v>
      </c>
      <c r="O46" s="229">
        <v>0.74943509357764482</v>
      </c>
      <c r="P46" s="229">
        <v>0.51636810145199774</v>
      </c>
      <c r="Q46" s="229">
        <v>0.52404981934954298</v>
      </c>
      <c r="R46" s="229">
        <v>0.5243106855337456</v>
      </c>
      <c r="S46" s="229">
        <v>0.52035487978278361</v>
      </c>
      <c r="T46" s="229">
        <v>0.35403804628335411</v>
      </c>
      <c r="U46" s="229">
        <v>0.32014258501500698</v>
      </c>
      <c r="V46" s="229">
        <v>0.34221494418358078</v>
      </c>
      <c r="W46" s="229">
        <v>0.41677413186706741</v>
      </c>
      <c r="X46" s="229">
        <v>0.32062135770340161</v>
      </c>
      <c r="Y46" s="229">
        <v>0.43792682008716921</v>
      </c>
      <c r="DA46" s="73" t="s">
        <v>294</v>
      </c>
    </row>
    <row r="47" spans="1:105" ht="12" customHeight="1" x14ac:dyDescent="0.25">
      <c r="A47" s="64" t="s">
        <v>35</v>
      </c>
      <c r="B47" s="229">
        <v>2.630052714208488</v>
      </c>
      <c r="C47" s="229">
        <v>1.855785421134502</v>
      </c>
      <c r="D47" s="229">
        <v>1.3090239416162031</v>
      </c>
      <c r="E47" s="229">
        <v>1.200476939356556</v>
      </c>
      <c r="F47" s="229">
        <v>3.4521325691890778</v>
      </c>
      <c r="G47" s="229">
        <v>3.95927292381517</v>
      </c>
      <c r="H47" s="229">
        <v>4.1337337032217354</v>
      </c>
      <c r="I47" s="229">
        <v>4.18169454113161</v>
      </c>
      <c r="J47" s="229">
        <v>5.0238510630784843</v>
      </c>
      <c r="K47" s="229">
        <v>3.8067067257624512</v>
      </c>
      <c r="L47" s="229">
        <v>3.8056425599412922</v>
      </c>
      <c r="M47" s="229">
        <v>4.2867957228996261</v>
      </c>
      <c r="N47" s="229">
        <v>4.1300310312706046</v>
      </c>
      <c r="O47" s="229">
        <v>4.3767361939771154</v>
      </c>
      <c r="P47" s="229">
        <v>4.3908667392276959</v>
      </c>
      <c r="Q47" s="229">
        <v>3.7225949497690638</v>
      </c>
      <c r="R47" s="229">
        <v>4.6125920284263806</v>
      </c>
      <c r="S47" s="229">
        <v>5.7534644584615089</v>
      </c>
      <c r="T47" s="229">
        <v>5.9929667906179063</v>
      </c>
      <c r="U47" s="229">
        <v>4.7909164413773517</v>
      </c>
      <c r="V47" s="229">
        <v>4.8446676946661222</v>
      </c>
      <c r="W47" s="229">
        <v>5.425898705290348</v>
      </c>
      <c r="X47" s="229">
        <v>2.7384061220309599</v>
      </c>
      <c r="Y47" s="229">
        <v>4.0859203235124992</v>
      </c>
      <c r="DA47" s="73" t="s">
        <v>295</v>
      </c>
    </row>
    <row r="48" spans="1:105" ht="12" customHeight="1" x14ac:dyDescent="0.25">
      <c r="A48" s="64" t="s">
        <v>36</v>
      </c>
      <c r="B48" s="229">
        <v>29.475639817430221</v>
      </c>
      <c r="C48" s="229">
        <v>22.798764397546169</v>
      </c>
      <c r="D48" s="229">
        <v>19.638403922735339</v>
      </c>
      <c r="E48" s="229">
        <v>21.30307376156167</v>
      </c>
      <c r="F48" s="229">
        <v>38.467985750313112</v>
      </c>
      <c r="G48" s="229">
        <v>26.87266662416291</v>
      </c>
      <c r="H48" s="229">
        <v>27.34169337682906</v>
      </c>
      <c r="I48" s="229">
        <v>31.902463300619861</v>
      </c>
      <c r="J48" s="229">
        <v>21.750033531033679</v>
      </c>
      <c r="K48" s="229">
        <v>10.272567818211551</v>
      </c>
      <c r="L48" s="229">
        <v>12.54233414785798</v>
      </c>
      <c r="M48" s="229">
        <v>13.915858384433751</v>
      </c>
      <c r="N48" s="229">
        <v>13.909401392253381</v>
      </c>
      <c r="O48" s="229">
        <v>14.519887020066991</v>
      </c>
      <c r="P48" s="229">
        <v>15.900013030095121</v>
      </c>
      <c r="Q48" s="229">
        <v>9.3798092500067813</v>
      </c>
      <c r="R48" s="229">
        <v>8.5934633986162847</v>
      </c>
      <c r="S48" s="229">
        <v>10.043663457968011</v>
      </c>
      <c r="T48" s="229">
        <v>8.9337442804857421</v>
      </c>
      <c r="U48" s="229">
        <v>7.4122457622974194</v>
      </c>
      <c r="V48" s="229">
        <v>5.9248079218866687</v>
      </c>
      <c r="W48" s="229">
        <v>7.158740672913849</v>
      </c>
      <c r="X48" s="229">
        <v>5.167988721779845</v>
      </c>
      <c r="Y48" s="229">
        <v>5.9340035900885706</v>
      </c>
      <c r="DA48" s="73" t="s">
        <v>296</v>
      </c>
    </row>
    <row r="49" spans="1:105" ht="12" customHeight="1" x14ac:dyDescent="0.25">
      <c r="A49" s="64" t="s">
        <v>38</v>
      </c>
      <c r="B49" s="229">
        <v>2.4946224744155029E-2</v>
      </c>
      <c r="C49" s="229">
        <v>4.9754952603788601E-2</v>
      </c>
      <c r="D49" s="229">
        <v>2.4849918528112861E-2</v>
      </c>
      <c r="E49" s="229">
        <v>3.2278530904465683E-2</v>
      </c>
      <c r="F49" s="229">
        <v>3.2146228813367747E-2</v>
      </c>
      <c r="G49" s="229">
        <v>1.5409362798383E-2</v>
      </c>
      <c r="H49" s="229">
        <v>7.5711927753493247E-3</v>
      </c>
      <c r="I49" s="229">
        <v>7.7071685717058852E-3</v>
      </c>
      <c r="J49" s="229">
        <v>7.4530200002989547E-3</v>
      </c>
      <c r="K49" s="229">
        <v>6.8156112761370326E-3</v>
      </c>
      <c r="L49" s="229">
        <v>0</v>
      </c>
      <c r="M49" s="229">
        <v>0</v>
      </c>
      <c r="N49" s="229">
        <v>0</v>
      </c>
      <c r="O49" s="229">
        <v>7.5925895566239321E-3</v>
      </c>
      <c r="P49" s="229">
        <v>7.8470525761120714E-3</v>
      </c>
      <c r="Q49" s="229">
        <v>7.9637887649808177E-3</v>
      </c>
      <c r="R49" s="229">
        <v>7.967753050646436E-3</v>
      </c>
      <c r="S49" s="229">
        <v>7.0560136190196167E-3</v>
      </c>
      <c r="T49" s="229">
        <v>1.0841053476901249E-2</v>
      </c>
      <c r="U49" s="229">
        <v>6.0571623718272717E-3</v>
      </c>
      <c r="V49" s="229">
        <v>1.9752216470121699E-4</v>
      </c>
      <c r="W49" s="229">
        <v>6.0245931282100762E-2</v>
      </c>
      <c r="X49" s="229">
        <v>6.7776744407410452E-2</v>
      </c>
      <c r="Y49" s="229">
        <v>4.6151153089777713E-2</v>
      </c>
      <c r="DA49" s="73" t="s">
        <v>297</v>
      </c>
    </row>
    <row r="50" spans="1:105" ht="12" customHeight="1" x14ac:dyDescent="0.25">
      <c r="A50" s="64" t="s">
        <v>39</v>
      </c>
      <c r="B50" s="229">
        <v>69.636979871443543</v>
      </c>
      <c r="C50" s="229">
        <v>78.09618556152455</v>
      </c>
      <c r="D50" s="229">
        <v>85.282548156334329</v>
      </c>
      <c r="E50" s="229">
        <v>86.831185905249342</v>
      </c>
      <c r="F50" s="229">
        <v>11.677721626772801</v>
      </c>
      <c r="G50" s="229">
        <v>11.304430945016611</v>
      </c>
      <c r="H50" s="229">
        <v>11.089070018202809</v>
      </c>
      <c r="I50" s="229">
        <v>11.427100558293271</v>
      </c>
      <c r="J50" s="229">
        <v>10.206181324122911</v>
      </c>
      <c r="K50" s="229">
        <v>9.491206617962737</v>
      </c>
      <c r="L50" s="229">
        <v>17.51769608350094</v>
      </c>
      <c r="M50" s="229">
        <v>15.56579821636328</v>
      </c>
      <c r="N50" s="229">
        <v>16.978742923340072</v>
      </c>
      <c r="O50" s="229">
        <v>16.367926045700919</v>
      </c>
      <c r="P50" s="229">
        <v>16.027724652781</v>
      </c>
      <c r="Q50" s="229">
        <v>39.074569475565667</v>
      </c>
      <c r="R50" s="229">
        <v>36.096686660029533</v>
      </c>
      <c r="S50" s="229">
        <v>39.831732267485052</v>
      </c>
      <c r="T50" s="229">
        <v>39.08190227436431</v>
      </c>
      <c r="U50" s="229">
        <v>34.998274658278667</v>
      </c>
      <c r="V50" s="229">
        <v>29.57131359539029</v>
      </c>
      <c r="W50" s="229">
        <v>30.11123131635884</v>
      </c>
      <c r="X50" s="229">
        <v>24.082345893282831</v>
      </c>
      <c r="Y50" s="229">
        <v>21.164072611086851</v>
      </c>
      <c r="DA50" s="73" t="s">
        <v>298</v>
      </c>
    </row>
    <row r="51" spans="1:105" ht="12" customHeight="1" x14ac:dyDescent="0.25">
      <c r="A51" s="61" t="s">
        <v>207</v>
      </c>
      <c r="B51" s="263">
        <v>45.204330933833972</v>
      </c>
      <c r="C51" s="263">
        <v>39.513800493005938</v>
      </c>
      <c r="D51" s="263">
        <v>34.318737104511989</v>
      </c>
      <c r="E51" s="263">
        <v>37.483626933788322</v>
      </c>
      <c r="F51" s="263">
        <v>41.658927673802758</v>
      </c>
      <c r="G51" s="263">
        <v>28.816509113332021</v>
      </c>
      <c r="H51" s="263">
        <v>29.437508937517048</v>
      </c>
      <c r="I51" s="263">
        <v>35.015499558009218</v>
      </c>
      <c r="J51" s="263">
        <v>31.302383230576641</v>
      </c>
      <c r="K51" s="263">
        <v>18.52117076899205</v>
      </c>
      <c r="L51" s="263">
        <v>25.948375505573321</v>
      </c>
      <c r="M51" s="263">
        <v>27.63251306598465</v>
      </c>
      <c r="N51" s="263">
        <v>27.841489065576749</v>
      </c>
      <c r="O51" s="263">
        <v>30.077704560433951</v>
      </c>
      <c r="P51" s="263">
        <v>32.135490338656027</v>
      </c>
      <c r="Q51" s="263">
        <v>32.727639842504011</v>
      </c>
      <c r="R51" s="263">
        <v>31.054023194890959</v>
      </c>
      <c r="S51" s="263">
        <v>32.948063786314201</v>
      </c>
      <c r="T51" s="263">
        <v>31.60526285598052</v>
      </c>
      <c r="U51" s="263">
        <v>31.277701185343691</v>
      </c>
      <c r="V51" s="263">
        <v>25.055028028392599</v>
      </c>
      <c r="W51" s="263">
        <v>28.350033394330708</v>
      </c>
      <c r="X51" s="263">
        <v>12.966912476878869</v>
      </c>
      <c r="Y51" s="263">
        <v>18.556373696888901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273.66581394160221</v>
      </c>
      <c r="C54" s="223">
        <v>239.38222907277861</v>
      </c>
      <c r="D54" s="223">
        <v>212.7873889230178</v>
      </c>
      <c r="E54" s="223">
        <v>252.0928669448605</v>
      </c>
      <c r="F54" s="223">
        <v>293.70359176434312</v>
      </c>
      <c r="G54" s="223">
        <v>279.49816997431338</v>
      </c>
      <c r="H54" s="223">
        <v>304.28213865001442</v>
      </c>
      <c r="I54" s="223">
        <v>325.18011477638902</v>
      </c>
      <c r="J54" s="223">
        <v>302.52950384587291</v>
      </c>
      <c r="K54" s="223">
        <v>262.92374704042061</v>
      </c>
      <c r="L54" s="223">
        <v>266.57356913440577</v>
      </c>
      <c r="M54" s="223">
        <v>286.406176022034</v>
      </c>
      <c r="N54" s="223">
        <v>286.46290283458382</v>
      </c>
      <c r="O54" s="223">
        <v>245.78264767398329</v>
      </c>
      <c r="P54" s="223">
        <v>225.61717489535519</v>
      </c>
      <c r="Q54" s="223">
        <v>237.93362296349099</v>
      </c>
      <c r="R54" s="223">
        <v>239.57591371168351</v>
      </c>
      <c r="S54" s="223">
        <v>304.85828691953049</v>
      </c>
      <c r="T54" s="223">
        <v>322.66080928928631</v>
      </c>
      <c r="U54" s="223">
        <v>259.4063720809059</v>
      </c>
      <c r="V54" s="223">
        <v>262.26297911296729</v>
      </c>
      <c r="W54" s="223">
        <v>291.27398286021128</v>
      </c>
      <c r="X54" s="223">
        <v>226.55966883476151</v>
      </c>
      <c r="Y54" s="223">
        <v>229.06452412823111</v>
      </c>
      <c r="DA54" s="89" t="s">
        <v>300</v>
      </c>
    </row>
    <row r="55" spans="1:105" ht="12" customHeight="1" x14ac:dyDescent="0.25">
      <c r="A55" s="55" t="s">
        <v>91</v>
      </c>
      <c r="B55" s="259">
        <v>0.50052332122810206</v>
      </c>
      <c r="C55" s="259">
        <v>0.43204607049611782</v>
      </c>
      <c r="D55" s="259">
        <v>0.37292215810325441</v>
      </c>
      <c r="E55" s="259">
        <v>0.43834153859231928</v>
      </c>
      <c r="F55" s="259">
        <v>0.54864045233424819</v>
      </c>
      <c r="G55" s="259">
        <v>0.52665922325459014</v>
      </c>
      <c r="H55" s="259">
        <v>0.5764625454923622</v>
      </c>
      <c r="I55" s="259">
        <v>0.62031551763817672</v>
      </c>
      <c r="J55" s="259">
        <v>0.60059744761051748</v>
      </c>
      <c r="K55" s="259">
        <v>0.5188825781526758</v>
      </c>
      <c r="L55" s="259">
        <v>0.53331859094682721</v>
      </c>
      <c r="M55" s="259">
        <v>0.57180278603729295</v>
      </c>
      <c r="N55" s="259">
        <v>0.56896590794590796</v>
      </c>
      <c r="O55" s="259">
        <v>0.49407479715972707</v>
      </c>
      <c r="P55" s="259">
        <v>0.45553740780767521</v>
      </c>
      <c r="Q55" s="259">
        <v>0.47665301311121011</v>
      </c>
      <c r="R55" s="259">
        <v>0.48652984285131229</v>
      </c>
      <c r="S55" s="259">
        <v>0.60002990066885797</v>
      </c>
      <c r="T55" s="259">
        <v>0.63792576443403048</v>
      </c>
      <c r="U55" s="259">
        <v>0.53298047813881599</v>
      </c>
      <c r="V55" s="259">
        <v>0.53978508921017487</v>
      </c>
      <c r="W55" s="259">
        <v>0.59924779626419344</v>
      </c>
      <c r="X55" s="259">
        <v>0.43782385826063491</v>
      </c>
      <c r="Y55" s="259">
        <v>0.46261659376233571</v>
      </c>
      <c r="DA55" s="67" t="s">
        <v>301</v>
      </c>
    </row>
    <row r="56" spans="1:105" ht="12" customHeight="1" x14ac:dyDescent="0.25">
      <c r="A56" s="173" t="s">
        <v>92</v>
      </c>
      <c r="B56" s="224">
        <v>9.5973196883327949E-2</v>
      </c>
      <c r="C56" s="224">
        <v>8.2842978194607356E-2</v>
      </c>
      <c r="D56" s="224">
        <v>7.1506221955816698E-2</v>
      </c>
      <c r="E56" s="224">
        <v>8.4050107160320658E-2</v>
      </c>
      <c r="F56" s="224">
        <v>0.10519945008923311</v>
      </c>
      <c r="G56" s="224">
        <v>0.1009846438320075</v>
      </c>
      <c r="H56" s="224">
        <v>0.11053421694448839</v>
      </c>
      <c r="I56" s="224">
        <v>0.1189428359861401</v>
      </c>
      <c r="J56" s="224">
        <v>0.1151619807558972</v>
      </c>
      <c r="K56" s="224">
        <v>9.9493505537738794E-2</v>
      </c>
      <c r="L56" s="224">
        <v>0.10226154898215591</v>
      </c>
      <c r="M56" s="224">
        <v>0.1096407280846427</v>
      </c>
      <c r="N56" s="224">
        <v>0.1090967688962267</v>
      </c>
      <c r="O56" s="224">
        <v>9.473672009239141E-2</v>
      </c>
      <c r="P56" s="224">
        <v>8.7347341218737662E-2</v>
      </c>
      <c r="Q56" s="224">
        <v>9.1396167835116782E-2</v>
      </c>
      <c r="R56" s="224">
        <v>9.3290007512564985E-2</v>
      </c>
      <c r="S56" s="224">
        <v>0.11751842963926221</v>
      </c>
      <c r="T56" s="224">
        <v>0.12516494149435969</v>
      </c>
      <c r="U56" s="224">
        <v>0.1025693213106693</v>
      </c>
      <c r="V56" s="224">
        <v>0.10350147224777161</v>
      </c>
      <c r="W56" s="224">
        <v>0.11490319090757049</v>
      </c>
      <c r="X56" s="224">
        <v>8.3950844180379056E-2</v>
      </c>
      <c r="Y56" s="224">
        <v>8.8704744717406456E-2</v>
      </c>
      <c r="DA56" s="177" t="s">
        <v>302</v>
      </c>
    </row>
    <row r="57" spans="1:105" ht="12" customHeight="1" x14ac:dyDescent="0.25">
      <c r="A57" s="173" t="s">
        <v>93</v>
      </c>
      <c r="B57" s="224">
        <v>13.276509056208329</v>
      </c>
      <c r="C57" s="224">
        <v>11.46013247408076</v>
      </c>
      <c r="D57" s="224">
        <v>9.8918555826138217</v>
      </c>
      <c r="E57" s="224">
        <v>11.627121374792139</v>
      </c>
      <c r="F57" s="224">
        <v>14.55282826012087</v>
      </c>
      <c r="G57" s="224">
        <v>13.96977053920067</v>
      </c>
      <c r="H57" s="224">
        <v>15.29081639396056</v>
      </c>
      <c r="I57" s="224">
        <v>16.45402769130235</v>
      </c>
      <c r="J57" s="224">
        <v>15.931000842821369</v>
      </c>
      <c r="K57" s="224">
        <v>13.76349303974439</v>
      </c>
      <c r="L57" s="224">
        <v>14.14641196972917</v>
      </c>
      <c r="M57" s="224">
        <v>15.16721508313017</v>
      </c>
      <c r="N57" s="224">
        <v>15.09196616649783</v>
      </c>
      <c r="O57" s="224">
        <v>13.105460306705719</v>
      </c>
      <c r="P57" s="224">
        <v>12.08324620191684</v>
      </c>
      <c r="Q57" s="224">
        <v>12.643343030875471</v>
      </c>
      <c r="R57" s="224">
        <v>12.905328464779631</v>
      </c>
      <c r="S57" s="224">
        <v>15.85780629593858</v>
      </c>
      <c r="T57" s="224">
        <v>16.806251353490321</v>
      </c>
      <c r="U57" s="224">
        <v>14.003153752858911</v>
      </c>
      <c r="V57" s="224">
        <v>14.31793748934858</v>
      </c>
      <c r="W57" s="224">
        <v>15.89520099581677</v>
      </c>
      <c r="X57" s="224">
        <v>11.613389771647331</v>
      </c>
      <c r="Y57" s="224">
        <v>12.27102341918421</v>
      </c>
      <c r="DA57" s="177" t="s">
        <v>303</v>
      </c>
    </row>
    <row r="58" spans="1:105" ht="12" customHeight="1" x14ac:dyDescent="0.25">
      <c r="A58" s="173" t="s">
        <v>94</v>
      </c>
      <c r="B58" s="224">
        <v>0.22891090835613501</v>
      </c>
      <c r="C58" s="224">
        <v>0.19759330735339231</v>
      </c>
      <c r="D58" s="224">
        <v>0.1705533914945046</v>
      </c>
      <c r="E58" s="224">
        <v>0.20047249651263599</v>
      </c>
      <c r="F58" s="224">
        <v>0.25091694827845767</v>
      </c>
      <c r="G58" s="224">
        <v>0.24086398390696201</v>
      </c>
      <c r="H58" s="224">
        <v>0.26364119177937217</v>
      </c>
      <c r="I58" s="224">
        <v>0.28369704784494798</v>
      </c>
      <c r="J58" s="224">
        <v>0.27467912374505499</v>
      </c>
      <c r="K58" s="224">
        <v>0.23730738860212261</v>
      </c>
      <c r="L58" s="224">
        <v>0.24390960005081561</v>
      </c>
      <c r="M58" s="224">
        <v>0.26151008274940007</v>
      </c>
      <c r="N58" s="224">
        <v>0.26021265600972038</v>
      </c>
      <c r="O58" s="224">
        <v>0.2259617200976814</v>
      </c>
      <c r="P58" s="224">
        <v>0.20833690936836891</v>
      </c>
      <c r="Q58" s="224">
        <v>0.2179939866423346</v>
      </c>
      <c r="R58" s="224">
        <v>0.22251108698830499</v>
      </c>
      <c r="S58" s="224">
        <v>0.28099727868168828</v>
      </c>
      <c r="T58" s="224">
        <v>0.29853773118183591</v>
      </c>
      <c r="U58" s="224">
        <v>0.244643684624163</v>
      </c>
      <c r="V58" s="224">
        <v>0.24686700868407199</v>
      </c>
      <c r="W58" s="224">
        <v>0.27406186995777282</v>
      </c>
      <c r="X58" s="224">
        <v>0.20023573896321101</v>
      </c>
      <c r="Y58" s="224">
        <v>0.2115745265154125</v>
      </c>
      <c r="DA58" s="177" t="s">
        <v>304</v>
      </c>
    </row>
    <row r="59" spans="1:105" ht="12" customHeight="1" x14ac:dyDescent="0.25">
      <c r="A59" s="56" t="s">
        <v>95</v>
      </c>
      <c r="B59" s="260">
        <v>0.58364817101829036</v>
      </c>
      <c r="C59" s="260">
        <v>0.50301882297209188</v>
      </c>
      <c r="D59" s="260">
        <v>0.43564877644481492</v>
      </c>
      <c r="E59" s="260">
        <v>0.51245670994506809</v>
      </c>
      <c r="F59" s="260">
        <v>0.64174049305938818</v>
      </c>
      <c r="G59" s="260">
        <v>0.62541049957308603</v>
      </c>
      <c r="H59" s="260">
        <v>0.68333749233531105</v>
      </c>
      <c r="I59" s="260">
        <v>0.72810830975942697</v>
      </c>
      <c r="J59" s="260">
        <v>0.69145609620985482</v>
      </c>
      <c r="K59" s="260">
        <v>0.60664966114271446</v>
      </c>
      <c r="L59" s="260">
        <v>0.60848148674926361</v>
      </c>
      <c r="M59" s="260">
        <v>0.65523056912036648</v>
      </c>
      <c r="N59" s="260">
        <v>0.65363916404860078</v>
      </c>
      <c r="O59" s="260">
        <v>0.56117302674516156</v>
      </c>
      <c r="P59" s="260">
        <v>0.51448496641951358</v>
      </c>
      <c r="Q59" s="260">
        <v>0.53578932700035664</v>
      </c>
      <c r="R59" s="260">
        <v>0.54283748808024623</v>
      </c>
      <c r="S59" s="260">
        <v>0.70036366048634557</v>
      </c>
      <c r="T59" s="260">
        <v>0.73749273202808874</v>
      </c>
      <c r="U59" s="260">
        <v>0.58899283940323488</v>
      </c>
      <c r="V59" s="260">
        <v>0.59715249933765091</v>
      </c>
      <c r="W59" s="260">
        <v>0.66475417721328145</v>
      </c>
      <c r="X59" s="260">
        <v>0.5174585591062163</v>
      </c>
      <c r="Y59" s="260">
        <v>0.5251993114000032</v>
      </c>
      <c r="DA59" s="68" t="s">
        <v>305</v>
      </c>
    </row>
    <row r="60" spans="1:105" ht="12" customHeight="1" x14ac:dyDescent="0.25">
      <c r="A60" s="37" t="s">
        <v>159</v>
      </c>
      <c r="B60" s="226">
        <v>7.5691828709472291E-3</v>
      </c>
      <c r="C60" s="226">
        <v>2.5553560420507699E-3</v>
      </c>
      <c r="D60" s="226">
        <v>1.902779013366397E-3</v>
      </c>
      <c r="E60" s="226">
        <v>2.1225437120863402E-3</v>
      </c>
      <c r="F60" s="226">
        <v>2.1905866584891621E-3</v>
      </c>
      <c r="G60" s="226">
        <v>1.655906902074112E-3</v>
      </c>
      <c r="H60" s="226">
        <v>2.6332307675137369E-3</v>
      </c>
      <c r="I60" s="226">
        <v>1.6876044645783E-3</v>
      </c>
      <c r="J60" s="226">
        <v>1.8178175570018669E-3</v>
      </c>
      <c r="K60" s="226">
        <v>2.1877320396425331E-3</v>
      </c>
      <c r="L60" s="226">
        <v>1.952917715431633E-3</v>
      </c>
      <c r="M60" s="226">
        <v>1.9783949072247971E-3</v>
      </c>
      <c r="N60" s="226">
        <v>9.8811524565218644E-4</v>
      </c>
      <c r="O60" s="226">
        <v>8.6991719764082135E-4</v>
      </c>
      <c r="P60" s="226">
        <v>1.586659348699198E-3</v>
      </c>
      <c r="Q60" s="226">
        <v>1.6515631374812679E-3</v>
      </c>
      <c r="R60" s="226">
        <v>1.6417486077614011E-3</v>
      </c>
      <c r="S60" s="226">
        <v>2.761130817930192E-3</v>
      </c>
      <c r="T60" s="226">
        <v>2.985522617252876E-3</v>
      </c>
      <c r="U60" s="226">
        <v>2.8934274772677892E-3</v>
      </c>
      <c r="V60" s="226">
        <v>2.1962003161342162E-3</v>
      </c>
      <c r="W60" s="226">
        <v>2.2331630382422109E-3</v>
      </c>
      <c r="X60" s="226">
        <v>2.588881268592321E-3</v>
      </c>
      <c r="Y60" s="226">
        <v>2.3607371496706911E-3</v>
      </c>
      <c r="DA60" s="69" t="s">
        <v>306</v>
      </c>
    </row>
    <row r="61" spans="1:105" ht="12" customHeight="1" x14ac:dyDescent="0.25">
      <c r="A61" s="37" t="s">
        <v>35</v>
      </c>
      <c r="B61" s="226">
        <v>0.29352754327774749</v>
      </c>
      <c r="C61" s="226">
        <v>0.24824135628786159</v>
      </c>
      <c r="D61" s="226">
        <v>0.2134649990165392</v>
      </c>
      <c r="E61" s="226">
        <v>0.23068144832962159</v>
      </c>
      <c r="F61" s="226">
        <v>0.31173321817334748</v>
      </c>
      <c r="G61" s="226">
        <v>0.34780146507954179</v>
      </c>
      <c r="H61" s="226">
        <v>0.37346815853321202</v>
      </c>
      <c r="I61" s="226">
        <v>0.38511588641008943</v>
      </c>
      <c r="J61" s="226">
        <v>0.33920194499682038</v>
      </c>
      <c r="K61" s="226">
        <v>0.3216686618661348</v>
      </c>
      <c r="L61" s="226">
        <v>0.28334916047819159</v>
      </c>
      <c r="M61" s="226">
        <v>0.29922705286522938</v>
      </c>
      <c r="N61" s="226">
        <v>0.29796570125025962</v>
      </c>
      <c r="O61" s="226">
        <v>0.2475566752436853</v>
      </c>
      <c r="P61" s="226">
        <v>0.22324973422484221</v>
      </c>
      <c r="Q61" s="226">
        <v>0.2293035265427055</v>
      </c>
      <c r="R61" s="226">
        <v>0.25259691828286851</v>
      </c>
      <c r="S61" s="226">
        <v>0.35554670566288132</v>
      </c>
      <c r="T61" s="226">
        <v>0.38300819152389248</v>
      </c>
      <c r="U61" s="226">
        <v>0.27897360793864578</v>
      </c>
      <c r="V61" s="226">
        <v>0.30421280385355232</v>
      </c>
      <c r="W61" s="226">
        <v>0.33474144236115139</v>
      </c>
      <c r="X61" s="226">
        <v>0.3151581910739924</v>
      </c>
      <c r="Y61" s="226">
        <v>0.28978995286238363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0.28255144486959549</v>
      </c>
      <c r="C64" s="226">
        <v>0.25222211064217948</v>
      </c>
      <c r="D64" s="226">
        <v>0.22028099841490931</v>
      </c>
      <c r="E64" s="226">
        <v>0.27965271790336022</v>
      </c>
      <c r="F64" s="226">
        <v>0.3278166882275515</v>
      </c>
      <c r="G64" s="226">
        <v>0.27595312759147</v>
      </c>
      <c r="H64" s="226">
        <v>0.30723610303458532</v>
      </c>
      <c r="I64" s="226">
        <v>0.34130481888475928</v>
      </c>
      <c r="J64" s="226">
        <v>0.35043633365603261</v>
      </c>
      <c r="K64" s="226">
        <v>0.28279326723693721</v>
      </c>
      <c r="L64" s="226">
        <v>0.32317940855564042</v>
      </c>
      <c r="M64" s="226">
        <v>0.35402512134791231</v>
      </c>
      <c r="N64" s="226">
        <v>0.3546853475526891</v>
      </c>
      <c r="O64" s="226">
        <v>0.31274643430383547</v>
      </c>
      <c r="P64" s="226">
        <v>0.28964857284597217</v>
      </c>
      <c r="Q64" s="226">
        <v>0.30483423732016979</v>
      </c>
      <c r="R64" s="226">
        <v>0.28859882118961627</v>
      </c>
      <c r="S64" s="226">
        <v>0.34205582400553408</v>
      </c>
      <c r="T64" s="226">
        <v>0.35149901788694332</v>
      </c>
      <c r="U64" s="226">
        <v>0.30712580398732131</v>
      </c>
      <c r="V64" s="226">
        <v>0.29074349516796433</v>
      </c>
      <c r="W64" s="226">
        <v>0.32777957181388789</v>
      </c>
      <c r="X64" s="226">
        <v>0.1997114867636316</v>
      </c>
      <c r="Y64" s="226">
        <v>0.23304862138794891</v>
      </c>
      <c r="DA64" s="69" t="s">
        <v>310</v>
      </c>
    </row>
    <row r="65" spans="1:105" ht="12" customHeight="1" x14ac:dyDescent="0.25">
      <c r="A65" s="57" t="s">
        <v>220</v>
      </c>
      <c r="B65" s="261">
        <v>40.570373360660838</v>
      </c>
      <c r="C65" s="261">
        <v>35.48226633385822</v>
      </c>
      <c r="D65" s="261">
        <v>33.116248414979111</v>
      </c>
      <c r="E65" s="261">
        <v>40.363290630075468</v>
      </c>
      <c r="F65" s="261">
        <v>45.262419723933682</v>
      </c>
      <c r="G65" s="261">
        <v>40.100526416491533</v>
      </c>
      <c r="H65" s="261">
        <v>42.821777902936113</v>
      </c>
      <c r="I65" s="261">
        <v>45.472287565715483</v>
      </c>
      <c r="J65" s="261">
        <v>36.336783061799167</v>
      </c>
      <c r="K65" s="261">
        <v>30.763974410173571</v>
      </c>
      <c r="L65" s="261">
        <v>29.734495593197249</v>
      </c>
      <c r="M65" s="261">
        <v>32.472246211444649</v>
      </c>
      <c r="N65" s="261">
        <v>32.918034975849388</v>
      </c>
      <c r="O65" s="261">
        <v>27.385701152684231</v>
      </c>
      <c r="P65" s="261">
        <v>25.078790586085109</v>
      </c>
      <c r="Q65" s="261">
        <v>24.408154555195111</v>
      </c>
      <c r="R65" s="261">
        <v>23.60058114146759</v>
      </c>
      <c r="S65" s="261">
        <v>31.437422051208831</v>
      </c>
      <c r="T65" s="261">
        <v>32.411954884426883</v>
      </c>
      <c r="U65" s="261">
        <v>24.5622260356499</v>
      </c>
      <c r="V65" s="261">
        <v>24.617138202515161</v>
      </c>
      <c r="W65" s="261">
        <v>27.756680863993729</v>
      </c>
      <c r="X65" s="261">
        <v>24.61743425573955</v>
      </c>
      <c r="Y65" s="261">
        <v>23.111417328894831</v>
      </c>
      <c r="DA65" s="70" t="s">
        <v>311</v>
      </c>
    </row>
    <row r="66" spans="1:105" ht="12" customHeight="1" x14ac:dyDescent="0.25">
      <c r="A66" s="18" t="s">
        <v>28</v>
      </c>
      <c r="B66" s="230">
        <v>9.5888907854225227</v>
      </c>
      <c r="C66" s="230">
        <v>7.8220310828494277</v>
      </c>
      <c r="D66" s="230">
        <v>7.0383751448998328</v>
      </c>
      <c r="E66" s="230">
        <v>8.2672840525666835</v>
      </c>
      <c r="F66" s="230">
        <v>11.08865204698844</v>
      </c>
      <c r="G66" s="230">
        <v>8.3750970271802547</v>
      </c>
      <c r="H66" s="230">
        <v>7.4874868484393868</v>
      </c>
      <c r="I66" s="230">
        <v>8.1700593679742894</v>
      </c>
      <c r="J66" s="230">
        <v>3.3064666274205559</v>
      </c>
      <c r="K66" s="230">
        <v>5.1716668258782672</v>
      </c>
      <c r="L66" s="230">
        <v>2.432506315613824</v>
      </c>
      <c r="M66" s="230">
        <v>2.6262920372862859</v>
      </c>
      <c r="N66" s="230">
        <v>2.822227080594176</v>
      </c>
      <c r="O66" s="230">
        <v>1.868661987397527</v>
      </c>
      <c r="P66" s="230">
        <v>1.991767804552564</v>
      </c>
      <c r="Q66" s="230">
        <v>0.70695934263370397</v>
      </c>
      <c r="R66" s="230">
        <v>0.55561290174889888</v>
      </c>
      <c r="S66" s="230">
        <v>1.8402195675612729</v>
      </c>
      <c r="T66" s="230">
        <v>2.4054443635194618</v>
      </c>
      <c r="U66" s="230">
        <v>2.5755440684199549</v>
      </c>
      <c r="V66" s="230">
        <v>1.502038195434293</v>
      </c>
      <c r="W66" s="230">
        <v>2.456826767340738</v>
      </c>
      <c r="X66" s="230">
        <v>1.206642110475113</v>
      </c>
      <c r="Y66" s="230">
        <v>2.205773831755113</v>
      </c>
      <c r="DA66" s="71" t="s">
        <v>312</v>
      </c>
    </row>
    <row r="67" spans="1:105" ht="12" customHeight="1" x14ac:dyDescent="0.25">
      <c r="A67" s="18" t="s">
        <v>32</v>
      </c>
      <c r="B67" s="230">
        <v>0.14552479105824431</v>
      </c>
      <c r="C67" s="230">
        <v>8.8408615291073564E-2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1.2629225401970541E-4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2.6833081983101601</v>
      </c>
      <c r="C68" s="230">
        <v>2.2055796003071659</v>
      </c>
      <c r="D68" s="230">
        <v>1.733374149681842</v>
      </c>
      <c r="E68" s="230">
        <v>1.822329064069669</v>
      </c>
      <c r="F68" s="230">
        <v>2.9893434786546571</v>
      </c>
      <c r="G68" s="230">
        <v>4.3140539687490467</v>
      </c>
      <c r="H68" s="230">
        <v>4.9129808602902214</v>
      </c>
      <c r="I68" s="230">
        <v>4.5814391870160982</v>
      </c>
      <c r="J68" s="230">
        <v>6.5368157352270373</v>
      </c>
      <c r="K68" s="230">
        <v>7.2576171478111142</v>
      </c>
      <c r="L68" s="230">
        <v>6.6829489902461203</v>
      </c>
      <c r="M68" s="230">
        <v>7.389487051588846</v>
      </c>
      <c r="N68" s="230">
        <v>7.2470029182773299</v>
      </c>
      <c r="O68" s="230">
        <v>6.214992027527896</v>
      </c>
      <c r="P68" s="230">
        <v>5.2590267121735126</v>
      </c>
      <c r="Q68" s="230">
        <v>7.0563670558642224</v>
      </c>
      <c r="R68" s="230">
        <v>8.397984670504572</v>
      </c>
      <c r="S68" s="230">
        <v>11.2356267198245</v>
      </c>
      <c r="T68" s="230">
        <v>12.52594945472603</v>
      </c>
      <c r="U68" s="230">
        <v>8.9801105912181143</v>
      </c>
      <c r="V68" s="230">
        <v>10.77687008613278</v>
      </c>
      <c r="W68" s="230">
        <v>11.319155053142151</v>
      </c>
      <c r="X68" s="230">
        <v>8.4614955312141191</v>
      </c>
      <c r="Y68" s="230">
        <v>8.8598641519719497</v>
      </c>
      <c r="DA68" s="71" t="s">
        <v>314</v>
      </c>
    </row>
    <row r="69" spans="1:105" ht="12" customHeight="1" x14ac:dyDescent="0.25">
      <c r="A69" s="18" t="s">
        <v>36</v>
      </c>
      <c r="B69" s="230">
        <v>28.152649585869909</v>
      </c>
      <c r="C69" s="230">
        <v>25.366247035410549</v>
      </c>
      <c r="D69" s="230">
        <v>24.34449912039744</v>
      </c>
      <c r="E69" s="230">
        <v>30.273677513439111</v>
      </c>
      <c r="F69" s="230">
        <v>31.184424198290579</v>
      </c>
      <c r="G69" s="230">
        <v>27.41137542056223</v>
      </c>
      <c r="H69" s="230">
        <v>30.421310194206491</v>
      </c>
      <c r="I69" s="230">
        <v>32.720789010725092</v>
      </c>
      <c r="J69" s="230">
        <v>26.493500699151578</v>
      </c>
      <c r="K69" s="230">
        <v>18.334690436484191</v>
      </c>
      <c r="L69" s="230">
        <v>20.61904028733731</v>
      </c>
      <c r="M69" s="230">
        <v>22.456467122569521</v>
      </c>
      <c r="N69" s="230">
        <v>22.848804976977888</v>
      </c>
      <c r="O69" s="230">
        <v>19.302047137758802</v>
      </c>
      <c r="P69" s="230">
        <v>17.827996069359031</v>
      </c>
      <c r="Q69" s="230">
        <v>16.64482815669718</v>
      </c>
      <c r="R69" s="230">
        <v>14.646983569214109</v>
      </c>
      <c r="S69" s="230">
        <v>18.361575763823058</v>
      </c>
      <c r="T69" s="230">
        <v>17.48043477392736</v>
      </c>
      <c r="U69" s="230">
        <v>13.006571376011831</v>
      </c>
      <c r="V69" s="230">
        <v>12.338229920948089</v>
      </c>
      <c r="W69" s="230">
        <v>13.980699043510841</v>
      </c>
      <c r="X69" s="230">
        <v>14.94929661405031</v>
      </c>
      <c r="Y69" s="230">
        <v>12.045779345167769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98.483438161649261</v>
      </c>
      <c r="C71" s="261">
        <v>85.009790077887402</v>
      </c>
      <c r="D71" s="261">
        <v>73.376513618899523</v>
      </c>
      <c r="E71" s="261">
        <v>86.248492285468188</v>
      </c>
      <c r="F71" s="261">
        <v>107.9510100106112</v>
      </c>
      <c r="G71" s="261">
        <v>103.6259627591226</v>
      </c>
      <c r="H71" s="261">
        <v>113.42531115674321</v>
      </c>
      <c r="I71" s="261">
        <v>122.053863089009</v>
      </c>
      <c r="J71" s="261">
        <v>118.1741171353713</v>
      </c>
      <c r="K71" s="261">
        <v>102.0958227745954</v>
      </c>
      <c r="L71" s="261">
        <v>104.9362661925469</v>
      </c>
      <c r="M71" s="261">
        <v>112.5084525156404</v>
      </c>
      <c r="N71" s="261">
        <v>111.9502657214675</v>
      </c>
      <c r="O71" s="261">
        <v>97.214620517421451</v>
      </c>
      <c r="P71" s="261">
        <v>89.631967641523659</v>
      </c>
      <c r="Q71" s="261">
        <v>93.786693946891504</v>
      </c>
      <c r="R71" s="261">
        <v>95.730068230742674</v>
      </c>
      <c r="S71" s="261">
        <v>119.6391941777554</v>
      </c>
      <c r="T71" s="261">
        <v>128.43871180670811</v>
      </c>
      <c r="U71" s="261">
        <v>105.2520885061441</v>
      </c>
      <c r="V71" s="261">
        <v>106.2086204562368</v>
      </c>
      <c r="W71" s="261">
        <v>117.90855847053351</v>
      </c>
      <c r="X71" s="261">
        <v>86.146633017836365</v>
      </c>
      <c r="Y71" s="261">
        <v>91.024874910040083</v>
      </c>
      <c r="DA71" s="70" t="s">
        <v>316</v>
      </c>
    </row>
    <row r="72" spans="1:105" ht="12" customHeight="1" x14ac:dyDescent="0.25">
      <c r="A72" s="57" t="s">
        <v>179</v>
      </c>
      <c r="B72" s="261">
        <v>81.27764710659099</v>
      </c>
      <c r="C72" s="261">
        <v>70.046515750897413</v>
      </c>
      <c r="D72" s="261">
        <v>60.713248299232781</v>
      </c>
      <c r="E72" s="261">
        <v>71.398321726222321</v>
      </c>
      <c r="F72" s="261">
        <v>89.418265242912327</v>
      </c>
      <c r="G72" s="261">
        <v>87.147810751640918</v>
      </c>
      <c r="H72" s="261">
        <v>95.219497240611346</v>
      </c>
      <c r="I72" s="261">
        <v>101.4470143094107</v>
      </c>
      <c r="J72" s="261">
        <v>96.340475392591856</v>
      </c>
      <c r="K72" s="261">
        <v>84.546953070437809</v>
      </c>
      <c r="L72" s="261">
        <v>84.776578147190364</v>
      </c>
      <c r="M72" s="261">
        <v>91.28449628170624</v>
      </c>
      <c r="N72" s="261">
        <v>91.071977488120069</v>
      </c>
      <c r="O72" s="261">
        <v>78.17198498819964</v>
      </c>
      <c r="P72" s="261">
        <v>71.668712157037817</v>
      </c>
      <c r="Q72" s="261">
        <v>74.636668691142333</v>
      </c>
      <c r="R72" s="261">
        <v>75.631037721303031</v>
      </c>
      <c r="S72" s="261">
        <v>97.594682096091844</v>
      </c>
      <c r="T72" s="261">
        <v>102.7784381525573</v>
      </c>
      <c r="U72" s="261">
        <v>82.07281485108372</v>
      </c>
      <c r="V72" s="261">
        <v>83.217424402156325</v>
      </c>
      <c r="W72" s="261">
        <v>92.634850594703309</v>
      </c>
      <c r="X72" s="261">
        <v>72.153066773896512</v>
      </c>
      <c r="Y72" s="261">
        <v>73.223102914188871</v>
      </c>
      <c r="DA72" s="70" t="s">
        <v>317</v>
      </c>
    </row>
    <row r="73" spans="1:105" ht="12" customHeight="1" x14ac:dyDescent="0.25">
      <c r="A73" s="60" t="s">
        <v>181</v>
      </c>
      <c r="B73" s="262">
        <v>43.252141553731917</v>
      </c>
      <c r="C73" s="262">
        <v>35.876927627463303</v>
      </c>
      <c r="D73" s="262">
        <v>30.336755805119139</v>
      </c>
      <c r="E73" s="262">
        <v>32.758956312627767</v>
      </c>
      <c r="F73" s="262">
        <v>44.012387039427509</v>
      </c>
      <c r="G73" s="262">
        <v>48.777642810429221</v>
      </c>
      <c r="H73" s="262">
        <v>52.499557901881197</v>
      </c>
      <c r="I73" s="262">
        <v>53.989957619911259</v>
      </c>
      <c r="J73" s="262">
        <v>47.683030914383806</v>
      </c>
      <c r="K73" s="262">
        <v>45.297880037920663</v>
      </c>
      <c r="L73" s="262">
        <v>39.914421256209927</v>
      </c>
      <c r="M73" s="262">
        <v>42.136134807249398</v>
      </c>
      <c r="N73" s="262">
        <v>41.909945203696068</v>
      </c>
      <c r="O73" s="262">
        <v>34.756792686816652</v>
      </c>
      <c r="P73" s="262">
        <v>31.46000017228172</v>
      </c>
      <c r="Q73" s="262">
        <v>32.319321825558227</v>
      </c>
      <c r="R73" s="262">
        <v>35.565015351579639</v>
      </c>
      <c r="S73" s="262">
        <v>50.096053615343003</v>
      </c>
      <c r="T73" s="262">
        <v>53.981064571441912</v>
      </c>
      <c r="U73" s="262">
        <v>39.442410484702883</v>
      </c>
      <c r="V73" s="262">
        <v>42.849281782613858</v>
      </c>
      <c r="W73" s="262">
        <v>47.126092166275747</v>
      </c>
      <c r="X73" s="262">
        <v>44.45022782783925</v>
      </c>
      <c r="Y73" s="262">
        <v>40.920947186034169</v>
      </c>
      <c r="DA73" s="72" t="s">
        <v>318</v>
      </c>
    </row>
    <row r="74" spans="1:105" ht="12" customHeight="1" x14ac:dyDescent="0.25">
      <c r="A74" s="59" t="s">
        <v>31</v>
      </c>
      <c r="B74" s="230">
        <v>0.4041668396356532</v>
      </c>
      <c r="C74" s="230">
        <v>0.41205165323462162</v>
      </c>
      <c r="D74" s="230">
        <v>0.5204950315087209</v>
      </c>
      <c r="E74" s="230">
        <v>0.46537337132525469</v>
      </c>
      <c r="F74" s="230">
        <v>0.36106999545202589</v>
      </c>
      <c r="G74" s="230">
        <v>0</v>
      </c>
      <c r="H74" s="230">
        <v>0</v>
      </c>
      <c r="I74" s="230">
        <v>0</v>
      </c>
      <c r="J74" s="230">
        <v>0.15013815570081879</v>
      </c>
      <c r="K74" s="230">
        <v>0.1744067041763871</v>
      </c>
      <c r="L74" s="230">
        <v>0.15573118036147299</v>
      </c>
      <c r="M74" s="230">
        <v>0.15777157473260139</v>
      </c>
      <c r="N74" s="230">
        <v>0.31470503804027672</v>
      </c>
      <c r="O74" s="230">
        <v>0.13875139419785629</v>
      </c>
      <c r="P74" s="230">
        <v>0.12654410667512531</v>
      </c>
      <c r="Q74" s="230">
        <v>0.13264430644963329</v>
      </c>
      <c r="R74" s="230">
        <v>0.1318611381186984</v>
      </c>
      <c r="S74" s="230">
        <v>0.14550963875888051</v>
      </c>
      <c r="T74" s="230">
        <v>0.1841896472688947</v>
      </c>
      <c r="U74" s="230">
        <v>0.16213460964942139</v>
      </c>
      <c r="V74" s="230">
        <v>0.13979202352291589</v>
      </c>
      <c r="W74" s="230">
        <v>0.1584650922032306</v>
      </c>
      <c r="X74" s="230">
        <v>0.2008336283580669</v>
      </c>
      <c r="Y74" s="230">
        <v>0.26765611676347018</v>
      </c>
      <c r="DA74" s="71" t="s">
        <v>319</v>
      </c>
    </row>
    <row r="75" spans="1:105" ht="12" customHeight="1" x14ac:dyDescent="0.25">
      <c r="A75" s="59" t="s">
        <v>159</v>
      </c>
      <c r="B75" s="230">
        <v>1.047538418185364</v>
      </c>
      <c r="C75" s="230">
        <v>0.35600123560647229</v>
      </c>
      <c r="D75" s="230">
        <v>0.26983137056524131</v>
      </c>
      <c r="E75" s="230">
        <v>0.30158593326101829</v>
      </c>
      <c r="F75" s="230">
        <v>0.3120218137747468</v>
      </c>
      <c r="G75" s="230">
        <v>0.23677606198048751</v>
      </c>
      <c r="H75" s="230">
        <v>0.37652238216823031</v>
      </c>
      <c r="I75" s="230">
        <v>0.24130845689636191</v>
      </c>
      <c r="J75" s="230">
        <v>0.25955772490612172</v>
      </c>
      <c r="K75" s="230">
        <v>0.31224677623752772</v>
      </c>
      <c r="L75" s="230">
        <v>0.27878147428374328</v>
      </c>
      <c r="M75" s="230">
        <v>0.28244341001886403</v>
      </c>
      <c r="N75" s="230">
        <v>0.14084378169702089</v>
      </c>
      <c r="O75" s="230">
        <v>0.12418546737221969</v>
      </c>
      <c r="P75" s="230">
        <v>0.2265040442729048</v>
      </c>
      <c r="Q75" s="230">
        <v>0.23577261840814059</v>
      </c>
      <c r="R75" s="230">
        <v>0.2343860879169361</v>
      </c>
      <c r="S75" s="230">
        <v>0.39428890902274238</v>
      </c>
      <c r="T75" s="230">
        <v>0.42622232589175851</v>
      </c>
      <c r="U75" s="230">
        <v>0.4130087422243594</v>
      </c>
      <c r="V75" s="230">
        <v>0.31357700487729601</v>
      </c>
      <c r="W75" s="230">
        <v>0.31884310673860289</v>
      </c>
      <c r="X75" s="230">
        <v>0.36929792124033189</v>
      </c>
      <c r="Y75" s="230">
        <v>0.33649305111759398</v>
      </c>
      <c r="DA75" s="71" t="s">
        <v>320</v>
      </c>
    </row>
    <row r="76" spans="1:105" ht="12" customHeight="1" x14ac:dyDescent="0.25">
      <c r="A76" s="59" t="s">
        <v>32</v>
      </c>
      <c r="B76" s="230">
        <v>2.150356624434036</v>
      </c>
      <c r="C76" s="230">
        <v>1.3530701591942931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5.381014893483003E-4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39.650079671476867</v>
      </c>
      <c r="C77" s="230">
        <v>33.755804579427917</v>
      </c>
      <c r="D77" s="230">
        <v>29.546429403045181</v>
      </c>
      <c r="E77" s="230">
        <v>31.991997008041501</v>
      </c>
      <c r="F77" s="230">
        <v>43.339295230200733</v>
      </c>
      <c r="G77" s="230">
        <v>48.540866748448742</v>
      </c>
      <c r="H77" s="230">
        <v>52.123035519712971</v>
      </c>
      <c r="I77" s="230">
        <v>53.748649163014903</v>
      </c>
      <c r="J77" s="230">
        <v>47.273335033776867</v>
      </c>
      <c r="K77" s="230">
        <v>44.81122655750675</v>
      </c>
      <c r="L77" s="230">
        <v>39.479908601564723</v>
      </c>
      <c r="M77" s="230">
        <v>41.695919822497927</v>
      </c>
      <c r="N77" s="230">
        <v>41.454396383958773</v>
      </c>
      <c r="O77" s="230">
        <v>34.49385582524657</v>
      </c>
      <c r="P77" s="230">
        <v>31.10695202133369</v>
      </c>
      <c r="Q77" s="230">
        <v>31.950904900700461</v>
      </c>
      <c r="R77" s="230">
        <v>35.198768125544007</v>
      </c>
      <c r="S77" s="230">
        <v>49.556255067561381</v>
      </c>
      <c r="T77" s="230">
        <v>53.370114496791913</v>
      </c>
      <c r="U77" s="230">
        <v>38.867267132829099</v>
      </c>
      <c r="V77" s="230">
        <v>42.395912754213647</v>
      </c>
      <c r="W77" s="230">
        <v>46.648783967333912</v>
      </c>
      <c r="X77" s="230">
        <v>43.880096278240849</v>
      </c>
      <c r="Y77" s="230">
        <v>40.316798018153108</v>
      </c>
      <c r="DA77" s="71" t="s">
        <v>322</v>
      </c>
    </row>
    <row r="78" spans="1:105" ht="12" customHeight="1" x14ac:dyDescent="0.25">
      <c r="A78" s="60" t="s">
        <v>187</v>
      </c>
      <c r="B78" s="262">
        <v>38.025505552859073</v>
      </c>
      <c r="C78" s="262">
        <v>34.169588123434103</v>
      </c>
      <c r="D78" s="262">
        <v>30.376492494113641</v>
      </c>
      <c r="E78" s="262">
        <v>38.639365413594547</v>
      </c>
      <c r="F78" s="262">
        <v>45.405878203484818</v>
      </c>
      <c r="G78" s="262">
        <v>38.370167941211697</v>
      </c>
      <c r="H78" s="262">
        <v>42.719939338730143</v>
      </c>
      <c r="I78" s="262">
        <v>47.457056689499417</v>
      </c>
      <c r="J78" s="262">
        <v>48.657444478208042</v>
      </c>
      <c r="K78" s="262">
        <v>39.249073032517138</v>
      </c>
      <c r="L78" s="262">
        <v>44.86215689098043</v>
      </c>
      <c r="M78" s="262">
        <v>49.148361474456841</v>
      </c>
      <c r="N78" s="262">
        <v>49.162032284424001</v>
      </c>
      <c r="O78" s="262">
        <v>43.415192301382987</v>
      </c>
      <c r="P78" s="262">
        <v>40.2087119847561</v>
      </c>
      <c r="Q78" s="262">
        <v>42.317346865584099</v>
      </c>
      <c r="R78" s="262">
        <v>40.066022369723392</v>
      </c>
      <c r="S78" s="262">
        <v>47.498628480748849</v>
      </c>
      <c r="T78" s="262">
        <v>48.797373581115387</v>
      </c>
      <c r="U78" s="262">
        <v>42.630404366380837</v>
      </c>
      <c r="V78" s="262">
        <v>40.368142619542468</v>
      </c>
      <c r="W78" s="262">
        <v>45.508758428427562</v>
      </c>
      <c r="X78" s="262">
        <v>27.702838946057259</v>
      </c>
      <c r="Y78" s="262">
        <v>32.302155728154702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38.648790659006934</v>
      </c>
      <c r="C79" s="261">
        <f t="shared" si="1"/>
        <v>36.168023257038563</v>
      </c>
      <c r="D79" s="261">
        <f t="shared" si="1"/>
        <v>34.638892459294134</v>
      </c>
      <c r="E79" s="261">
        <f t="shared" si="1"/>
        <v>41.220320076092079</v>
      </c>
      <c r="F79" s="261">
        <f t="shared" si="1"/>
        <v>34.972571183003708</v>
      </c>
      <c r="G79" s="261">
        <f t="shared" si="1"/>
        <v>33.160181157291014</v>
      </c>
      <c r="H79" s="261">
        <f t="shared" si="1"/>
        <v>35.89076050921166</v>
      </c>
      <c r="I79" s="261">
        <f t="shared" si="1"/>
        <v>38.001858409722821</v>
      </c>
      <c r="J79" s="261">
        <f t="shared" si="1"/>
        <v>34.065232764967917</v>
      </c>
      <c r="K79" s="261">
        <f t="shared" si="1"/>
        <v>30.291170612034165</v>
      </c>
      <c r="L79" s="261">
        <f t="shared" si="1"/>
        <v>31.491846005013091</v>
      </c>
      <c r="M79" s="261">
        <f t="shared" si="1"/>
        <v>33.375581764120867</v>
      </c>
      <c r="N79" s="261">
        <f t="shared" si="1"/>
        <v>33.838743985748557</v>
      </c>
      <c r="O79" s="261">
        <f t="shared" si="1"/>
        <v>28.528934444877272</v>
      </c>
      <c r="P79" s="261">
        <f t="shared" si="1"/>
        <v>25.888751683977482</v>
      </c>
      <c r="Q79" s="261">
        <f t="shared" si="1"/>
        <v>31.136930244797519</v>
      </c>
      <c r="R79" s="261">
        <f t="shared" si="1"/>
        <v>30.36372972795812</v>
      </c>
      <c r="S79" s="261">
        <f t="shared" si="1"/>
        <v>38.630273029059609</v>
      </c>
      <c r="T79" s="261">
        <f t="shared" si="1"/>
        <v>40.426331922965389</v>
      </c>
      <c r="U79" s="261">
        <f t="shared" si="1"/>
        <v>32.046902611692367</v>
      </c>
      <c r="V79" s="261">
        <f t="shared" si="1"/>
        <v>32.414552493230779</v>
      </c>
      <c r="W79" s="261">
        <f t="shared" si="1"/>
        <v>35.425724900821137</v>
      </c>
      <c r="X79" s="261">
        <f t="shared" si="1"/>
        <v>30.789676015131377</v>
      </c>
      <c r="Y79" s="261">
        <f t="shared" si="1"/>
        <v>28.146010379527947</v>
      </c>
      <c r="DA79" s="70"/>
    </row>
    <row r="80" spans="1:105" ht="12" customHeight="1" x14ac:dyDescent="0.25">
      <c r="A80" s="60" t="s">
        <v>190</v>
      </c>
      <c r="B80" s="262">
        <v>9.0266139664925493</v>
      </c>
      <c r="C80" s="262">
        <v>7.5253062210808714</v>
      </c>
      <c r="D80" s="262">
        <v>6.4798914931871376</v>
      </c>
      <c r="E80" s="262">
        <v>6.9972703640270506</v>
      </c>
      <c r="F80" s="262">
        <v>9.4009884973765434</v>
      </c>
      <c r="G80" s="262">
        <v>10.418840918107851</v>
      </c>
      <c r="H80" s="262">
        <v>11.21383712977906</v>
      </c>
      <c r="I80" s="262">
        <v>11.532184566675451</v>
      </c>
      <c r="J80" s="262">
        <v>10.18503324404108</v>
      </c>
      <c r="K80" s="262">
        <v>9.6755681260948432</v>
      </c>
      <c r="L80" s="262">
        <v>8.5256683481612914</v>
      </c>
      <c r="M80" s="262">
        <v>9.0002234664528089</v>
      </c>
      <c r="N80" s="262">
        <v>8.9519096619930298</v>
      </c>
      <c r="O80" s="262">
        <v>7.4240056091880327</v>
      </c>
      <c r="P80" s="262">
        <v>6.7198150257594307</v>
      </c>
      <c r="Q80" s="262">
        <v>6.9033650106934896</v>
      </c>
      <c r="R80" s="262">
        <v>7.5966409167878997</v>
      </c>
      <c r="S80" s="262">
        <v>10.70045174736617</v>
      </c>
      <c r="T80" s="262">
        <v>11.530237042166361</v>
      </c>
      <c r="U80" s="262">
        <v>8.4248474626773824</v>
      </c>
      <c r="V80" s="262">
        <v>9.152550730737163</v>
      </c>
      <c r="W80" s="262">
        <v>10.066071853466729</v>
      </c>
      <c r="X80" s="262">
        <v>9.4945107190150484</v>
      </c>
      <c r="Y80" s="262">
        <v>8.7406609746714725</v>
      </c>
      <c r="DA80" s="72" t="s">
        <v>324</v>
      </c>
    </row>
    <row r="81" spans="1:105" ht="12" customHeight="1" x14ac:dyDescent="0.25">
      <c r="A81" s="59" t="s">
        <v>31</v>
      </c>
      <c r="B81" s="230">
        <v>8.8761547600036558E-2</v>
      </c>
      <c r="C81" s="230">
        <v>8.9816581833102621E-2</v>
      </c>
      <c r="D81" s="230">
        <v>0.1111770602165179</v>
      </c>
      <c r="E81" s="230">
        <v>9.940314545754686E-2</v>
      </c>
      <c r="F81" s="230">
        <v>7.7124080340188902E-2</v>
      </c>
      <c r="G81" s="230">
        <v>0</v>
      </c>
      <c r="H81" s="230">
        <v>0</v>
      </c>
      <c r="I81" s="230">
        <v>0</v>
      </c>
      <c r="J81" s="230">
        <v>3.2069314338627267E-2</v>
      </c>
      <c r="K81" s="230">
        <v>3.7253044656695697E-2</v>
      </c>
      <c r="L81" s="230">
        <v>3.3263977115114543E-2</v>
      </c>
      <c r="M81" s="230">
        <v>3.3699802692943481E-2</v>
      </c>
      <c r="N81" s="230">
        <v>6.7220585878079026E-2</v>
      </c>
      <c r="O81" s="230">
        <v>2.9637116925298499E-2</v>
      </c>
      <c r="P81" s="230">
        <v>2.7029656223779269E-2</v>
      </c>
      <c r="Q81" s="230">
        <v>2.833265094343566E-2</v>
      </c>
      <c r="R81" s="230">
        <v>2.816536720888084E-2</v>
      </c>
      <c r="S81" s="230">
        <v>3.108066915353213E-2</v>
      </c>
      <c r="T81" s="230">
        <v>3.9342897015010002E-2</v>
      </c>
      <c r="U81" s="230">
        <v>3.4631741263553922E-2</v>
      </c>
      <c r="V81" s="230">
        <v>2.985939399257399E-2</v>
      </c>
      <c r="W81" s="230">
        <v>3.384793712060527E-2</v>
      </c>
      <c r="X81" s="230">
        <v>4.2897801211945828E-2</v>
      </c>
      <c r="Y81" s="230">
        <v>5.7170997626003493E-2</v>
      </c>
      <c r="DA81" s="71" t="s">
        <v>325</v>
      </c>
    </row>
    <row r="82" spans="1:105" ht="12" customHeight="1" x14ac:dyDescent="0.25">
      <c r="A82" s="59" t="s">
        <v>159</v>
      </c>
      <c r="B82" s="230">
        <v>0.23005630855922629</v>
      </c>
      <c r="C82" s="230">
        <v>7.7599043371215315E-2</v>
      </c>
      <c r="D82" s="230">
        <v>5.7635629002415881E-2</v>
      </c>
      <c r="E82" s="230">
        <v>6.4418362199204202E-2</v>
      </c>
      <c r="F82" s="230">
        <v>6.6647452672794538E-2</v>
      </c>
      <c r="G82" s="230">
        <v>5.0575058179385499E-2</v>
      </c>
      <c r="H82" s="230">
        <v>8.0424689999145094E-2</v>
      </c>
      <c r="I82" s="230">
        <v>5.1543171825017393E-2</v>
      </c>
      <c r="J82" s="230">
        <v>5.5441191682281767E-2</v>
      </c>
      <c r="K82" s="230">
        <v>6.6695504361585015E-2</v>
      </c>
      <c r="L82" s="230">
        <v>5.9547359489394228E-2</v>
      </c>
      <c r="M82" s="230">
        <v>6.0329544188741743E-2</v>
      </c>
      <c r="N82" s="230">
        <v>3.0084048167498101E-2</v>
      </c>
      <c r="O82" s="230">
        <v>2.6525853943384609E-2</v>
      </c>
      <c r="P82" s="230">
        <v>4.838096858757749E-2</v>
      </c>
      <c r="Q82" s="230">
        <v>5.0360723940414333E-2</v>
      </c>
      <c r="R82" s="230">
        <v>5.0064562834964688E-2</v>
      </c>
      <c r="S82" s="230">
        <v>8.4219596974946548E-2</v>
      </c>
      <c r="T82" s="230">
        <v>9.1041061871284371E-2</v>
      </c>
      <c r="U82" s="230">
        <v>8.8218128943766155E-2</v>
      </c>
      <c r="V82" s="230">
        <v>6.6979639464962631E-2</v>
      </c>
      <c r="W82" s="230">
        <v>6.8104471957683599E-2</v>
      </c>
      <c r="X82" s="230">
        <v>7.8881554562703557E-2</v>
      </c>
      <c r="Y82" s="230">
        <v>7.1874477068689976E-2</v>
      </c>
      <c r="DA82" s="71" t="s">
        <v>326</v>
      </c>
    </row>
    <row r="83" spans="1:105" ht="12" customHeight="1" x14ac:dyDescent="0.25">
      <c r="A83" s="59" t="s">
        <v>35</v>
      </c>
      <c r="B83" s="230">
        <v>8.7077961103332857</v>
      </c>
      <c r="C83" s="230">
        <v>7.3578905958765528</v>
      </c>
      <c r="D83" s="230">
        <v>6.3110788039682042</v>
      </c>
      <c r="E83" s="230">
        <v>6.8334488563703006</v>
      </c>
      <c r="F83" s="230">
        <v>9.2572169643635593</v>
      </c>
      <c r="G83" s="230">
        <v>10.36826585992846</v>
      </c>
      <c r="H83" s="230">
        <v>11.133412439779921</v>
      </c>
      <c r="I83" s="230">
        <v>11.480641394850441</v>
      </c>
      <c r="J83" s="230">
        <v>10.09752273802018</v>
      </c>
      <c r="K83" s="230">
        <v>9.5716195770765626</v>
      </c>
      <c r="L83" s="230">
        <v>8.4328570115567825</v>
      </c>
      <c r="M83" s="230">
        <v>8.9061941195711238</v>
      </c>
      <c r="N83" s="230">
        <v>8.8546050279474535</v>
      </c>
      <c r="O83" s="230">
        <v>7.3678426383193498</v>
      </c>
      <c r="P83" s="230">
        <v>6.6444044009480736</v>
      </c>
      <c r="Q83" s="230">
        <v>6.82467163580964</v>
      </c>
      <c r="R83" s="230">
        <v>7.5184109867440538</v>
      </c>
      <c r="S83" s="230">
        <v>10.585151481237689</v>
      </c>
      <c r="T83" s="230">
        <v>11.39985308328006</v>
      </c>
      <c r="U83" s="230">
        <v>8.3019975924700624</v>
      </c>
      <c r="V83" s="230">
        <v>9.0557116972796265</v>
      </c>
      <c r="W83" s="230">
        <v>9.9641194443884373</v>
      </c>
      <c r="X83" s="230">
        <v>9.3727313632403995</v>
      </c>
      <c r="Y83" s="230">
        <v>8.6116154999767787</v>
      </c>
      <c r="DA83" s="71" t="s">
        <v>327</v>
      </c>
    </row>
    <row r="84" spans="1:105" ht="12" customHeight="1" x14ac:dyDescent="0.25">
      <c r="A84" s="60" t="s">
        <v>195</v>
      </c>
      <c r="B84" s="262">
        <v>21.271163224442091</v>
      </c>
      <c r="C84" s="262">
        <v>21.19463235094285</v>
      </c>
      <c r="D84" s="262">
        <v>21.670621767951111</v>
      </c>
      <c r="E84" s="262">
        <v>25.969731629732351</v>
      </c>
      <c r="F84" s="262">
        <v>15.872946292153481</v>
      </c>
      <c r="G84" s="262">
        <v>14.545522386027489</v>
      </c>
      <c r="H84" s="262">
        <v>15.55200002609908</v>
      </c>
      <c r="I84" s="262">
        <v>16.33290839886314</v>
      </c>
      <c r="J84" s="262">
        <v>13.487032809891719</v>
      </c>
      <c r="K84" s="262">
        <v>12.232051651015439</v>
      </c>
      <c r="L84" s="262">
        <v>13.38367942693769</v>
      </c>
      <c r="M84" s="262">
        <v>13.87733235619022</v>
      </c>
      <c r="N84" s="262">
        <v>14.38588831508987</v>
      </c>
      <c r="O84" s="262">
        <v>11.831500355860051</v>
      </c>
      <c r="P84" s="262">
        <v>10.580408194074669</v>
      </c>
      <c r="Q84" s="262">
        <v>15.194635108217719</v>
      </c>
      <c r="R84" s="262">
        <v>14.20903866278862</v>
      </c>
      <c r="S84" s="262">
        <v>17.784176157091039</v>
      </c>
      <c r="T84" s="262">
        <v>18.472978968089379</v>
      </c>
      <c r="U84" s="262">
        <v>14.5162563490581</v>
      </c>
      <c r="V84" s="262">
        <v>14.63941912259255</v>
      </c>
      <c r="W84" s="262">
        <v>15.63904157194691</v>
      </c>
      <c r="X84" s="262">
        <v>15.3778750104689</v>
      </c>
      <c r="Y84" s="262">
        <v>12.505651050190769</v>
      </c>
      <c r="DA84" s="72" t="s">
        <v>328</v>
      </c>
    </row>
    <row r="85" spans="1:105" ht="12" customHeight="1" x14ac:dyDescent="0.25">
      <c r="A85" s="64" t="s">
        <v>28</v>
      </c>
      <c r="B85" s="229">
        <v>1.769394675155594</v>
      </c>
      <c r="C85" s="229">
        <v>1.264222957918486</v>
      </c>
      <c r="D85" s="229">
        <v>1.024084800478904</v>
      </c>
      <c r="E85" s="229">
        <v>1.222025211437515</v>
      </c>
      <c r="F85" s="229">
        <v>3.0380596945218259</v>
      </c>
      <c r="G85" s="229">
        <v>2.2277884730906869</v>
      </c>
      <c r="H85" s="229">
        <v>1.9900545206019311</v>
      </c>
      <c r="I85" s="229">
        <v>2.199976149229133</v>
      </c>
      <c r="J85" s="229">
        <v>0.85982180748733505</v>
      </c>
      <c r="K85" s="229">
        <v>1.25126350860739</v>
      </c>
      <c r="L85" s="229">
        <v>0.52129758017919592</v>
      </c>
      <c r="M85" s="229">
        <v>0.58986425666409947</v>
      </c>
      <c r="N85" s="229">
        <v>0.6181958843841967</v>
      </c>
      <c r="O85" s="229">
        <v>0.41346570553888801</v>
      </c>
      <c r="P85" s="229">
        <v>0.45291919433683592</v>
      </c>
      <c r="Q85" s="229">
        <v>0.10496988223311669</v>
      </c>
      <c r="R85" s="229">
        <v>8.5704288162124095E-2</v>
      </c>
      <c r="S85" s="229">
        <v>0.29450622611566002</v>
      </c>
      <c r="T85" s="229">
        <v>0.38678355717090379</v>
      </c>
      <c r="U85" s="229">
        <v>0.40765467761672453</v>
      </c>
      <c r="V85" s="229">
        <v>0.23680894583662421</v>
      </c>
      <c r="W85" s="229">
        <v>0.41150538984062579</v>
      </c>
      <c r="X85" s="229">
        <v>0.18160124041808171</v>
      </c>
      <c r="Y85" s="229">
        <v>0.38544650754530391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5.0974263807073289E-3</v>
      </c>
      <c r="C87" s="229">
        <v>4.3947838038555691E-3</v>
      </c>
      <c r="D87" s="229">
        <v>4.4871940866812619E-3</v>
      </c>
      <c r="E87" s="229">
        <v>3.957416257172287E-3</v>
      </c>
      <c r="F87" s="229">
        <v>6.8914461755294459E-3</v>
      </c>
      <c r="G87" s="229">
        <v>0</v>
      </c>
      <c r="H87" s="229">
        <v>0</v>
      </c>
      <c r="I87" s="229">
        <v>0</v>
      </c>
      <c r="J87" s="229">
        <v>5.4524643737921298E-3</v>
      </c>
      <c r="K87" s="229">
        <v>6.9023358277213879E-3</v>
      </c>
      <c r="L87" s="229">
        <v>5.705671478741208E-3</v>
      </c>
      <c r="M87" s="229">
        <v>6.3425807365405417E-3</v>
      </c>
      <c r="N87" s="229">
        <v>1.21711926686936E-2</v>
      </c>
      <c r="O87" s="229">
        <v>5.5866617404661404E-3</v>
      </c>
      <c r="P87" s="229">
        <v>4.913368152762965E-3</v>
      </c>
      <c r="Q87" s="229">
        <v>4.3930316581905103E-3</v>
      </c>
      <c r="R87" s="229">
        <v>4.9011964476919139E-3</v>
      </c>
      <c r="S87" s="229">
        <v>5.3102499607496738E-3</v>
      </c>
      <c r="T87" s="229">
        <v>7.0203355438163799E-3</v>
      </c>
      <c r="U87" s="229">
        <v>5.9883103737523348E-3</v>
      </c>
      <c r="V87" s="229">
        <v>5.6581652091951861E-3</v>
      </c>
      <c r="W87" s="229">
        <v>6.504527125691279E-3</v>
      </c>
      <c r="X87" s="229">
        <v>5.8865897769683666E-3</v>
      </c>
      <c r="Y87" s="229">
        <v>1.038075125125288E-2</v>
      </c>
      <c r="DA87" s="73" t="s">
        <v>331</v>
      </c>
    </row>
    <row r="88" spans="1:105" ht="12" customHeight="1" x14ac:dyDescent="0.25">
      <c r="A88" s="64" t="s">
        <v>159</v>
      </c>
      <c r="B88" s="229">
        <v>1.346299258029893E-2</v>
      </c>
      <c r="C88" s="229">
        <v>3.8691781162890999E-3</v>
      </c>
      <c r="D88" s="229">
        <v>2.3704569301138249E-3</v>
      </c>
      <c r="E88" s="229">
        <v>2.6133805126929001E-3</v>
      </c>
      <c r="F88" s="229">
        <v>6.0685549414473397E-3</v>
      </c>
      <c r="G88" s="229">
        <v>5.7608790246152586E-3</v>
      </c>
      <c r="H88" s="229">
        <v>9.7078684339349276E-3</v>
      </c>
      <c r="I88" s="229">
        <v>5.7001788819444101E-3</v>
      </c>
      <c r="J88" s="229">
        <v>9.6054359799582194E-3</v>
      </c>
      <c r="K88" s="229">
        <v>1.259250804205168E-2</v>
      </c>
      <c r="L88" s="229">
        <v>1.040821992852869E-2</v>
      </c>
      <c r="M88" s="229">
        <v>1.1570444758317529E-2</v>
      </c>
      <c r="N88" s="229">
        <v>5.5507092897652431E-3</v>
      </c>
      <c r="O88" s="229">
        <v>5.0952695046835739E-3</v>
      </c>
      <c r="P88" s="229">
        <v>8.9617888272842377E-3</v>
      </c>
      <c r="Q88" s="229">
        <v>7.9570199954930518E-3</v>
      </c>
      <c r="R88" s="229">
        <v>8.8776594970487663E-3</v>
      </c>
      <c r="S88" s="229">
        <v>1.4674826880504199E-2</v>
      </c>
      <c r="T88" s="229">
        <v>1.6554276764779139E-2</v>
      </c>
      <c r="U88" s="229">
        <v>1.55442287597657E-2</v>
      </c>
      <c r="V88" s="229">
        <v>1.293358147535234E-2</v>
      </c>
      <c r="W88" s="229">
        <v>1.3336458464333741E-2</v>
      </c>
      <c r="X88" s="229">
        <v>1.1030255274395599E-2</v>
      </c>
      <c r="Y88" s="229">
        <v>1.329869649989289E-2</v>
      </c>
      <c r="DA88" s="73" t="s">
        <v>332</v>
      </c>
    </row>
    <row r="89" spans="1:105" ht="12" customHeight="1" x14ac:dyDescent="0.25">
      <c r="A89" s="64" t="s">
        <v>32</v>
      </c>
      <c r="B89" s="229">
        <v>2.6792887949336892E-2</v>
      </c>
      <c r="C89" s="229">
        <v>1.42568940904843E-2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2.026168694194338E-5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0.1422314132914127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9.2230558332746487E-2</v>
      </c>
      <c r="N90" s="229">
        <v>0.18350429364501231</v>
      </c>
      <c r="O90" s="229">
        <v>0.2372443222420085</v>
      </c>
      <c r="P90" s="229">
        <v>0.14169658985520131</v>
      </c>
      <c r="Q90" s="229">
        <v>0.1486076209415301</v>
      </c>
      <c r="R90" s="229">
        <v>0.1483582927062439</v>
      </c>
      <c r="S90" s="229">
        <v>0.16385329899105761</v>
      </c>
      <c r="T90" s="229">
        <v>0.1198820774848704</v>
      </c>
      <c r="U90" s="229">
        <v>9.5695790695766156E-2</v>
      </c>
      <c r="V90" s="229">
        <v>0.12092263643837339</v>
      </c>
      <c r="W90" s="229">
        <v>0.1467259499456407</v>
      </c>
      <c r="X90" s="229">
        <v>0.15022593250841809</v>
      </c>
      <c r="Y90" s="229">
        <v>0.16718784587600119</v>
      </c>
      <c r="DA90" s="73" t="s">
        <v>334</v>
      </c>
    </row>
    <row r="91" spans="1:105" ht="12" customHeight="1" x14ac:dyDescent="0.25">
      <c r="A91" s="64" t="s">
        <v>35</v>
      </c>
      <c r="B91" s="229">
        <v>0.49887271969347541</v>
      </c>
      <c r="C91" s="229">
        <v>0.35916145802409272</v>
      </c>
      <c r="D91" s="229">
        <v>0.25410819964189091</v>
      </c>
      <c r="E91" s="229">
        <v>0.27139819957752148</v>
      </c>
      <c r="F91" s="229">
        <v>0.82519430156124995</v>
      </c>
      <c r="G91" s="229">
        <v>1.156198851211317</v>
      </c>
      <c r="H91" s="229">
        <v>1.315639271939931</v>
      </c>
      <c r="I91" s="229">
        <v>1.2429611103200711</v>
      </c>
      <c r="J91" s="229">
        <v>1.71266889161821</v>
      </c>
      <c r="K91" s="229">
        <v>1.7691927441499109</v>
      </c>
      <c r="L91" s="229">
        <v>1.4429880449958561</v>
      </c>
      <c r="M91" s="229">
        <v>1.6721922656947179</v>
      </c>
      <c r="N91" s="229">
        <v>1.599393936284774</v>
      </c>
      <c r="O91" s="229">
        <v>1.3855179999848639</v>
      </c>
      <c r="P91" s="229">
        <v>1.2048979046298229</v>
      </c>
      <c r="Q91" s="229">
        <v>1.055636236838668</v>
      </c>
      <c r="R91" s="229">
        <v>1.305173243972966</v>
      </c>
      <c r="S91" s="229">
        <v>1.7998557386930161</v>
      </c>
      <c r="T91" s="229">
        <v>2.0292997227255629</v>
      </c>
      <c r="U91" s="229">
        <v>1.432082323547992</v>
      </c>
      <c r="V91" s="229">
        <v>1.7118772872542241</v>
      </c>
      <c r="W91" s="229">
        <v>1.9101956694770961</v>
      </c>
      <c r="X91" s="229">
        <v>1.2830698996958849</v>
      </c>
      <c r="Y91" s="229">
        <v>1.5598866887692671</v>
      </c>
      <c r="DA91" s="73" t="s">
        <v>335</v>
      </c>
    </row>
    <row r="92" spans="1:105" ht="12" customHeight="1" x14ac:dyDescent="0.25">
      <c r="A92" s="64" t="s">
        <v>36</v>
      </c>
      <c r="B92" s="229">
        <v>5.5909877855250691</v>
      </c>
      <c r="C92" s="229">
        <v>4.4123837642633319</v>
      </c>
      <c r="D92" s="229">
        <v>3.8122140520097871</v>
      </c>
      <c r="E92" s="229">
        <v>4.816099064305118</v>
      </c>
      <c r="F92" s="229">
        <v>9.1953486714313719</v>
      </c>
      <c r="G92" s="229">
        <v>7.8474373648135796</v>
      </c>
      <c r="H92" s="229">
        <v>8.7020132767286462</v>
      </c>
      <c r="I92" s="229">
        <v>9.4826441329100888</v>
      </c>
      <c r="J92" s="229">
        <v>7.4147512242188496</v>
      </c>
      <c r="K92" s="229">
        <v>4.7742454980236619</v>
      </c>
      <c r="L92" s="229">
        <v>4.7556852611984572</v>
      </c>
      <c r="M92" s="229">
        <v>5.4282947602674927</v>
      </c>
      <c r="N92" s="229">
        <v>5.3865484485904416</v>
      </c>
      <c r="O92" s="229">
        <v>4.5964764455608433</v>
      </c>
      <c r="P92" s="229">
        <v>4.36312316481692</v>
      </c>
      <c r="Q92" s="229">
        <v>2.659882870027519</v>
      </c>
      <c r="R92" s="229">
        <v>2.4315956043399258</v>
      </c>
      <c r="S92" s="229">
        <v>3.1469488441071212</v>
      </c>
      <c r="T92" s="229">
        <v>3.025086810037469</v>
      </c>
      <c r="U92" s="229">
        <v>2.2156400062214261</v>
      </c>
      <c r="V92" s="229">
        <v>2.093547948394566</v>
      </c>
      <c r="W92" s="229">
        <v>2.5202452487689491</v>
      </c>
      <c r="X92" s="229">
        <v>2.4214416983430049</v>
      </c>
      <c r="Y92" s="229">
        <v>2.2654316478033709</v>
      </c>
      <c r="DA92" s="73" t="s">
        <v>336</v>
      </c>
    </row>
    <row r="93" spans="1:105" ht="12" customHeight="1" x14ac:dyDescent="0.25">
      <c r="A93" s="64" t="s">
        <v>38</v>
      </c>
      <c r="B93" s="229">
        <v>4.7318408931383716E-3</v>
      </c>
      <c r="C93" s="229">
        <v>9.6293790853103009E-3</v>
      </c>
      <c r="D93" s="229">
        <v>4.8238751467219714E-3</v>
      </c>
      <c r="E93" s="229">
        <v>7.2973789710403204E-3</v>
      </c>
      <c r="F93" s="229">
        <v>7.6842022436312291E-3</v>
      </c>
      <c r="G93" s="229">
        <v>4.4998887190178839E-3</v>
      </c>
      <c r="H93" s="229">
        <v>2.4096759166934499E-3</v>
      </c>
      <c r="I93" s="229">
        <v>2.290868142348614E-3</v>
      </c>
      <c r="J93" s="229">
        <v>2.5407909874021199E-3</v>
      </c>
      <c r="K93" s="229">
        <v>3.167601521567916E-3</v>
      </c>
      <c r="L93" s="229">
        <v>0</v>
      </c>
      <c r="M93" s="229">
        <v>0</v>
      </c>
      <c r="N93" s="229">
        <v>0</v>
      </c>
      <c r="O93" s="229">
        <v>2.4035420530201992E-3</v>
      </c>
      <c r="P93" s="229">
        <v>2.1533099882098681E-3</v>
      </c>
      <c r="Q93" s="229">
        <v>2.258334338352859E-3</v>
      </c>
      <c r="R93" s="229">
        <v>2.2545453905741379E-3</v>
      </c>
      <c r="S93" s="229">
        <v>2.212621177319444E-3</v>
      </c>
      <c r="T93" s="229">
        <v>3.6709275361194579E-3</v>
      </c>
      <c r="U93" s="229">
        <v>1.8105836888818829E-3</v>
      </c>
      <c r="V93" s="229">
        <v>6.9795025952673623E-5</v>
      </c>
      <c r="W93" s="229">
        <v>2.120966927128164E-2</v>
      </c>
      <c r="X93" s="229">
        <v>3.1756538940262639E-2</v>
      </c>
      <c r="Y93" s="229">
        <v>1.7619180913006519E-2</v>
      </c>
      <c r="DA93" s="73" t="s">
        <v>337</v>
      </c>
    </row>
    <row r="94" spans="1:105" ht="12" customHeight="1" x14ac:dyDescent="0.25">
      <c r="A94" s="64" t="s">
        <v>39</v>
      </c>
      <c r="B94" s="229">
        <v>13.21959148297306</v>
      </c>
      <c r="C94" s="229">
        <v>15.126713935641</v>
      </c>
      <c r="D94" s="229">
        <v>16.56853318965701</v>
      </c>
      <c r="E94" s="229">
        <v>19.64634097867129</v>
      </c>
      <c r="F94" s="229">
        <v>2.7936994212784261</v>
      </c>
      <c r="G94" s="229">
        <v>3.3038369291682752</v>
      </c>
      <c r="H94" s="229">
        <v>3.532175412477943</v>
      </c>
      <c r="I94" s="229">
        <v>3.3993359593795538</v>
      </c>
      <c r="J94" s="229">
        <v>3.4821921952261699</v>
      </c>
      <c r="K94" s="229">
        <v>4.414687454843139</v>
      </c>
      <c r="L94" s="229">
        <v>6.6475946491569076</v>
      </c>
      <c r="M94" s="229">
        <v>6.0768374897363113</v>
      </c>
      <c r="N94" s="229">
        <v>6.5805238502269887</v>
      </c>
      <c r="O94" s="229">
        <v>5.185710409235277</v>
      </c>
      <c r="P94" s="229">
        <v>4.4017428734676383</v>
      </c>
      <c r="Q94" s="229">
        <v>11.210930112184849</v>
      </c>
      <c r="R94" s="229">
        <v>10.222173832272039</v>
      </c>
      <c r="S94" s="229">
        <v>12.35681435116561</v>
      </c>
      <c r="T94" s="229">
        <v>12.88466099913891</v>
      </c>
      <c r="U94" s="229">
        <v>10.341840428153789</v>
      </c>
      <c r="V94" s="229">
        <v>10.457600762958259</v>
      </c>
      <c r="W94" s="229">
        <v>10.60931865905329</v>
      </c>
      <c r="X94" s="229">
        <v>11.29286285551189</v>
      </c>
      <c r="Y94" s="229">
        <v>8.0863997315326728</v>
      </c>
      <c r="DA94" s="73" t="s">
        <v>338</v>
      </c>
    </row>
    <row r="95" spans="1:105" ht="12" customHeight="1" x14ac:dyDescent="0.25">
      <c r="A95" s="61" t="s">
        <v>207</v>
      </c>
      <c r="B95" s="263">
        <v>8.3510134680722921</v>
      </c>
      <c r="C95" s="263">
        <v>7.4480846850148437</v>
      </c>
      <c r="D95" s="263">
        <v>6.4883791981558847</v>
      </c>
      <c r="E95" s="263">
        <v>8.2533180823326759</v>
      </c>
      <c r="F95" s="263">
        <v>9.6986363934736808</v>
      </c>
      <c r="G95" s="263">
        <v>8.1958178531556758</v>
      </c>
      <c r="H95" s="263">
        <v>9.124923353333525</v>
      </c>
      <c r="I95" s="263">
        <v>10.136765444184229</v>
      </c>
      <c r="J95" s="263">
        <v>10.39316671103512</v>
      </c>
      <c r="K95" s="263">
        <v>8.383550834923879</v>
      </c>
      <c r="L95" s="263">
        <v>9.5824982299141119</v>
      </c>
      <c r="M95" s="263">
        <v>10.49802594147784</v>
      </c>
      <c r="N95" s="263">
        <v>10.500946008665659</v>
      </c>
      <c r="O95" s="263">
        <v>9.2734284798291888</v>
      </c>
      <c r="P95" s="263">
        <v>8.5885284641433799</v>
      </c>
      <c r="Q95" s="263">
        <v>9.0389301258863082</v>
      </c>
      <c r="R95" s="263">
        <v>8.5580501483816001</v>
      </c>
      <c r="S95" s="263">
        <v>10.1456451246024</v>
      </c>
      <c r="T95" s="263">
        <v>10.423115912709649</v>
      </c>
      <c r="U95" s="263">
        <v>9.1057987999568883</v>
      </c>
      <c r="V95" s="263">
        <v>8.6225826399010685</v>
      </c>
      <c r="W95" s="263">
        <v>9.7206114754074981</v>
      </c>
      <c r="X95" s="263">
        <v>5.9172902856474279</v>
      </c>
      <c r="Y95" s="263">
        <v>6.8996983546657056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</v>
      </c>
      <c r="C100" s="232">
        <f t="shared" si="2"/>
        <v>1</v>
      </c>
      <c r="D100" s="232">
        <f t="shared" si="2"/>
        <v>0.99999999999999956</v>
      </c>
      <c r="E100" s="232">
        <f t="shared" si="2"/>
        <v>1</v>
      </c>
      <c r="F100" s="232">
        <f t="shared" si="2"/>
        <v>1.0000000000000004</v>
      </c>
      <c r="G100" s="232">
        <f t="shared" si="2"/>
        <v>0.99999999999999978</v>
      </c>
      <c r="H100" s="232">
        <f t="shared" si="2"/>
        <v>1.0000000000000004</v>
      </c>
      <c r="I100" s="232">
        <f t="shared" si="2"/>
        <v>1</v>
      </c>
      <c r="J100" s="232">
        <f t="shared" si="2"/>
        <v>1.0000000000000002</v>
      </c>
      <c r="K100" s="232">
        <f t="shared" si="2"/>
        <v>0.99999999999999989</v>
      </c>
      <c r="L100" s="232">
        <f t="shared" si="2"/>
        <v>1.0000000000000004</v>
      </c>
      <c r="M100" s="232">
        <f t="shared" si="2"/>
        <v>0.99999999999999989</v>
      </c>
      <c r="N100" s="232">
        <f t="shared" si="2"/>
        <v>1</v>
      </c>
      <c r="O100" s="232">
        <f t="shared" si="2"/>
        <v>1</v>
      </c>
      <c r="P100" s="232">
        <f t="shared" si="2"/>
        <v>1</v>
      </c>
      <c r="Q100" s="232">
        <f t="shared" si="2"/>
        <v>0.99999999999999978</v>
      </c>
      <c r="R100" s="232">
        <f t="shared" si="2"/>
        <v>1</v>
      </c>
      <c r="S100" s="232">
        <f t="shared" si="2"/>
        <v>1</v>
      </c>
      <c r="T100" s="232">
        <f t="shared" si="2"/>
        <v>1</v>
      </c>
      <c r="U100" s="232">
        <f t="shared" si="2"/>
        <v>1</v>
      </c>
      <c r="V100" s="232">
        <f t="shared" si="2"/>
        <v>1</v>
      </c>
      <c r="W100" s="232">
        <f t="shared" si="2"/>
        <v>1.0000000000000002</v>
      </c>
      <c r="X100" s="232">
        <f t="shared" si="2"/>
        <v>1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1.5349389798901855E-3</v>
      </c>
      <c r="C101" s="266">
        <f t="shared" si="3"/>
        <v>1.5146871578429581E-3</v>
      </c>
      <c r="D101" s="266">
        <f t="shared" si="3"/>
        <v>1.3851809042792294E-3</v>
      </c>
      <c r="E101" s="266">
        <f t="shared" si="3"/>
        <v>1.3491399319996579E-3</v>
      </c>
      <c r="F101" s="266">
        <f t="shared" si="3"/>
        <v>1.5310540872408094E-3</v>
      </c>
      <c r="G101" s="266">
        <f t="shared" si="3"/>
        <v>1.6246708220700415E-3</v>
      </c>
      <c r="H101" s="266">
        <f t="shared" si="3"/>
        <v>1.6758551656112257E-3</v>
      </c>
      <c r="I101" s="266">
        <f t="shared" si="3"/>
        <v>1.768084491113696E-3</v>
      </c>
      <c r="J101" s="266">
        <f t="shared" si="3"/>
        <v>2.0066001761833846E-3</v>
      </c>
      <c r="K101" s="266">
        <f t="shared" si="3"/>
        <v>2.0357603974672732E-3</v>
      </c>
      <c r="L101" s="266">
        <f t="shared" si="3"/>
        <v>2.1211660159047444E-3</v>
      </c>
      <c r="M101" s="266">
        <f t="shared" si="3"/>
        <v>2.0314415256086197E-3</v>
      </c>
      <c r="N101" s="266">
        <f t="shared" si="3"/>
        <v>1.9755101013957466E-3</v>
      </c>
      <c r="O101" s="266">
        <f t="shared" si="3"/>
        <v>2.0292277295529391E-3</v>
      </c>
      <c r="P101" s="266">
        <f t="shared" si="3"/>
        <v>2.066087622549429E-3</v>
      </c>
      <c r="Q101" s="266">
        <f t="shared" si="3"/>
        <v>2.0604348970682715E-3</v>
      </c>
      <c r="R101" s="266">
        <f t="shared" si="3"/>
        <v>2.1972174634075302E-3</v>
      </c>
      <c r="S101" s="266">
        <f t="shared" si="3"/>
        <v>2.0833329669885494E-3</v>
      </c>
      <c r="T101" s="266">
        <f t="shared" si="3"/>
        <v>2.1732808352054335E-3</v>
      </c>
      <c r="U101" s="266">
        <f t="shared" si="3"/>
        <v>2.4027845061098019E-3</v>
      </c>
      <c r="V101" s="266">
        <f t="shared" si="3"/>
        <v>2.4184235300513828E-3</v>
      </c>
      <c r="W101" s="266">
        <f t="shared" si="3"/>
        <v>2.4017294663972121E-3</v>
      </c>
      <c r="X101" s="266">
        <f t="shared" si="3"/>
        <v>2.063616610113235E-3</v>
      </c>
      <c r="Y101" s="266">
        <f t="shared" si="3"/>
        <v>2.2699775120157491E-3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2.1231640790602129E-4</v>
      </c>
      <c r="C102" s="267">
        <f t="shared" si="4"/>
        <v>2.0951512774638453E-4</v>
      </c>
      <c r="D102" s="267">
        <f t="shared" si="4"/>
        <v>1.9160151494596937E-4</v>
      </c>
      <c r="E102" s="267">
        <f t="shared" si="4"/>
        <v>1.8661624199890626E-4</v>
      </c>
      <c r="F102" s="267">
        <f t="shared" si="4"/>
        <v>2.117790403212362E-4</v>
      </c>
      <c r="G102" s="267">
        <f t="shared" si="4"/>
        <v>2.2472832958891448E-4</v>
      </c>
      <c r="H102" s="267">
        <f t="shared" si="4"/>
        <v>2.3180826964129978E-4</v>
      </c>
      <c r="I102" s="267">
        <f t="shared" si="4"/>
        <v>2.4456564915333794E-4</v>
      </c>
      <c r="J102" s="267">
        <f t="shared" si="4"/>
        <v>2.7755770561076329E-4</v>
      </c>
      <c r="K102" s="267">
        <f t="shared" si="4"/>
        <v>2.8159121672609305E-4</v>
      </c>
      <c r="L102" s="267">
        <f t="shared" si="4"/>
        <v>2.9340472485847076E-4</v>
      </c>
      <c r="M102" s="267">
        <f t="shared" si="4"/>
        <v>2.8099382010560907E-4</v>
      </c>
      <c r="N102" s="267">
        <f t="shared" si="4"/>
        <v>2.7325725257196394E-4</v>
      </c>
      <c r="O102" s="267">
        <f t="shared" si="4"/>
        <v>2.8068760257348791E-4</v>
      </c>
      <c r="P102" s="267">
        <f t="shared" si="4"/>
        <v>2.8578615058050711E-4</v>
      </c>
      <c r="Q102" s="267">
        <f t="shared" si="4"/>
        <v>2.8720076624294387E-4</v>
      </c>
      <c r="R102" s="267">
        <f t="shared" si="4"/>
        <v>3.0392434183438481E-4</v>
      </c>
      <c r="S102" s="267">
        <f t="shared" si="4"/>
        <v>2.9143435792762301E-4</v>
      </c>
      <c r="T102" s="267">
        <f t="shared" si="4"/>
        <v>3.0061337052944407E-4</v>
      </c>
      <c r="U102" s="267">
        <f t="shared" si="4"/>
        <v>3.3235886376797473E-4</v>
      </c>
      <c r="V102" s="267">
        <f t="shared" si="4"/>
        <v>3.3452209073004622E-4</v>
      </c>
      <c r="W102" s="267">
        <f t="shared" si="4"/>
        <v>3.3221292816733528E-4</v>
      </c>
      <c r="X102" s="267">
        <f t="shared" si="4"/>
        <v>2.8544435426728726E-4</v>
      </c>
      <c r="Y102" s="267">
        <f t="shared" si="4"/>
        <v>3.1398868469228097E-4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2.9318662744365238E-2</v>
      </c>
      <c r="C103" s="267">
        <f t="shared" si="5"/>
        <v>2.8931835418757792E-2</v>
      </c>
      <c r="D103" s="267">
        <f t="shared" si="5"/>
        <v>2.6458153910068206E-2</v>
      </c>
      <c r="E103" s="267">
        <f t="shared" si="5"/>
        <v>2.5769740152200526E-2</v>
      </c>
      <c r="F103" s="267">
        <f t="shared" si="5"/>
        <v>2.924445793304873E-2</v>
      </c>
      <c r="G103" s="267">
        <f t="shared" si="5"/>
        <v>3.1032618577638851E-2</v>
      </c>
      <c r="H103" s="267">
        <f t="shared" si="5"/>
        <v>3.201028383061396E-2</v>
      </c>
      <c r="I103" s="267">
        <f t="shared" si="5"/>
        <v>3.377194375649626E-2</v>
      </c>
      <c r="J103" s="267">
        <f t="shared" si="5"/>
        <v>3.8327799736060847E-2</v>
      </c>
      <c r="K103" s="267">
        <f t="shared" si="5"/>
        <v>3.8884785195791964E-2</v>
      </c>
      <c r="L103" s="267">
        <f t="shared" si="5"/>
        <v>4.0516106411975637E-2</v>
      </c>
      <c r="M103" s="267">
        <f t="shared" si="5"/>
        <v>3.8802291006043141E-2</v>
      </c>
      <c r="N103" s="267">
        <f t="shared" si="5"/>
        <v>3.7733952404448337E-2</v>
      </c>
      <c r="O103" s="267">
        <f t="shared" si="5"/>
        <v>3.8760005585715886E-2</v>
      </c>
      <c r="P103" s="267">
        <f t="shared" si="5"/>
        <v>3.9464061437913214E-2</v>
      </c>
      <c r="Q103" s="267">
        <f t="shared" si="5"/>
        <v>3.922732337061681E-2</v>
      </c>
      <c r="R103" s="267">
        <f t="shared" si="5"/>
        <v>4.1968754868863797E-2</v>
      </c>
      <c r="S103" s="267">
        <f t="shared" si="5"/>
        <v>3.9666497446064965E-2</v>
      </c>
      <c r="T103" s="267">
        <f t="shared" si="5"/>
        <v>4.1437406987292855E-2</v>
      </c>
      <c r="U103" s="267">
        <f t="shared" si="5"/>
        <v>4.5895263267768098E-2</v>
      </c>
      <c r="V103" s="267">
        <f t="shared" si="5"/>
        <v>4.619398215796601E-2</v>
      </c>
      <c r="W103" s="267">
        <f t="shared" si="5"/>
        <v>4.5875111096300318E-2</v>
      </c>
      <c r="X103" s="267">
        <f t="shared" si="5"/>
        <v>3.9416862962141176E-2</v>
      </c>
      <c r="Y103" s="267">
        <f t="shared" si="5"/>
        <v>4.3358534758720153E-2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5.0643764533902353E-4</v>
      </c>
      <c r="C104" s="267">
        <f t="shared" si="6"/>
        <v>4.9975576077827268E-4</v>
      </c>
      <c r="D104" s="267">
        <f t="shared" si="6"/>
        <v>4.570264777443729E-4</v>
      </c>
      <c r="E104" s="267">
        <f t="shared" si="6"/>
        <v>4.4513512220768477E-4</v>
      </c>
      <c r="F104" s="267">
        <f t="shared" si="6"/>
        <v>5.0515586416627258E-4</v>
      </c>
      <c r="G104" s="267">
        <f t="shared" si="6"/>
        <v>5.3604376223413913E-4</v>
      </c>
      <c r="H104" s="267">
        <f t="shared" si="6"/>
        <v>5.5293152048435678E-4</v>
      </c>
      <c r="I104" s="267">
        <f t="shared" si="6"/>
        <v>5.8336165682894249E-4</v>
      </c>
      <c r="J104" s="267">
        <f t="shared" si="6"/>
        <v>6.6205750305193655E-4</v>
      </c>
      <c r="K104" s="267">
        <f t="shared" si="6"/>
        <v>6.716786241505961E-4</v>
      </c>
      <c r="L104" s="267">
        <f t="shared" si="6"/>
        <v>6.9985734712712177E-4</v>
      </c>
      <c r="M104" s="267">
        <f t="shared" si="6"/>
        <v>6.702536559119414E-4</v>
      </c>
      <c r="N104" s="267">
        <f t="shared" si="6"/>
        <v>6.5179964624124303E-4</v>
      </c>
      <c r="O104" s="267">
        <f t="shared" si="6"/>
        <v>6.6952323621683406E-4</v>
      </c>
      <c r="P104" s="267">
        <f t="shared" si="6"/>
        <v>6.8168478638994025E-4</v>
      </c>
      <c r="Q104" s="267">
        <f t="shared" si="6"/>
        <v>6.8505906458261455E-4</v>
      </c>
      <c r="R104" s="267">
        <f t="shared" si="6"/>
        <v>7.249497556870313E-4</v>
      </c>
      <c r="S104" s="267">
        <f t="shared" si="6"/>
        <v>6.9515743722023415E-4</v>
      </c>
      <c r="T104" s="267">
        <f t="shared" si="6"/>
        <v>7.1705210647566458E-4</v>
      </c>
      <c r="U104" s="267">
        <f t="shared" si="6"/>
        <v>7.9277452945940156E-4</v>
      </c>
      <c r="V104" s="267">
        <f t="shared" si="6"/>
        <v>7.9793446777886602E-4</v>
      </c>
      <c r="W104" s="267">
        <f t="shared" si="6"/>
        <v>7.9242642974027065E-4</v>
      </c>
      <c r="X104" s="267">
        <f t="shared" si="6"/>
        <v>6.8086950074263753E-4</v>
      </c>
      <c r="Y104" s="267">
        <f t="shared" si="6"/>
        <v>7.4895620035660105E-4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1.7889794413708338E-3</v>
      </c>
      <c r="C105" s="268">
        <f t="shared" si="7"/>
        <v>1.7626437434143524E-3</v>
      </c>
      <c r="D105" s="268">
        <f t="shared" si="7"/>
        <v>1.6173805978765491E-3</v>
      </c>
      <c r="E105" s="268">
        <f t="shared" si="7"/>
        <v>1.5764818549655289E-3</v>
      </c>
      <c r="F105" s="268">
        <f t="shared" si="7"/>
        <v>1.7899857530752274E-3</v>
      </c>
      <c r="G105" s="268">
        <f t="shared" si="7"/>
        <v>1.9283607268215576E-3</v>
      </c>
      <c r="H105" s="268">
        <f t="shared" si="7"/>
        <v>1.9855830655065546E-3</v>
      </c>
      <c r="I105" s="268">
        <f t="shared" si="7"/>
        <v>2.0743105690589547E-3</v>
      </c>
      <c r="J105" s="268">
        <f t="shared" si="7"/>
        <v>2.3090290514049872E-3</v>
      </c>
      <c r="K105" s="268">
        <f t="shared" si="7"/>
        <v>2.3789370770726662E-3</v>
      </c>
      <c r="L105" s="268">
        <f t="shared" si="7"/>
        <v>2.4189268212447251E-3</v>
      </c>
      <c r="M105" s="268">
        <f t="shared" si="7"/>
        <v>2.3266959446668956E-3</v>
      </c>
      <c r="N105" s="268">
        <f t="shared" si="7"/>
        <v>2.2683940497142804E-3</v>
      </c>
      <c r="O105" s="268">
        <f t="shared" si="7"/>
        <v>2.3036807793621996E-3</v>
      </c>
      <c r="P105" s="268">
        <f t="shared" si="7"/>
        <v>2.3323020932888004E-3</v>
      </c>
      <c r="Q105" s="268">
        <f t="shared" si="7"/>
        <v>2.3327719806642572E-3</v>
      </c>
      <c r="R105" s="268">
        <f t="shared" si="7"/>
        <v>2.4503087641750587E-3</v>
      </c>
      <c r="S105" s="268">
        <f t="shared" si="7"/>
        <v>2.3833853408551883E-3</v>
      </c>
      <c r="T105" s="268">
        <f t="shared" si="7"/>
        <v>2.4541661486665437E-3</v>
      </c>
      <c r="U105" s="268">
        <f t="shared" si="7"/>
        <v>2.6443590494958915E-3</v>
      </c>
      <c r="V105" s="268">
        <f t="shared" si="7"/>
        <v>2.674140082957899E-3</v>
      </c>
      <c r="W105" s="268">
        <f t="shared" si="7"/>
        <v>2.6629691742170009E-3</v>
      </c>
      <c r="X105" s="268">
        <f t="shared" si="7"/>
        <v>2.4377692202664238E-3</v>
      </c>
      <c r="Y105" s="268">
        <f t="shared" si="7"/>
        <v>2.5757986993311024E-3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0.19292793819383644</v>
      </c>
      <c r="C106" s="269">
        <f t="shared" si="8"/>
        <v>0.1924634625906822</v>
      </c>
      <c r="D106" s="269">
        <f t="shared" si="8"/>
        <v>0.18927605531589434</v>
      </c>
      <c r="E106" s="269">
        <f t="shared" si="8"/>
        <v>0.18934549358643168</v>
      </c>
      <c r="F106" s="269">
        <f t="shared" si="8"/>
        <v>0.19375419589392262</v>
      </c>
      <c r="G106" s="269">
        <f t="shared" si="8"/>
        <v>0.1905799910825445</v>
      </c>
      <c r="H106" s="269">
        <f t="shared" si="8"/>
        <v>0.19159921871544872</v>
      </c>
      <c r="I106" s="269">
        <f t="shared" si="8"/>
        <v>0.20093266402819446</v>
      </c>
      <c r="J106" s="269">
        <f t="shared" si="8"/>
        <v>0.18929828279135813</v>
      </c>
      <c r="K106" s="269">
        <f t="shared" si="8"/>
        <v>0.18818514318513394</v>
      </c>
      <c r="L106" s="269">
        <f t="shared" si="8"/>
        <v>0.18623001400394446</v>
      </c>
      <c r="M106" s="269">
        <f t="shared" si="8"/>
        <v>0.18003633461065358</v>
      </c>
      <c r="N106" s="269">
        <f t="shared" si="8"/>
        <v>0.17740180142795245</v>
      </c>
      <c r="O106" s="269">
        <f t="shared" si="8"/>
        <v>0.17654484212362129</v>
      </c>
      <c r="P106" s="269">
        <f t="shared" si="8"/>
        <v>0.17937714629260457</v>
      </c>
      <c r="Q106" s="269">
        <f t="shared" si="8"/>
        <v>0.17010442835329392</v>
      </c>
      <c r="R106" s="269">
        <f t="shared" si="8"/>
        <v>0.17400627279622846</v>
      </c>
      <c r="S106" s="269">
        <f t="shared" si="8"/>
        <v>0.172434968660896</v>
      </c>
      <c r="T106" s="269">
        <f t="shared" si="8"/>
        <v>0.17517093362935293</v>
      </c>
      <c r="U106" s="269">
        <f t="shared" si="8"/>
        <v>0.18376818703972567</v>
      </c>
      <c r="V106" s="269">
        <f t="shared" si="8"/>
        <v>0.1842370160668472</v>
      </c>
      <c r="W106" s="269">
        <f t="shared" si="8"/>
        <v>0.18479797951329072</v>
      </c>
      <c r="X106" s="269">
        <f t="shared" si="8"/>
        <v>0.18386964295619176</v>
      </c>
      <c r="Y106" s="269">
        <f t="shared" si="8"/>
        <v>0.1843210277680008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0.49048033803661401</v>
      </c>
      <c r="C107" s="269">
        <f t="shared" si="9"/>
        <v>0.48360662115282332</v>
      </c>
      <c r="D107" s="269">
        <f t="shared" si="9"/>
        <v>0.49879167931522056</v>
      </c>
      <c r="E107" s="269">
        <f t="shared" si="9"/>
        <v>0.50492106820594218</v>
      </c>
      <c r="F107" s="269">
        <f t="shared" si="9"/>
        <v>0.51453788725412486</v>
      </c>
      <c r="G107" s="269">
        <f t="shared" si="9"/>
        <v>0.49906243269505446</v>
      </c>
      <c r="H107" s="269">
        <f t="shared" si="9"/>
        <v>0.48995580617921169</v>
      </c>
      <c r="I107" s="269">
        <f t="shared" si="9"/>
        <v>0.46687093781424771</v>
      </c>
      <c r="J107" s="269">
        <f t="shared" si="9"/>
        <v>0.44820051378592735</v>
      </c>
      <c r="K107" s="269">
        <f t="shared" si="9"/>
        <v>0.43705011516284215</v>
      </c>
      <c r="L107" s="269">
        <f t="shared" si="9"/>
        <v>0.42645006710964606</v>
      </c>
      <c r="M107" s="269">
        <f t="shared" si="9"/>
        <v>0.44987429180598687</v>
      </c>
      <c r="N107" s="269">
        <f t="shared" si="9"/>
        <v>0.45961256988535576</v>
      </c>
      <c r="O107" s="269">
        <f t="shared" si="9"/>
        <v>0.45695201480948822</v>
      </c>
      <c r="P107" s="269">
        <f t="shared" si="9"/>
        <v>0.45076846847522095</v>
      </c>
      <c r="Q107" s="269">
        <f t="shared" si="9"/>
        <v>0.43914356870587923</v>
      </c>
      <c r="R107" s="269">
        <f t="shared" si="9"/>
        <v>0.42042831465635494</v>
      </c>
      <c r="S107" s="269">
        <f t="shared" si="9"/>
        <v>0.43527602401726478</v>
      </c>
      <c r="T107" s="269">
        <f t="shared" si="9"/>
        <v>0.42106163753949732</v>
      </c>
      <c r="U107" s="269">
        <f t="shared" si="9"/>
        <v>0.38200034139589067</v>
      </c>
      <c r="V107" s="269">
        <f t="shared" si="9"/>
        <v>0.37795999275932984</v>
      </c>
      <c r="W107" s="269">
        <f t="shared" si="9"/>
        <v>0.38251870290490914</v>
      </c>
      <c r="X107" s="269">
        <f t="shared" si="9"/>
        <v>0.40461954106894144</v>
      </c>
      <c r="Y107" s="269">
        <f t="shared" si="9"/>
        <v>0.39722940578312471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0.14000510091797572</v>
      </c>
      <c r="C108" s="269">
        <f t="shared" si="10"/>
        <v>0.13793845583677836</v>
      </c>
      <c r="D108" s="269">
        <f t="shared" si="10"/>
        <v>0.12667115046202079</v>
      </c>
      <c r="E108" s="269">
        <f t="shared" si="10"/>
        <v>0.12343499711065899</v>
      </c>
      <c r="F108" s="269">
        <f t="shared" si="10"/>
        <v>0.14016348466005427</v>
      </c>
      <c r="G108" s="269">
        <f t="shared" si="10"/>
        <v>0.15100735718098562</v>
      </c>
      <c r="H108" s="269">
        <f t="shared" si="10"/>
        <v>0.15548811907710577</v>
      </c>
      <c r="I108" s="269">
        <f t="shared" si="10"/>
        <v>0.16241853082499039</v>
      </c>
      <c r="J108" s="269">
        <f t="shared" si="10"/>
        <v>0.18079736119324549</v>
      </c>
      <c r="K108" s="269">
        <f t="shared" si="10"/>
        <v>0.18632085653712335</v>
      </c>
      <c r="L108" s="269">
        <f t="shared" si="10"/>
        <v>0.18939554499380271</v>
      </c>
      <c r="M108" s="269">
        <f t="shared" si="10"/>
        <v>0.18216335688918109</v>
      </c>
      <c r="N108" s="269">
        <f t="shared" si="10"/>
        <v>0.17761666672643339</v>
      </c>
      <c r="O108" s="269">
        <f t="shared" si="10"/>
        <v>0.1803412875272892</v>
      </c>
      <c r="P108" s="269">
        <f t="shared" si="10"/>
        <v>0.18258295390237628</v>
      </c>
      <c r="Q108" s="269">
        <f t="shared" si="10"/>
        <v>0.18262027585134821</v>
      </c>
      <c r="R108" s="269">
        <f t="shared" si="10"/>
        <v>0.19185342462397281</v>
      </c>
      <c r="S108" s="269">
        <f t="shared" si="10"/>
        <v>0.18664455683447373</v>
      </c>
      <c r="T108" s="269">
        <f t="shared" si="10"/>
        <v>0.19220591372485948</v>
      </c>
      <c r="U108" s="269">
        <f t="shared" si="10"/>
        <v>0.20707527753751231</v>
      </c>
      <c r="V108" s="269">
        <f t="shared" si="10"/>
        <v>0.20942652417162608</v>
      </c>
      <c r="W108" s="269">
        <f t="shared" si="10"/>
        <v>0.20854413711556094</v>
      </c>
      <c r="X108" s="269">
        <f t="shared" si="10"/>
        <v>0.19102505116002388</v>
      </c>
      <c r="Y108" s="269">
        <f t="shared" si="10"/>
        <v>0.20181545228279524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7.4504130701610244E-2</v>
      </c>
      <c r="C109" s="270">
        <f t="shared" si="11"/>
        <v>7.0650309213085127E-2</v>
      </c>
      <c r="D109" s="270">
        <f t="shared" si="11"/>
        <v>6.3294122234741193E-2</v>
      </c>
      <c r="E109" s="270">
        <f t="shared" si="11"/>
        <v>5.6634407924918015E-2</v>
      </c>
      <c r="F109" s="270">
        <f t="shared" si="11"/>
        <v>6.8989590872678502E-2</v>
      </c>
      <c r="G109" s="270">
        <f t="shared" si="11"/>
        <v>8.4520573343058222E-2</v>
      </c>
      <c r="H109" s="270">
        <f t="shared" si="11"/>
        <v>8.572884490154134E-2</v>
      </c>
      <c r="I109" s="270">
        <f t="shared" si="11"/>
        <v>8.6438912526142539E-2</v>
      </c>
      <c r="J109" s="270">
        <f t="shared" si="11"/>
        <v>8.9484363948648879E-2</v>
      </c>
      <c r="K109" s="270">
        <f t="shared" si="11"/>
        <v>9.9825475685087692E-2</v>
      </c>
      <c r="L109" s="270">
        <f t="shared" si="11"/>
        <v>8.9171015534585424E-2</v>
      </c>
      <c r="M109" s="270">
        <f t="shared" si="11"/>
        <v>8.4085031691869594E-2</v>
      </c>
      <c r="N109" s="270">
        <f t="shared" si="11"/>
        <v>8.1736500898303144E-2</v>
      </c>
      <c r="O109" s="270">
        <f t="shared" si="11"/>
        <v>8.0183261873237308E-2</v>
      </c>
      <c r="P109" s="270">
        <f t="shared" si="11"/>
        <v>8.0147383542183551E-2</v>
      </c>
      <c r="Q109" s="270">
        <f t="shared" si="11"/>
        <v>7.9078602657575436E-2</v>
      </c>
      <c r="R109" s="270">
        <f t="shared" si="11"/>
        <v>9.0217854965155511E-2</v>
      </c>
      <c r="S109" s="270">
        <f t="shared" si="11"/>
        <v>9.5805996037627864E-2</v>
      </c>
      <c r="T109" s="270">
        <f t="shared" si="11"/>
        <v>0.10094996602686229</v>
      </c>
      <c r="U109" s="270">
        <f t="shared" si="11"/>
        <v>9.9515876392053421E-2</v>
      </c>
      <c r="V109" s="270">
        <f t="shared" si="11"/>
        <v>0.10783530265989424</v>
      </c>
      <c r="W109" s="270">
        <f t="shared" si="11"/>
        <v>0.10609257923287796</v>
      </c>
      <c r="X109" s="270">
        <f t="shared" si="11"/>
        <v>0.11768185919936</v>
      </c>
      <c r="Y109" s="270">
        <f t="shared" si="11"/>
        <v>0.11278516117881655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6.5500970216365473E-2</v>
      </c>
      <c r="C110" s="270">
        <f t="shared" si="12"/>
        <v>6.7288146623693215E-2</v>
      </c>
      <c r="D110" s="270">
        <f t="shared" si="12"/>
        <v>6.3377028227279641E-2</v>
      </c>
      <c r="E110" s="270">
        <f t="shared" si="12"/>
        <v>6.6800589185740944E-2</v>
      </c>
      <c r="F110" s="270">
        <f t="shared" si="12"/>
        <v>7.117389378737575E-2</v>
      </c>
      <c r="G110" s="270">
        <f t="shared" si="12"/>
        <v>6.6486783837927443E-2</v>
      </c>
      <c r="H110" s="270">
        <f t="shared" si="12"/>
        <v>6.975927417556442E-2</v>
      </c>
      <c r="I110" s="270">
        <f t="shared" si="12"/>
        <v>7.5979618298847862E-2</v>
      </c>
      <c r="J110" s="270">
        <f t="shared" si="12"/>
        <v>9.1312997244596669E-2</v>
      </c>
      <c r="K110" s="270">
        <f t="shared" si="12"/>
        <v>8.6495380852035633E-2</v>
      </c>
      <c r="L110" s="270">
        <f t="shared" si="12"/>
        <v>0.10022452945921732</v>
      </c>
      <c r="M110" s="270">
        <f t="shared" si="12"/>
        <v>9.8078325197311564E-2</v>
      </c>
      <c r="N110" s="270">
        <f t="shared" si="12"/>
        <v>9.5880165828130248E-2</v>
      </c>
      <c r="O110" s="270">
        <f t="shared" si="12"/>
        <v>0.10015802565405196</v>
      </c>
      <c r="P110" s="270">
        <f t="shared" si="12"/>
        <v>0.10243557036019267</v>
      </c>
      <c r="Q110" s="270">
        <f t="shared" si="12"/>
        <v>0.10354167319377285</v>
      </c>
      <c r="R110" s="270">
        <f t="shared" si="12"/>
        <v>0.10163556965881734</v>
      </c>
      <c r="S110" s="270">
        <f t="shared" si="12"/>
        <v>9.0838560796845796E-2</v>
      </c>
      <c r="T110" s="270">
        <f t="shared" si="12"/>
        <v>9.1255947697997136E-2</v>
      </c>
      <c r="U110" s="270">
        <f t="shared" si="12"/>
        <v>0.10755940114545885</v>
      </c>
      <c r="V110" s="270">
        <f t="shared" si="12"/>
        <v>0.10159122151173175</v>
      </c>
      <c r="W110" s="270">
        <f t="shared" si="12"/>
        <v>0.10245155788268297</v>
      </c>
      <c r="X110" s="270">
        <f t="shared" si="12"/>
        <v>7.3343191960663856E-2</v>
      </c>
      <c r="Y110" s="270">
        <f t="shared" si="12"/>
        <v>8.9030291103978657E-2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0.14322528763270254</v>
      </c>
      <c r="C111" s="269">
        <f t="shared" si="13"/>
        <v>0.15307302321117647</v>
      </c>
      <c r="D111" s="269">
        <f t="shared" si="13"/>
        <v>0.15515177150194945</v>
      </c>
      <c r="E111" s="269">
        <f t="shared" si="13"/>
        <v>0.15297132779359487</v>
      </c>
      <c r="F111" s="269">
        <f t="shared" si="13"/>
        <v>0.11826199951404634</v>
      </c>
      <c r="G111" s="269">
        <f t="shared" si="13"/>
        <v>0.12400379682306169</v>
      </c>
      <c r="H111" s="269">
        <f t="shared" si="13"/>
        <v>0.12650039417637671</v>
      </c>
      <c r="I111" s="269">
        <f t="shared" si="13"/>
        <v>0.13133560120991633</v>
      </c>
      <c r="J111" s="269">
        <f t="shared" si="13"/>
        <v>0.13812079805715724</v>
      </c>
      <c r="K111" s="269">
        <f t="shared" si="13"/>
        <v>0.14419113260369196</v>
      </c>
      <c r="L111" s="269">
        <f t="shared" si="13"/>
        <v>0.15187491257149643</v>
      </c>
      <c r="M111" s="269">
        <f t="shared" si="13"/>
        <v>0.14381434074184213</v>
      </c>
      <c r="N111" s="269">
        <f t="shared" si="13"/>
        <v>0.14246604850588687</v>
      </c>
      <c r="O111" s="269">
        <f t="shared" si="13"/>
        <v>0.14211873060617999</v>
      </c>
      <c r="P111" s="269">
        <f t="shared" si="13"/>
        <v>0.14244150923907645</v>
      </c>
      <c r="Q111" s="269">
        <f t="shared" si="13"/>
        <v>0.16353893701030348</v>
      </c>
      <c r="R111" s="269">
        <f t="shared" si="13"/>
        <v>0.166066832729476</v>
      </c>
      <c r="S111" s="269">
        <f t="shared" si="13"/>
        <v>0.16052464293830909</v>
      </c>
      <c r="T111" s="269">
        <f t="shared" si="13"/>
        <v>0.16447899565812032</v>
      </c>
      <c r="U111" s="269">
        <f t="shared" si="13"/>
        <v>0.17508865381027022</v>
      </c>
      <c r="V111" s="269">
        <f t="shared" si="13"/>
        <v>0.17595746467271284</v>
      </c>
      <c r="W111" s="269">
        <f t="shared" si="13"/>
        <v>0.17207473137141718</v>
      </c>
      <c r="X111" s="269">
        <f t="shared" si="13"/>
        <v>0.17560120216731231</v>
      </c>
      <c r="Y111" s="269">
        <f t="shared" si="13"/>
        <v>0.16736685831096346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3.3946970581203828E-2</v>
      </c>
      <c r="C112" s="270">
        <f t="shared" si="14"/>
        <v>3.2353883513866796E-2</v>
      </c>
      <c r="D112" s="270">
        <f t="shared" si="14"/>
        <v>2.9516536622724802E-2</v>
      </c>
      <c r="E112" s="270">
        <f t="shared" si="14"/>
        <v>2.6410850116894972E-2</v>
      </c>
      <c r="F112" s="270">
        <f t="shared" si="14"/>
        <v>3.2172557477422495E-2</v>
      </c>
      <c r="G112" s="270">
        <f t="shared" si="14"/>
        <v>3.9415264962545653E-2</v>
      </c>
      <c r="H112" s="270">
        <f t="shared" si="14"/>
        <v>3.9978729474683047E-2</v>
      </c>
      <c r="I112" s="270">
        <f t="shared" si="14"/>
        <v>4.0309861913306988E-2</v>
      </c>
      <c r="J112" s="270">
        <f t="shared" si="14"/>
        <v>4.1730075596210364E-2</v>
      </c>
      <c r="K112" s="270">
        <f t="shared" si="14"/>
        <v>4.6552542398992702E-2</v>
      </c>
      <c r="L112" s="270">
        <f t="shared" si="14"/>
        <v>4.1583948916309919E-2</v>
      </c>
      <c r="M112" s="270">
        <f t="shared" si="14"/>
        <v>3.9212154774045792E-2</v>
      </c>
      <c r="N112" s="270">
        <f t="shared" si="14"/>
        <v>3.8116942569019707E-2</v>
      </c>
      <c r="O112" s="270">
        <f t="shared" si="14"/>
        <v>3.7392606170180497E-2</v>
      </c>
      <c r="P112" s="270">
        <f t="shared" si="14"/>
        <v>3.7375874694411178E-2</v>
      </c>
      <c r="Q112" s="270">
        <f t="shared" si="14"/>
        <v>3.6877460165409506E-2</v>
      </c>
      <c r="R112" s="270">
        <f t="shared" si="14"/>
        <v>4.207213128300643E-2</v>
      </c>
      <c r="S112" s="270">
        <f t="shared" si="14"/>
        <v>4.4678101076012715E-2</v>
      </c>
      <c r="T112" s="270">
        <f t="shared" si="14"/>
        <v>4.7076740536073552E-2</v>
      </c>
      <c r="U112" s="270">
        <f t="shared" si="14"/>
        <v>4.6408164081566561E-2</v>
      </c>
      <c r="V112" s="270">
        <f t="shared" si="14"/>
        <v>5.0287839499199509E-2</v>
      </c>
      <c r="W112" s="270">
        <f t="shared" si="14"/>
        <v>4.9475139077096629E-2</v>
      </c>
      <c r="X112" s="270">
        <f t="shared" si="14"/>
        <v>5.4879675777882421E-2</v>
      </c>
      <c r="Y112" s="270">
        <f t="shared" si="14"/>
        <v>5.2596153053327398E-2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7.7872120932308414E-2</v>
      </c>
      <c r="C113" s="270">
        <f t="shared" si="15"/>
        <v>8.8697258165720133E-2</v>
      </c>
      <c r="D113" s="270">
        <f t="shared" si="15"/>
        <v>9.6080035934018648E-2</v>
      </c>
      <c r="E113" s="270">
        <f t="shared" si="15"/>
        <v>9.5408737712475086E-2</v>
      </c>
      <c r="F113" s="270">
        <f t="shared" si="15"/>
        <v>5.2898258268158541E-2</v>
      </c>
      <c r="G113" s="270">
        <f t="shared" si="15"/>
        <v>5.3583131662356571E-2</v>
      </c>
      <c r="H113" s="270">
        <f t="shared" si="15"/>
        <v>5.3990173651999242E-2</v>
      </c>
      <c r="I113" s="270">
        <f t="shared" si="15"/>
        <v>5.5593457326078517E-2</v>
      </c>
      <c r="J113" s="270">
        <f t="shared" si="15"/>
        <v>5.380788329453963E-2</v>
      </c>
      <c r="K113" s="270">
        <f t="shared" si="15"/>
        <v>5.7302394891853722E-2</v>
      </c>
      <c r="L113" s="270">
        <f t="shared" si="15"/>
        <v>6.3552326798720304E-2</v>
      </c>
      <c r="M113" s="270">
        <f t="shared" si="15"/>
        <v>5.8864408503319948E-2</v>
      </c>
      <c r="N113" s="270">
        <f t="shared" si="15"/>
        <v>5.963641657271064E-2</v>
      </c>
      <c r="O113" s="270">
        <f t="shared" si="15"/>
        <v>5.8018500917445384E-2</v>
      </c>
      <c r="P113" s="270">
        <f t="shared" si="15"/>
        <v>5.729590242336647E-2</v>
      </c>
      <c r="Q113" s="270">
        <f t="shared" si="15"/>
        <v>7.8375925503055444E-2</v>
      </c>
      <c r="R113" s="270">
        <f t="shared" si="15"/>
        <v>7.6598041091815616E-2</v>
      </c>
      <c r="S113" s="270">
        <f t="shared" si="15"/>
        <v>7.3484951056570325E-2</v>
      </c>
      <c r="T113" s="270">
        <f t="shared" si="15"/>
        <v>7.4845773273009369E-2</v>
      </c>
      <c r="U113" s="270">
        <f t="shared" si="15"/>
        <v>7.8521313948465177E-2</v>
      </c>
      <c r="V113" s="270">
        <f t="shared" si="15"/>
        <v>7.8293646102703493E-2</v>
      </c>
      <c r="W113" s="270">
        <f t="shared" si="15"/>
        <v>7.4822404562983544E-2</v>
      </c>
      <c r="X113" s="270">
        <f t="shared" si="15"/>
        <v>8.6518713630518995E-2</v>
      </c>
      <c r="Y113" s="270">
        <f t="shared" si="15"/>
        <v>7.3252381673711828E-2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3.1406196119190287E-2</v>
      </c>
      <c r="C114" s="271">
        <f t="shared" si="16"/>
        <v>3.2021881531589545E-2</v>
      </c>
      <c r="D114" s="271">
        <f t="shared" si="16"/>
        <v>2.9555198945206015E-2</v>
      </c>
      <c r="E114" s="271">
        <f t="shared" si="16"/>
        <v>3.1151739964224823E-2</v>
      </c>
      <c r="F114" s="271">
        <f t="shared" si="16"/>
        <v>3.3191183768465311E-2</v>
      </c>
      <c r="G114" s="271">
        <f t="shared" si="16"/>
        <v>3.1005400198159467E-2</v>
      </c>
      <c r="H114" s="271">
        <f t="shared" si="16"/>
        <v>3.2531491049694418E-2</v>
      </c>
      <c r="I114" s="271">
        <f t="shared" si="16"/>
        <v>3.5432281970530805E-2</v>
      </c>
      <c r="J114" s="271">
        <f t="shared" si="16"/>
        <v>4.2582839166407253E-2</v>
      </c>
      <c r="K114" s="271">
        <f t="shared" si="16"/>
        <v>4.0336195312845533E-2</v>
      </c>
      <c r="L114" s="271">
        <f t="shared" si="16"/>
        <v>4.6738636856466204E-2</v>
      </c>
      <c r="M114" s="271">
        <f t="shared" si="16"/>
        <v>4.5737777464476388E-2</v>
      </c>
      <c r="N114" s="271">
        <f t="shared" si="16"/>
        <v>4.471268936415651E-2</v>
      </c>
      <c r="O114" s="271">
        <f t="shared" si="16"/>
        <v>4.6707623518554092E-2</v>
      </c>
      <c r="P114" s="271">
        <f t="shared" si="16"/>
        <v>4.7769732121298814E-2</v>
      </c>
      <c r="Q114" s="271">
        <f t="shared" si="16"/>
        <v>4.8285551341838512E-2</v>
      </c>
      <c r="R114" s="271">
        <f t="shared" si="16"/>
        <v>4.739666035465398E-2</v>
      </c>
      <c r="S114" s="271">
        <f t="shared" si="16"/>
        <v>4.2361590805726046E-2</v>
      </c>
      <c r="T114" s="271">
        <f t="shared" si="16"/>
        <v>4.2556481849037403E-2</v>
      </c>
      <c r="U114" s="271">
        <f t="shared" si="16"/>
        <v>5.0159175780238478E-2</v>
      </c>
      <c r="V114" s="271">
        <f t="shared" si="16"/>
        <v>4.7375979070809829E-2</v>
      </c>
      <c r="W114" s="271">
        <f t="shared" si="16"/>
        <v>4.7777187731336997E-2</v>
      </c>
      <c r="X114" s="271">
        <f t="shared" si="16"/>
        <v>3.4202812758910885E-2</v>
      </c>
      <c r="Y114" s="271">
        <f t="shared" si="16"/>
        <v>4.1518323583924217E-2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0.99999999999999978</v>
      </c>
      <c r="D117" s="232">
        <f t="shared" si="17"/>
        <v>0.99999999999999978</v>
      </c>
      <c r="E117" s="232">
        <f t="shared" si="17"/>
        <v>1</v>
      </c>
      <c r="F117" s="232">
        <f t="shared" si="17"/>
        <v>1</v>
      </c>
      <c r="G117" s="232">
        <f t="shared" si="17"/>
        <v>0.99999999999999989</v>
      </c>
      <c r="H117" s="232">
        <f t="shared" si="17"/>
        <v>1</v>
      </c>
      <c r="I117" s="232">
        <f t="shared" si="17"/>
        <v>1</v>
      </c>
      <c r="J117" s="232">
        <f t="shared" si="17"/>
        <v>1</v>
      </c>
      <c r="K117" s="232">
        <f t="shared" si="17"/>
        <v>1</v>
      </c>
      <c r="L117" s="232">
        <f t="shared" si="17"/>
        <v>1.0000000000000002</v>
      </c>
      <c r="M117" s="232">
        <f t="shared" si="17"/>
        <v>1</v>
      </c>
      <c r="N117" s="232">
        <f t="shared" si="17"/>
        <v>1</v>
      </c>
      <c r="O117" s="232">
        <f t="shared" si="17"/>
        <v>1</v>
      </c>
      <c r="P117" s="232">
        <f t="shared" si="17"/>
        <v>1</v>
      </c>
      <c r="Q117" s="232">
        <f t="shared" si="17"/>
        <v>0.99999999999999989</v>
      </c>
      <c r="R117" s="232">
        <f t="shared" si="17"/>
        <v>1</v>
      </c>
      <c r="S117" s="232">
        <f t="shared" si="17"/>
        <v>0.99999999999999978</v>
      </c>
      <c r="T117" s="232">
        <f t="shared" si="17"/>
        <v>1</v>
      </c>
      <c r="U117" s="232">
        <f t="shared" si="17"/>
        <v>0.99999999999999989</v>
      </c>
      <c r="V117" s="232">
        <f t="shared" si="17"/>
        <v>1</v>
      </c>
      <c r="W117" s="232">
        <f t="shared" si="17"/>
        <v>0.99999999999999989</v>
      </c>
      <c r="X117" s="232">
        <f t="shared" si="17"/>
        <v>1.0000000000000002</v>
      </c>
      <c r="Y117" s="232">
        <f t="shared" si="17"/>
        <v>0.99999999999999989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1.828958151619585E-3</v>
      </c>
      <c r="C118" s="266">
        <f t="shared" si="18"/>
        <v>1.8048376948013305E-3</v>
      </c>
      <c r="D118" s="266">
        <f t="shared" si="18"/>
        <v>1.7525576115705341E-3</v>
      </c>
      <c r="E118" s="266">
        <f t="shared" si="18"/>
        <v>1.7388097644515915E-3</v>
      </c>
      <c r="F118" s="266">
        <f t="shared" si="18"/>
        <v>1.8680072961942426E-3</v>
      </c>
      <c r="G118" s="266">
        <f t="shared" si="18"/>
        <v>1.8843029394539203E-3</v>
      </c>
      <c r="H118" s="266">
        <f t="shared" si="18"/>
        <v>1.8945001111465498E-3</v>
      </c>
      <c r="I118" s="266">
        <f t="shared" si="18"/>
        <v>1.9076059372964374E-3</v>
      </c>
      <c r="J118" s="266">
        <f t="shared" si="18"/>
        <v>1.9852524794292418E-3</v>
      </c>
      <c r="K118" s="266">
        <f t="shared" si="18"/>
        <v>1.9735097494746464E-3</v>
      </c>
      <c r="L118" s="266">
        <f t="shared" si="18"/>
        <v>2.0006431720840608E-3</v>
      </c>
      <c r="M118" s="266">
        <f t="shared" si="18"/>
        <v>1.9964750550396744E-3</v>
      </c>
      <c r="N118" s="266">
        <f t="shared" si="18"/>
        <v>1.9861765775460766E-3</v>
      </c>
      <c r="O118" s="266">
        <f t="shared" si="18"/>
        <v>2.0102102481013599E-3</v>
      </c>
      <c r="P118" s="266">
        <f t="shared" si="18"/>
        <v>2.0190723867496378E-3</v>
      </c>
      <c r="Q118" s="266">
        <f t="shared" si="18"/>
        <v>2.0033024638318928E-3</v>
      </c>
      <c r="R118" s="266">
        <f t="shared" si="18"/>
        <v>2.0307961485511615E-3</v>
      </c>
      <c r="S118" s="266">
        <f t="shared" si="18"/>
        <v>1.9682256524233507E-3</v>
      </c>
      <c r="T118" s="266">
        <f t="shared" si="18"/>
        <v>1.9770785483342935E-3</v>
      </c>
      <c r="U118" s="266">
        <f t="shared" si="18"/>
        <v>2.0546159828818138E-3</v>
      </c>
      <c r="V118" s="266">
        <f t="shared" si="18"/>
        <v>2.0581825579647195E-3</v>
      </c>
      <c r="W118" s="266">
        <f t="shared" si="18"/>
        <v>2.0573337528459776E-3</v>
      </c>
      <c r="X118" s="266">
        <f t="shared" si="18"/>
        <v>1.9324880748301072E-3</v>
      </c>
      <c r="Y118" s="266">
        <f t="shared" si="18"/>
        <v>2.0195907486021771E-3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3.5069486941400636E-4</v>
      </c>
      <c r="C119" s="267">
        <f t="shared" si="19"/>
        <v>3.4606987542680484E-4</v>
      </c>
      <c r="D119" s="267">
        <f t="shared" si="19"/>
        <v>3.3604539403266146E-4</v>
      </c>
      <c r="E119" s="267">
        <f t="shared" si="19"/>
        <v>3.3340930340049917E-4</v>
      </c>
      <c r="F119" s="267">
        <f t="shared" si="19"/>
        <v>3.5818237515338678E-4</v>
      </c>
      <c r="G119" s="267">
        <f t="shared" si="19"/>
        <v>3.6130699475165885E-4</v>
      </c>
      <c r="H119" s="267">
        <f t="shared" si="19"/>
        <v>3.6326225862249819E-4</v>
      </c>
      <c r="I119" s="267">
        <f t="shared" si="19"/>
        <v>3.6577524449159953E-4</v>
      </c>
      <c r="J119" s="267">
        <f t="shared" si="19"/>
        <v>3.8066363542039121E-4</v>
      </c>
      <c r="K119" s="267">
        <f t="shared" si="19"/>
        <v>3.7841201739165518E-4</v>
      </c>
      <c r="L119" s="267">
        <f t="shared" si="19"/>
        <v>3.8361473462733233E-4</v>
      </c>
      <c r="M119" s="267">
        <f t="shared" si="19"/>
        <v>3.8281551608792034E-4</v>
      </c>
      <c r="N119" s="267">
        <f t="shared" si="19"/>
        <v>3.8084082726489696E-4</v>
      </c>
      <c r="O119" s="267">
        <f t="shared" si="19"/>
        <v>3.8544918035895797E-4</v>
      </c>
      <c r="P119" s="267">
        <f t="shared" si="19"/>
        <v>3.8714845737808189E-4</v>
      </c>
      <c r="Q119" s="267">
        <f t="shared" si="19"/>
        <v>3.8412464239718147E-4</v>
      </c>
      <c r="R119" s="267">
        <f t="shared" si="19"/>
        <v>3.8939643834494316E-4</v>
      </c>
      <c r="S119" s="267">
        <f t="shared" si="19"/>
        <v>3.8548543596022384E-4</v>
      </c>
      <c r="T119" s="267">
        <f t="shared" si="19"/>
        <v>3.8791491836289674E-4</v>
      </c>
      <c r="U119" s="267">
        <f t="shared" si="19"/>
        <v>3.9540016109812097E-4</v>
      </c>
      <c r="V119" s="267">
        <f t="shared" si="19"/>
        <v>3.9464766471362825E-4</v>
      </c>
      <c r="W119" s="267">
        <f t="shared" si="19"/>
        <v>3.944849099780911E-4</v>
      </c>
      <c r="X119" s="267">
        <f t="shared" si="19"/>
        <v>3.7054628748423696E-4</v>
      </c>
      <c r="Y119" s="267">
        <f t="shared" si="19"/>
        <v>3.8724785103672028E-4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4.8513582551605865E-2</v>
      </c>
      <c r="C120" s="267">
        <f t="shared" si="20"/>
        <v>4.7873781268017904E-2</v>
      </c>
      <c r="D120" s="267">
        <f t="shared" si="20"/>
        <v>4.648703869472498E-2</v>
      </c>
      <c r="E120" s="267">
        <f t="shared" si="20"/>
        <v>4.6122373535207178E-2</v>
      </c>
      <c r="F120" s="267">
        <f t="shared" si="20"/>
        <v>4.9549371094506467E-2</v>
      </c>
      <c r="G120" s="267">
        <f t="shared" si="20"/>
        <v>4.9981617198010739E-2</v>
      </c>
      <c r="H120" s="267">
        <f t="shared" si="20"/>
        <v>5.025209978410225E-2</v>
      </c>
      <c r="I120" s="267">
        <f t="shared" si="20"/>
        <v>5.0599735173280834E-2</v>
      </c>
      <c r="J120" s="267">
        <f t="shared" si="20"/>
        <v>5.2659329553978305E-2</v>
      </c>
      <c r="K120" s="267">
        <f t="shared" si="20"/>
        <v>5.2347850639860451E-2</v>
      </c>
      <c r="L120" s="267">
        <f t="shared" si="20"/>
        <v>5.3067571611334741E-2</v>
      </c>
      <c r="M120" s="267">
        <f t="shared" si="20"/>
        <v>5.2957011241137886E-2</v>
      </c>
      <c r="N120" s="267">
        <f t="shared" si="20"/>
        <v>5.2683841492776433E-2</v>
      </c>
      <c r="O120" s="267">
        <f t="shared" si="20"/>
        <v>5.3321340748551813E-2</v>
      </c>
      <c r="P120" s="267">
        <f t="shared" si="20"/>
        <v>5.355641124183582E-2</v>
      </c>
      <c r="Q120" s="267">
        <f t="shared" si="20"/>
        <v>5.3138110004803694E-2</v>
      </c>
      <c r="R120" s="267">
        <f t="shared" si="20"/>
        <v>5.3867387020844204E-2</v>
      </c>
      <c r="S120" s="267">
        <f t="shared" si="20"/>
        <v>5.2016976334070791E-2</v>
      </c>
      <c r="T120" s="267">
        <f t="shared" si="20"/>
        <v>5.2086435258464965E-2</v>
      </c>
      <c r="U120" s="267">
        <f t="shared" si="20"/>
        <v>5.3981533454742915E-2</v>
      </c>
      <c r="V120" s="267">
        <f t="shared" si="20"/>
        <v>5.4593818531975362E-2</v>
      </c>
      <c r="W120" s="267">
        <f t="shared" si="20"/>
        <v>5.4571303759200572E-2</v>
      </c>
      <c r="X120" s="267">
        <f t="shared" si="20"/>
        <v>5.1259740232571634E-2</v>
      </c>
      <c r="Y120" s="267">
        <f t="shared" si="20"/>
        <v>5.3570160922495572E-2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8.364614675802455E-4</v>
      </c>
      <c r="C121" s="267">
        <f t="shared" si="21"/>
        <v>8.2543014207340614E-4</v>
      </c>
      <c r="D121" s="267">
        <f t="shared" si="21"/>
        <v>8.0152020454655516E-4</v>
      </c>
      <c r="E121" s="267">
        <f t="shared" si="21"/>
        <v>7.9523272094995337E-4</v>
      </c>
      <c r="F121" s="267">
        <f t="shared" si="21"/>
        <v>8.5432032605098048E-4</v>
      </c>
      <c r="G121" s="267">
        <f t="shared" si="21"/>
        <v>8.6177302673966715E-4</v>
      </c>
      <c r="H121" s="267">
        <f t="shared" si="21"/>
        <v>8.6643663328070831E-4</v>
      </c>
      <c r="I121" s="267">
        <f t="shared" si="21"/>
        <v>8.7243049299011726E-4</v>
      </c>
      <c r="J121" s="267">
        <f t="shared" si="21"/>
        <v>9.079416065316836E-4</v>
      </c>
      <c r="K121" s="267">
        <f t="shared" si="21"/>
        <v>9.0257114951902814E-4</v>
      </c>
      <c r="L121" s="267">
        <f t="shared" si="21"/>
        <v>9.1498043426742337E-4</v>
      </c>
      <c r="M121" s="267">
        <f t="shared" si="21"/>
        <v>9.1307417452227493E-4</v>
      </c>
      <c r="N121" s="267">
        <f t="shared" si="21"/>
        <v>9.0836423646791897E-4</v>
      </c>
      <c r="O121" s="267">
        <f t="shared" si="21"/>
        <v>9.1935587087257182E-4</v>
      </c>
      <c r="P121" s="267">
        <f t="shared" si="21"/>
        <v>9.2340890920648594E-4</v>
      </c>
      <c r="Q121" s="267">
        <f t="shared" si="21"/>
        <v>9.161966431107723E-4</v>
      </c>
      <c r="R121" s="267">
        <f t="shared" si="21"/>
        <v>9.2877069126441852E-4</v>
      </c>
      <c r="S121" s="267">
        <f t="shared" si="21"/>
        <v>9.217308196573955E-4</v>
      </c>
      <c r="T121" s="267">
        <f t="shared" si="21"/>
        <v>9.2523703712085314E-4</v>
      </c>
      <c r="U121" s="267">
        <f t="shared" si="21"/>
        <v>9.4309049797690174E-4</v>
      </c>
      <c r="V121" s="267">
        <f t="shared" si="21"/>
        <v>9.412956777926951E-4</v>
      </c>
      <c r="W121" s="267">
        <f t="shared" si="21"/>
        <v>9.4090748259277612E-4</v>
      </c>
      <c r="X121" s="267">
        <f t="shared" si="21"/>
        <v>8.8381016794851725E-4</v>
      </c>
      <c r="Y121" s="267">
        <f t="shared" si="21"/>
        <v>9.2364597844479986E-4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2.1327039815898802E-3</v>
      </c>
      <c r="C122" s="268">
        <f t="shared" si="22"/>
        <v>2.1013206574292558E-3</v>
      </c>
      <c r="D122" s="268">
        <f t="shared" si="22"/>
        <v>2.0473430246490025E-3</v>
      </c>
      <c r="E122" s="268">
        <f t="shared" si="22"/>
        <v>2.0328092427032303E-3</v>
      </c>
      <c r="F122" s="268">
        <f t="shared" si="22"/>
        <v>2.1849936842934388E-3</v>
      </c>
      <c r="G122" s="268">
        <f t="shared" si="22"/>
        <v>2.2376193004432299E-3</v>
      </c>
      <c r="H122" s="268">
        <f t="shared" si="22"/>
        <v>2.2457364581668282E-3</v>
      </c>
      <c r="I122" s="268">
        <f t="shared" si="22"/>
        <v>2.2390923573543621E-3</v>
      </c>
      <c r="J122" s="268">
        <f t="shared" si="22"/>
        <v>2.2855823561662436E-3</v>
      </c>
      <c r="K122" s="268">
        <f t="shared" si="22"/>
        <v>2.3073216777541633E-3</v>
      </c>
      <c r="L122" s="268">
        <f t="shared" si="22"/>
        <v>2.2826024677730472E-3</v>
      </c>
      <c r="M122" s="268">
        <f t="shared" si="22"/>
        <v>2.2877668988184035E-3</v>
      </c>
      <c r="N122" s="268">
        <f t="shared" si="22"/>
        <v>2.2817585019936789E-3</v>
      </c>
      <c r="O122" s="268">
        <f t="shared" si="22"/>
        <v>2.2832084854481904E-3</v>
      </c>
      <c r="P122" s="268">
        <f t="shared" si="22"/>
        <v>2.2803448658469368E-3</v>
      </c>
      <c r="Q122" s="268">
        <f t="shared" si="22"/>
        <v>2.2518436878615059E-3</v>
      </c>
      <c r="R122" s="268">
        <f t="shared" si="22"/>
        <v>2.2658266420451656E-3</v>
      </c>
      <c r="S122" s="268">
        <f t="shared" si="22"/>
        <v>2.297341717567322E-3</v>
      </c>
      <c r="T122" s="268">
        <f t="shared" si="22"/>
        <v>2.2856594628041078E-3</v>
      </c>
      <c r="U122" s="268">
        <f t="shared" si="22"/>
        <v>2.2705411385173483E-3</v>
      </c>
      <c r="V122" s="268">
        <f t="shared" si="22"/>
        <v>2.2769225811334706E-3</v>
      </c>
      <c r="W122" s="268">
        <f t="shared" si="22"/>
        <v>2.2822298465713345E-3</v>
      </c>
      <c r="X122" s="268">
        <f t="shared" si="22"/>
        <v>2.283983560567518E-3</v>
      </c>
      <c r="Y122" s="268">
        <f t="shared" si="22"/>
        <v>2.2928007442391857E-3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0.14824786763215586</v>
      </c>
      <c r="C123" s="269">
        <f t="shared" si="23"/>
        <v>0.14822431252016899</v>
      </c>
      <c r="D123" s="269">
        <f t="shared" si="23"/>
        <v>0.15563069119175998</v>
      </c>
      <c r="E123" s="269">
        <f t="shared" si="23"/>
        <v>0.16011278351205394</v>
      </c>
      <c r="F123" s="269">
        <f t="shared" si="23"/>
        <v>0.15410918011602176</v>
      </c>
      <c r="G123" s="269">
        <f t="shared" si="23"/>
        <v>0.14347330581869955</v>
      </c>
      <c r="H123" s="269">
        <f t="shared" si="23"/>
        <v>0.14073050128055581</v>
      </c>
      <c r="I123" s="269">
        <f t="shared" si="23"/>
        <v>0.13983723327296513</v>
      </c>
      <c r="J123" s="269">
        <f t="shared" si="23"/>
        <v>0.12010988217635578</v>
      </c>
      <c r="K123" s="269">
        <f t="shared" si="23"/>
        <v>0.11700721124077114</v>
      </c>
      <c r="L123" s="269">
        <f t="shared" si="23"/>
        <v>0.11154329999687698</v>
      </c>
      <c r="M123" s="269">
        <f t="shared" si="23"/>
        <v>0.11337830301866979</v>
      </c>
      <c r="N123" s="269">
        <f t="shared" si="23"/>
        <v>0.1149120345082089</v>
      </c>
      <c r="O123" s="269">
        <f t="shared" si="23"/>
        <v>0.11142243527708191</v>
      </c>
      <c r="P123" s="269">
        <f t="shared" si="23"/>
        <v>0.11115638956882183</v>
      </c>
      <c r="Q123" s="269">
        <f t="shared" si="23"/>
        <v>0.10258388138334004</v>
      </c>
      <c r="R123" s="269">
        <f t="shared" si="23"/>
        <v>9.8509824196557572E-2</v>
      </c>
      <c r="S123" s="269">
        <f t="shared" si="23"/>
        <v>0.10312142854593603</v>
      </c>
      <c r="T123" s="269">
        <f t="shared" si="23"/>
        <v>0.10045209691198495</v>
      </c>
      <c r="U123" s="269">
        <f t="shared" si="23"/>
        <v>9.4686286380001566E-2</v>
      </c>
      <c r="V123" s="269">
        <f t="shared" si="23"/>
        <v>9.3864327652251528E-2</v>
      </c>
      <c r="W123" s="269">
        <f t="shared" si="23"/>
        <v>9.5294061596001747E-2</v>
      </c>
      <c r="X123" s="269">
        <f t="shared" si="23"/>
        <v>0.108657619347484</v>
      </c>
      <c r="Y123" s="269">
        <f t="shared" si="23"/>
        <v>0.10089479118100793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0.35986752142401218</v>
      </c>
      <c r="C124" s="269">
        <f t="shared" si="24"/>
        <v>0.35512155771614168</v>
      </c>
      <c r="D124" s="269">
        <f t="shared" si="24"/>
        <v>0.34483487950240166</v>
      </c>
      <c r="E124" s="269">
        <f t="shared" si="24"/>
        <v>0.34212984020818432</v>
      </c>
      <c r="F124" s="269">
        <f t="shared" si="24"/>
        <v>0.36755086773752188</v>
      </c>
      <c r="G124" s="269">
        <f t="shared" si="24"/>
        <v>0.37075721379015147</v>
      </c>
      <c r="H124" s="269">
        <f t="shared" si="24"/>
        <v>0.37276361885705389</v>
      </c>
      <c r="I124" s="269">
        <f t="shared" si="24"/>
        <v>0.37534233350320229</v>
      </c>
      <c r="J124" s="269">
        <f t="shared" si="24"/>
        <v>0.39062013996352718</v>
      </c>
      <c r="K124" s="269">
        <f t="shared" si="24"/>
        <v>0.38830962940331021</v>
      </c>
      <c r="L124" s="269">
        <f t="shared" si="24"/>
        <v>0.3936484270863263</v>
      </c>
      <c r="M124" s="269">
        <f t="shared" si="24"/>
        <v>0.39282830446709649</v>
      </c>
      <c r="N124" s="269">
        <f t="shared" si="24"/>
        <v>0.39080196637577352</v>
      </c>
      <c r="O124" s="269">
        <f t="shared" si="24"/>
        <v>0.39553085393713849</v>
      </c>
      <c r="P124" s="269">
        <f t="shared" si="24"/>
        <v>0.3972745766500107</v>
      </c>
      <c r="Q124" s="269">
        <f t="shared" si="24"/>
        <v>0.39417167182497076</v>
      </c>
      <c r="R124" s="269">
        <f t="shared" si="24"/>
        <v>0.39958135501863751</v>
      </c>
      <c r="S124" s="269">
        <f t="shared" si="24"/>
        <v>0.39244199456298534</v>
      </c>
      <c r="T124" s="269">
        <f t="shared" si="24"/>
        <v>0.39806108491953385</v>
      </c>
      <c r="U124" s="269">
        <f t="shared" si="24"/>
        <v>0.40574210903854424</v>
      </c>
      <c r="V124" s="269">
        <f t="shared" si="24"/>
        <v>0.40496993062253156</v>
      </c>
      <c r="W124" s="269">
        <f t="shared" si="24"/>
        <v>0.40480291893121256</v>
      </c>
      <c r="X124" s="269">
        <f t="shared" si="24"/>
        <v>0.38023816622307277</v>
      </c>
      <c r="Y124" s="269">
        <f t="shared" si="24"/>
        <v>0.39737657001432508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0.29699598183620735</v>
      </c>
      <c r="C125" s="269">
        <f t="shared" si="25"/>
        <v>0.29261368323878961</v>
      </c>
      <c r="D125" s="269">
        <f t="shared" si="25"/>
        <v>0.28532352695580854</v>
      </c>
      <c r="E125" s="269">
        <f t="shared" si="25"/>
        <v>0.28322230054148678</v>
      </c>
      <c r="F125" s="269">
        <f t="shared" si="25"/>
        <v>0.30445070387378248</v>
      </c>
      <c r="G125" s="269">
        <f t="shared" si="25"/>
        <v>0.31180100663861243</v>
      </c>
      <c r="H125" s="269">
        <f t="shared" si="25"/>
        <v>0.31293160243668755</v>
      </c>
      <c r="I125" s="269">
        <f t="shared" si="25"/>
        <v>0.31197176487612416</v>
      </c>
      <c r="J125" s="269">
        <f t="shared" si="25"/>
        <v>0.31844985090007488</v>
      </c>
      <c r="K125" s="269">
        <f t="shared" si="25"/>
        <v>0.32156453733119805</v>
      </c>
      <c r="L125" s="269">
        <f t="shared" si="25"/>
        <v>0.31802319495690967</v>
      </c>
      <c r="M125" s="269">
        <f t="shared" si="25"/>
        <v>0.31872391004125372</v>
      </c>
      <c r="N125" s="269">
        <f t="shared" si="25"/>
        <v>0.31791892278878781</v>
      </c>
      <c r="O125" s="269">
        <f t="shared" si="25"/>
        <v>0.31805331144406229</v>
      </c>
      <c r="P125" s="269">
        <f t="shared" si="25"/>
        <v>0.31765627856247602</v>
      </c>
      <c r="Q125" s="269">
        <f t="shared" si="25"/>
        <v>0.31368693403451742</v>
      </c>
      <c r="R125" s="269">
        <f t="shared" si="25"/>
        <v>0.31568715130654096</v>
      </c>
      <c r="S125" s="269">
        <f t="shared" si="25"/>
        <v>0.32013130783567206</v>
      </c>
      <c r="T125" s="269">
        <f t="shared" si="25"/>
        <v>0.31853399977190838</v>
      </c>
      <c r="U125" s="269">
        <f t="shared" si="25"/>
        <v>0.31638704243350718</v>
      </c>
      <c r="V125" s="269">
        <f t="shared" si="25"/>
        <v>0.3173052662011866</v>
      </c>
      <c r="W125" s="269">
        <f t="shared" si="25"/>
        <v>0.3180333845304707</v>
      </c>
      <c r="X125" s="269">
        <f t="shared" si="25"/>
        <v>0.31847268821054137</v>
      </c>
      <c r="Y125" s="269">
        <f t="shared" si="25"/>
        <v>0.31966147177464427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0.15804729473065104</v>
      </c>
      <c r="C126" s="270">
        <f t="shared" si="26"/>
        <v>0.14987297831768354</v>
      </c>
      <c r="D126" s="270">
        <f t="shared" si="26"/>
        <v>0.14256839166391749</v>
      </c>
      <c r="E126" s="270">
        <f t="shared" si="26"/>
        <v>0.12994797000659694</v>
      </c>
      <c r="F126" s="270">
        <f t="shared" si="26"/>
        <v>0.14985307729822187</v>
      </c>
      <c r="G126" s="270">
        <f t="shared" si="26"/>
        <v>0.17451864824342861</v>
      </c>
      <c r="H126" s="270">
        <f t="shared" si="26"/>
        <v>0.17253578581642032</v>
      </c>
      <c r="I126" s="270">
        <f t="shared" si="26"/>
        <v>0.16603093229436122</v>
      </c>
      <c r="J126" s="270">
        <f t="shared" si="26"/>
        <v>0.15761448159012109</v>
      </c>
      <c r="K126" s="270">
        <f t="shared" si="26"/>
        <v>0.17228523687119365</v>
      </c>
      <c r="L126" s="270">
        <f t="shared" si="26"/>
        <v>0.14973135328388529</v>
      </c>
      <c r="M126" s="270">
        <f t="shared" si="26"/>
        <v>0.14712020317609265</v>
      </c>
      <c r="N126" s="270">
        <f t="shared" si="26"/>
        <v>0.14630147495187781</v>
      </c>
      <c r="O126" s="270">
        <f t="shared" si="26"/>
        <v>0.14141271979834621</v>
      </c>
      <c r="P126" s="270">
        <f t="shared" si="26"/>
        <v>0.13943973984637192</v>
      </c>
      <c r="Q126" s="270">
        <f t="shared" si="26"/>
        <v>0.13583335311343267</v>
      </c>
      <c r="R126" s="270">
        <f t="shared" si="26"/>
        <v>0.14844987879032023</v>
      </c>
      <c r="S126" s="270">
        <f t="shared" si="26"/>
        <v>0.16432570727055951</v>
      </c>
      <c r="T126" s="270">
        <f t="shared" si="26"/>
        <v>0.16729972471817733</v>
      </c>
      <c r="U126" s="270">
        <f t="shared" si="26"/>
        <v>0.15204873407042307</v>
      </c>
      <c r="V126" s="270">
        <f t="shared" si="26"/>
        <v>0.16338288357563779</v>
      </c>
      <c r="W126" s="270">
        <f t="shared" si="26"/>
        <v>0.16179300225689083</v>
      </c>
      <c r="X126" s="270">
        <f t="shared" si="26"/>
        <v>0.1961965607402899</v>
      </c>
      <c r="Y126" s="270">
        <f t="shared" si="26"/>
        <v>0.17864375700152713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0.1389486871055563</v>
      </c>
      <c r="C127" s="270">
        <f t="shared" si="27"/>
        <v>0.14274070492110605</v>
      </c>
      <c r="D127" s="270">
        <f t="shared" si="27"/>
        <v>0.14275513529189104</v>
      </c>
      <c r="E127" s="270">
        <f t="shared" si="27"/>
        <v>0.15327433053488981</v>
      </c>
      <c r="F127" s="270">
        <f t="shared" si="27"/>
        <v>0.15459762657556061</v>
      </c>
      <c r="G127" s="270">
        <f t="shared" si="27"/>
        <v>0.13728235839518382</v>
      </c>
      <c r="H127" s="270">
        <f t="shared" si="27"/>
        <v>0.14039581662026721</v>
      </c>
      <c r="I127" s="270">
        <f t="shared" si="27"/>
        <v>0.14594083258176285</v>
      </c>
      <c r="J127" s="270">
        <f t="shared" si="27"/>
        <v>0.16083536930995374</v>
      </c>
      <c r="K127" s="270">
        <f t="shared" si="27"/>
        <v>0.1492793004600044</v>
      </c>
      <c r="L127" s="270">
        <f t="shared" si="27"/>
        <v>0.16829184167302436</v>
      </c>
      <c r="M127" s="270">
        <f t="shared" si="27"/>
        <v>0.17160370686516105</v>
      </c>
      <c r="N127" s="270">
        <f t="shared" si="27"/>
        <v>0.17161744783690999</v>
      </c>
      <c r="O127" s="270">
        <f t="shared" si="27"/>
        <v>0.17664059164571605</v>
      </c>
      <c r="P127" s="270">
        <f t="shared" si="27"/>
        <v>0.1782165387161041</v>
      </c>
      <c r="Q127" s="270">
        <f t="shared" si="27"/>
        <v>0.17785358092108469</v>
      </c>
      <c r="R127" s="270">
        <f t="shared" si="27"/>
        <v>0.1672372725162207</v>
      </c>
      <c r="S127" s="270">
        <f t="shared" si="27"/>
        <v>0.15580560056511256</v>
      </c>
      <c r="T127" s="270">
        <f t="shared" si="27"/>
        <v>0.15123427505373105</v>
      </c>
      <c r="U127" s="270">
        <f t="shared" si="27"/>
        <v>0.16433830836308408</v>
      </c>
      <c r="V127" s="270">
        <f t="shared" si="27"/>
        <v>0.1539223826255488</v>
      </c>
      <c r="W127" s="270">
        <f t="shared" si="27"/>
        <v>0.15624038227357986</v>
      </c>
      <c r="X127" s="270">
        <f t="shared" si="27"/>
        <v>0.12227612747025147</v>
      </c>
      <c r="Y127" s="270">
        <f t="shared" si="27"/>
        <v>0.14101771477311714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0.14122622808581503</v>
      </c>
      <c r="C128" s="269">
        <f t="shared" si="28"/>
        <v>0.15108900688715082</v>
      </c>
      <c r="D128" s="269">
        <f t="shared" si="28"/>
        <v>0.16278639742050591</v>
      </c>
      <c r="E128" s="269">
        <f t="shared" si="28"/>
        <v>0.16351244117156266</v>
      </c>
      <c r="F128" s="269">
        <f t="shared" si="28"/>
        <v>0.11907437349647533</v>
      </c>
      <c r="G128" s="269">
        <f t="shared" si="28"/>
        <v>0.11864185429313731</v>
      </c>
      <c r="H128" s="269">
        <f t="shared" si="28"/>
        <v>0.11795224218038393</v>
      </c>
      <c r="I128" s="269">
        <f t="shared" si="28"/>
        <v>0.1168640291422952</v>
      </c>
      <c r="J128" s="269">
        <f t="shared" si="28"/>
        <v>0.11260135732851642</v>
      </c>
      <c r="K128" s="269">
        <f t="shared" si="28"/>
        <v>0.11520895679072057</v>
      </c>
      <c r="L128" s="269">
        <f t="shared" si="28"/>
        <v>0.11813566553980066</v>
      </c>
      <c r="M128" s="269">
        <f t="shared" si="28"/>
        <v>0.11653233958737395</v>
      </c>
      <c r="N128" s="269">
        <f t="shared" si="28"/>
        <v>0.11812609469118075</v>
      </c>
      <c r="O128" s="269">
        <f t="shared" si="28"/>
        <v>0.11607383480838436</v>
      </c>
      <c r="P128" s="269">
        <f t="shared" si="28"/>
        <v>0.11474636935767454</v>
      </c>
      <c r="Q128" s="269">
        <f t="shared" si="28"/>
        <v>0.13086393531516657</v>
      </c>
      <c r="R128" s="269">
        <f t="shared" si="28"/>
        <v>0.12673949253721392</v>
      </c>
      <c r="S128" s="269">
        <f t="shared" si="28"/>
        <v>0.12671550909572729</v>
      </c>
      <c r="T128" s="269">
        <f t="shared" si="28"/>
        <v>0.12529049317148575</v>
      </c>
      <c r="U128" s="269">
        <f t="shared" si="28"/>
        <v>0.12353938091272987</v>
      </c>
      <c r="V128" s="269">
        <f t="shared" si="28"/>
        <v>0.12359560851045057</v>
      </c>
      <c r="W128" s="269">
        <f t="shared" si="28"/>
        <v>0.1216233751911262</v>
      </c>
      <c r="X128" s="269">
        <f t="shared" si="28"/>
        <v>0.13590095789550014</v>
      </c>
      <c r="Y128" s="269">
        <f t="shared" si="28"/>
        <v>0.12287372078520423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3.298407585690899E-2</v>
      </c>
      <c r="C129" s="270">
        <f t="shared" si="29"/>
        <v>3.1436361212899291E-2</v>
      </c>
      <c r="D129" s="270">
        <f t="shared" si="29"/>
        <v>3.0452422608237523E-2</v>
      </c>
      <c r="E129" s="270">
        <f t="shared" si="29"/>
        <v>2.7756716994128763E-2</v>
      </c>
      <c r="F129" s="270">
        <f t="shared" si="29"/>
        <v>3.2008421963458822E-2</v>
      </c>
      <c r="G129" s="270">
        <f t="shared" si="29"/>
        <v>3.7276955763486282E-2</v>
      </c>
      <c r="H129" s="270">
        <f t="shared" si="29"/>
        <v>3.6853418933923118E-2</v>
      </c>
      <c r="I129" s="270">
        <f t="shared" si="29"/>
        <v>3.5463990701293614E-2</v>
      </c>
      <c r="J129" s="270">
        <f t="shared" si="29"/>
        <v>3.3666247802495192E-2</v>
      </c>
      <c r="K129" s="270">
        <f t="shared" si="29"/>
        <v>3.6799902005836577E-2</v>
      </c>
      <c r="L129" s="270">
        <f t="shared" si="29"/>
        <v>3.1982421872675117E-2</v>
      </c>
      <c r="M129" s="270">
        <f t="shared" si="29"/>
        <v>3.1424683613527932E-2</v>
      </c>
      <c r="N129" s="270">
        <f t="shared" si="29"/>
        <v>3.1249804332124126E-2</v>
      </c>
      <c r="O129" s="270">
        <f t="shared" si="29"/>
        <v>3.0205572604277395E-2</v>
      </c>
      <c r="P129" s="270">
        <f t="shared" si="29"/>
        <v>2.9784146658498791E-2</v>
      </c>
      <c r="Q129" s="270">
        <f t="shared" si="29"/>
        <v>2.901382715360391E-2</v>
      </c>
      <c r="R129" s="270">
        <f t="shared" si="29"/>
        <v>3.1708700591370972E-2</v>
      </c>
      <c r="S129" s="270">
        <f t="shared" si="29"/>
        <v>3.5099756859129208E-2</v>
      </c>
      <c r="T129" s="270">
        <f t="shared" si="29"/>
        <v>3.5734854405044141E-2</v>
      </c>
      <c r="U129" s="270">
        <f t="shared" si="29"/>
        <v>3.2477411387757921E-2</v>
      </c>
      <c r="V129" s="270">
        <f t="shared" si="29"/>
        <v>3.4898370946952403E-2</v>
      </c>
      <c r="W129" s="270">
        <f t="shared" si="29"/>
        <v>3.455877436982642E-2</v>
      </c>
      <c r="X129" s="270">
        <f t="shared" si="29"/>
        <v>4.1907329613638127E-2</v>
      </c>
      <c r="Y129" s="270">
        <f t="shared" si="29"/>
        <v>3.8158073616752719E-2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7.7726782596898136E-2</v>
      </c>
      <c r="C130" s="270">
        <f t="shared" si="30"/>
        <v>8.8538871214617662E-2</v>
      </c>
      <c r="D130" s="270">
        <f t="shared" si="30"/>
        <v>0.10184166400853345</v>
      </c>
      <c r="E130" s="270">
        <f t="shared" si="30"/>
        <v>0.10301652698254501</v>
      </c>
      <c r="F130" s="270">
        <f t="shared" si="30"/>
        <v>5.4044100028879952E-2</v>
      </c>
      <c r="G130" s="270">
        <f t="shared" si="30"/>
        <v>5.2041565736778386E-2</v>
      </c>
      <c r="H130" s="270">
        <f t="shared" si="30"/>
        <v>5.1110459835393113E-2</v>
      </c>
      <c r="I130" s="270">
        <f t="shared" si="30"/>
        <v>5.0227266849003076E-2</v>
      </c>
      <c r="J130" s="270">
        <f t="shared" si="30"/>
        <v>4.4580884305296851E-2</v>
      </c>
      <c r="K130" s="270">
        <f t="shared" si="30"/>
        <v>4.6523190806096883E-2</v>
      </c>
      <c r="L130" s="270">
        <f t="shared" si="30"/>
        <v>5.0206325669855396E-2</v>
      </c>
      <c r="M130" s="270">
        <f t="shared" si="30"/>
        <v>4.8453327888860184E-2</v>
      </c>
      <c r="N130" s="270">
        <f t="shared" si="30"/>
        <v>5.0219027220417822E-2</v>
      </c>
      <c r="O130" s="270">
        <f t="shared" si="30"/>
        <v>4.813806209604294E-2</v>
      </c>
      <c r="P130" s="270">
        <f t="shared" si="30"/>
        <v>4.6895402351270599E-2</v>
      </c>
      <c r="Q130" s="270">
        <f t="shared" si="30"/>
        <v>6.386081512552437E-2</v>
      </c>
      <c r="R130" s="270">
        <f t="shared" si="30"/>
        <v>5.9309128545736944E-2</v>
      </c>
      <c r="S130" s="270">
        <f t="shared" si="30"/>
        <v>5.8335879062999849E-2</v>
      </c>
      <c r="T130" s="270">
        <f t="shared" si="30"/>
        <v>5.7252007173660677E-2</v>
      </c>
      <c r="U130" s="270">
        <f t="shared" si="30"/>
        <v>5.5959521088906193E-2</v>
      </c>
      <c r="V130" s="270">
        <f t="shared" si="30"/>
        <v>5.5819617286840775E-2</v>
      </c>
      <c r="W130" s="270">
        <f t="shared" si="30"/>
        <v>5.3691858841551345E-2</v>
      </c>
      <c r="X130" s="270">
        <f t="shared" si="30"/>
        <v>6.787560685253545E-2</v>
      </c>
      <c r="Y130" s="270">
        <f t="shared" si="30"/>
        <v>5.459444712263721E-2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3.0515369632007898E-2</v>
      </c>
      <c r="C131" s="271">
        <f t="shared" si="31"/>
        <v>3.1113774459633869E-2</v>
      </c>
      <c r="D131" s="271">
        <f t="shared" si="31"/>
        <v>3.0492310803734941E-2</v>
      </c>
      <c r="E131" s="271">
        <f t="shared" si="31"/>
        <v>3.2739197194888894E-2</v>
      </c>
      <c r="F131" s="271">
        <f t="shared" si="31"/>
        <v>3.302185150413655E-2</v>
      </c>
      <c r="G131" s="271">
        <f t="shared" si="31"/>
        <v>2.9323332792872643E-2</v>
      </c>
      <c r="H131" s="271">
        <f t="shared" si="31"/>
        <v>2.9988363411067712E-2</v>
      </c>
      <c r="I131" s="271">
        <f t="shared" si="31"/>
        <v>3.1172771591998494E-2</v>
      </c>
      <c r="J131" s="271">
        <f t="shared" si="31"/>
        <v>3.4354225220724378E-2</v>
      </c>
      <c r="K131" s="271">
        <f t="shared" si="31"/>
        <v>3.18858639787871E-2</v>
      </c>
      <c r="L131" s="271">
        <f t="shared" si="31"/>
        <v>3.5946917997270157E-2</v>
      </c>
      <c r="M131" s="271">
        <f t="shared" si="31"/>
        <v>3.6654328084985845E-2</v>
      </c>
      <c r="N131" s="271">
        <f t="shared" si="31"/>
        <v>3.6657263138638804E-2</v>
      </c>
      <c r="O131" s="271">
        <f t="shared" si="31"/>
        <v>3.7730200108064035E-2</v>
      </c>
      <c r="P131" s="271">
        <f t="shared" si="31"/>
        <v>3.8066820347905143E-2</v>
      </c>
      <c r="Q131" s="271">
        <f t="shared" si="31"/>
        <v>3.7989293036038291E-2</v>
      </c>
      <c r="R131" s="271">
        <f t="shared" si="31"/>
        <v>3.5721663400106012E-2</v>
      </c>
      <c r="S131" s="271">
        <f t="shared" si="31"/>
        <v>3.3279873173598248E-2</v>
      </c>
      <c r="T131" s="271">
        <f t="shared" si="31"/>
        <v>3.2303631592780921E-2</v>
      </c>
      <c r="U131" s="271">
        <f t="shared" si="31"/>
        <v>3.5102448436065761E-2</v>
      </c>
      <c r="V131" s="271">
        <f t="shared" si="31"/>
        <v>3.2877620276657395E-2</v>
      </c>
      <c r="W131" s="271">
        <f t="shared" si="31"/>
        <v>3.3372741979748433E-2</v>
      </c>
      <c r="X131" s="271">
        <f t="shared" si="31"/>
        <v>2.6118021429326552E-2</v>
      </c>
      <c r="Y131" s="271">
        <f t="shared" si="31"/>
        <v>3.0121200045814298E-2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0.49339596997990365</v>
      </c>
      <c r="C136" s="272">
        <f>IF(C$5=0,0,C$5/ISI_fec!C$5)</f>
        <v>0.4947365429243763</v>
      </c>
      <c r="D136" s="272">
        <f>IF(D$5=0,0,D$5/ISI_fec!D$5)</f>
        <v>0.49578575268702818</v>
      </c>
      <c r="E136" s="272">
        <f>IF(E$5=0,0,E$5/ISI_fec!E$5)</f>
        <v>0.49655249081887315</v>
      </c>
      <c r="F136" s="272">
        <f>IF(F$5=0,0,F$5/ISI_fec!F$5)</f>
        <v>0.49608453582570639</v>
      </c>
      <c r="G136" s="272">
        <f>IF(G$5=0,0,G$5/ISI_fec!G$5)</f>
        <v>0.49724308685871643</v>
      </c>
      <c r="H136" s="272">
        <f>IF(H$5=0,0,H$5/ISI_fec!H$5)</f>
        <v>0.49847267939580053</v>
      </c>
      <c r="I136" s="272">
        <f>IF(I$5=0,0,I$5/ISI_fec!I$5)</f>
        <v>0.49689155273317115</v>
      </c>
      <c r="J136" s="272">
        <f>IF(J$5=0,0,J$5/ISI_fec!J$5)</f>
        <v>0.5061331187357444</v>
      </c>
      <c r="K136" s="272">
        <f>IF(K$5=0,0,K$5/ISI_fec!K$5)</f>
        <v>0.50449448623580229</v>
      </c>
      <c r="L136" s="272">
        <f>IF(L$5=0,0,L$5/ISI_fec!L$5)</f>
        <v>0.5103689533002459</v>
      </c>
      <c r="M136" s="272">
        <f>IF(M$5=0,0,M$5/ISI_fec!M$5)</f>
        <v>0.51105876359394076</v>
      </c>
      <c r="N136" s="272">
        <f>IF(N$5=0,0,N$5/ISI_fec!N$5)</f>
        <v>0.51089471112745255</v>
      </c>
      <c r="O136" s="272">
        <f>IF(O$5=0,0,O$5/ISI_fec!O$5)</f>
        <v>0.51234435001953771</v>
      </c>
      <c r="P136" s="272">
        <f>IF(P$5=0,0,P$5/ISI_fec!P$5)</f>
        <v>0.51153916955559819</v>
      </c>
      <c r="Q136" s="272">
        <f>IF(Q$5=0,0,Q$5/ISI_fec!Q$5)</f>
        <v>0.53174647397614683</v>
      </c>
      <c r="R136" s="272">
        <f>IF(R$5=0,0,R$5/ISI_fec!R$5)</f>
        <v>0.5324543965286066</v>
      </c>
      <c r="S136" s="272">
        <f>IF(S$5=0,0,S$5/ISI_fec!S$5)</f>
        <v>0.54397092328037255</v>
      </c>
      <c r="T136" s="272">
        <f>IF(T$5=0,0,T$5/ISI_fec!T$5)</f>
        <v>0.54444532739385254</v>
      </c>
      <c r="U136" s="272">
        <f>IF(U$5=0,0,U$5/ISI_fec!U$5)</f>
        <v>0.54578905284353119</v>
      </c>
      <c r="V136" s="272">
        <f>IF(V$5=0,0,V$5/ISI_fec!V$5)</f>
        <v>0.54725624607124723</v>
      </c>
      <c r="W136" s="272">
        <f>IF(W$5=0,0,W$5/ISI_fec!W$5)</f>
        <v>0.54567912370156024</v>
      </c>
      <c r="X136" s="272">
        <f>IF(X$5=0,0,X$5/ISI_fec!X$5)</f>
        <v>0.53903131563875961</v>
      </c>
      <c r="Y136" s="272">
        <f>IF(Y$5=0,0,Y$5/ISI_fec!Y$5)</f>
        <v>0.54150172673275154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0.45183726349331083</v>
      </c>
      <c r="C137" s="273">
        <f>IF(C$6=0,0,C$6/ISI_fec!C$6)</f>
        <v>0.45183726349331083</v>
      </c>
      <c r="D137" s="273">
        <f>IF(D$6=0,0,D$6/ISI_fec!D$6)</f>
        <v>0.45183726349331071</v>
      </c>
      <c r="E137" s="273">
        <f>IF(E$6=0,0,E$6/ISI_fec!E$6)</f>
        <v>0.45183726349331083</v>
      </c>
      <c r="F137" s="273">
        <f>IF(F$6=0,0,F$6/ISI_fec!F$6)</f>
        <v>0.45450475227078818</v>
      </c>
      <c r="G137" s="273">
        <f>IF(G$6=0,0,G$6/ISI_fec!G$6)</f>
        <v>0.45450475227078835</v>
      </c>
      <c r="H137" s="273">
        <f>IF(H$6=0,0,H$6/ISI_fec!H$6)</f>
        <v>0.45450475227078835</v>
      </c>
      <c r="I137" s="273">
        <f>IF(I$6=0,0,I$6/ISI_fec!I$6)</f>
        <v>0.4545047522707884</v>
      </c>
      <c r="J137" s="273">
        <f>IF(J$6=0,0,J$6/ISI_fec!J$6)</f>
        <v>0.45450475227078824</v>
      </c>
      <c r="K137" s="273">
        <f>IF(K$6=0,0,K$6/ISI_fec!K$6)</f>
        <v>0.45450475227078829</v>
      </c>
      <c r="L137" s="273">
        <f>IF(L$6=0,0,L$6/ISI_fec!L$6)</f>
        <v>0.4545047522707884</v>
      </c>
      <c r="M137" s="273">
        <f>IF(M$6=0,0,M$6/ISI_fec!M$6)</f>
        <v>0.45450475227078818</v>
      </c>
      <c r="N137" s="273">
        <f>IF(N$6=0,0,N$6/ISI_fec!N$6)</f>
        <v>0.45450475227078818</v>
      </c>
      <c r="O137" s="273">
        <f>IF(O$6=0,0,O$6/ISI_fec!O$6)</f>
        <v>0.45450475227078824</v>
      </c>
      <c r="P137" s="273">
        <f>IF(P$6=0,0,P$6/ISI_fec!P$6)</f>
        <v>0.45450475227078835</v>
      </c>
      <c r="Q137" s="273">
        <f>IF(Q$6=0,0,Q$6/ISI_fec!Q$6)</f>
        <v>0.46405427704370944</v>
      </c>
      <c r="R137" s="273">
        <f>IF(R$6=0,0,R$6/ISI_fec!R$6)</f>
        <v>0.46763072107428671</v>
      </c>
      <c r="S137" s="273">
        <f>IF(S$6=0,0,S$6/ISI_fec!S$6)</f>
        <v>0.47586764896685818</v>
      </c>
      <c r="T137" s="273">
        <f>IF(T$6=0,0,T$6/ISI_fec!T$6)</f>
        <v>0.48125560715300369</v>
      </c>
      <c r="U137" s="273">
        <f>IF(U$6=0,0,U$6/ISI_fec!U$6)</f>
        <v>0.48125560715300364</v>
      </c>
      <c r="V137" s="273">
        <f>IF(V$6=0,0,V$6/ISI_fec!V$6)</f>
        <v>0.48125560715300331</v>
      </c>
      <c r="W137" s="273">
        <f>IF(W$6=0,0,W$6/ISI_fec!W$6)</f>
        <v>0.48125560715300331</v>
      </c>
      <c r="X137" s="273">
        <f>IF(X$6=0,0,X$6/ISI_fec!X$6)</f>
        <v>0.48125560715300336</v>
      </c>
      <c r="Y137" s="273">
        <f>IF(Y$6=0,0,Y$6/ISI_fec!Y$6)</f>
        <v>0.48125560715300336</v>
      </c>
      <c r="DA137" s="76"/>
    </row>
    <row r="138" spans="1:105" ht="12" customHeight="1" x14ac:dyDescent="0.25">
      <c r="A138" s="173" t="s">
        <v>92</v>
      </c>
      <c r="B138" s="274">
        <f>IF(B$7=0,0,B$7/ISI_fec!B$7)</f>
        <v>0.11718600788024019</v>
      </c>
      <c r="C138" s="274">
        <f>IF(C$7=0,0,C$7/ISI_fec!C$7)</f>
        <v>0.11718600788024017</v>
      </c>
      <c r="D138" s="274">
        <f>IF(D$7=0,0,D$7/ISI_fec!D$7)</f>
        <v>0.11718600788024019</v>
      </c>
      <c r="E138" s="274">
        <f>IF(E$7=0,0,E$7/ISI_fec!E$7)</f>
        <v>0.11718600788024018</v>
      </c>
      <c r="F138" s="274">
        <f>IF(F$7=0,0,F$7/ISI_fec!F$7)</f>
        <v>0.11787783298222747</v>
      </c>
      <c r="G138" s="274">
        <f>IF(G$7=0,0,G$7/ISI_fec!G$7)</f>
        <v>0.11787783298222747</v>
      </c>
      <c r="H138" s="274">
        <f>IF(H$7=0,0,H$7/ISI_fec!H$7)</f>
        <v>0.11787783298222748</v>
      </c>
      <c r="I138" s="274">
        <f>IF(I$7=0,0,I$7/ISI_fec!I$7)</f>
        <v>0.11787783298222748</v>
      </c>
      <c r="J138" s="274">
        <f>IF(J$7=0,0,J$7/ISI_fec!J$7)</f>
        <v>0.11787783298222748</v>
      </c>
      <c r="K138" s="274">
        <f>IF(K$7=0,0,K$7/ISI_fec!K$7)</f>
        <v>0.11787783298222745</v>
      </c>
      <c r="L138" s="274">
        <f>IF(L$7=0,0,L$7/ISI_fec!L$7)</f>
        <v>0.1178778329822275</v>
      </c>
      <c r="M138" s="274">
        <f>IF(M$7=0,0,M$7/ISI_fec!M$7)</f>
        <v>0.11787783298222741</v>
      </c>
      <c r="N138" s="274">
        <f>IF(N$7=0,0,N$7/ISI_fec!N$7)</f>
        <v>0.11787783298222748</v>
      </c>
      <c r="O138" s="274">
        <f>IF(O$7=0,0,O$7/ISI_fec!O$7)</f>
        <v>0.11787783298222752</v>
      </c>
      <c r="P138" s="274">
        <f>IF(P$7=0,0,P$7/ISI_fec!P$7)</f>
        <v>0.11787783298222757</v>
      </c>
      <c r="Q138" s="274">
        <f>IF(Q$7=0,0,Q$7/ISI_fec!Q$7)</f>
        <v>0.12128211148672791</v>
      </c>
      <c r="R138" s="274">
        <f>IF(R$7=0,0,R$7/ISI_fec!R$7)</f>
        <v>0.12128211148672786</v>
      </c>
      <c r="S138" s="274">
        <f>IF(S$7=0,0,S$7/ISI_fec!S$7)</f>
        <v>0.12481578640995941</v>
      </c>
      <c r="T138" s="274">
        <f>IF(T$7=0,0,T$7/ISI_fec!T$7)</f>
        <v>0.12481578640995941</v>
      </c>
      <c r="U138" s="274">
        <f>IF(U$7=0,0,U$7/ISI_fec!U$7)</f>
        <v>0.12481578640995938</v>
      </c>
      <c r="V138" s="274">
        <f>IF(V$7=0,0,V$7/ISI_fec!V$7)</f>
        <v>0.1248157864099594</v>
      </c>
      <c r="W138" s="274">
        <f>IF(W$7=0,0,W$7/ISI_fec!W$7)</f>
        <v>0.12481578640995934</v>
      </c>
      <c r="X138" s="274">
        <f>IF(X$7=0,0,X$7/ISI_fec!X$7)</f>
        <v>0.12481578640995941</v>
      </c>
      <c r="Y138" s="274">
        <f>IF(Y$7=0,0,Y$7/ISI_fec!Y$7)</f>
        <v>0.12481578640995929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0.64728620407332205</v>
      </c>
      <c r="C139" s="274">
        <f>IF(C$8=0,0,C$8/ISI_fec!C$8)</f>
        <v>0.64728620407332205</v>
      </c>
      <c r="D139" s="274">
        <f>IF(D$8=0,0,D$8/ISI_fec!D$8)</f>
        <v>0.64728620407332227</v>
      </c>
      <c r="E139" s="274">
        <f>IF(E$8=0,0,E$8/ISI_fec!E$8)</f>
        <v>0.64728620407332216</v>
      </c>
      <c r="F139" s="274">
        <f>IF(F$8=0,0,F$8/ISI_fec!F$8)</f>
        <v>0.65110755486637639</v>
      </c>
      <c r="G139" s="274">
        <f>IF(G$8=0,0,G$8/ISI_fec!G$8)</f>
        <v>0.65110755486637639</v>
      </c>
      <c r="H139" s="274">
        <f>IF(H$8=0,0,H$8/ISI_fec!H$8)</f>
        <v>0.65110755486637639</v>
      </c>
      <c r="I139" s="274">
        <f>IF(I$8=0,0,I$8/ISI_fec!I$8)</f>
        <v>0.65110755486637617</v>
      </c>
      <c r="J139" s="274">
        <f>IF(J$8=0,0,J$8/ISI_fec!J$8)</f>
        <v>0.6511075548663765</v>
      </c>
      <c r="K139" s="274">
        <f>IF(K$8=0,0,K$8/ISI_fec!K$8)</f>
        <v>0.65110755486637639</v>
      </c>
      <c r="L139" s="274">
        <f>IF(L$8=0,0,L$8/ISI_fec!L$8)</f>
        <v>0.65110755486637639</v>
      </c>
      <c r="M139" s="274">
        <f>IF(M$8=0,0,M$8/ISI_fec!M$8)</f>
        <v>0.6511075548663765</v>
      </c>
      <c r="N139" s="274">
        <f>IF(N$8=0,0,N$8/ISI_fec!N$8)</f>
        <v>0.6511075548663765</v>
      </c>
      <c r="O139" s="274">
        <f>IF(O$8=0,0,O$8/ISI_fec!O$8)</f>
        <v>0.65110755486637628</v>
      </c>
      <c r="P139" s="274">
        <f>IF(P$8=0,0,P$8/ISI_fec!P$8)</f>
        <v>0.65110755486637617</v>
      </c>
      <c r="Q139" s="274">
        <f>IF(Q$8=0,0,Q$8/ISI_fec!Q$8)</f>
        <v>0.66261280129547162</v>
      </c>
      <c r="R139" s="274">
        <f>IF(R$8=0,0,R$8/ISI_fec!R$8)</f>
        <v>0.66991135704929883</v>
      </c>
      <c r="S139" s="274">
        <f>IF(S$8=0,0,S$8/ISI_fec!S$8)</f>
        <v>0.6795362232601021</v>
      </c>
      <c r="T139" s="274">
        <f>IF(T$8=0,0,T$8/ISI_fec!T$8)</f>
        <v>0.68819860284982504</v>
      </c>
      <c r="U139" s="274">
        <f>IF(U$8=0,0,U$8/ISI_fec!U$8)</f>
        <v>0.68942989060857129</v>
      </c>
      <c r="V139" s="274">
        <f>IF(V$8=0,0,V$8/ISI_fec!V$8)</f>
        <v>0.68942989060857152</v>
      </c>
      <c r="W139" s="274">
        <f>IF(W$8=0,0,W$8/ISI_fec!W$8)</f>
        <v>0.68942989060857118</v>
      </c>
      <c r="X139" s="274">
        <f>IF(X$8=0,0,X$8/ISI_fec!X$8)</f>
        <v>0.68942989060857118</v>
      </c>
      <c r="Y139" s="274">
        <f>IF(Y$8=0,0,Y$8/ISI_fec!Y$8)</f>
        <v>0.68942989060857118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0.44723745268952236</v>
      </c>
      <c r="C140" s="274">
        <f>IF(C$9=0,0,C$9/ISI_fec!C$9)</f>
        <v>0.44723745268952231</v>
      </c>
      <c r="D140" s="274">
        <f>IF(D$9=0,0,D$9/ISI_fec!D$9)</f>
        <v>0.44723745268952247</v>
      </c>
      <c r="E140" s="274">
        <f>IF(E$9=0,0,E$9/ISI_fec!E$9)</f>
        <v>0.44723745268952259</v>
      </c>
      <c r="F140" s="274">
        <f>IF(F$9=0,0,F$9/ISI_fec!F$9)</f>
        <v>0.44987778579683074</v>
      </c>
      <c r="G140" s="274">
        <f>IF(G$9=0,0,G$9/ISI_fec!G$9)</f>
        <v>0.4498777857968303</v>
      </c>
      <c r="H140" s="274">
        <f>IF(H$9=0,0,H$9/ISI_fec!H$9)</f>
        <v>0.4498777857968303</v>
      </c>
      <c r="I140" s="274">
        <f>IF(I$9=0,0,I$9/ISI_fec!I$9)</f>
        <v>0.44987778579683063</v>
      </c>
      <c r="J140" s="274">
        <f>IF(J$9=0,0,J$9/ISI_fec!J$9)</f>
        <v>0.44987778579683074</v>
      </c>
      <c r="K140" s="274">
        <f>IF(K$9=0,0,K$9/ISI_fec!K$9)</f>
        <v>0.44987778579683041</v>
      </c>
      <c r="L140" s="274">
        <f>IF(L$9=0,0,L$9/ISI_fec!L$9)</f>
        <v>0.44987778579683058</v>
      </c>
      <c r="M140" s="274">
        <f>IF(M$9=0,0,M$9/ISI_fec!M$9)</f>
        <v>0.44987778579683052</v>
      </c>
      <c r="N140" s="274">
        <f>IF(N$9=0,0,N$9/ISI_fec!N$9)</f>
        <v>0.44987778579683052</v>
      </c>
      <c r="O140" s="274">
        <f>IF(O$9=0,0,O$9/ISI_fec!O$9)</f>
        <v>0.44987778579683046</v>
      </c>
      <c r="P140" s="274">
        <f>IF(P$9=0,0,P$9/ISI_fec!P$9)</f>
        <v>0.4498777857968308</v>
      </c>
      <c r="Q140" s="274">
        <f>IF(Q$9=0,0,Q$9/ISI_fec!Q$9)</f>
        <v>0.46287012911613179</v>
      </c>
      <c r="R140" s="274">
        <f>IF(R$9=0,0,R$9/ISI_fec!R$9)</f>
        <v>0.46287012911613212</v>
      </c>
      <c r="S140" s="274">
        <f>IF(S$9=0,0,S$9/ISI_fec!S$9)</f>
        <v>0.47635631061413147</v>
      </c>
      <c r="T140" s="274">
        <f>IF(T$9=0,0,T$9/ISI_fec!T$9)</f>
        <v>0.47635631061413164</v>
      </c>
      <c r="U140" s="274">
        <f>IF(U$9=0,0,U$9/ISI_fec!U$9)</f>
        <v>0.47635631061413125</v>
      </c>
      <c r="V140" s="274">
        <f>IF(V$9=0,0,V$9/ISI_fec!V$9)</f>
        <v>0.47635631061413147</v>
      </c>
      <c r="W140" s="274">
        <f>IF(W$9=0,0,W$9/ISI_fec!W$9)</f>
        <v>0.47635631061413142</v>
      </c>
      <c r="X140" s="274">
        <f>IF(X$9=0,0,X$9/ISI_fec!X$9)</f>
        <v>0.47635631061413136</v>
      </c>
      <c r="Y140" s="274">
        <f>IF(Y$9=0,0,Y$9/ISI_fec!Y$9)</f>
        <v>0.47635631061413131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0.7076706589454862</v>
      </c>
      <c r="C141" s="275">
        <f>IF(C$10=0,0,C$10/ISI_fec!C$10)</f>
        <v>0.71102998348438673</v>
      </c>
      <c r="D141" s="275">
        <f>IF(D$10=0,0,D$10/ISI_fec!D$10)</f>
        <v>0.71174962941728048</v>
      </c>
      <c r="E141" s="275">
        <f>IF(E$10=0,0,E$10/ISI_fec!E$10)</f>
        <v>0.71807717969502038</v>
      </c>
      <c r="F141" s="275">
        <f>IF(F$10=0,0,F$10/ISI_fec!F$10)</f>
        <v>0.71684952440450911</v>
      </c>
      <c r="G141" s="275">
        <f>IF(G$10=0,0,G$10/ISI_fec!G$10)</f>
        <v>0.70612953440078807</v>
      </c>
      <c r="H141" s="275">
        <f>IF(H$10=0,0,H$10/ISI_fec!H$10)</f>
        <v>0.70730825845275358</v>
      </c>
      <c r="I141" s="275">
        <f>IF(I$10=0,0,I$10/ISI_fec!I$10)</f>
        <v>0.71038458511832903</v>
      </c>
      <c r="J141" s="275">
        <f>IF(J$10=0,0,J$10/ISI_fec!J$10)</f>
        <v>0.71628661396258375</v>
      </c>
      <c r="K141" s="275">
        <f>IF(K$10=0,0,K$10/ISI_fec!K$10)</f>
        <v>0.70987290798870772</v>
      </c>
      <c r="L141" s="275">
        <f>IF(L$10=0,0,L$10/ISI_fec!L$10)</f>
        <v>0.72007588864575589</v>
      </c>
      <c r="M141" s="275">
        <f>IF(M$10=0,0,M$10/ISI_fec!M$10)</f>
        <v>0.72155336901032163</v>
      </c>
      <c r="N141" s="275">
        <f>IF(N$10=0,0,N$10/ISI_fec!N$10)</f>
        <v>0.72205765044101189</v>
      </c>
      <c r="O141" s="275">
        <f>IF(O$10=0,0,O$10/ISI_fec!O$10)</f>
        <v>0.72440482967284425</v>
      </c>
      <c r="P141" s="275">
        <f>IF(P$10=0,0,P$10/ISI_fec!P$10)</f>
        <v>0.72518158843856595</v>
      </c>
      <c r="Q141" s="275">
        <f>IF(Q$10=0,0,Q$10/ISI_fec!Q$10)</f>
        <v>0.74711295667552724</v>
      </c>
      <c r="R141" s="275">
        <f>IF(R$10=0,0,R$10/ISI_fec!R$10)</f>
        <v>0.74097387353861444</v>
      </c>
      <c r="S141" s="275">
        <f>IF(S$10=0,0,S$10/ISI_fec!S$10)</f>
        <v>0.7552747348197254</v>
      </c>
      <c r="T141" s="275">
        <f>IF(T$10=0,0,T$10/ISI_fec!T$10)</f>
        <v>0.75332627097702198</v>
      </c>
      <c r="U141" s="275">
        <f>IF(U$10=0,0,U$10/ISI_fec!U$10)</f>
        <v>0.76067536815732573</v>
      </c>
      <c r="V141" s="275">
        <f>IF(V$10=0,0,V$10/ISI_fec!V$10)</f>
        <v>0.75504920247940222</v>
      </c>
      <c r="W141" s="275">
        <f>IF(W$10=0,0,W$10/ISI_fec!W$10)</f>
        <v>0.75610199792381894</v>
      </c>
      <c r="X141" s="275">
        <f>IF(X$10=0,0,X$10/ISI_fec!X$10)</f>
        <v>0.73865195740520584</v>
      </c>
      <c r="Y141" s="275">
        <f>IF(Y$10=0,0,Y$10/ISI_fec!Y$10)</f>
        <v>0.74792879530507217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0.41052514927738104</v>
      </c>
      <c r="C142" s="276">
        <f>IF(C$16=0,0,C$16/ISI_fec!C$16)</f>
        <v>0.41086196979987877</v>
      </c>
      <c r="D142" s="276">
        <f>IF(D$16=0,0,D$16/ISI_fec!D$16)</f>
        <v>0.40983955987808479</v>
      </c>
      <c r="E142" s="276">
        <f>IF(E$16=0,0,E$16/ISI_fec!E$16)</f>
        <v>0.40989523881595136</v>
      </c>
      <c r="F142" s="276">
        <f>IF(F$16=0,0,F$16/ISI_fec!F$16)</f>
        <v>0.4133329031436721</v>
      </c>
      <c r="G142" s="276">
        <f>IF(G$16=0,0,G$16/ISI_fec!G$16)</f>
        <v>0.41772213818119774</v>
      </c>
      <c r="H142" s="276">
        <f>IF(H$16=0,0,H$16/ISI_fec!H$16)</f>
        <v>0.42001516487388052</v>
      </c>
      <c r="I142" s="276">
        <f>IF(I$16=0,0,I$16/ISI_fec!I$16)</f>
        <v>0.41881725299194178</v>
      </c>
      <c r="J142" s="276">
        <f>IF(J$16=0,0,J$16/ISI_fec!J$16)</f>
        <v>0.4336286253467358</v>
      </c>
      <c r="K142" s="276">
        <f>IF(K$16=0,0,K$16/ISI_fec!K$16)</f>
        <v>0.43504535973611391</v>
      </c>
      <c r="L142" s="276">
        <f>IF(L$16=0,0,L$16/ISI_fec!L$16)</f>
        <v>0.44131105453360414</v>
      </c>
      <c r="M142" s="276">
        <f>IF(M$16=0,0,M$16/ISI_fec!M$16)</f>
        <v>0.44243001495645101</v>
      </c>
      <c r="N142" s="276">
        <f>IF(N$16=0,0,N$16/ISI_fec!N$16)</f>
        <v>0.44145744346622029</v>
      </c>
      <c r="O142" s="276">
        <f>IF(O$16=0,0,O$16/ISI_fec!O$16)</f>
        <v>0.44411608467680908</v>
      </c>
      <c r="P142" s="276">
        <f>IF(P$16=0,0,P$16/ISI_fec!P$16)</f>
        <v>0.4420390314549883</v>
      </c>
      <c r="Q142" s="276">
        <f>IF(Q$16=0,0,Q$16/ISI_fec!Q$16)</f>
        <v>0.46744140848223109</v>
      </c>
      <c r="R142" s="276">
        <f>IF(R$16=0,0,R$16/ISI_fec!R$16)</f>
        <v>0.47148817994682668</v>
      </c>
      <c r="S142" s="276">
        <f>IF(S$16=0,0,S$16/ISI_fec!S$16)</f>
        <v>0.47985916937249296</v>
      </c>
      <c r="T142" s="276">
        <f>IF(T$16=0,0,T$16/ISI_fec!T$16)</f>
        <v>0.48121641345910637</v>
      </c>
      <c r="U142" s="276">
        <f>IF(U$16=0,0,U$16/ISI_fec!U$16)</f>
        <v>0.48269674370936611</v>
      </c>
      <c r="V142" s="276">
        <f>IF(V$16=0,0,V$16/ISI_fec!V$16)</f>
        <v>0.48785139387295789</v>
      </c>
      <c r="W142" s="276">
        <f>IF(W$16=0,0,W$16/ISI_fec!W$16)</f>
        <v>0.48459154381245934</v>
      </c>
      <c r="X142" s="276">
        <f>IF(X$16=0,0,X$16/ISI_fec!X$16)</f>
        <v>0.46996606300758487</v>
      </c>
      <c r="Y142" s="276">
        <f>IF(Y$16=0,0,Y$16/ISI_fec!Y$16)</f>
        <v>0.47704971125680301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0.51763394169067067</v>
      </c>
      <c r="C143" s="276">
        <f>IF(C$22=0,0,C$22/ISI_fec!C$22)</f>
        <v>0.517903910227696</v>
      </c>
      <c r="D143" s="276">
        <f>IF(D$22=0,0,D$22/ISI_fec!D$22)</f>
        <v>0.51872461959181215</v>
      </c>
      <c r="E143" s="276">
        <f>IF(E$22=0,0,E$22/ISI_fec!E$22)</f>
        <v>0.51890758132502701</v>
      </c>
      <c r="F143" s="276">
        <f>IF(F$22=0,0,F$22/ISI_fec!F$22)</f>
        <v>0.5209580314239467</v>
      </c>
      <c r="G143" s="276">
        <f>IF(G$22=0,0,G$22/ISI_fec!G$22)</f>
        <v>0.52227781714248978</v>
      </c>
      <c r="H143" s="276">
        <f>IF(H$22=0,0,H$22/ISI_fec!H$22)</f>
        <v>0.5231979160874991</v>
      </c>
      <c r="I143" s="276">
        <f>IF(I$22=0,0,I$22/ISI_fec!I$22)</f>
        <v>0.52190951488406567</v>
      </c>
      <c r="J143" s="276">
        <f>IF(J$22=0,0,J$22/ISI_fec!J$22)</f>
        <v>0.52700121104217457</v>
      </c>
      <c r="K143" s="276">
        <f>IF(K$22=0,0,K$22/ISI_fec!K$22)</f>
        <v>0.5246051630308648</v>
      </c>
      <c r="L143" s="276">
        <f>IF(L$22=0,0,L$22/ISI_fec!L$22)</f>
        <v>0.52821695185414197</v>
      </c>
      <c r="M143" s="276">
        <f>IF(M$22=0,0,M$22/ISI_fec!M$22)</f>
        <v>0.52770223519083603</v>
      </c>
      <c r="N143" s="276">
        <f>IF(N$22=0,0,N$22/ISI_fec!N$22)</f>
        <v>0.5272798013352048</v>
      </c>
      <c r="O143" s="276">
        <f>IF(O$22=0,0,O$22/ISI_fec!O$22)</f>
        <v>0.52778698314960071</v>
      </c>
      <c r="P143" s="276">
        <f>IF(P$22=0,0,P$22/ISI_fec!P$22)</f>
        <v>0.52740786359715608</v>
      </c>
      <c r="Q143" s="276">
        <f>IF(Q$22=0,0,Q$22/ISI_fec!Q$22)</f>
        <v>0.54457302439802235</v>
      </c>
      <c r="R143" s="276">
        <f>IF(R$22=0,0,R$22/ISI_fec!R$22)</f>
        <v>0.54616487606933306</v>
      </c>
      <c r="S143" s="276">
        <f>IF(S$22=0,0,S$22/ISI_fec!S$22)</f>
        <v>0.56056904197262392</v>
      </c>
      <c r="T143" s="276">
        <f>IF(T$22=0,0,T$22/ISI_fec!T$22)</f>
        <v>0.56096438175424612</v>
      </c>
      <c r="U143" s="276">
        <f>IF(U$22=0,0,U$22/ISI_fec!U$22)</f>
        <v>0.56109083957783257</v>
      </c>
      <c r="V143" s="276">
        <f>IF(V$22=0,0,V$22/ISI_fec!V$22)</f>
        <v>0.56504279272676949</v>
      </c>
      <c r="W143" s="276">
        <f>IF(W$22=0,0,W$22/ISI_fec!W$22)</f>
        <v>0.56288782152468608</v>
      </c>
      <c r="X143" s="276">
        <f>IF(X$22=0,0,X$22/ISI_fec!X$22)</f>
        <v>0.5635519576963598</v>
      </c>
      <c r="Y143" s="276">
        <f>IF(Y$22=0,0,Y$22/ISI_fec!Y$22)</f>
        <v>0.56173311905836887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0.51938819419377169</v>
      </c>
      <c r="C144" s="276">
        <f>IF(C$28=0,0,C$28/ISI_fec!C$28)</f>
        <v>0.52261748349166137</v>
      </c>
      <c r="D144" s="276">
        <f>IF(D$28=0,0,D$28/ISI_fec!D$28)</f>
        <v>0.52580726338941852</v>
      </c>
      <c r="E144" s="276">
        <f>IF(E$28=0,0,E$28/ISI_fec!E$28)</f>
        <v>0.53052539527617493</v>
      </c>
      <c r="F144" s="276">
        <f>IF(F$28=0,0,F$28/ISI_fec!F$28)</f>
        <v>0.52990267407202241</v>
      </c>
      <c r="G144" s="276">
        <f>IF(G$28=0,0,G$28/ISI_fec!G$28)</f>
        <v>0.52241723642026527</v>
      </c>
      <c r="H144" s="276">
        <f>IF(H$28=0,0,H$28/ISI_fec!H$28)</f>
        <v>0.52328847591962957</v>
      </c>
      <c r="I144" s="276">
        <f>IF(I$28=0,0,I$28/ISI_fec!I$28)</f>
        <v>0.52550713679022942</v>
      </c>
      <c r="J144" s="276">
        <f>IF(J$28=0,0,J$28/ISI_fec!J$28)</f>
        <v>0.5296801543659887</v>
      </c>
      <c r="K144" s="276">
        <f>IF(K$28=0,0,K$28/ISI_fec!K$28)</f>
        <v>0.52500123204506877</v>
      </c>
      <c r="L144" s="276">
        <f>IF(L$28=0,0,L$28/ISI_fec!L$28)</f>
        <v>0.53241386201368945</v>
      </c>
      <c r="M144" s="276">
        <f>IF(M$28=0,0,M$28/ISI_fec!M$28)</f>
        <v>0.53349231430810995</v>
      </c>
      <c r="N144" s="276">
        <f>IF(N$28=0,0,N$28/ISI_fec!N$28)</f>
        <v>0.53369554288511067</v>
      </c>
      <c r="O144" s="276">
        <f>IF(O$28=0,0,O$28/ISI_fec!O$28)</f>
        <v>0.5355391970089205</v>
      </c>
      <c r="P144" s="276">
        <f>IF(P$28=0,0,P$28/ISI_fec!P$28)</f>
        <v>0.53612191298565082</v>
      </c>
      <c r="Q144" s="276">
        <f>IF(Q$28=0,0,Q$28/ISI_fec!Q$28)</f>
        <v>0.55232083568803292</v>
      </c>
      <c r="R144" s="276">
        <f>IF(R$28=0,0,R$28/ISI_fec!R$28)</f>
        <v>0.54786969847361766</v>
      </c>
      <c r="S144" s="276">
        <f>IF(S$28=0,0,S$28/ISI_fec!S$28)</f>
        <v>0.55857691591966563</v>
      </c>
      <c r="T144" s="276">
        <f>IF(T$28=0,0,T$28/ISI_fec!T$28)</f>
        <v>0.55713987115864805</v>
      </c>
      <c r="U144" s="276">
        <f>IF(U$28=0,0,U$28/ISI_fec!U$28)</f>
        <v>0.56246728676860636</v>
      </c>
      <c r="V144" s="276">
        <f>IF(V$28=0,0,V$28/ISI_fec!V$28)</f>
        <v>0.55839487164152746</v>
      </c>
      <c r="W144" s="276">
        <f>IF(W$28=0,0,W$28/ISI_fec!W$28)</f>
        <v>0.55915222743036652</v>
      </c>
      <c r="X144" s="276">
        <f>IF(X$28=0,0,X$28/ISI_fec!X$28)</f>
        <v>0.54644246848016986</v>
      </c>
      <c r="Y144" s="276">
        <f>IF(Y$28=0,0,Y$28/ISI_fec!Y$28)</f>
        <v>0.55309444468290092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0.50157493326348246</v>
      </c>
      <c r="C145" s="277">
        <f>IF(C$35=0,0,C$35/ISI_fec!C$35)</f>
        <v>0.50738277447768132</v>
      </c>
      <c r="D145" s="277">
        <f>IF(D$35=0,0,D$35/ISI_fec!D$35)</f>
        <v>0.51067167028109106</v>
      </c>
      <c r="E145" s="277">
        <f>IF(E$35=0,0,E$35/ISI_fec!E$35)</f>
        <v>0.51219806604634899</v>
      </c>
      <c r="F145" s="277">
        <f>IF(F$35=0,0,F$35/ISI_fec!F$35)</f>
        <v>0.49042771681503788</v>
      </c>
      <c r="G145" s="277">
        <f>IF(G$35=0,0,G$35/ISI_fec!G$35)</f>
        <v>0.48977940649117074</v>
      </c>
      <c r="H145" s="277">
        <f>IF(H$35=0,0,H$35/ISI_fec!H$35)</f>
        <v>0.49125818457906856</v>
      </c>
      <c r="I145" s="277">
        <f>IF(I$35=0,0,I$35/ISI_fec!I$35)</f>
        <v>0.49173618136789277</v>
      </c>
      <c r="J145" s="277">
        <f>IF(J$35=0,0,J$35/ISI_fec!J$35)</f>
        <v>0.49848118834111871</v>
      </c>
      <c r="K145" s="277">
        <f>IF(K$35=0,0,K$35/ISI_fec!K$35)</f>
        <v>0.49689268526545788</v>
      </c>
      <c r="L145" s="277">
        <f>IF(L$35=0,0,L$35/ISI_fec!L$35)</f>
        <v>0.50623619125625741</v>
      </c>
      <c r="M145" s="277">
        <f>IF(M$35=0,0,M$35/ISI_fec!M$35)</f>
        <v>0.50520727984716918</v>
      </c>
      <c r="N145" s="277">
        <f>IF(N$35=0,0,N$35/ISI_fec!N$35)</f>
        <v>0.50553119168059746</v>
      </c>
      <c r="O145" s="277">
        <f>IF(O$35=0,0,O$35/ISI_fec!O$35)</f>
        <v>0.50627714353634634</v>
      </c>
      <c r="P145" s="277">
        <f>IF(P$35=0,0,P$35/ISI_fec!P$35)</f>
        <v>0.50595798680670778</v>
      </c>
      <c r="Q145" s="277">
        <f>IF(Q$35=0,0,Q$35/ISI_fec!Q$35)</f>
        <v>0.52918856424788507</v>
      </c>
      <c r="R145" s="277">
        <f>IF(R$35=0,0,R$35/ISI_fec!R$35)</f>
        <v>0.52828946294763768</v>
      </c>
      <c r="S145" s="277">
        <f>IF(S$35=0,0,S$35/ISI_fec!S$35)</f>
        <v>0.53749139690826542</v>
      </c>
      <c r="T145" s="277">
        <f>IF(T$35=0,0,T$35/ISI_fec!T$35)</f>
        <v>0.53887609865353014</v>
      </c>
      <c r="U145" s="277">
        <f>IF(U$35=0,0,U$35/ISI_fec!U$35)</f>
        <v>0.54180221456607924</v>
      </c>
      <c r="V145" s="277">
        <f>IF(V$35=0,0,V$35/ISI_fec!V$35)</f>
        <v>0.54013389662694433</v>
      </c>
      <c r="W145" s="277">
        <f>IF(W$35=0,0,W$35/ISI_fec!W$35)</f>
        <v>0.53887360175822541</v>
      </c>
      <c r="X145" s="277">
        <f>IF(X$35=0,0,X$35/ISI_fec!X$35)</f>
        <v>0.53553029022357179</v>
      </c>
      <c r="Y145" s="277">
        <f>IF(Y$35=0,0,Y$35/ISI_fec!Y$35)</f>
        <v>0.53443451351022642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0.50430850975210295</v>
      </c>
      <c r="C147" s="272">
        <f>IF(C$54=0,0,C$54/ISI_fec!C$54)</f>
        <v>0.5056957354033409</v>
      </c>
      <c r="D147" s="272">
        <f>IF(D$54=0,0,D$54/ISI_fec!D$54)</f>
        <v>0.5049062200663722</v>
      </c>
      <c r="E147" s="272">
        <f>IF(E$54=0,0,E$54/ISI_fec!E$54)</f>
        <v>0.50813275882917541</v>
      </c>
      <c r="F147" s="272">
        <f>IF(F$54=0,0,F$54/ISI_fec!F$54)</f>
        <v>0.51269079859663258</v>
      </c>
      <c r="G147" s="272">
        <f>IF(G$54=0,0,G$54/ISI_fec!G$54)</f>
        <v>0.51283533324313146</v>
      </c>
      <c r="H147" s="272">
        <f>IF(H$54=0,0,H$54/ISI_fec!H$54)</f>
        <v>0.52097259548489505</v>
      </c>
      <c r="I147" s="272">
        <f>IF(I$54=0,0,I$54/ISI_fec!I$54)</f>
        <v>0.52528791597981139</v>
      </c>
      <c r="J147" s="272">
        <f>IF(J$54=0,0,J$54/ISI_fec!J$54)</f>
        <v>0.53366822419271642</v>
      </c>
      <c r="K147" s="272">
        <f>IF(K$54=0,0,K$54/ISI_fec!K$54)</f>
        <v>0.53184963050421241</v>
      </c>
      <c r="L147" s="272">
        <f>IF(L$54=0,0,L$54/ISI_fec!L$54)</f>
        <v>0.53754979413652426</v>
      </c>
      <c r="M147" s="272">
        <f>IF(M$54=0,0,M$54/ISI_fec!M$54)</f>
        <v>0.53746860704315069</v>
      </c>
      <c r="N147" s="272">
        <f>IF(N$54=0,0,N$54/ISI_fec!N$54)</f>
        <v>0.53700992321233187</v>
      </c>
      <c r="O147" s="272">
        <f>IF(O$54=0,0,O$54/ISI_fec!O$54)</f>
        <v>0.5389941021504433</v>
      </c>
      <c r="P147" s="272">
        <f>IF(P$54=0,0,P$54/ISI_fec!P$54)</f>
        <v>0.53920160618719903</v>
      </c>
      <c r="Q147" s="272">
        <f>IF(Q$54=0,0,Q$54/ISI_fec!Q$54)</f>
        <v>0.54252007308664707</v>
      </c>
      <c r="R147" s="272">
        <f>IF(R$54=0,0,R$54/ISI_fec!R$54)</f>
        <v>0.54235443438872644</v>
      </c>
      <c r="S147" s="272">
        <f>IF(S$54=0,0,S$54/ISI_fec!S$54)</f>
        <v>0.5639879592541357</v>
      </c>
      <c r="T147" s="272">
        <f>IF(T$54=0,0,T$54/ISI_fec!T$54)</f>
        <v>0.57632273395022005</v>
      </c>
      <c r="U147" s="272">
        <f>IF(U$54=0,0,U$54/ISI_fec!U$54)</f>
        <v>0.5810473845467552</v>
      </c>
      <c r="V147" s="272">
        <f>IF(V$54=0,0,V$54/ISI_fec!V$54)</f>
        <v>0.58092266279486238</v>
      </c>
      <c r="W147" s="272">
        <f>IF(W$54=0,0,W$54/ISI_fec!W$54)</f>
        <v>0.58041854975486662</v>
      </c>
      <c r="X147" s="272">
        <f>IF(X$54=0,0,X$54/ISI_fec!X$54)</f>
        <v>0.56997849068515349</v>
      </c>
      <c r="Y147" s="272">
        <f>IF(Y$54=0,0,Y$54/ISI_fec!Y$54)</f>
        <v>0.57561581427245501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0.42410203102114657</v>
      </c>
      <c r="C148" s="273">
        <f>IF(C$55=0,0,C$55/ISI_fec!C$55)</f>
        <v>0.42410203102114657</v>
      </c>
      <c r="D148" s="273">
        <f>IF(D$55=0,0,D$55/ISI_fec!D$55)</f>
        <v>0.42410203102114657</v>
      </c>
      <c r="E148" s="273">
        <f>IF(E$55=0,0,E$55/ISI_fec!E$55)</f>
        <v>0.42628275850619812</v>
      </c>
      <c r="F148" s="273">
        <f>IF(F$55=0,0,F$55/ISI_fec!F$55)</f>
        <v>0.43068337496101067</v>
      </c>
      <c r="G148" s="273">
        <f>IF(G$55=0,0,G$55/ISI_fec!G$55)</f>
        <v>0.43068337496101061</v>
      </c>
      <c r="H148" s="273">
        <f>IF(H$55=0,0,H$55/ISI_fec!H$55)</f>
        <v>0.43628613655671888</v>
      </c>
      <c r="I148" s="273">
        <f>IF(I$55=0,0,I$55/ISI_fec!I$55)</f>
        <v>0.43898516523363668</v>
      </c>
      <c r="J148" s="273">
        <f>IF(J$55=0,0,J$55/ISI_fec!J$55)</f>
        <v>0.43898516523363695</v>
      </c>
      <c r="K148" s="273">
        <f>IF(K$55=0,0,K$55/ISI_fec!K$55)</f>
        <v>0.43898516523363657</v>
      </c>
      <c r="L148" s="273">
        <f>IF(L$55=0,0,L$55/ISI_fec!L$55)</f>
        <v>0.43898516523363668</v>
      </c>
      <c r="M148" s="273">
        <f>IF(M$55=0,0,M$55/ISI_fec!M$55)</f>
        <v>0.43898516523363684</v>
      </c>
      <c r="N148" s="273">
        <f>IF(N$55=0,0,N$55/ISI_fec!N$55)</f>
        <v>0.43898516523363701</v>
      </c>
      <c r="O148" s="273">
        <f>IF(O$55=0,0,O$55/ISI_fec!O$55)</f>
        <v>0.43898516523363706</v>
      </c>
      <c r="P148" s="273">
        <f>IF(P$55=0,0,P$55/ISI_fec!P$55)</f>
        <v>0.43898516523363684</v>
      </c>
      <c r="Q148" s="273">
        <f>IF(Q$55=0,0,Q$55/ISI_fec!Q$55)</f>
        <v>0.43898516523363701</v>
      </c>
      <c r="R148" s="273">
        <f>IF(R$55=0,0,R$55/ISI_fec!R$55)</f>
        <v>0.43898516523363695</v>
      </c>
      <c r="S148" s="273">
        <f>IF(S$55=0,0,S$55/ISI_fec!S$55)</f>
        <v>0.45008664871027304</v>
      </c>
      <c r="T148" s="273">
        <f>IF(T$55=0,0,T$55/ISI_fec!T$55)</f>
        <v>0.4600779838392457</v>
      </c>
      <c r="U148" s="273">
        <f>IF(U$55=0,0,U$55/ISI_fec!U$55)</f>
        <v>0.46907018545532109</v>
      </c>
      <c r="V148" s="273">
        <f>IF(V$55=0,0,V$55/ISI_fec!V$55)</f>
        <v>0.47078039137316313</v>
      </c>
      <c r="W148" s="273">
        <f>IF(W$55=0,0,W$55/ISI_fec!W$55)</f>
        <v>0.47078039137316308</v>
      </c>
      <c r="X148" s="273">
        <f>IF(X$55=0,0,X$55/ISI_fec!X$55)</f>
        <v>0.47078039137316285</v>
      </c>
      <c r="Y148" s="273">
        <f>IF(Y$55=0,0,Y$55/ISI_fec!Y$55)</f>
        <v>0.47078039137316297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0.11005602791298982</v>
      </c>
      <c r="C149" s="274">
        <f>IF(C$56=0,0,C$56/ISI_fec!C$56)</f>
        <v>0.11005602791298982</v>
      </c>
      <c r="D149" s="274">
        <f>IF(D$56=0,0,D$56/ISI_fec!D$56)</f>
        <v>0.11005602791298985</v>
      </c>
      <c r="E149" s="274">
        <f>IF(E$56=0,0,E$56/ISI_fec!E$56)</f>
        <v>0.11062193466987942</v>
      </c>
      <c r="F149" s="274">
        <f>IF(F$56=0,0,F$56/ISI_fec!F$56)</f>
        <v>0.11176391073214695</v>
      </c>
      <c r="G149" s="274">
        <f>IF(G$56=0,0,G$56/ISI_fec!G$56)</f>
        <v>0.11176391073214693</v>
      </c>
      <c r="H149" s="274">
        <f>IF(H$56=0,0,H$56/ISI_fec!H$56)</f>
        <v>0.11321784785450036</v>
      </c>
      <c r="I149" s="274">
        <f>IF(I$56=0,0,I$56/ISI_fec!I$56)</f>
        <v>0.11391825566601119</v>
      </c>
      <c r="J149" s="274">
        <f>IF(J$56=0,0,J$56/ISI_fec!J$56)</f>
        <v>0.11391825566601113</v>
      </c>
      <c r="K149" s="274">
        <f>IF(K$56=0,0,K$56/ISI_fec!K$56)</f>
        <v>0.1139182556660112</v>
      </c>
      <c r="L149" s="274">
        <f>IF(L$56=0,0,L$56/ISI_fec!L$56)</f>
        <v>0.11391825566601119</v>
      </c>
      <c r="M149" s="274">
        <f>IF(M$56=0,0,M$56/ISI_fec!M$56)</f>
        <v>0.11391825566601123</v>
      </c>
      <c r="N149" s="274">
        <f>IF(N$56=0,0,N$56/ISI_fec!N$56)</f>
        <v>0.11391825566601123</v>
      </c>
      <c r="O149" s="274">
        <f>IF(O$56=0,0,O$56/ISI_fec!O$56)</f>
        <v>0.1139182556660112</v>
      </c>
      <c r="P149" s="274">
        <f>IF(P$56=0,0,P$56/ISI_fec!P$56)</f>
        <v>0.1139182556660112</v>
      </c>
      <c r="Q149" s="274">
        <f>IF(Q$56=0,0,Q$56/ISI_fec!Q$56)</f>
        <v>0.1139182556660112</v>
      </c>
      <c r="R149" s="274">
        <f>IF(R$56=0,0,R$56/ISI_fec!R$56)</f>
        <v>0.1139182556660112</v>
      </c>
      <c r="S149" s="274">
        <f>IF(S$56=0,0,S$56/ISI_fec!S$56)</f>
        <v>0.11930181625466756</v>
      </c>
      <c r="T149" s="274">
        <f>IF(T$56=0,0,T$56/ISI_fec!T$56)</f>
        <v>0.12216923311850308</v>
      </c>
      <c r="U149" s="274">
        <f>IF(U$56=0,0,U$56/ISI_fec!U$56)</f>
        <v>0.12216923311850315</v>
      </c>
      <c r="V149" s="274">
        <f>IF(V$56=0,0,V$56/ISI_fec!V$56)</f>
        <v>0.12216923311850317</v>
      </c>
      <c r="W149" s="274">
        <f>IF(W$56=0,0,W$56/ISI_fec!W$56)</f>
        <v>0.1221692331185031</v>
      </c>
      <c r="X149" s="274">
        <f>IF(X$56=0,0,X$56/ISI_fec!X$56)</f>
        <v>0.12216923311850313</v>
      </c>
      <c r="Y149" s="274">
        <f>IF(Y$56=0,0,Y$56/ISI_fec!Y$56)</f>
        <v>0.12216923311850314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0.60898663323820246</v>
      </c>
      <c r="C150" s="274">
        <f>IF(C$57=0,0,C$57/ISI_fec!C$57)</f>
        <v>0.60898663323820235</v>
      </c>
      <c r="D150" s="274">
        <f>IF(D$57=0,0,D$57/ISI_fec!D$57)</f>
        <v>0.60898663323820246</v>
      </c>
      <c r="E150" s="274">
        <f>IF(E$57=0,0,E$57/ISI_fec!E$57)</f>
        <v>0.61211803509905616</v>
      </c>
      <c r="F150" s="274">
        <f>IF(F$57=0,0,F$57/ISI_fec!F$57)</f>
        <v>0.61843707250742752</v>
      </c>
      <c r="G150" s="274">
        <f>IF(G$57=0,0,G$57/ISI_fec!G$57)</f>
        <v>0.61843707250742774</v>
      </c>
      <c r="H150" s="274">
        <f>IF(H$57=0,0,H$57/ISI_fec!H$57)</f>
        <v>0.62648232263931547</v>
      </c>
      <c r="I150" s="274">
        <f>IF(I$57=0,0,I$57/ISI_fec!I$57)</f>
        <v>0.63035797582355502</v>
      </c>
      <c r="J150" s="274">
        <f>IF(J$57=0,0,J$57/ISI_fec!J$57)</f>
        <v>0.63035797582355502</v>
      </c>
      <c r="K150" s="274">
        <f>IF(K$57=0,0,K$57/ISI_fec!K$57)</f>
        <v>0.63035797582355491</v>
      </c>
      <c r="L150" s="274">
        <f>IF(L$57=0,0,L$57/ISI_fec!L$57)</f>
        <v>0.63035797582355513</v>
      </c>
      <c r="M150" s="274">
        <f>IF(M$57=0,0,M$57/ISI_fec!M$57)</f>
        <v>0.63035797582355524</v>
      </c>
      <c r="N150" s="274">
        <f>IF(N$57=0,0,N$57/ISI_fec!N$57)</f>
        <v>0.63035797582355524</v>
      </c>
      <c r="O150" s="274">
        <f>IF(O$57=0,0,O$57/ISI_fec!O$57)</f>
        <v>0.63035797582355468</v>
      </c>
      <c r="P150" s="274">
        <f>IF(P$57=0,0,P$57/ISI_fec!P$57)</f>
        <v>0.63035797582355479</v>
      </c>
      <c r="Q150" s="274">
        <f>IF(Q$57=0,0,Q$57/ISI_fec!Q$57)</f>
        <v>0.63035797582355502</v>
      </c>
      <c r="R150" s="274">
        <f>IF(R$57=0,0,R$57/ISI_fec!R$57)</f>
        <v>0.63035797582355502</v>
      </c>
      <c r="S150" s="274">
        <f>IF(S$57=0,0,S$57/ISI_fec!S$57)</f>
        <v>0.64393818015693238</v>
      </c>
      <c r="T150" s="274">
        <f>IF(T$57=0,0,T$57/ISI_fec!T$57)</f>
        <v>0.65616036405697231</v>
      </c>
      <c r="U150" s="274">
        <f>IF(U$57=0,0,U$57/ISI_fec!U$57)</f>
        <v>0.66716032956700833</v>
      </c>
      <c r="V150" s="274">
        <f>IF(V$57=0,0,V$57/ISI_fec!V$57)</f>
        <v>0.67601413001158284</v>
      </c>
      <c r="W150" s="274">
        <f>IF(W$57=0,0,W$57/ISI_fec!W$57)</f>
        <v>0.67601413001158273</v>
      </c>
      <c r="X150" s="274">
        <f>IF(X$57=0,0,X$57/ISI_fec!X$57)</f>
        <v>0.67601413001158273</v>
      </c>
      <c r="Y150" s="274">
        <f>IF(Y$57=0,0,Y$57/ISI_fec!Y$57)</f>
        <v>0.67601413001158317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0.42000101924719035</v>
      </c>
      <c r="C151" s="274">
        <f>IF(C$58=0,0,C$58/ISI_fec!C$58)</f>
        <v>0.42000101924719047</v>
      </c>
      <c r="D151" s="274">
        <f>IF(D$58=0,0,D$58/ISI_fec!D$58)</f>
        <v>0.42000101924719058</v>
      </c>
      <c r="E151" s="274">
        <f>IF(E$58=0,0,E$58/ISI_fec!E$58)</f>
        <v>0.42216065937958214</v>
      </c>
      <c r="F151" s="274">
        <f>IF(F$58=0,0,F$58/ISI_fec!F$58)</f>
        <v>0.42651872244258349</v>
      </c>
      <c r="G151" s="274">
        <f>IF(G$58=0,0,G$58/ISI_fec!G$58)</f>
        <v>0.42651872244258343</v>
      </c>
      <c r="H151" s="274">
        <f>IF(H$58=0,0,H$58/ISI_fec!H$58)</f>
        <v>0.43206730605848981</v>
      </c>
      <c r="I151" s="274">
        <f>IF(I$58=0,0,I$58/ISI_fec!I$58)</f>
        <v>0.43474023547727492</v>
      </c>
      <c r="J151" s="274">
        <f>IF(J$58=0,0,J$58/ISI_fec!J$58)</f>
        <v>0.43474023547727486</v>
      </c>
      <c r="K151" s="274">
        <f>IF(K$58=0,0,K$58/ISI_fec!K$58)</f>
        <v>0.43474023547727486</v>
      </c>
      <c r="L151" s="274">
        <f>IF(L$58=0,0,L$58/ISI_fec!L$58)</f>
        <v>0.43474023547727508</v>
      </c>
      <c r="M151" s="274">
        <f>IF(M$58=0,0,M$58/ISI_fec!M$58)</f>
        <v>0.43474023547727497</v>
      </c>
      <c r="N151" s="274">
        <f>IF(N$58=0,0,N$58/ISI_fec!N$58)</f>
        <v>0.43474023547727497</v>
      </c>
      <c r="O151" s="274">
        <f>IF(O$58=0,0,O$58/ISI_fec!O$58)</f>
        <v>0.43474023547727486</v>
      </c>
      <c r="P151" s="274">
        <f>IF(P$58=0,0,P$58/ISI_fec!P$58)</f>
        <v>0.43474023547727497</v>
      </c>
      <c r="Q151" s="274">
        <f>IF(Q$58=0,0,Q$58/ISI_fec!Q$58)</f>
        <v>0.43474023547727492</v>
      </c>
      <c r="R151" s="274">
        <f>IF(R$58=0,0,R$58/ISI_fec!R$58)</f>
        <v>0.43474023547727497</v>
      </c>
      <c r="S151" s="274">
        <f>IF(S$58=0,0,S$58/ISI_fec!S$58)</f>
        <v>0.45641842985477593</v>
      </c>
      <c r="T151" s="274">
        <f>IF(T$58=0,0,T$58/ISI_fec!T$58)</f>
        <v>0.4662280058933756</v>
      </c>
      <c r="U151" s="274">
        <f>IF(U$58=0,0,U$58/ISI_fec!U$58)</f>
        <v>0.46622800589337565</v>
      </c>
      <c r="V151" s="274">
        <f>IF(V$58=0,0,V$58/ISI_fec!V$58)</f>
        <v>0.46622800589337549</v>
      </c>
      <c r="W151" s="274">
        <f>IF(W$58=0,0,W$58/ISI_fec!W$58)</f>
        <v>0.4662280058933756</v>
      </c>
      <c r="X151" s="274">
        <f>IF(X$58=0,0,X$58/ISI_fec!X$58)</f>
        <v>0.46622800589337554</v>
      </c>
      <c r="Y151" s="274">
        <f>IF(Y$58=0,0,Y$58/ISI_fec!Y$58)</f>
        <v>0.4662280058933756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0.66455675016670024</v>
      </c>
      <c r="C152" s="275">
        <f>IF(C$59=0,0,C$59/ISI_fec!C$59)</f>
        <v>0.66771141225436315</v>
      </c>
      <c r="D152" s="275">
        <f>IF(D$59=0,0,D$59/ISI_fec!D$59)</f>
        <v>0.66838721470058504</v>
      </c>
      <c r="E152" s="275">
        <f>IF(E$59=0,0,E$59/ISI_fec!E$59)</f>
        <v>0.67779666014862638</v>
      </c>
      <c r="F152" s="275">
        <f>IF(F$59=0,0,F$59/ISI_fec!F$59)</f>
        <v>0.67961077714033891</v>
      </c>
      <c r="G152" s="275">
        <f>IF(G$59=0,0,G$59/ISI_fec!G$59)</f>
        <v>0.66944766690682445</v>
      </c>
      <c r="H152" s="275">
        <f>IF(H$59=0,0,H$59/ISI_fec!H$59)</f>
        <v>0.6792885434486573</v>
      </c>
      <c r="I152" s="275">
        <f>IF(I$59=0,0,I$59/ISI_fec!I$59)</f>
        <v>0.68646361228288943</v>
      </c>
      <c r="J152" s="275">
        <f>IF(J$59=0,0,J$59/ISI_fec!J$59)</f>
        <v>0.69216690050887142</v>
      </c>
      <c r="K152" s="275">
        <f>IF(K$59=0,0,K$59/ISI_fec!K$59)</f>
        <v>0.68596916499605221</v>
      </c>
      <c r="L152" s="275">
        <f>IF(L$59=0,0,L$59/ISI_fec!L$59)</f>
        <v>0.69582857791774944</v>
      </c>
      <c r="M152" s="275">
        <f>IF(M$59=0,0,M$59/ISI_fec!M$59)</f>
        <v>0.69725630668521388</v>
      </c>
      <c r="N152" s="275">
        <f>IF(N$59=0,0,N$59/ISI_fec!N$59)</f>
        <v>0.69774360731049545</v>
      </c>
      <c r="O152" s="275">
        <f>IF(O$59=0,0,O$59/ISI_fec!O$59)</f>
        <v>0.70001174933935273</v>
      </c>
      <c r="P152" s="275">
        <f>IF(P$59=0,0,P$59/ISI_fec!P$59)</f>
        <v>0.70076235209645088</v>
      </c>
      <c r="Q152" s="275">
        <f>IF(Q$59=0,0,Q$59/ISI_fec!Q$59)</f>
        <v>0.70169059338104323</v>
      </c>
      <c r="R152" s="275">
        <f>IF(R$59=0,0,R$59/ISI_fec!R$59)</f>
        <v>0.69592474920625513</v>
      </c>
      <c r="S152" s="275">
        <f>IF(S$59=0,0,S$59/ISI_fec!S$59)</f>
        <v>0.72883637591793804</v>
      </c>
      <c r="T152" s="275">
        <f>IF(T$59=0,0,T$59/ISI_fec!T$59)</f>
        <v>0.73728984578740842</v>
      </c>
      <c r="U152" s="275">
        <f>IF(U$59=0,0,U$59/ISI_fec!U$59)</f>
        <v>0.74448249913761677</v>
      </c>
      <c r="V152" s="275">
        <f>IF(V$59=0,0,V$59/ISI_fec!V$59)</f>
        <v>0.7389761004032801</v>
      </c>
      <c r="W152" s="275">
        <f>IF(W$59=0,0,W$59/ISI_fec!W$59)</f>
        <v>0.74000648447557971</v>
      </c>
      <c r="X152" s="275">
        <f>IF(X$59=0,0,X$59/ISI_fec!X$59)</f>
        <v>0.72292791151373936</v>
      </c>
      <c r="Y152" s="275">
        <f>IF(Y$59=0,0,Y$59/ISI_fec!Y$59)</f>
        <v>0.73200726882291223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0.383640765328217</v>
      </c>
      <c r="C153" s="276">
        <f>IF(C$65=0,0,C$65/ISI_fec!C$65)</f>
        <v>0.38402158562361671</v>
      </c>
      <c r="D153" s="276">
        <f>IF(D$65=0,0,D$65/ISI_fec!D$65)</f>
        <v>0.38395719446887139</v>
      </c>
      <c r="E153" s="276">
        <f>IF(E$65=0,0,E$65/ISI_fec!E$65)</f>
        <v>0.38591193138257052</v>
      </c>
      <c r="F153" s="276">
        <f>IF(F$65=0,0,F$65/ISI_fec!F$65)</f>
        <v>0.38937780498812896</v>
      </c>
      <c r="G153" s="276">
        <f>IF(G$65=0,0,G$65/ISI_fec!G$65)</f>
        <v>0.39212089683240631</v>
      </c>
      <c r="H153" s="276">
        <f>IF(H$65=0,0,H$65/ISI_fec!H$65)</f>
        <v>0.39863208813277401</v>
      </c>
      <c r="I153" s="276">
        <f>IF(I$65=0,0,I$65/ISI_fec!I$65)</f>
        <v>0.40039237870552324</v>
      </c>
      <c r="J153" s="276">
        <f>IF(J$65=0,0,J$65/ISI_fec!J$65)</f>
        <v>0.40653480954359589</v>
      </c>
      <c r="K153" s="276">
        <f>IF(K$65=0,0,K$65/ISI_fec!K$65)</f>
        <v>0.40610949582576772</v>
      </c>
      <c r="L153" s="276">
        <f>IF(L$65=0,0,L$65/ISI_fec!L$65)</f>
        <v>0.40865956464852504</v>
      </c>
      <c r="M153" s="276">
        <f>IF(M$65=0,0,M$65/ISI_fec!M$65)</f>
        <v>0.40880574963877547</v>
      </c>
      <c r="N153" s="276">
        <f>IF(N$65=0,0,N$65/ISI_fec!N$65)</f>
        <v>0.40833637519113869</v>
      </c>
      <c r="O153" s="276">
        <f>IF(O$65=0,0,O$65/ISI_fec!O$65)</f>
        <v>0.40922344957864443</v>
      </c>
      <c r="P153" s="276">
        <f>IF(P$65=0,0,P$65/ISI_fec!P$65)</f>
        <v>0.40813474722692422</v>
      </c>
      <c r="Q153" s="276">
        <f>IF(Q$65=0,0,Q$65/ISI_fec!Q$65)</f>
        <v>0.41315909177878557</v>
      </c>
      <c r="R153" s="276">
        <f>IF(R$65=0,0,R$65/ISI_fec!R$65)</f>
        <v>0.41613362732718939</v>
      </c>
      <c r="S153" s="276">
        <f>IF(S$65=0,0,S$65/ISI_fec!S$65)</f>
        <v>0.43875010705246903</v>
      </c>
      <c r="T153" s="276">
        <f>IF(T$65=0,0,T$65/ISI_fec!T$65)</f>
        <v>0.44568173210646933</v>
      </c>
      <c r="U153" s="276">
        <f>IF(U$65=0,0,U$65/ISI_fec!U$65)</f>
        <v>0.44356799860749202</v>
      </c>
      <c r="V153" s="276">
        <f>IF(V$65=0,0,V$65/ISI_fec!V$65)</f>
        <v>0.44851386739717169</v>
      </c>
      <c r="W153" s="276">
        <f>IF(W$65=0,0,W$65/ISI_fec!W$65)</f>
        <v>0.44608504850515573</v>
      </c>
      <c r="X153" s="276">
        <f>IF(X$65=0,0,X$65/ISI_fec!X$65)</f>
        <v>0.44474344069495536</v>
      </c>
      <c r="Y153" s="276">
        <f>IF(Y$65=0,0,Y$65/ISI_fec!Y$65)</f>
        <v>0.44472141518840225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0.60823340346735877</v>
      </c>
      <c r="C154" s="276">
        <f>IF(C$71=0,0,C$71/ISI_fec!C$71)</f>
        <v>0.6082334034673591</v>
      </c>
      <c r="D154" s="276">
        <f>IF(D$71=0,0,D$71/ISI_fec!D$71)</f>
        <v>0.60823340346735932</v>
      </c>
      <c r="E154" s="276">
        <f>IF(E$71=0,0,E$71/ISI_fec!E$71)</f>
        <v>0.61136093222989307</v>
      </c>
      <c r="F154" s="276">
        <f>IF(F$71=0,0,F$71/ISI_fec!F$71)</f>
        <v>0.61767215388855934</v>
      </c>
      <c r="G154" s="276">
        <f>IF(G$71=0,0,G$71/ISI_fec!G$71)</f>
        <v>0.61767215388855923</v>
      </c>
      <c r="H154" s="276">
        <f>IF(H$71=0,0,H$71/ISI_fec!H$71)</f>
        <v>0.62570745319134458</v>
      </c>
      <c r="I154" s="276">
        <f>IF(I$71=0,0,I$71/ISI_fec!I$71)</f>
        <v>0.62957831274432752</v>
      </c>
      <c r="J154" s="276">
        <f>IF(J$71=0,0,J$71/ISI_fec!J$71)</f>
        <v>0.62957831274432763</v>
      </c>
      <c r="K154" s="276">
        <f>IF(K$71=0,0,K$71/ISI_fec!K$71)</f>
        <v>0.6295783127443273</v>
      </c>
      <c r="L154" s="276">
        <f>IF(L$71=0,0,L$71/ISI_fec!L$71)</f>
        <v>0.62957831274432752</v>
      </c>
      <c r="M154" s="276">
        <f>IF(M$71=0,0,M$71/ISI_fec!M$71)</f>
        <v>0.62957831274432774</v>
      </c>
      <c r="N154" s="276">
        <f>IF(N$71=0,0,N$71/ISI_fec!N$71)</f>
        <v>0.62957831274432774</v>
      </c>
      <c r="O154" s="276">
        <f>IF(O$71=0,0,O$71/ISI_fec!O$71)</f>
        <v>0.62957831274432752</v>
      </c>
      <c r="P154" s="276">
        <f>IF(P$71=0,0,P$71/ISI_fec!P$71)</f>
        <v>0.62957831274432763</v>
      </c>
      <c r="Q154" s="276">
        <f>IF(Q$71=0,0,Q$71/ISI_fec!Q$71)</f>
        <v>0.62957831274432741</v>
      </c>
      <c r="R154" s="276">
        <f>IF(R$71=0,0,R$71/ISI_fec!R$71)</f>
        <v>0.6295783127443273</v>
      </c>
      <c r="S154" s="276">
        <f>IF(S$71=0,0,S$71/ISI_fec!S$71)</f>
        <v>0.65412048146989432</v>
      </c>
      <c r="T154" s="276">
        <f>IF(T$71=0,0,T$71/ISI_fec!T$71)</f>
        <v>0.67517799676917001</v>
      </c>
      <c r="U154" s="276">
        <f>IF(U$71=0,0,U$71/ISI_fec!U$71)</f>
        <v>0.67517799676917001</v>
      </c>
      <c r="V154" s="276">
        <f>IF(V$71=0,0,V$71/ISI_fec!V$71)</f>
        <v>0.67517799676917023</v>
      </c>
      <c r="W154" s="276">
        <f>IF(W$71=0,0,W$71/ISI_fec!W$71)</f>
        <v>0.67517799676917001</v>
      </c>
      <c r="X154" s="276">
        <f>IF(X$71=0,0,X$71/ISI_fec!X$71)</f>
        <v>0.6751779967691699</v>
      </c>
      <c r="Y154" s="276">
        <f>IF(Y$71=0,0,Y$71/ISI_fec!Y$71)</f>
        <v>0.67517799676917012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0.48341607157160382</v>
      </c>
      <c r="C155" s="276">
        <f>IF(C$72=0,0,C$72/ISI_fec!C$72)</f>
        <v>0.48642170466801504</v>
      </c>
      <c r="D155" s="276">
        <f>IF(D$72=0,0,D$72/ISI_fec!D$72)</f>
        <v>0.48939056473181691</v>
      </c>
      <c r="E155" s="276">
        <f>IF(E$72=0,0,E$72/ISI_fec!E$72)</f>
        <v>0.49632094584995745</v>
      </c>
      <c r="F155" s="276">
        <f>IF(F$72=0,0,F$72/ISI_fec!F$72)</f>
        <v>0.49791647193186572</v>
      </c>
      <c r="G155" s="276">
        <f>IF(G$72=0,0,G$72/ISI_fec!G$72)</f>
        <v>0.49088287333197944</v>
      </c>
      <c r="H155" s="276">
        <f>IF(H$72=0,0,H$72/ISI_fec!H$72)</f>
        <v>0.49809806961842729</v>
      </c>
      <c r="I155" s="276">
        <f>IF(I$72=0,0,I$72/ISI_fec!I$72)</f>
        <v>0.50330441220106514</v>
      </c>
      <c r="J155" s="276">
        <f>IF(J$72=0,0,J$72/ISI_fec!J$72)</f>
        <v>0.50730111940260914</v>
      </c>
      <c r="K155" s="276">
        <f>IF(K$72=0,0,K$72/ISI_fec!K$72)</f>
        <v>0.50281988197765448</v>
      </c>
      <c r="L155" s="276">
        <f>IF(L$72=0,0,L$72/ISI_fec!L$72)</f>
        <v>0.50991932765218584</v>
      </c>
      <c r="M155" s="276">
        <f>IF(M$72=0,0,M$72/ISI_fec!M$72)</f>
        <v>0.51095221523853829</v>
      </c>
      <c r="N155" s="276">
        <f>IF(N$72=0,0,N$72/ISI_fec!N$72)</f>
        <v>0.51114685738957433</v>
      </c>
      <c r="O155" s="276">
        <f>IF(O$72=0,0,O$72/ISI_fec!O$72)</f>
        <v>0.51291261695804369</v>
      </c>
      <c r="P155" s="276">
        <f>IF(P$72=0,0,P$72/ISI_fec!P$72)</f>
        <v>0.51347071313146508</v>
      </c>
      <c r="Q155" s="276">
        <f>IF(Q$72=0,0,Q$72/ISI_fec!Q$72)</f>
        <v>0.5141370958345679</v>
      </c>
      <c r="R155" s="276">
        <f>IF(R$72=0,0,R$72/ISI_fec!R$72)</f>
        <v>0.50999368024581893</v>
      </c>
      <c r="S155" s="276">
        <f>IF(S$72=0,0,S$72/ISI_fec!S$72)</f>
        <v>0.5342397439241271</v>
      </c>
      <c r="T155" s="276">
        <f>IF(T$72=0,0,T$72/ISI_fec!T$72)</f>
        <v>0.54044002570009231</v>
      </c>
      <c r="U155" s="276">
        <f>IF(U$72=0,0,U$72/ISI_fec!U$72)</f>
        <v>0.54560775606405587</v>
      </c>
      <c r="V155" s="276">
        <f>IF(V$72=0,0,V$72/ISI_fec!V$72)</f>
        <v>0.54165740849448907</v>
      </c>
      <c r="W155" s="276">
        <f>IF(W$72=0,0,W$72/ISI_fec!W$72)</f>
        <v>0.54239206311745369</v>
      </c>
      <c r="X155" s="276">
        <f>IF(X$72=0,0,X$72/ISI_fec!X$72)</f>
        <v>0.53006326956081651</v>
      </c>
      <c r="Y155" s="276">
        <f>IF(Y$72=0,0,Y$72/ISI_fec!Y$72)</f>
        <v>0.5365158578174859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0.47375869676310806</v>
      </c>
      <c r="C156" s="277">
        <f>IF(C$79=0,0,C$79/ISI_fec!C$79)</f>
        <v>0.47972580920734786</v>
      </c>
      <c r="D156" s="277">
        <f>IF(D$79=0,0,D$79/ISI_fec!D$79)</f>
        <v>0.48336555549861304</v>
      </c>
      <c r="E156" s="277">
        <f>IF(E$79=0,0,E$79/ISI_fec!E$79)</f>
        <v>0.48735947039570954</v>
      </c>
      <c r="F156" s="277">
        <f>IF(F$79=0,0,F$79/ISI_fec!F$79)</f>
        <v>0.4663691330144229</v>
      </c>
      <c r="G156" s="277">
        <f>IF(G$79=0,0,G$79/ISI_fec!G$79)</f>
        <v>0.46557307710457146</v>
      </c>
      <c r="H156" s="277">
        <f>IF(H$79=0,0,H$79/ISI_fec!H$79)</f>
        <v>0.47298679175053904</v>
      </c>
      <c r="I156" s="277">
        <f>IF(I$79=0,0,I$79/ISI_fec!I$79)</f>
        <v>0.47632829298231233</v>
      </c>
      <c r="J156" s="277">
        <f>IF(J$79=0,0,J$79/ISI_fec!J$79)</f>
        <v>0.48243620788493297</v>
      </c>
      <c r="K156" s="277">
        <f>IF(K$79=0,0,K$79/ISI_fec!K$79)</f>
        <v>0.48101559387038645</v>
      </c>
      <c r="L156" s="277">
        <f>IF(L$79=0,0,L$79/ISI_fec!L$79)</f>
        <v>0.49035959940098039</v>
      </c>
      <c r="M156" s="277">
        <f>IF(M$79=0,0,M$79/ISI_fec!M$79)</f>
        <v>0.48923304597080719</v>
      </c>
      <c r="N156" s="277">
        <f>IF(N$79=0,0,N$79/ISI_fec!N$79)</f>
        <v>0.48967203143329385</v>
      </c>
      <c r="O156" s="277">
        <f>IF(O$79=0,0,O$79/ISI_fec!O$79)</f>
        <v>0.49025509490760427</v>
      </c>
      <c r="P156" s="277">
        <f>IF(P$79=0,0,P$79/ISI_fec!P$79)</f>
        <v>0.48986359451888328</v>
      </c>
      <c r="Q156" s="277">
        <f>IF(Q$79=0,0,Q$79/ISI_fec!Q$79)</f>
        <v>0.50101733495448131</v>
      </c>
      <c r="R156" s="277">
        <f>IF(R$79=0,0,R$79/ISI_fec!R$79)</f>
        <v>0.49797161790363587</v>
      </c>
      <c r="S156" s="277">
        <f>IF(S$79=0,0,S$79/ISI_fec!S$79)</f>
        <v>0.51653931880508364</v>
      </c>
      <c r="T156" s="277">
        <f>IF(T$79=0,0,T$79/ISI_fec!T$79)</f>
        <v>0.52455886382345618</v>
      </c>
      <c r="U156" s="277">
        <f>IF(U$79=0,0,U$79/ISI_fec!U$79)</f>
        <v>0.52988843485937953</v>
      </c>
      <c r="V156" s="277">
        <f>IF(V$79=0,0,V$79/ISI_fec!V$79)</f>
        <v>0.53031982971805569</v>
      </c>
      <c r="W156" s="277">
        <f>IF(W$79=0,0,W$79/ISI_fec!W$79)</f>
        <v>0.5289307532326567</v>
      </c>
      <c r="X156" s="277">
        <f>IF(X$79=0,0,X$79/ISI_fec!X$79)</f>
        <v>0.52648243777905812</v>
      </c>
      <c r="Y156" s="277">
        <f>IF(Y$79=0,0,Y$79/ISI_fec!Y$79)</f>
        <v>0.52460792616038321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PL: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15994.783268998603</v>
      </c>
      <c r="C5" s="223">
        <f t="shared" si="0"/>
        <v>13265.005659554345</v>
      </c>
      <c r="D5" s="223">
        <f t="shared" si="0"/>
        <v>12456.440419089553</v>
      </c>
      <c r="E5" s="223">
        <f t="shared" si="0"/>
        <v>13277.518532301625</v>
      </c>
      <c r="F5" s="223">
        <f t="shared" si="0"/>
        <v>14388.829410363311</v>
      </c>
      <c r="G5" s="223">
        <f t="shared" si="0"/>
        <v>10189.238761667051</v>
      </c>
      <c r="H5" s="223">
        <f t="shared" si="0"/>
        <v>10167.448857616135</v>
      </c>
      <c r="I5" s="223">
        <f t="shared" si="0"/>
        <v>12159.912711291539</v>
      </c>
      <c r="J5" s="223">
        <f t="shared" si="0"/>
        <v>8359.6731661216199</v>
      </c>
      <c r="K5" s="223">
        <f t="shared" si="0"/>
        <v>4884.0616878062328</v>
      </c>
      <c r="L5" s="223">
        <f t="shared" si="0"/>
        <v>5647.7055205882698</v>
      </c>
      <c r="M5" s="223">
        <f t="shared" si="0"/>
        <v>6319.2896562094229</v>
      </c>
      <c r="N5" s="223">
        <f t="shared" si="0"/>
        <v>6454.3259265498655</v>
      </c>
      <c r="O5" s="223">
        <f t="shared" si="0"/>
        <v>6619.7731651086306</v>
      </c>
      <c r="P5" s="223">
        <f t="shared" si="0"/>
        <v>7240.1614134490828</v>
      </c>
      <c r="Q5" s="223">
        <f t="shared" si="0"/>
        <v>6767.1818756759631</v>
      </c>
      <c r="R5" s="223">
        <f t="shared" si="0"/>
        <v>6619.3580142353876</v>
      </c>
      <c r="S5" s="223">
        <f t="shared" si="0"/>
        <v>7077.8723178409045</v>
      </c>
      <c r="T5" s="223">
        <f t="shared" si="0"/>
        <v>7049.1763031818327</v>
      </c>
      <c r="U5" s="223">
        <f t="shared" si="0"/>
        <v>6094.6296009839643</v>
      </c>
      <c r="V5" s="223">
        <f t="shared" si="0"/>
        <v>4735.4939795547425</v>
      </c>
      <c r="W5" s="223">
        <f t="shared" si="0"/>
        <v>5312.606836721081</v>
      </c>
      <c r="X5" s="223">
        <f t="shared" si="0"/>
        <v>4096.9064656219607</v>
      </c>
      <c r="Y5" s="223">
        <f t="shared" si="0"/>
        <v>3883.668343282704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4.9242558156841421</v>
      </c>
      <c r="C10" s="260">
        <v>3.9922969918625628</v>
      </c>
      <c r="D10" s="260">
        <v>3.4158608233729142</v>
      </c>
      <c r="E10" s="260">
        <v>3.170915191729756</v>
      </c>
      <c r="F10" s="260">
        <v>4.0162034603699004</v>
      </c>
      <c r="G10" s="260">
        <v>3.6558293027007549</v>
      </c>
      <c r="H10" s="260">
        <v>3.6138948365800818</v>
      </c>
      <c r="I10" s="260">
        <v>3.9748267333616401</v>
      </c>
      <c r="J10" s="260">
        <v>3.0568284493290721</v>
      </c>
      <c r="K10" s="260">
        <v>2.1307969373621618</v>
      </c>
      <c r="L10" s="260">
        <v>2.3009311044383578</v>
      </c>
      <c r="M10" s="260">
        <v>2.3609513698387938</v>
      </c>
      <c r="N10" s="260">
        <v>2.3567940271876768</v>
      </c>
      <c r="O10" s="260">
        <v>2.3960483785382838</v>
      </c>
      <c r="P10" s="260">
        <v>2.5057787255246788</v>
      </c>
      <c r="Q10" s="260">
        <v>2.4209703684929522</v>
      </c>
      <c r="R10" s="260">
        <v>2.6699873491766208</v>
      </c>
      <c r="S10" s="260">
        <v>3.2742349243647482</v>
      </c>
      <c r="T10" s="260">
        <v>3.2934504408041891</v>
      </c>
      <c r="U10" s="260">
        <v>2.7275922858932891</v>
      </c>
      <c r="V10" s="260">
        <v>2.5046894769156371</v>
      </c>
      <c r="W10" s="260">
        <v>2.7640323486901481</v>
      </c>
      <c r="X10" s="260">
        <v>1.959690483008093</v>
      </c>
      <c r="Y10" s="260">
        <v>2.2113049525691211</v>
      </c>
      <c r="DA10" s="68" t="s">
        <v>347</v>
      </c>
    </row>
    <row r="11" spans="1:105" ht="12" customHeight="1" x14ac:dyDescent="0.25">
      <c r="A11" s="37" t="s">
        <v>159</v>
      </c>
      <c r="B11" s="226">
        <v>0.1793010030337564</v>
      </c>
      <c r="C11" s="226">
        <v>5.9326465633987489E-2</v>
      </c>
      <c r="D11" s="226">
        <v>4.4042938498931067E-2</v>
      </c>
      <c r="E11" s="226">
        <v>4.2185434465660192E-2</v>
      </c>
      <c r="F11" s="226">
        <v>4.0934955555860908E-2</v>
      </c>
      <c r="G11" s="226">
        <v>2.5329199387191609E-2</v>
      </c>
      <c r="H11" s="226">
        <v>3.6957044074244987E-2</v>
      </c>
      <c r="I11" s="226">
        <v>2.5361099082664429E-2</v>
      </c>
      <c r="J11" s="226">
        <v>2.3818602682756439E-2</v>
      </c>
      <c r="K11" s="226">
        <v>2.1026696056207331E-2</v>
      </c>
      <c r="L11" s="226">
        <v>2.3006568506841671E-2</v>
      </c>
      <c r="M11" s="226">
        <v>2.2654902825904669E-2</v>
      </c>
      <c r="N11" s="226">
        <v>1.139746086462131E-2</v>
      </c>
      <c r="O11" s="226">
        <v>1.227492238523149E-2</v>
      </c>
      <c r="P11" s="226">
        <v>2.5827736230003302E-2</v>
      </c>
      <c r="Q11" s="226">
        <v>2.52851019444237E-2</v>
      </c>
      <c r="R11" s="226">
        <v>2.5189617485464302E-2</v>
      </c>
      <c r="S11" s="226">
        <v>3.6841416154849357E-2</v>
      </c>
      <c r="T11" s="226">
        <v>3.7194721104131252E-2</v>
      </c>
      <c r="U11" s="226">
        <v>4.0834616336206678E-2</v>
      </c>
      <c r="V11" s="226">
        <v>2.621975196946701E-2</v>
      </c>
      <c r="W11" s="226">
        <v>2.675959416436435E-2</v>
      </c>
      <c r="X11" s="226">
        <v>2.330906964599324E-2</v>
      </c>
      <c r="Y11" s="226">
        <v>2.6086135255781021E-2</v>
      </c>
      <c r="DA11" s="69" t="s">
        <v>348</v>
      </c>
    </row>
    <row r="12" spans="1:105" ht="12" customHeight="1" x14ac:dyDescent="0.25">
      <c r="A12" s="37" t="s">
        <v>35</v>
      </c>
      <c r="B12" s="226">
        <v>4.744954812650386</v>
      </c>
      <c r="C12" s="226">
        <v>3.932970526228575</v>
      </c>
      <c r="D12" s="226">
        <v>3.371817884873983</v>
      </c>
      <c r="E12" s="226">
        <v>3.1287297572640962</v>
      </c>
      <c r="F12" s="226">
        <v>3.9752685048140388</v>
      </c>
      <c r="G12" s="226">
        <v>3.630500103313564</v>
      </c>
      <c r="H12" s="226">
        <v>3.576937792505837</v>
      </c>
      <c r="I12" s="226">
        <v>3.9494656342789751</v>
      </c>
      <c r="J12" s="226">
        <v>3.0330098466463151</v>
      </c>
      <c r="K12" s="226">
        <v>2.1097702413059549</v>
      </c>
      <c r="L12" s="226">
        <v>2.277924535931517</v>
      </c>
      <c r="M12" s="226">
        <v>2.338296467012889</v>
      </c>
      <c r="N12" s="226">
        <v>2.345396566323056</v>
      </c>
      <c r="O12" s="226">
        <v>2.3837734561530519</v>
      </c>
      <c r="P12" s="226">
        <v>2.4799509892946761</v>
      </c>
      <c r="Q12" s="226">
        <v>2.395685266548528</v>
      </c>
      <c r="R12" s="226">
        <v>2.6447977316911571</v>
      </c>
      <c r="S12" s="226">
        <v>3.237393508209899</v>
      </c>
      <c r="T12" s="226">
        <v>3.2562557197000568</v>
      </c>
      <c r="U12" s="226">
        <v>2.6867576695570818</v>
      </c>
      <c r="V12" s="226">
        <v>2.4784697249461698</v>
      </c>
      <c r="W12" s="226">
        <v>2.737272754525784</v>
      </c>
      <c r="X12" s="226">
        <v>1.9363814133621</v>
      </c>
      <c r="Y12" s="226">
        <v>2.18521881731334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4147.7588829736551</v>
      </c>
      <c r="C16" s="261">
        <v>3477.6509548690001</v>
      </c>
      <c r="D16" s="261">
        <v>3292.6578480338271</v>
      </c>
      <c r="E16" s="261">
        <v>3438.114697479195</v>
      </c>
      <c r="F16" s="261">
        <v>3553.979412789784</v>
      </c>
      <c r="G16" s="261">
        <v>2423.355639299084</v>
      </c>
      <c r="H16" s="261">
        <v>2404.2946080623092</v>
      </c>
      <c r="I16" s="261">
        <v>2955.455025878784</v>
      </c>
      <c r="J16" s="261">
        <v>1828.161296475884</v>
      </c>
      <c r="K16" s="261">
        <v>1014.470217035024</v>
      </c>
      <c r="L16" s="261">
        <v>1163.3851898642549</v>
      </c>
      <c r="M16" s="261">
        <v>1186.1171031391229</v>
      </c>
      <c r="N16" s="261">
        <v>1225.723293881631</v>
      </c>
      <c r="O16" s="261">
        <v>1212.351947404007</v>
      </c>
      <c r="P16" s="261">
        <v>1327.8731032062699</v>
      </c>
      <c r="Q16" s="261">
        <v>1179.7466373259331</v>
      </c>
      <c r="R16" s="261">
        <v>1141.315567000797</v>
      </c>
      <c r="S16" s="261">
        <v>1317.9688087978359</v>
      </c>
      <c r="T16" s="261">
        <v>1180.333336392046</v>
      </c>
      <c r="U16" s="261">
        <v>1043.2732464023561</v>
      </c>
      <c r="V16" s="261">
        <v>809.05227993774736</v>
      </c>
      <c r="W16" s="261">
        <v>898.06916495598216</v>
      </c>
      <c r="X16" s="261">
        <v>695.57961326013344</v>
      </c>
      <c r="Y16" s="261">
        <v>718.92117543264442</v>
      </c>
      <c r="DA16" s="70" t="s">
        <v>353</v>
      </c>
    </row>
    <row r="17" spans="1:105" ht="12" customHeight="1" x14ac:dyDescent="0.25">
      <c r="A17" s="18" t="s">
        <v>28</v>
      </c>
      <c r="B17" s="230">
        <v>649.98215415074537</v>
      </c>
      <c r="C17" s="230">
        <v>518.87100757139854</v>
      </c>
      <c r="D17" s="230">
        <v>466.76239031688061</v>
      </c>
      <c r="E17" s="230">
        <v>465.76819998824169</v>
      </c>
      <c r="F17" s="230">
        <v>582.75907318813529</v>
      </c>
      <c r="G17" s="230">
        <v>356.21471507281939</v>
      </c>
      <c r="H17" s="230">
        <v>289.33380444311018</v>
      </c>
      <c r="I17" s="230">
        <v>342.44205743017397</v>
      </c>
      <c r="J17" s="230">
        <v>111.6284756573712</v>
      </c>
      <c r="K17" s="230">
        <v>125.6799067457156</v>
      </c>
      <c r="L17" s="230">
        <v>70.349071154024287</v>
      </c>
      <c r="M17" s="230">
        <v>72.494864446160534</v>
      </c>
      <c r="N17" s="230">
        <v>78.436806900595798</v>
      </c>
      <c r="O17" s="230">
        <v>63.044279908082537</v>
      </c>
      <c r="P17" s="230">
        <v>78.765815204248582</v>
      </c>
      <c r="Q17" s="230">
        <v>24.51126689382064</v>
      </c>
      <c r="R17" s="230">
        <v>19.395948369634869</v>
      </c>
      <c r="S17" s="230">
        <v>59.104658879014252</v>
      </c>
      <c r="T17" s="230">
        <v>72.233779234362032</v>
      </c>
      <c r="U17" s="230">
        <v>85.92596050265287</v>
      </c>
      <c r="V17" s="230">
        <v>42.283612620610022</v>
      </c>
      <c r="W17" s="230">
        <v>70.073593110277912</v>
      </c>
      <c r="X17" s="230">
        <v>27.78860553780072</v>
      </c>
      <c r="Y17" s="230">
        <v>59.366732347452881</v>
      </c>
      <c r="DA17" s="71" t="s">
        <v>354</v>
      </c>
    </row>
    <row r="18" spans="1:105" ht="12" customHeight="1" x14ac:dyDescent="0.25">
      <c r="A18" s="18" t="s">
        <v>32</v>
      </c>
      <c r="B18" s="230">
        <v>7.7781668986937831</v>
      </c>
      <c r="C18" s="230">
        <v>4.6230682607736986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2.9202626458754472E-3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89.488525294293609</v>
      </c>
      <c r="C19" s="230">
        <v>71.963946862461398</v>
      </c>
      <c r="D19" s="230">
        <v>56.563416777172343</v>
      </c>
      <c r="E19" s="230">
        <v>50.541794096344177</v>
      </c>
      <c r="F19" s="230">
        <v>77.377798323040167</v>
      </c>
      <c r="G19" s="230">
        <v>90.462703683432721</v>
      </c>
      <c r="H19" s="230">
        <v>93.656742527128614</v>
      </c>
      <c r="I19" s="230">
        <v>94.635444003382034</v>
      </c>
      <c r="J19" s="230">
        <v>108.80020720320761</v>
      </c>
      <c r="K19" s="230">
        <v>87.023100688700922</v>
      </c>
      <c r="L19" s="230">
        <v>95.347543329549524</v>
      </c>
      <c r="M19" s="230">
        <v>100.53230778367021</v>
      </c>
      <c r="N19" s="230">
        <v>99.333981566373865</v>
      </c>
      <c r="O19" s="230">
        <v>103.3732483547837</v>
      </c>
      <c r="P19" s="230">
        <v>102.54893910585</v>
      </c>
      <c r="Q19" s="230">
        <v>120.67113063769369</v>
      </c>
      <c r="R19" s="230">
        <v>144.554478037525</v>
      </c>
      <c r="S19" s="230">
        <v>173.6847058985928</v>
      </c>
      <c r="T19" s="230">
        <v>180.72256176172479</v>
      </c>
      <c r="U19" s="230">
        <v>145.47559277301991</v>
      </c>
      <c r="V19" s="230">
        <v>146.4565184299617</v>
      </c>
      <c r="W19" s="230">
        <v>155.62604804644761</v>
      </c>
      <c r="X19" s="230">
        <v>95.776575465551034</v>
      </c>
      <c r="Y19" s="230">
        <v>117.53448186744581</v>
      </c>
      <c r="DA19" s="71" t="s">
        <v>356</v>
      </c>
    </row>
    <row r="20" spans="1:105" ht="12" customHeight="1" x14ac:dyDescent="0.25">
      <c r="A20" s="18" t="s">
        <v>36</v>
      </c>
      <c r="B20" s="230">
        <v>3400.510036629923</v>
      </c>
      <c r="C20" s="230">
        <v>2882.192932174366</v>
      </c>
      <c r="D20" s="230">
        <v>2769.3320409397738</v>
      </c>
      <c r="E20" s="230">
        <v>2921.8047033946091</v>
      </c>
      <c r="F20" s="230">
        <v>2893.8425412786082</v>
      </c>
      <c r="G20" s="230">
        <v>1976.6782205428319</v>
      </c>
      <c r="H20" s="230">
        <v>2021.30406109207</v>
      </c>
      <c r="I20" s="230">
        <v>2518.377524445229</v>
      </c>
      <c r="J20" s="230">
        <v>1607.7326136153049</v>
      </c>
      <c r="K20" s="230">
        <v>801.76720960060754</v>
      </c>
      <c r="L20" s="230">
        <v>997.68857538068085</v>
      </c>
      <c r="M20" s="230">
        <v>1013.089930909292</v>
      </c>
      <c r="N20" s="230">
        <v>1047.952505414662</v>
      </c>
      <c r="O20" s="230">
        <v>1045.934419141141</v>
      </c>
      <c r="P20" s="230">
        <v>1146.5583488961711</v>
      </c>
      <c r="Q20" s="230">
        <v>1034.5642397944191</v>
      </c>
      <c r="R20" s="230">
        <v>977.36514059363685</v>
      </c>
      <c r="S20" s="230">
        <v>1085.1794440202291</v>
      </c>
      <c r="T20" s="230">
        <v>927.37407513331334</v>
      </c>
      <c r="U20" s="230">
        <v>811.87169312668323</v>
      </c>
      <c r="V20" s="230">
        <v>620.31214888717557</v>
      </c>
      <c r="W20" s="230">
        <v>672.36952379925674</v>
      </c>
      <c r="X20" s="230">
        <v>572.01443225678167</v>
      </c>
      <c r="Y20" s="230">
        <v>542.01996121774573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7803.5694701135508</v>
      </c>
      <c r="C22" s="261">
        <v>6561.0077870045643</v>
      </c>
      <c r="D22" s="261">
        <v>6231.8871123498438</v>
      </c>
      <c r="E22" s="261">
        <v>6556.5499239444671</v>
      </c>
      <c r="F22" s="261">
        <v>6903.6421880149564</v>
      </c>
      <c r="G22" s="261">
        <v>4840.0269714093884</v>
      </c>
      <c r="H22" s="261">
        <v>4767.4469645618883</v>
      </c>
      <c r="I22" s="261">
        <v>5621.2264426798838</v>
      </c>
      <c r="J22" s="261">
        <v>3787.4243540920011</v>
      </c>
      <c r="K22" s="261">
        <v>2166.43013811935</v>
      </c>
      <c r="L22" s="261">
        <v>2549.5420940590261</v>
      </c>
      <c r="M22" s="261">
        <v>2750.3862578721119</v>
      </c>
      <c r="N22" s="261">
        <v>2875.7426067996712</v>
      </c>
      <c r="O22" s="261">
        <v>2900.0154288284821</v>
      </c>
      <c r="P22" s="261">
        <v>3058.0650573563648</v>
      </c>
      <c r="Q22" s="261">
        <v>2927.173360676165</v>
      </c>
      <c r="R22" s="261">
        <v>2771.9972470283351</v>
      </c>
      <c r="S22" s="261">
        <v>3195.8469347439009</v>
      </c>
      <c r="T22" s="261">
        <v>2871.775769219887</v>
      </c>
      <c r="U22" s="261">
        <v>2394.4460932083998</v>
      </c>
      <c r="V22" s="261">
        <v>1873.56367852639</v>
      </c>
      <c r="W22" s="261">
        <v>2067.654388049099</v>
      </c>
      <c r="X22" s="261">
        <v>1466.1913744733699</v>
      </c>
      <c r="Y22" s="261">
        <v>1600.5163258195789</v>
      </c>
      <c r="DA22" s="70" t="s">
        <v>359</v>
      </c>
    </row>
    <row r="23" spans="1:105" ht="12" customHeight="1" x14ac:dyDescent="0.25">
      <c r="A23" s="18" t="s">
        <v>28</v>
      </c>
      <c r="B23" s="230">
        <v>868.50967120429175</v>
      </c>
      <c r="C23" s="230">
        <v>716.05323536651508</v>
      </c>
      <c r="D23" s="230">
        <v>574.81668503553135</v>
      </c>
      <c r="E23" s="230">
        <v>575.11899261801796</v>
      </c>
      <c r="F23" s="230">
        <v>740.11752807893663</v>
      </c>
      <c r="G23" s="230">
        <v>474.53788575353622</v>
      </c>
      <c r="H23" s="230">
        <v>411.27788176176142</v>
      </c>
      <c r="I23" s="230">
        <v>590.54582432896018</v>
      </c>
      <c r="J23" s="230">
        <v>194.48048211959369</v>
      </c>
      <c r="K23" s="230">
        <v>233.75535559903091</v>
      </c>
      <c r="L23" s="230">
        <v>135.06978068780921</v>
      </c>
      <c r="M23" s="230">
        <v>117.96290492286199</v>
      </c>
      <c r="N23" s="230">
        <v>118.92651396558129</v>
      </c>
      <c r="O23" s="230">
        <v>92.68586871713245</v>
      </c>
      <c r="P23" s="230">
        <v>120.26633388083771</v>
      </c>
      <c r="Q23" s="230">
        <v>35.620506902911814</v>
      </c>
      <c r="R23" s="230">
        <v>31.354418934776881</v>
      </c>
      <c r="S23" s="230">
        <v>87.627038802830512</v>
      </c>
      <c r="T23" s="230">
        <v>117.943220988645</v>
      </c>
      <c r="U23" s="230">
        <v>187.71362014081919</v>
      </c>
      <c r="V23" s="230">
        <v>94.752823856043364</v>
      </c>
      <c r="W23" s="230">
        <v>155.10567771985029</v>
      </c>
      <c r="X23" s="230">
        <v>55.09109034228544</v>
      </c>
      <c r="Y23" s="230">
        <v>120.8296444302743</v>
      </c>
      <c r="DA23" s="71" t="s">
        <v>360</v>
      </c>
    </row>
    <row r="24" spans="1:105" ht="12" customHeight="1" x14ac:dyDescent="0.25">
      <c r="A24" s="18" t="s">
        <v>42</v>
      </c>
      <c r="B24" s="230">
        <v>2261.3116085990032</v>
      </c>
      <c r="C24" s="230">
        <v>1761.7741019990681</v>
      </c>
      <c r="D24" s="230">
        <v>2176.9874279984301</v>
      </c>
      <c r="E24" s="230">
        <v>2311.251379798784</v>
      </c>
      <c r="F24" s="230">
        <v>2390.005972198835</v>
      </c>
      <c r="G24" s="230">
        <v>1611.7098557988991</v>
      </c>
      <c r="H24" s="230">
        <v>1349.8262843986131</v>
      </c>
      <c r="I24" s="230">
        <v>524.50544519948824</v>
      </c>
      <c r="J24" s="230">
        <v>602.37960419951548</v>
      </c>
      <c r="K24" s="230">
        <v>279.5903681993903</v>
      </c>
      <c r="L24" s="230">
        <v>315.84973859967153</v>
      </c>
      <c r="M24" s="230">
        <v>820.34859059854887</v>
      </c>
      <c r="N24" s="230">
        <v>1017.291145198358</v>
      </c>
      <c r="O24" s="230">
        <v>1117.650817798296</v>
      </c>
      <c r="P24" s="230">
        <v>1030.5556667981209</v>
      </c>
      <c r="Q24" s="230">
        <v>1212.7302263986139</v>
      </c>
      <c r="R24" s="230">
        <v>927.00953399911964</v>
      </c>
      <c r="S24" s="230">
        <v>1241.8604615988161</v>
      </c>
      <c r="T24" s="230">
        <v>944.52902939919602</v>
      </c>
      <c r="U24" s="230">
        <v>115.31419019982231</v>
      </c>
      <c r="V24" s="230">
        <v>60.568444199940778</v>
      </c>
      <c r="W24" s="230">
        <v>79.806751199908035</v>
      </c>
      <c r="X24" s="230">
        <v>87.200288999897282</v>
      </c>
      <c r="Y24" s="230">
        <v>137.28958979983381</v>
      </c>
      <c r="DA24" s="71" t="s">
        <v>361</v>
      </c>
    </row>
    <row r="25" spans="1:105" ht="12" customHeight="1" x14ac:dyDescent="0.25">
      <c r="A25" s="18" t="s">
        <v>32</v>
      </c>
      <c r="B25" s="230">
        <v>10.39322869499877</v>
      </c>
      <c r="C25" s="230">
        <v>6.3799343905175423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4.7682010582595679E-3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119.5750516896169</v>
      </c>
      <c r="C26" s="230">
        <v>99.311806265295544</v>
      </c>
      <c r="D26" s="230">
        <v>69.657702506974005</v>
      </c>
      <c r="E26" s="230">
        <v>62.407750693436277</v>
      </c>
      <c r="F26" s="230">
        <v>98.271597059374471</v>
      </c>
      <c r="G26" s="230">
        <v>120.5115295046394</v>
      </c>
      <c r="H26" s="230">
        <v>133.1297832736922</v>
      </c>
      <c r="I26" s="230">
        <v>163.20006575451089</v>
      </c>
      <c r="J26" s="230">
        <v>189.55303856820399</v>
      </c>
      <c r="K26" s="230">
        <v>161.85654790447239</v>
      </c>
      <c r="L26" s="230">
        <v>183.06669235826749</v>
      </c>
      <c r="M26" s="230">
        <v>163.58514710470749</v>
      </c>
      <c r="N26" s="230">
        <v>150.61097733085339</v>
      </c>
      <c r="O26" s="230">
        <v>151.97634646385509</v>
      </c>
      <c r="P26" s="230">
        <v>156.58042664382421</v>
      </c>
      <c r="Q26" s="230">
        <v>175.36289986486869</v>
      </c>
      <c r="R26" s="230">
        <v>233.6787857397191</v>
      </c>
      <c r="S26" s="230">
        <v>257.50045346489662</v>
      </c>
      <c r="T26" s="230">
        <v>295.08356430224671</v>
      </c>
      <c r="U26" s="230">
        <v>317.8055852015998</v>
      </c>
      <c r="V26" s="230">
        <v>328.19259834481301</v>
      </c>
      <c r="W26" s="230">
        <v>344.47332556671449</v>
      </c>
      <c r="X26" s="230">
        <v>189.8776807807026</v>
      </c>
      <c r="Y26" s="230">
        <v>239.21898832535831</v>
      </c>
      <c r="DA26" s="71" t="s">
        <v>363</v>
      </c>
    </row>
    <row r="27" spans="1:105" ht="12" customHeight="1" x14ac:dyDescent="0.25">
      <c r="A27" s="18" t="s">
        <v>36</v>
      </c>
      <c r="B27" s="230">
        <v>4543.7799099256408</v>
      </c>
      <c r="C27" s="230">
        <v>3977.4887089831682</v>
      </c>
      <c r="D27" s="230">
        <v>3410.425296808909</v>
      </c>
      <c r="E27" s="230">
        <v>3607.771800834229</v>
      </c>
      <c r="F27" s="230">
        <v>3675.247090677809</v>
      </c>
      <c r="G27" s="230">
        <v>2633.267700352314</v>
      </c>
      <c r="H27" s="230">
        <v>2873.213015127822</v>
      </c>
      <c r="I27" s="230">
        <v>4342.9751073969246</v>
      </c>
      <c r="J27" s="230">
        <v>2801.0112292046879</v>
      </c>
      <c r="K27" s="230">
        <v>1491.227866416456</v>
      </c>
      <c r="L27" s="230">
        <v>1915.555882413277</v>
      </c>
      <c r="M27" s="230">
        <v>1648.4896152459939</v>
      </c>
      <c r="N27" s="230">
        <v>1588.9139703048779</v>
      </c>
      <c r="O27" s="230">
        <v>1537.7023958491991</v>
      </c>
      <c r="P27" s="230">
        <v>1750.662630033582</v>
      </c>
      <c r="Q27" s="230">
        <v>1503.4597275097699</v>
      </c>
      <c r="R27" s="230">
        <v>1579.95450835472</v>
      </c>
      <c r="S27" s="230">
        <v>1608.8589808773579</v>
      </c>
      <c r="T27" s="230">
        <v>1514.2151863287411</v>
      </c>
      <c r="U27" s="230">
        <v>1773.612697666159</v>
      </c>
      <c r="V27" s="230">
        <v>1390.049812125593</v>
      </c>
      <c r="W27" s="230">
        <v>1488.2686335626261</v>
      </c>
      <c r="X27" s="230">
        <v>1134.022314350485</v>
      </c>
      <c r="Y27" s="230">
        <v>1103.1781032641129</v>
      </c>
      <c r="DA27" s="71" t="s">
        <v>364</v>
      </c>
    </row>
    <row r="28" spans="1:105" ht="12" customHeight="1" x14ac:dyDescent="0.25">
      <c r="A28" s="57" t="s">
        <v>179</v>
      </c>
      <c r="B28" s="261">
        <v>552.49131205889</v>
      </c>
      <c r="C28" s="261">
        <v>443.53662464366482</v>
      </c>
      <c r="D28" s="261">
        <v>365.83381762924199</v>
      </c>
      <c r="E28" s="261">
        <v>339.08719136671181</v>
      </c>
      <c r="F28" s="261">
        <v>427.52826694942689</v>
      </c>
      <c r="G28" s="261">
        <v>386.95691997645548</v>
      </c>
      <c r="H28" s="261">
        <v>382.51830140120512</v>
      </c>
      <c r="I28" s="261">
        <v>420.72169754901603</v>
      </c>
      <c r="J28" s="261">
        <v>324.27989577353179</v>
      </c>
      <c r="K28" s="261">
        <v>226.13350725099809</v>
      </c>
      <c r="L28" s="261">
        <v>244.24659800638881</v>
      </c>
      <c r="M28" s="261">
        <v>250.5942622876733</v>
      </c>
      <c r="N28" s="261">
        <v>250.85911359014389</v>
      </c>
      <c r="O28" s="261">
        <v>254.37948719329069</v>
      </c>
      <c r="P28" s="261">
        <v>266.03624878679142</v>
      </c>
      <c r="Q28" s="261">
        <v>257.06016369563838</v>
      </c>
      <c r="R28" s="261">
        <v>283.3880392620199</v>
      </c>
      <c r="S28" s="261">
        <v>347.27838227160868</v>
      </c>
      <c r="T28" s="261">
        <v>349.4384009110654</v>
      </c>
      <c r="U28" s="261">
        <v>289.5834042444036</v>
      </c>
      <c r="V28" s="261">
        <v>265.73431938741851</v>
      </c>
      <c r="W28" s="261">
        <v>293.27311425216669</v>
      </c>
      <c r="X28" s="261">
        <v>208.02128154086029</v>
      </c>
      <c r="Y28" s="261">
        <v>235.10214060791131</v>
      </c>
      <c r="DA28" s="70" t="s">
        <v>365</v>
      </c>
    </row>
    <row r="29" spans="1:105" ht="12" customHeight="1" x14ac:dyDescent="0.25">
      <c r="A29" s="60" t="s">
        <v>181</v>
      </c>
      <c r="B29" s="262">
        <v>552.49131205889</v>
      </c>
      <c r="C29" s="262">
        <v>443.53662464366482</v>
      </c>
      <c r="D29" s="262">
        <v>365.83381762924199</v>
      </c>
      <c r="E29" s="262">
        <v>339.08719136671181</v>
      </c>
      <c r="F29" s="262">
        <v>427.52826694942689</v>
      </c>
      <c r="G29" s="262">
        <v>386.95691997645548</v>
      </c>
      <c r="H29" s="262">
        <v>382.51830140120512</v>
      </c>
      <c r="I29" s="262">
        <v>420.72169754901603</v>
      </c>
      <c r="J29" s="262">
        <v>324.27989577353179</v>
      </c>
      <c r="K29" s="262">
        <v>226.13350725099809</v>
      </c>
      <c r="L29" s="262">
        <v>244.24659800638881</v>
      </c>
      <c r="M29" s="262">
        <v>250.5942622876733</v>
      </c>
      <c r="N29" s="262">
        <v>250.85911359014389</v>
      </c>
      <c r="O29" s="262">
        <v>254.37948719329069</v>
      </c>
      <c r="P29" s="262">
        <v>266.03624878679142</v>
      </c>
      <c r="Q29" s="262">
        <v>257.06016369563838</v>
      </c>
      <c r="R29" s="262">
        <v>283.3880392620199</v>
      </c>
      <c r="S29" s="262">
        <v>347.27838227160868</v>
      </c>
      <c r="T29" s="262">
        <v>349.4384009110654</v>
      </c>
      <c r="U29" s="262">
        <v>289.5834042444036</v>
      </c>
      <c r="V29" s="262">
        <v>265.73431938741851</v>
      </c>
      <c r="W29" s="262">
        <v>293.27311425216669</v>
      </c>
      <c r="X29" s="262">
        <v>208.02128154086029</v>
      </c>
      <c r="Y29" s="262">
        <v>235.10214060791131</v>
      </c>
      <c r="DA29" s="72" t="s">
        <v>366</v>
      </c>
    </row>
    <row r="30" spans="1:105" ht="12" customHeight="1" x14ac:dyDescent="0.25">
      <c r="A30" s="59" t="s">
        <v>31</v>
      </c>
      <c r="B30" s="230">
        <v>5.7690101287083868</v>
      </c>
      <c r="C30" s="230">
        <v>5.7644200385109761</v>
      </c>
      <c r="D30" s="230">
        <v>7.2595788094874747</v>
      </c>
      <c r="E30" s="230">
        <v>5.5733242999148809</v>
      </c>
      <c r="F30" s="230">
        <v>4.0656705810640172</v>
      </c>
      <c r="G30" s="230">
        <v>0</v>
      </c>
      <c r="H30" s="230">
        <v>0</v>
      </c>
      <c r="I30" s="230">
        <v>0</v>
      </c>
      <c r="J30" s="230">
        <v>1.185397385203016</v>
      </c>
      <c r="K30" s="230">
        <v>1.0100595677126669</v>
      </c>
      <c r="L30" s="230">
        <v>1.105478700724692</v>
      </c>
      <c r="M30" s="230">
        <v>1.088641486073072</v>
      </c>
      <c r="N30" s="230">
        <v>2.1873138701443282</v>
      </c>
      <c r="O30" s="230">
        <v>1.1797367155560321</v>
      </c>
      <c r="P30" s="230">
        <v>1.241227741867782</v>
      </c>
      <c r="Q30" s="230">
        <v>1.223672057810403</v>
      </c>
      <c r="R30" s="230">
        <v>1.219098053100879</v>
      </c>
      <c r="S30" s="230">
        <v>1.1698979955594451</v>
      </c>
      <c r="T30" s="230">
        <v>1.3827162253564711</v>
      </c>
      <c r="U30" s="230">
        <v>1.3787912233835671</v>
      </c>
      <c r="V30" s="230">
        <v>1.005647834283788</v>
      </c>
      <c r="W30" s="230">
        <v>1.1441938287895239</v>
      </c>
      <c r="X30" s="230">
        <v>1.089572523042647</v>
      </c>
      <c r="Y30" s="230">
        <v>1.782157908051843</v>
      </c>
      <c r="DA30" s="71" t="s">
        <v>367</v>
      </c>
    </row>
    <row r="31" spans="1:105" ht="12" customHeight="1" x14ac:dyDescent="0.25">
      <c r="A31" s="59" t="s">
        <v>159</v>
      </c>
      <c r="B31" s="230">
        <v>18.36870383663129</v>
      </c>
      <c r="C31" s="230">
        <v>6.1181961015115718</v>
      </c>
      <c r="D31" s="230">
        <v>4.6233333160352146</v>
      </c>
      <c r="E31" s="230">
        <v>4.4370241812933209</v>
      </c>
      <c r="F31" s="230">
        <v>4.3161216140956817</v>
      </c>
      <c r="G31" s="230">
        <v>2.681008375608906</v>
      </c>
      <c r="H31" s="230">
        <v>3.91177562252133</v>
      </c>
      <c r="I31" s="230">
        <v>2.6843848483285799</v>
      </c>
      <c r="J31" s="230">
        <v>2.5175307066332691</v>
      </c>
      <c r="K31" s="230">
        <v>2.2215173236647958</v>
      </c>
      <c r="L31" s="230">
        <v>2.4311213870531518</v>
      </c>
      <c r="M31" s="230">
        <v>2.3941728177837169</v>
      </c>
      <c r="N31" s="230">
        <v>1.2025773456434281</v>
      </c>
      <c r="O31" s="230">
        <v>1.2971387860583261</v>
      </c>
      <c r="P31" s="230">
        <v>2.7293136017564539</v>
      </c>
      <c r="Q31" s="230">
        <v>2.6720078264291298</v>
      </c>
      <c r="R31" s="230">
        <v>2.662082911187964</v>
      </c>
      <c r="S31" s="230">
        <v>3.894383573106619</v>
      </c>
      <c r="T31" s="230">
        <v>3.930718718776649</v>
      </c>
      <c r="U31" s="230">
        <v>4.3146935338922923</v>
      </c>
      <c r="V31" s="230">
        <v>2.771249758224414</v>
      </c>
      <c r="W31" s="230">
        <v>2.8282054506011809</v>
      </c>
      <c r="X31" s="230">
        <v>2.4612997099709859</v>
      </c>
      <c r="Y31" s="230">
        <v>2.752409440187682</v>
      </c>
      <c r="DA31" s="71" t="s">
        <v>368</v>
      </c>
    </row>
    <row r="32" spans="1:105" ht="12" customHeight="1" x14ac:dyDescent="0.25">
      <c r="A32" s="59" t="s">
        <v>32</v>
      </c>
      <c r="B32" s="230">
        <v>42.251076651636168</v>
      </c>
      <c r="C32" s="230">
        <v>26.05619168129077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5.5605621983671194E-3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486.10252144191412</v>
      </c>
      <c r="C33" s="230">
        <v>405.59781682235138</v>
      </c>
      <c r="D33" s="230">
        <v>353.9509055037193</v>
      </c>
      <c r="E33" s="230">
        <v>329.07684288550359</v>
      </c>
      <c r="F33" s="230">
        <v>419.14647475426727</v>
      </c>
      <c r="G33" s="230">
        <v>384.2759116008466</v>
      </c>
      <c r="H33" s="230">
        <v>378.60652577868382</v>
      </c>
      <c r="I33" s="230">
        <v>418.03731270068738</v>
      </c>
      <c r="J33" s="230">
        <v>320.57696768169552</v>
      </c>
      <c r="K33" s="230">
        <v>222.90193035962059</v>
      </c>
      <c r="L33" s="230">
        <v>240.7099979186109</v>
      </c>
      <c r="M33" s="230">
        <v>247.1114479838165</v>
      </c>
      <c r="N33" s="230">
        <v>247.46922237435621</v>
      </c>
      <c r="O33" s="230">
        <v>251.90261169167641</v>
      </c>
      <c r="P33" s="230">
        <v>262.06570744316713</v>
      </c>
      <c r="Q33" s="230">
        <v>253.1644838113989</v>
      </c>
      <c r="R33" s="230">
        <v>279.50685829773113</v>
      </c>
      <c r="S33" s="230">
        <v>342.21410070294269</v>
      </c>
      <c r="T33" s="230">
        <v>344.11940540473393</v>
      </c>
      <c r="U33" s="230">
        <v>283.88991948712771</v>
      </c>
      <c r="V33" s="230">
        <v>261.95742179491032</v>
      </c>
      <c r="W33" s="230">
        <v>289.30071497277601</v>
      </c>
      <c r="X33" s="230">
        <v>204.47040930784669</v>
      </c>
      <c r="Y33" s="230">
        <v>230.5675732596718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841.10576151526948</v>
      </c>
      <c r="C35" s="261">
        <f t="shared" si="1"/>
        <v>634.4123845914695</v>
      </c>
      <c r="D35" s="261">
        <f t="shared" si="1"/>
        <v>540.92839257533649</v>
      </c>
      <c r="E35" s="261">
        <f t="shared" si="1"/>
        <v>553.62912854875674</v>
      </c>
      <c r="F35" s="261">
        <f t="shared" si="1"/>
        <v>957.10360001014715</v>
      </c>
      <c r="G35" s="261">
        <f t="shared" si="1"/>
        <v>689.74820246501508</v>
      </c>
      <c r="H35" s="261">
        <f t="shared" si="1"/>
        <v>687.90108731024986</v>
      </c>
      <c r="I35" s="261">
        <f t="shared" si="1"/>
        <v>821.8644875511136</v>
      </c>
      <c r="J35" s="261">
        <f t="shared" si="1"/>
        <v>557.14861098823292</v>
      </c>
      <c r="K35" s="261">
        <f t="shared" si="1"/>
        <v>320.3509712044326</v>
      </c>
      <c r="L35" s="261">
        <f t="shared" si="1"/>
        <v>338.94541259347233</v>
      </c>
      <c r="M35" s="261">
        <f t="shared" si="1"/>
        <v>363.82885124261202</v>
      </c>
      <c r="N35" s="261">
        <f t="shared" si="1"/>
        <v>367.99706113789114</v>
      </c>
      <c r="O35" s="261">
        <f t="shared" si="1"/>
        <v>373.99863880226121</v>
      </c>
      <c r="P35" s="261">
        <f t="shared" si="1"/>
        <v>403.65907091833901</v>
      </c>
      <c r="Q35" s="261">
        <f t="shared" si="1"/>
        <v>297.95348840297402</v>
      </c>
      <c r="R35" s="261">
        <f t="shared" si="1"/>
        <v>311.031686302423</v>
      </c>
      <c r="S35" s="261">
        <f t="shared" si="1"/>
        <v>369.76251395304962</v>
      </c>
      <c r="T35" s="261">
        <f t="shared" si="1"/>
        <v>349.25825147994306</v>
      </c>
      <c r="U35" s="261">
        <f t="shared" si="1"/>
        <v>298.25860005938841</v>
      </c>
      <c r="V35" s="261">
        <f t="shared" si="1"/>
        <v>252.9340695710371</v>
      </c>
      <c r="W35" s="261">
        <f t="shared" si="1"/>
        <v>287.37056412363859</v>
      </c>
      <c r="X35" s="261">
        <f t="shared" si="1"/>
        <v>193.59707712973307</v>
      </c>
      <c r="Y35" s="261">
        <f t="shared" si="1"/>
        <v>230.7786045311596</v>
      </c>
      <c r="DA35" s="70"/>
    </row>
    <row r="36" spans="1:105" ht="12" customHeight="1" x14ac:dyDescent="0.25">
      <c r="A36" s="60" t="s">
        <v>190</v>
      </c>
      <c r="B36" s="262">
        <v>257.73115934475379</v>
      </c>
      <c r="C36" s="262">
        <v>209.29990199368351</v>
      </c>
      <c r="D36" s="262">
        <v>179.72582453220011</v>
      </c>
      <c r="E36" s="262">
        <v>166.58581607251321</v>
      </c>
      <c r="F36" s="262">
        <v>210.0349026950276</v>
      </c>
      <c r="G36" s="262">
        <v>190.10312374043929</v>
      </c>
      <c r="H36" s="262">
        <v>187.92253150216419</v>
      </c>
      <c r="I36" s="262">
        <v>206.69099013480519</v>
      </c>
      <c r="J36" s="262">
        <v>159.3113289110409</v>
      </c>
      <c r="K36" s="262">
        <v>111.0942430320451</v>
      </c>
      <c r="L36" s="262">
        <v>119.9927920834573</v>
      </c>
      <c r="M36" s="262">
        <v>123.11125500796371</v>
      </c>
      <c r="N36" s="262">
        <v>123.2413704221795</v>
      </c>
      <c r="O36" s="262">
        <v>124.9708498141808</v>
      </c>
      <c r="P36" s="262">
        <v>130.6975513595541</v>
      </c>
      <c r="Q36" s="262">
        <v>126.2878051405384</v>
      </c>
      <c r="R36" s="262">
        <v>139.22209091819869</v>
      </c>
      <c r="S36" s="262">
        <v>170.60996164993281</v>
      </c>
      <c r="T36" s="262">
        <v>171.66939474129549</v>
      </c>
      <c r="U36" s="262">
        <v>142.2657326650239</v>
      </c>
      <c r="V36" s="262">
        <v>130.5492203206019</v>
      </c>
      <c r="W36" s="262">
        <v>144.078403176808</v>
      </c>
      <c r="X36" s="262">
        <v>102.1961189576687</v>
      </c>
      <c r="Y36" s="262">
        <v>115.50032838370559</v>
      </c>
      <c r="DA36" s="72" t="s">
        <v>372</v>
      </c>
    </row>
    <row r="37" spans="1:105" ht="12" customHeight="1" x14ac:dyDescent="0.25">
      <c r="A37" s="59" t="s">
        <v>31</v>
      </c>
      <c r="B37" s="230">
        <v>2.914026698731218</v>
      </c>
      <c r="C37" s="230">
        <v>2.8899379560131608</v>
      </c>
      <c r="D37" s="230">
        <v>3.5664657678364771</v>
      </c>
      <c r="E37" s="230">
        <v>2.7380473234508411</v>
      </c>
      <c r="F37" s="230">
        <v>1.9973713807906659</v>
      </c>
      <c r="G37" s="230">
        <v>0</v>
      </c>
      <c r="H37" s="230">
        <v>0</v>
      </c>
      <c r="I37" s="230">
        <v>0</v>
      </c>
      <c r="J37" s="230">
        <v>0.58235874374479046</v>
      </c>
      <c r="K37" s="230">
        <v>0.49621926646971171</v>
      </c>
      <c r="L37" s="230">
        <v>0.54309651381624879</v>
      </c>
      <c r="M37" s="230">
        <v>0.53482477364280478</v>
      </c>
      <c r="N37" s="230">
        <v>1.0745774990676651</v>
      </c>
      <c r="O37" s="230">
        <v>0.57957778564118578</v>
      </c>
      <c r="P37" s="230">
        <v>0.60978692671192947</v>
      </c>
      <c r="Q37" s="230">
        <v>0.60116221887904953</v>
      </c>
      <c r="R37" s="230">
        <v>0.59891511451576063</v>
      </c>
      <c r="S37" s="230">
        <v>0.57474424653540512</v>
      </c>
      <c r="T37" s="230">
        <v>0.67930094168861854</v>
      </c>
      <c r="U37" s="230">
        <v>0.67736873284774457</v>
      </c>
      <c r="V37" s="230">
        <v>0.4940518822916718</v>
      </c>
      <c r="W37" s="230">
        <v>0.56211637468754005</v>
      </c>
      <c r="X37" s="230">
        <v>0.53528217090616137</v>
      </c>
      <c r="Y37" s="230">
        <v>0.87553360032945227</v>
      </c>
      <c r="DA37" s="71" t="s">
        <v>373</v>
      </c>
    </row>
    <row r="38" spans="1:105" ht="12" customHeight="1" x14ac:dyDescent="0.25">
      <c r="A38" s="59" t="s">
        <v>159</v>
      </c>
      <c r="B38" s="230">
        <v>9.2783497006988664</v>
      </c>
      <c r="C38" s="230">
        <v>3.0673002692318261</v>
      </c>
      <c r="D38" s="230">
        <v>2.2713383844512069</v>
      </c>
      <c r="E38" s="230">
        <v>2.1798089488283292</v>
      </c>
      <c r="F38" s="230">
        <v>2.1204122705264958</v>
      </c>
      <c r="G38" s="230">
        <v>1.317118368133964</v>
      </c>
      <c r="H38" s="230">
        <v>1.9217662918607401</v>
      </c>
      <c r="I38" s="230">
        <v>1.3187771522985501</v>
      </c>
      <c r="J38" s="230">
        <v>1.2368055117675101</v>
      </c>
      <c r="K38" s="230">
        <v>1.091380876966547</v>
      </c>
      <c r="L38" s="230">
        <v>1.1943545806058049</v>
      </c>
      <c r="M38" s="230">
        <v>1.1762025898459889</v>
      </c>
      <c r="N38" s="230">
        <v>0.59079886711991525</v>
      </c>
      <c r="O38" s="230">
        <v>0.63725474962322159</v>
      </c>
      <c r="P38" s="230">
        <v>1.3408496258258951</v>
      </c>
      <c r="Q38" s="230">
        <v>1.3126966032652569</v>
      </c>
      <c r="R38" s="230">
        <v>1.307820718398488</v>
      </c>
      <c r="S38" s="230">
        <v>1.913221974001827</v>
      </c>
      <c r="T38" s="230">
        <v>1.9310838176428311</v>
      </c>
      <c r="U38" s="230">
        <v>2.1197106872400848</v>
      </c>
      <c r="V38" s="230">
        <v>1.3614519046085349</v>
      </c>
      <c r="W38" s="230">
        <v>1.3894329393869851</v>
      </c>
      <c r="X38" s="230">
        <v>1.209180503492201</v>
      </c>
      <c r="Y38" s="230">
        <v>1.352196085352831</v>
      </c>
      <c r="DA38" s="71" t="s">
        <v>374</v>
      </c>
    </row>
    <row r="39" spans="1:105" ht="12" customHeight="1" x14ac:dyDescent="0.25">
      <c r="A39" s="59" t="s">
        <v>35</v>
      </c>
      <c r="B39" s="230">
        <v>245.5387829453237</v>
      </c>
      <c r="C39" s="230">
        <v>203.34266376843851</v>
      </c>
      <c r="D39" s="230">
        <v>173.8880203799124</v>
      </c>
      <c r="E39" s="230">
        <v>161.667959800234</v>
      </c>
      <c r="F39" s="230">
        <v>205.9171190437105</v>
      </c>
      <c r="G39" s="230">
        <v>188.78600537230531</v>
      </c>
      <c r="H39" s="230">
        <v>186.00076521030351</v>
      </c>
      <c r="I39" s="230">
        <v>205.37221298250671</v>
      </c>
      <c r="J39" s="230">
        <v>157.4921646555286</v>
      </c>
      <c r="K39" s="230">
        <v>109.50664288860889</v>
      </c>
      <c r="L39" s="230">
        <v>118.2553409890352</v>
      </c>
      <c r="M39" s="230">
        <v>121.4002276444749</v>
      </c>
      <c r="N39" s="230">
        <v>121.5759940559919</v>
      </c>
      <c r="O39" s="230">
        <v>123.75401727891639</v>
      </c>
      <c r="P39" s="230">
        <v>128.74691480701631</v>
      </c>
      <c r="Q39" s="230">
        <v>124.373946318394</v>
      </c>
      <c r="R39" s="230">
        <v>137.31535508528441</v>
      </c>
      <c r="S39" s="230">
        <v>168.12199542939561</v>
      </c>
      <c r="T39" s="230">
        <v>169.0590099819641</v>
      </c>
      <c r="U39" s="230">
        <v>139.46865324493609</v>
      </c>
      <c r="V39" s="230">
        <v>128.69371653370169</v>
      </c>
      <c r="W39" s="230">
        <v>142.1268538627335</v>
      </c>
      <c r="X39" s="230">
        <v>100.4516562832703</v>
      </c>
      <c r="Y39" s="230">
        <v>113.2725986980233</v>
      </c>
      <c r="DA39" s="71" t="s">
        <v>375</v>
      </c>
    </row>
    <row r="40" spans="1:105" ht="12" customHeight="1" x14ac:dyDescent="0.25">
      <c r="A40" s="60" t="s">
        <v>195</v>
      </c>
      <c r="B40" s="262">
        <v>583.37460217051569</v>
      </c>
      <c r="C40" s="262">
        <v>425.11248259778603</v>
      </c>
      <c r="D40" s="262">
        <v>361.20256804313641</v>
      </c>
      <c r="E40" s="262">
        <v>387.0433124762435</v>
      </c>
      <c r="F40" s="262">
        <v>747.06869731511949</v>
      </c>
      <c r="G40" s="262">
        <v>499.6450787245758</v>
      </c>
      <c r="H40" s="262">
        <v>499.97855580808567</v>
      </c>
      <c r="I40" s="262">
        <v>615.17349741630835</v>
      </c>
      <c r="J40" s="262">
        <v>397.83728207719201</v>
      </c>
      <c r="K40" s="262">
        <v>209.25672817238751</v>
      </c>
      <c r="L40" s="262">
        <v>218.95262051001501</v>
      </c>
      <c r="M40" s="262">
        <v>240.71759623464831</v>
      </c>
      <c r="N40" s="262">
        <v>244.75569071571161</v>
      </c>
      <c r="O40" s="262">
        <v>249.0277889880804</v>
      </c>
      <c r="P40" s="262">
        <v>272.96151955878491</v>
      </c>
      <c r="Q40" s="262">
        <v>171.66568326243561</v>
      </c>
      <c r="R40" s="262">
        <v>171.80959538422431</v>
      </c>
      <c r="S40" s="262">
        <v>199.15255230311681</v>
      </c>
      <c r="T40" s="262">
        <v>177.58885673864759</v>
      </c>
      <c r="U40" s="262">
        <v>155.99286739436451</v>
      </c>
      <c r="V40" s="262">
        <v>122.3848492504352</v>
      </c>
      <c r="W40" s="262">
        <v>143.29216094683059</v>
      </c>
      <c r="X40" s="262">
        <v>91.400958172064364</v>
      </c>
      <c r="Y40" s="262">
        <v>115.27827614745399</v>
      </c>
      <c r="DA40" s="72" t="s">
        <v>376</v>
      </c>
    </row>
    <row r="41" spans="1:105" ht="12" customHeight="1" x14ac:dyDescent="0.25">
      <c r="A41" s="64" t="s">
        <v>28</v>
      </c>
      <c r="B41" s="229">
        <v>90.498297619512357</v>
      </c>
      <c r="C41" s="229">
        <v>63.389023872335741</v>
      </c>
      <c r="D41" s="229">
        <v>51.174037645864537</v>
      </c>
      <c r="E41" s="229">
        <v>52.410086531053409</v>
      </c>
      <c r="F41" s="229">
        <v>122.4462902936978</v>
      </c>
      <c r="G41" s="229">
        <v>73.424876322034748</v>
      </c>
      <c r="H41" s="229">
        <v>60.143419423048201</v>
      </c>
      <c r="I41" s="229">
        <v>71.264143637412559</v>
      </c>
      <c r="J41" s="229">
        <v>24.275462833498679</v>
      </c>
      <c r="K41" s="229">
        <v>25.892036286857788</v>
      </c>
      <c r="L41" s="229">
        <v>13.22398495414798</v>
      </c>
      <c r="M41" s="229">
        <v>14.558608582047301</v>
      </c>
      <c r="N41" s="229">
        <v>15.358926711693959</v>
      </c>
      <c r="O41" s="229">
        <v>12.57110305638605</v>
      </c>
      <c r="P41" s="229">
        <v>15.883358860084019</v>
      </c>
      <c r="Q41" s="229">
        <v>3.461218736875411</v>
      </c>
      <c r="R41" s="229">
        <v>2.8329923311383181</v>
      </c>
      <c r="S41" s="229">
        <v>8.70838636976233</v>
      </c>
      <c r="T41" s="229">
        <v>10.65412901921756</v>
      </c>
      <c r="U41" s="229">
        <v>12.58638388364693</v>
      </c>
      <c r="V41" s="229">
        <v>6.2212190048628786</v>
      </c>
      <c r="W41" s="229">
        <v>10.866555359649141</v>
      </c>
      <c r="X41" s="229">
        <v>3.5338932270688921</v>
      </c>
      <c r="Y41" s="229">
        <v>9.1794330529226613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0.14786989203335121</v>
      </c>
      <c r="C43" s="229">
        <v>0.1249480964390287</v>
      </c>
      <c r="D43" s="229">
        <v>0.1271914332736403</v>
      </c>
      <c r="E43" s="229">
        <v>9.6319160609587839E-2</v>
      </c>
      <c r="F43" s="229">
        <v>0.15770277149880799</v>
      </c>
      <c r="G43" s="229">
        <v>0</v>
      </c>
      <c r="H43" s="229">
        <v>0</v>
      </c>
      <c r="I43" s="229">
        <v>0</v>
      </c>
      <c r="J43" s="229">
        <v>8.7489089198310832E-2</v>
      </c>
      <c r="K43" s="229">
        <v>8.1239654529884714E-2</v>
      </c>
      <c r="L43" s="229">
        <v>8.231324761732535E-2</v>
      </c>
      <c r="M43" s="229">
        <v>8.894269709822733E-2</v>
      </c>
      <c r="N43" s="229">
        <v>0.17192091711647989</v>
      </c>
      <c r="O43" s="229">
        <v>9.6535774916240338E-2</v>
      </c>
      <c r="P43" s="229">
        <v>9.7943817302685782E-2</v>
      </c>
      <c r="Q43" s="229">
        <v>8.2362388643840406E-2</v>
      </c>
      <c r="R43" s="229">
        <v>9.2089920571226697E-2</v>
      </c>
      <c r="S43" s="229">
        <v>8.7483801862859492E-2</v>
      </c>
      <c r="T43" s="229">
        <v>0.1071060205107868</v>
      </c>
      <c r="U43" s="229">
        <v>0.1034940189737034</v>
      </c>
      <c r="V43" s="229">
        <v>8.2723199951739004E-2</v>
      </c>
      <c r="W43" s="229">
        <v>9.5448672603175203E-2</v>
      </c>
      <c r="X43" s="229">
        <v>6.4904028026734201E-2</v>
      </c>
      <c r="Y43" s="229">
        <v>0.14047077036312319</v>
      </c>
      <c r="DA43" s="73" t="s">
        <v>379</v>
      </c>
    </row>
    <row r="44" spans="1:105" ht="12" customHeight="1" x14ac:dyDescent="0.25">
      <c r="A44" s="64" t="s">
        <v>159</v>
      </c>
      <c r="B44" s="229">
        <v>0.47082223683378988</v>
      </c>
      <c r="C44" s="229">
        <v>0.13261645602113789</v>
      </c>
      <c r="D44" s="229">
        <v>8.1003100372679548E-2</v>
      </c>
      <c r="E44" s="229">
        <v>7.6681424182178534E-2</v>
      </c>
      <c r="F44" s="229">
        <v>0.16741748429865719</v>
      </c>
      <c r="G44" s="229">
        <v>0.13009360256470909</v>
      </c>
      <c r="H44" s="229">
        <v>0.20114712407247651</v>
      </c>
      <c r="I44" s="229">
        <v>0.12646417891230249</v>
      </c>
      <c r="J44" s="229">
        <v>0.18580812755412179</v>
      </c>
      <c r="K44" s="229">
        <v>0.17867787769723109</v>
      </c>
      <c r="L44" s="229">
        <v>0.18101976690197449</v>
      </c>
      <c r="M44" s="229">
        <v>0.1956054315926129</v>
      </c>
      <c r="N44" s="229">
        <v>9.4521505572896306E-2</v>
      </c>
      <c r="O44" s="229">
        <v>0.10614257930171581</v>
      </c>
      <c r="P44" s="229">
        <v>0.21536691757300799</v>
      </c>
      <c r="Q44" s="229">
        <v>0.17984634498685079</v>
      </c>
      <c r="R44" s="229">
        <v>0.2010921133224331</v>
      </c>
      <c r="S44" s="229">
        <v>0.2912181080579711</v>
      </c>
      <c r="T44" s="229">
        <v>0.30447580783026451</v>
      </c>
      <c r="U44" s="229">
        <v>0.32386699805539682</v>
      </c>
      <c r="V44" s="229">
        <v>0.22795917223753931</v>
      </c>
      <c r="W44" s="229">
        <v>0.23592895654273399</v>
      </c>
      <c r="X44" s="229">
        <v>0.146615541397878</v>
      </c>
      <c r="Y44" s="229">
        <v>0.21694658631038061</v>
      </c>
      <c r="DA44" s="73" t="s">
        <v>380</v>
      </c>
    </row>
    <row r="45" spans="1:105" ht="12" customHeight="1" x14ac:dyDescent="0.25">
      <c r="A45" s="64" t="s">
        <v>32</v>
      </c>
      <c r="B45" s="229">
        <v>1.0829695222201079</v>
      </c>
      <c r="C45" s="229">
        <v>0.56478735575777284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4.3072445231216798E-4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5.2552579879455878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2.2339043597293871</v>
      </c>
      <c r="N46" s="229">
        <v>4.4770017031995781</v>
      </c>
      <c r="O46" s="229">
        <v>7.0807161599048367</v>
      </c>
      <c r="P46" s="229">
        <v>4.8786826127348091</v>
      </c>
      <c r="Q46" s="229">
        <v>4.8122826672489358</v>
      </c>
      <c r="R46" s="229">
        <v>4.8146781681543036</v>
      </c>
      <c r="S46" s="229">
        <v>4.5864237505536432</v>
      </c>
      <c r="T46" s="229">
        <v>3.0838828034987209</v>
      </c>
      <c r="U46" s="229">
        <v>2.7446864285624808</v>
      </c>
      <c r="V46" s="229">
        <v>3.0350503330254659</v>
      </c>
      <c r="W46" s="229">
        <v>3.69408006143781</v>
      </c>
      <c r="X46" s="229">
        <v>2.732172157821712</v>
      </c>
      <c r="Y46" s="229">
        <v>3.759463523325278</v>
      </c>
      <c r="DA46" s="73" t="s">
        <v>382</v>
      </c>
    </row>
    <row r="47" spans="1:105" ht="12" customHeight="1" x14ac:dyDescent="0.25">
      <c r="A47" s="64" t="s">
        <v>35</v>
      </c>
      <c r="B47" s="229">
        <v>12.45966392138207</v>
      </c>
      <c r="C47" s="229">
        <v>8.7916346819288282</v>
      </c>
      <c r="D47" s="229">
        <v>6.2013959984407503</v>
      </c>
      <c r="E47" s="229">
        <v>5.6871632758332424</v>
      </c>
      <c r="F47" s="229">
        <v>16.25821851887569</v>
      </c>
      <c r="G47" s="229">
        <v>18.64665480861758</v>
      </c>
      <c r="H47" s="229">
        <v>19.46829807338699</v>
      </c>
      <c r="I47" s="229">
        <v>19.694175199325489</v>
      </c>
      <c r="J47" s="229">
        <v>23.660408965407338</v>
      </c>
      <c r="K47" s="229">
        <v>17.928126612836891</v>
      </c>
      <c r="L47" s="229">
        <v>17.92311480054002</v>
      </c>
      <c r="M47" s="229">
        <v>20.18916139858894</v>
      </c>
      <c r="N47" s="229">
        <v>19.450859910605391</v>
      </c>
      <c r="O47" s="229">
        <v>20.612746473368361</v>
      </c>
      <c r="P47" s="229">
        <v>20.67929591429229</v>
      </c>
      <c r="Q47" s="229">
        <v>17.039885378932471</v>
      </c>
      <c r="R47" s="229">
        <v>21.11377695524974</v>
      </c>
      <c r="S47" s="229">
        <v>25.590428134938769</v>
      </c>
      <c r="T47" s="229">
        <v>26.65569363947921</v>
      </c>
      <c r="U47" s="229">
        <v>21.309178804999121</v>
      </c>
      <c r="V47" s="229">
        <v>21.54825520746585</v>
      </c>
      <c r="W47" s="229">
        <v>24.133471560945239</v>
      </c>
      <c r="X47" s="229">
        <v>12.179963146734799</v>
      </c>
      <c r="Y47" s="229">
        <v>18.173476373901529</v>
      </c>
      <c r="DA47" s="73" t="s">
        <v>383</v>
      </c>
    </row>
    <row r="48" spans="1:105" ht="12" customHeight="1" x14ac:dyDescent="0.25">
      <c r="A48" s="64" t="s">
        <v>36</v>
      </c>
      <c r="B48" s="229">
        <v>473.45972099058838</v>
      </c>
      <c r="C48" s="229">
        <v>352.10947213530341</v>
      </c>
      <c r="D48" s="229">
        <v>303.6189398651847</v>
      </c>
      <c r="E48" s="229">
        <v>328.77306208456508</v>
      </c>
      <c r="F48" s="229">
        <v>608.03906824674857</v>
      </c>
      <c r="G48" s="229">
        <v>407.44345399135881</v>
      </c>
      <c r="H48" s="229">
        <v>420.16569118757798</v>
      </c>
      <c r="I48" s="229">
        <v>524.08871440065798</v>
      </c>
      <c r="J48" s="229">
        <v>349.6281130615335</v>
      </c>
      <c r="K48" s="229">
        <v>165.17664774046571</v>
      </c>
      <c r="L48" s="229">
        <v>187.54218774080769</v>
      </c>
      <c r="M48" s="229">
        <v>203.4513737655918</v>
      </c>
      <c r="N48" s="229">
        <v>205.2024599675232</v>
      </c>
      <c r="O48" s="229">
        <v>208.5605449442032</v>
      </c>
      <c r="P48" s="229">
        <v>231.20687143679811</v>
      </c>
      <c r="Q48" s="229">
        <v>146.09008774574809</v>
      </c>
      <c r="R48" s="229">
        <v>142.75496589578819</v>
      </c>
      <c r="S48" s="229">
        <v>159.88861213794121</v>
      </c>
      <c r="T48" s="229">
        <v>136.78313872365871</v>
      </c>
      <c r="U48" s="229">
        <v>118.9224855233751</v>
      </c>
      <c r="V48" s="229">
        <v>91.266982417751478</v>
      </c>
      <c r="W48" s="229">
        <v>104.26667633565251</v>
      </c>
      <c r="X48" s="229">
        <v>72.743410071014338</v>
      </c>
      <c r="Y48" s="229">
        <v>83.808485840630993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2.7717367517407329E-3</v>
      </c>
      <c r="V49" s="229">
        <v>2.659915140198883E-3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2644.9335865215521</v>
      </c>
      <c r="C52" s="279">
        <v>2144.405611453783</v>
      </c>
      <c r="D52" s="279">
        <v>2021.7173876779309</v>
      </c>
      <c r="E52" s="279">
        <v>2386.9666757707641</v>
      </c>
      <c r="F52" s="279">
        <v>2542.5597391386268</v>
      </c>
      <c r="G52" s="279">
        <v>1845.495199214409</v>
      </c>
      <c r="H52" s="279">
        <v>1921.674001443901</v>
      </c>
      <c r="I52" s="279">
        <v>2336.6702308993831</v>
      </c>
      <c r="J52" s="279">
        <v>1859.6021803426411</v>
      </c>
      <c r="K52" s="279">
        <v>1154.5460572590659</v>
      </c>
      <c r="L52" s="279">
        <v>1349.285294960689</v>
      </c>
      <c r="M52" s="279">
        <v>1766.0022302980631</v>
      </c>
      <c r="N52" s="279">
        <v>1731.64705711334</v>
      </c>
      <c r="O52" s="279">
        <v>1876.6316145020519</v>
      </c>
      <c r="P52" s="279">
        <v>2182.0221544557921</v>
      </c>
      <c r="Q52" s="279">
        <v>2102.8272552067601</v>
      </c>
      <c r="R52" s="279">
        <v>2108.955487292636</v>
      </c>
      <c r="S52" s="279">
        <v>1843.741443150145</v>
      </c>
      <c r="T52" s="279">
        <v>2295.077094738087</v>
      </c>
      <c r="U52" s="279">
        <v>2066.3406647835232</v>
      </c>
      <c r="V52" s="279">
        <v>1531.7049426552339</v>
      </c>
      <c r="W52" s="279">
        <v>1763.4755729915039</v>
      </c>
      <c r="X52" s="279">
        <v>1531.5574287348561</v>
      </c>
      <c r="Y52" s="279">
        <v>1096.138791938841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1151.658247746506</v>
      </c>
      <c r="C54" s="223">
        <f t="shared" si="2"/>
        <v>961.72825087691456</v>
      </c>
      <c r="D54" s="223">
        <f t="shared" si="2"/>
        <v>871.85882785129718</v>
      </c>
      <c r="E54" s="223">
        <f t="shared" si="2"/>
        <v>1043.1780983330273</v>
      </c>
      <c r="F54" s="223">
        <f t="shared" si="2"/>
        <v>1281.9456198778146</v>
      </c>
      <c r="G54" s="223">
        <f t="shared" si="2"/>
        <v>1157.3397596210789</v>
      </c>
      <c r="H54" s="223">
        <f t="shared" si="2"/>
        <v>1243.1620705766118</v>
      </c>
      <c r="I54" s="223">
        <f t="shared" si="2"/>
        <v>1372.6014842055929</v>
      </c>
      <c r="J54" s="223">
        <f t="shared" si="2"/>
        <v>1106.113930793568</v>
      </c>
      <c r="K54" s="223">
        <f t="shared" si="2"/>
        <v>907.62661855385772</v>
      </c>
      <c r="L54" s="223">
        <f t="shared" si="2"/>
        <v>840.80710028498061</v>
      </c>
      <c r="M54" s="223">
        <f t="shared" si="2"/>
        <v>916.89809637656231</v>
      </c>
      <c r="N54" s="223">
        <f t="shared" si="2"/>
        <v>925.24279892682421</v>
      </c>
      <c r="O54" s="223">
        <f t="shared" si="2"/>
        <v>766.9669695288527</v>
      </c>
      <c r="P54" s="223">
        <f t="shared" si="2"/>
        <v>716.57712504499523</v>
      </c>
      <c r="Q54" s="223">
        <f t="shared" si="2"/>
        <v>703.05714584863472</v>
      </c>
      <c r="R54" s="223">
        <f t="shared" si="2"/>
        <v>713.37715262742302</v>
      </c>
      <c r="S54" s="223">
        <f t="shared" si="2"/>
        <v>870.96196503903366</v>
      </c>
      <c r="T54" s="223">
        <f t="shared" si="2"/>
        <v>892.13102854042052</v>
      </c>
      <c r="U54" s="223">
        <f t="shared" si="2"/>
        <v>689.40398504738869</v>
      </c>
      <c r="V54" s="223">
        <f t="shared" si="2"/>
        <v>672.58578376255912</v>
      </c>
      <c r="W54" s="223">
        <f t="shared" si="2"/>
        <v>746.09069933724436</v>
      </c>
      <c r="X54" s="223">
        <f t="shared" si="2"/>
        <v>703.78424245833833</v>
      </c>
      <c r="Y54" s="223">
        <f t="shared" si="2"/>
        <v>615.37697116038566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1.188559134699219</v>
      </c>
      <c r="C59" s="260">
        <v>0.98319507395478956</v>
      </c>
      <c r="D59" s="260">
        <v>0.84377400603547548</v>
      </c>
      <c r="E59" s="260">
        <v>0.90753887436836289</v>
      </c>
      <c r="F59" s="260">
        <v>1.210062980120763</v>
      </c>
      <c r="G59" s="260">
        <v>1.345632651641286</v>
      </c>
      <c r="H59" s="260">
        <v>1.4311331831682581</v>
      </c>
      <c r="I59" s="260">
        <v>1.4610168134677011</v>
      </c>
      <c r="J59" s="260">
        <v>1.2886634090850431</v>
      </c>
      <c r="K59" s="260">
        <v>1.2246149895789029</v>
      </c>
      <c r="L59" s="260">
        <v>1.078872515969534</v>
      </c>
      <c r="M59" s="260">
        <v>1.138864984420271</v>
      </c>
      <c r="N59" s="260">
        <v>1.128640255306087</v>
      </c>
      <c r="O59" s="260">
        <v>0.93797046063618073</v>
      </c>
      <c r="P59" s="260">
        <v>0.85030451887642788</v>
      </c>
      <c r="Q59" s="260">
        <v>0.8734828105488226</v>
      </c>
      <c r="R59" s="260">
        <v>0.96123307187938622</v>
      </c>
      <c r="S59" s="260">
        <v>1.2819068151881581</v>
      </c>
      <c r="T59" s="260">
        <v>1.361620518288005</v>
      </c>
      <c r="U59" s="260">
        <v>0.99547296723076517</v>
      </c>
      <c r="V59" s="260">
        <v>1.0805955066987849</v>
      </c>
      <c r="W59" s="260">
        <v>1.1880916003122219</v>
      </c>
      <c r="X59" s="260">
        <v>1.1210902428852489</v>
      </c>
      <c r="Y59" s="260">
        <v>1.030747824215799</v>
      </c>
      <c r="DA59" s="68" t="s">
        <v>393</v>
      </c>
    </row>
    <row r="60" spans="1:105" ht="12" customHeight="1" x14ac:dyDescent="0.25">
      <c r="A60" s="37" t="s">
        <v>159</v>
      </c>
      <c r="B60" s="226">
        <v>4.3277573910301709E-2</v>
      </c>
      <c r="C60" s="226">
        <v>1.461050840791071E-2</v>
      </c>
      <c r="D60" s="226">
        <v>1.0879332787956541E-2</v>
      </c>
      <c r="E60" s="226">
        <v>1.2073776621197151E-2</v>
      </c>
      <c r="F60" s="226">
        <v>1.2333507203958699E-2</v>
      </c>
      <c r="G60" s="226">
        <v>9.3231370814162405E-3</v>
      </c>
      <c r="H60" s="226">
        <v>1.463530471089064E-2</v>
      </c>
      <c r="I60" s="226">
        <v>9.3219137973483707E-3</v>
      </c>
      <c r="J60" s="226">
        <v>1.004117903297452E-2</v>
      </c>
      <c r="K60" s="226">
        <v>1.2084496049458399E-2</v>
      </c>
      <c r="L60" s="226">
        <v>1.078743922446144E-2</v>
      </c>
      <c r="M60" s="226">
        <v>1.0928168993005709E-2</v>
      </c>
      <c r="N60" s="226">
        <v>5.4581066447445519E-3</v>
      </c>
      <c r="O60" s="226">
        <v>4.8052095721759997E-3</v>
      </c>
      <c r="P60" s="226">
        <v>8.7643176969354267E-3</v>
      </c>
      <c r="Q60" s="226">
        <v>9.1228303323585298E-3</v>
      </c>
      <c r="R60" s="226">
        <v>9.068617273593621E-3</v>
      </c>
      <c r="S60" s="226">
        <v>1.442390773449077E-2</v>
      </c>
      <c r="T60" s="226">
        <v>1.5377518604779291E-2</v>
      </c>
      <c r="U60" s="226">
        <v>1.490316456024904E-2</v>
      </c>
      <c r="V60" s="226">
        <v>1.1311959596625469E-2</v>
      </c>
      <c r="W60" s="226">
        <v>1.150234333165877E-2</v>
      </c>
      <c r="X60" s="226">
        <v>1.333453970279236E-2</v>
      </c>
      <c r="Y60" s="226">
        <v>1.2159438763005639E-2</v>
      </c>
      <c r="DA60" s="69" t="s">
        <v>394</v>
      </c>
    </row>
    <row r="61" spans="1:105" ht="12" customHeight="1" x14ac:dyDescent="0.25">
      <c r="A61" s="37" t="s">
        <v>35</v>
      </c>
      <c r="B61" s="226">
        <v>1.1452815607889171</v>
      </c>
      <c r="C61" s="226">
        <v>0.96858456554687888</v>
      </c>
      <c r="D61" s="226">
        <v>0.83289467324751898</v>
      </c>
      <c r="E61" s="226">
        <v>0.89546509774716576</v>
      </c>
      <c r="F61" s="226">
        <v>1.197729472916804</v>
      </c>
      <c r="G61" s="226">
        <v>1.33630951455987</v>
      </c>
      <c r="H61" s="226">
        <v>1.416497878457367</v>
      </c>
      <c r="I61" s="226">
        <v>1.4516948996703529</v>
      </c>
      <c r="J61" s="226">
        <v>1.2786222300520691</v>
      </c>
      <c r="K61" s="226">
        <v>1.212530493529445</v>
      </c>
      <c r="L61" s="226">
        <v>1.0680850767450729</v>
      </c>
      <c r="M61" s="226">
        <v>1.1279368154272651</v>
      </c>
      <c r="N61" s="226">
        <v>1.1231821486613429</v>
      </c>
      <c r="O61" s="226">
        <v>0.93316525106400472</v>
      </c>
      <c r="P61" s="226">
        <v>0.84154020117949246</v>
      </c>
      <c r="Q61" s="226">
        <v>0.8643599802164641</v>
      </c>
      <c r="R61" s="226">
        <v>0.95216445460579258</v>
      </c>
      <c r="S61" s="226">
        <v>1.267482907453668</v>
      </c>
      <c r="T61" s="226">
        <v>1.346242999683225</v>
      </c>
      <c r="U61" s="226">
        <v>0.98056980267051608</v>
      </c>
      <c r="V61" s="226">
        <v>1.0692835471021589</v>
      </c>
      <c r="W61" s="226">
        <v>1.1765892569805629</v>
      </c>
      <c r="X61" s="226">
        <v>1.107755703182457</v>
      </c>
      <c r="Y61" s="226">
        <v>1.0185883854527931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677.95217884677618</v>
      </c>
      <c r="C65" s="261">
        <v>580.9999634731887</v>
      </c>
      <c r="D65" s="261">
        <v>550.02906110651975</v>
      </c>
      <c r="E65" s="261">
        <v>672.28194180125638</v>
      </c>
      <c r="F65" s="261">
        <v>737.00249028647499</v>
      </c>
      <c r="G65" s="261">
        <v>620.33710809204797</v>
      </c>
      <c r="H65" s="261">
        <v>668.30544248443084</v>
      </c>
      <c r="I65" s="261">
        <v>753.48622592669085</v>
      </c>
      <c r="J65" s="261">
        <v>578.43410489795178</v>
      </c>
      <c r="K65" s="261">
        <v>445.55535043752241</v>
      </c>
      <c r="L65" s="261">
        <v>429.42273127795931</v>
      </c>
      <c r="M65" s="261">
        <v>459.13359247623129</v>
      </c>
      <c r="N65" s="261">
        <v>470.92949614184261</v>
      </c>
      <c r="O65" s="261">
        <v>383.85215862968312</v>
      </c>
      <c r="P65" s="261">
        <v>358.61928433722898</v>
      </c>
      <c r="Q65" s="261">
        <v>363.30333993695882</v>
      </c>
      <c r="R65" s="261">
        <v>349.18222588013788</v>
      </c>
      <c r="S65" s="261">
        <v>424.62469990617137</v>
      </c>
      <c r="T65" s="261">
        <v>401.73280125847327</v>
      </c>
      <c r="U65" s="261">
        <v>316.2452122346121</v>
      </c>
      <c r="V65" s="261">
        <v>292.34445908448419</v>
      </c>
      <c r="W65" s="261">
        <v>320.75677943215851</v>
      </c>
      <c r="X65" s="261">
        <v>301.76509849058868</v>
      </c>
      <c r="Y65" s="261">
        <v>266.11991780690931</v>
      </c>
      <c r="DA65" s="70" t="s">
        <v>399</v>
      </c>
    </row>
    <row r="66" spans="1:105" ht="12" customHeight="1" x14ac:dyDescent="0.25">
      <c r="A66" s="18" t="s">
        <v>28</v>
      </c>
      <c r="B66" s="230">
        <v>106.2397381455546</v>
      </c>
      <c r="C66" s="230">
        <v>86.686110929046677</v>
      </c>
      <c r="D66" s="230">
        <v>77.971320178054313</v>
      </c>
      <c r="E66" s="230">
        <v>91.07536468953586</v>
      </c>
      <c r="F66" s="230">
        <v>120.8490084751367</v>
      </c>
      <c r="G66" s="230">
        <v>91.184802851313449</v>
      </c>
      <c r="H66" s="230">
        <v>80.424152495976287</v>
      </c>
      <c r="I66" s="230">
        <v>87.304787652761107</v>
      </c>
      <c r="J66" s="230">
        <v>35.319486044510569</v>
      </c>
      <c r="K66" s="230">
        <v>55.198618897561168</v>
      </c>
      <c r="L66" s="230">
        <v>25.966885723681489</v>
      </c>
      <c r="M66" s="230">
        <v>28.062007925822009</v>
      </c>
      <c r="N66" s="230">
        <v>30.135843984572031</v>
      </c>
      <c r="O66" s="230">
        <v>19.960938722282648</v>
      </c>
      <c r="P66" s="230">
        <v>21.27231902700737</v>
      </c>
      <c r="Q66" s="230">
        <v>7.5482521813291807</v>
      </c>
      <c r="R66" s="230">
        <v>5.9341348007396544</v>
      </c>
      <c r="S66" s="230">
        <v>19.042406673076069</v>
      </c>
      <c r="T66" s="230">
        <v>24.5851553816217</v>
      </c>
      <c r="U66" s="230">
        <v>26.04655463880685</v>
      </c>
      <c r="V66" s="230">
        <v>15.278839410305171</v>
      </c>
      <c r="W66" s="230">
        <v>25.027671505004719</v>
      </c>
      <c r="X66" s="230">
        <v>12.05560244603444</v>
      </c>
      <c r="Y66" s="230">
        <v>21.975524539615002</v>
      </c>
      <c r="DA66" s="71" t="s">
        <v>400</v>
      </c>
    </row>
    <row r="67" spans="1:105" ht="12" customHeight="1" x14ac:dyDescent="0.25">
      <c r="A67" s="18" t="s">
        <v>32</v>
      </c>
      <c r="B67" s="230">
        <v>1.2713432350298011</v>
      </c>
      <c r="C67" s="230">
        <v>0.77236114995466998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9.9392710259634562E-4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14.626920806340539</v>
      </c>
      <c r="C68" s="230">
        <v>12.022785219413009</v>
      </c>
      <c r="D68" s="230">
        <v>9.4487567365988987</v>
      </c>
      <c r="E68" s="230">
        <v>9.8828394242118343</v>
      </c>
      <c r="F68" s="230">
        <v>16.046134046736071</v>
      </c>
      <c r="G68" s="230">
        <v>23.156886708299879</v>
      </c>
      <c r="H68" s="230">
        <v>26.03312861342199</v>
      </c>
      <c r="I68" s="230">
        <v>24.127081250306802</v>
      </c>
      <c r="J68" s="230">
        <v>34.424615917433229</v>
      </c>
      <c r="K68" s="230">
        <v>38.220548491642212</v>
      </c>
      <c r="L68" s="230">
        <v>35.194192631931443</v>
      </c>
      <c r="M68" s="230">
        <v>38.915010592532319</v>
      </c>
      <c r="N68" s="230">
        <v>38.164651126662051</v>
      </c>
      <c r="O68" s="230">
        <v>32.729806398638907</v>
      </c>
      <c r="P68" s="230">
        <v>27.69543796231957</v>
      </c>
      <c r="Q68" s="230">
        <v>37.160711806743024</v>
      </c>
      <c r="R68" s="230">
        <v>44.226028156899083</v>
      </c>
      <c r="S68" s="230">
        <v>55.95793741716254</v>
      </c>
      <c r="T68" s="230">
        <v>61.509896186673878</v>
      </c>
      <c r="U68" s="230">
        <v>44.097708697225322</v>
      </c>
      <c r="V68" s="230">
        <v>52.920871396714197</v>
      </c>
      <c r="W68" s="230">
        <v>55.583814604724303</v>
      </c>
      <c r="X68" s="230">
        <v>41.550998875587368</v>
      </c>
      <c r="Y68" s="230">
        <v>43.507226832231197</v>
      </c>
      <c r="DA68" s="71" t="s">
        <v>402</v>
      </c>
    </row>
    <row r="69" spans="1:105" ht="12" customHeight="1" x14ac:dyDescent="0.25">
      <c r="A69" s="18" t="s">
        <v>36</v>
      </c>
      <c r="B69" s="230">
        <v>555.81417665985123</v>
      </c>
      <c r="C69" s="230">
        <v>481.51870617477442</v>
      </c>
      <c r="D69" s="230">
        <v>462.60898419186651</v>
      </c>
      <c r="E69" s="230">
        <v>571.3237376875087</v>
      </c>
      <c r="F69" s="230">
        <v>600.10734776460231</v>
      </c>
      <c r="G69" s="230">
        <v>505.9954185324346</v>
      </c>
      <c r="H69" s="230">
        <v>561.84816137503253</v>
      </c>
      <c r="I69" s="230">
        <v>642.05435702362297</v>
      </c>
      <c r="J69" s="230">
        <v>508.69000293600789</v>
      </c>
      <c r="K69" s="230">
        <v>352.13618304831903</v>
      </c>
      <c r="L69" s="230">
        <v>368.26165292234629</v>
      </c>
      <c r="M69" s="230">
        <v>392.15657395787701</v>
      </c>
      <c r="N69" s="230">
        <v>402.62900103060849</v>
      </c>
      <c r="O69" s="230">
        <v>331.16141350876148</v>
      </c>
      <c r="P69" s="230">
        <v>309.65152734790212</v>
      </c>
      <c r="Q69" s="230">
        <v>318.59437594888658</v>
      </c>
      <c r="R69" s="230">
        <v>299.02206292249917</v>
      </c>
      <c r="S69" s="230">
        <v>349.6243558159328</v>
      </c>
      <c r="T69" s="230">
        <v>315.63675576307509</v>
      </c>
      <c r="U69" s="230">
        <v>246.1009488985799</v>
      </c>
      <c r="V69" s="230">
        <v>224.14474827746491</v>
      </c>
      <c r="W69" s="230">
        <v>240.1452933224295</v>
      </c>
      <c r="X69" s="230">
        <v>248.15849716896679</v>
      </c>
      <c r="Y69" s="230">
        <v>200.63716643506311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239.41921286735769</v>
      </c>
      <c r="C72" s="261">
        <v>196.10998092137919</v>
      </c>
      <c r="D72" s="261">
        <v>162.24195901150881</v>
      </c>
      <c r="E72" s="261">
        <v>174.23899336674319</v>
      </c>
      <c r="F72" s="261">
        <v>231.26529280100729</v>
      </c>
      <c r="G72" s="261">
        <v>255.71522287335921</v>
      </c>
      <c r="H72" s="261">
        <v>271.96318434229551</v>
      </c>
      <c r="I72" s="261">
        <v>277.64207387649827</v>
      </c>
      <c r="J72" s="261">
        <v>245.43800553955441</v>
      </c>
      <c r="K72" s="261">
        <v>233.33279510305849</v>
      </c>
      <c r="L72" s="261">
        <v>205.6119708229034</v>
      </c>
      <c r="M72" s="261">
        <v>217.02495730648269</v>
      </c>
      <c r="N72" s="261">
        <v>215.68361231565979</v>
      </c>
      <c r="O72" s="261">
        <v>178.7841541503339</v>
      </c>
      <c r="P72" s="261">
        <v>162.07869929892479</v>
      </c>
      <c r="Q72" s="261">
        <v>166.51487148807561</v>
      </c>
      <c r="R72" s="261">
        <v>183.1700125617333</v>
      </c>
      <c r="S72" s="261">
        <v>244.1055914956317</v>
      </c>
      <c r="T72" s="261">
        <v>259.37549428426371</v>
      </c>
      <c r="U72" s="261">
        <v>189.74792901078021</v>
      </c>
      <c r="V72" s="261">
        <v>205.8307568057333</v>
      </c>
      <c r="W72" s="261">
        <v>226.32493942942611</v>
      </c>
      <c r="X72" s="261">
        <v>213.6555677170403</v>
      </c>
      <c r="Y72" s="261">
        <v>196.74954169560041</v>
      </c>
      <c r="DA72" s="70" t="s">
        <v>405</v>
      </c>
    </row>
    <row r="73" spans="1:105" ht="12" customHeight="1" x14ac:dyDescent="0.25">
      <c r="A73" s="60" t="s">
        <v>181</v>
      </c>
      <c r="B73" s="262">
        <v>239.41921286735769</v>
      </c>
      <c r="C73" s="262">
        <v>196.10998092137919</v>
      </c>
      <c r="D73" s="262">
        <v>162.24195901150881</v>
      </c>
      <c r="E73" s="262">
        <v>174.23899336674319</v>
      </c>
      <c r="F73" s="262">
        <v>231.26529280100729</v>
      </c>
      <c r="G73" s="262">
        <v>255.71522287335921</v>
      </c>
      <c r="H73" s="262">
        <v>271.96318434229551</v>
      </c>
      <c r="I73" s="262">
        <v>277.64207387649827</v>
      </c>
      <c r="J73" s="262">
        <v>245.43800553955441</v>
      </c>
      <c r="K73" s="262">
        <v>233.33279510305849</v>
      </c>
      <c r="L73" s="262">
        <v>205.6119708229034</v>
      </c>
      <c r="M73" s="262">
        <v>217.02495730648269</v>
      </c>
      <c r="N73" s="262">
        <v>215.68361231565979</v>
      </c>
      <c r="O73" s="262">
        <v>178.7841541503339</v>
      </c>
      <c r="P73" s="262">
        <v>162.07869929892479</v>
      </c>
      <c r="Q73" s="262">
        <v>166.51487148807561</v>
      </c>
      <c r="R73" s="262">
        <v>183.1700125617333</v>
      </c>
      <c r="S73" s="262">
        <v>244.1055914956317</v>
      </c>
      <c r="T73" s="262">
        <v>259.37549428426371</v>
      </c>
      <c r="U73" s="262">
        <v>189.74792901078021</v>
      </c>
      <c r="V73" s="262">
        <v>205.8307568057333</v>
      </c>
      <c r="W73" s="262">
        <v>226.32493942942611</v>
      </c>
      <c r="X73" s="262">
        <v>213.6555677170403</v>
      </c>
      <c r="Y73" s="262">
        <v>196.74954169560041</v>
      </c>
      <c r="DA73" s="72" t="s">
        <v>406</v>
      </c>
    </row>
    <row r="74" spans="1:105" ht="12" customHeight="1" x14ac:dyDescent="0.25">
      <c r="A74" s="59" t="s">
        <v>31</v>
      </c>
      <c r="B74" s="230">
        <v>2.4999702871200129</v>
      </c>
      <c r="C74" s="230">
        <v>2.5487417294646408</v>
      </c>
      <c r="D74" s="230">
        <v>3.2195172531680671</v>
      </c>
      <c r="E74" s="230">
        <v>2.8638369140678468</v>
      </c>
      <c r="F74" s="230">
        <v>2.1992662709093702</v>
      </c>
      <c r="G74" s="230">
        <v>0</v>
      </c>
      <c r="H74" s="230">
        <v>0</v>
      </c>
      <c r="I74" s="230">
        <v>0</v>
      </c>
      <c r="J74" s="230">
        <v>0.89719274548927586</v>
      </c>
      <c r="K74" s="230">
        <v>1.042216277543466</v>
      </c>
      <c r="L74" s="230">
        <v>0.93061543626004195</v>
      </c>
      <c r="M74" s="230">
        <v>0.94280838627443697</v>
      </c>
      <c r="N74" s="230">
        <v>1.8806084021792939</v>
      </c>
      <c r="O74" s="230">
        <v>0.8291479518964181</v>
      </c>
      <c r="P74" s="230">
        <v>0.75619987446485137</v>
      </c>
      <c r="Q74" s="230">
        <v>0.79265333266924021</v>
      </c>
      <c r="R74" s="230">
        <v>0.78797329019947748</v>
      </c>
      <c r="S74" s="230">
        <v>0.82233348453068744</v>
      </c>
      <c r="T74" s="230">
        <v>1.026340274771298</v>
      </c>
      <c r="U74" s="230">
        <v>0.90344534714588332</v>
      </c>
      <c r="V74" s="230">
        <v>0.77894814372433363</v>
      </c>
      <c r="W74" s="230">
        <v>0.88299808748799735</v>
      </c>
      <c r="X74" s="230">
        <v>1.119083750735564</v>
      </c>
      <c r="Y74" s="230">
        <v>1.4914315570744361</v>
      </c>
      <c r="DA74" s="71" t="s">
        <v>407</v>
      </c>
    </row>
    <row r="75" spans="1:105" ht="12" customHeight="1" x14ac:dyDescent="0.25">
      <c r="A75" s="59" t="s">
        <v>159</v>
      </c>
      <c r="B75" s="230">
        <v>7.9599814838194529</v>
      </c>
      <c r="C75" s="230">
        <v>2.7051640249655509</v>
      </c>
      <c r="D75" s="230">
        <v>2.0503808511134518</v>
      </c>
      <c r="E75" s="230">
        <v>2.279952314849782</v>
      </c>
      <c r="F75" s="230">
        <v>2.3347441701829501</v>
      </c>
      <c r="G75" s="230">
        <v>1.771707957402308</v>
      </c>
      <c r="H75" s="230">
        <v>2.7811975292069371</v>
      </c>
      <c r="I75" s="230">
        <v>1.771475492503606</v>
      </c>
      <c r="J75" s="230">
        <v>1.9054456461037521</v>
      </c>
      <c r="K75" s="230">
        <v>2.2922425464582932</v>
      </c>
      <c r="L75" s="230">
        <v>2.0465695890209861</v>
      </c>
      <c r="M75" s="230">
        <v>2.073452316188213</v>
      </c>
      <c r="N75" s="230">
        <v>1.033951775900491</v>
      </c>
      <c r="O75" s="230">
        <v>0.91166101182055281</v>
      </c>
      <c r="P75" s="230">
        <v>1.662794452142768</v>
      </c>
      <c r="Q75" s="230">
        <v>1.7308362114006079</v>
      </c>
      <c r="R75" s="230">
        <v>1.720657518053641</v>
      </c>
      <c r="S75" s="230">
        <v>2.7374027700939938</v>
      </c>
      <c r="T75" s="230">
        <v>2.9176304261836972</v>
      </c>
      <c r="U75" s="230">
        <v>2.8271791489863629</v>
      </c>
      <c r="V75" s="230">
        <v>2.1465365721219789</v>
      </c>
      <c r="W75" s="230">
        <v>2.1825847518736738</v>
      </c>
      <c r="X75" s="230">
        <v>2.5279643648015129</v>
      </c>
      <c r="Y75" s="230">
        <v>2.3034043608250649</v>
      </c>
      <c r="DA75" s="71" t="s">
        <v>408</v>
      </c>
    </row>
    <row r="76" spans="1:105" ht="12" customHeight="1" x14ac:dyDescent="0.25">
      <c r="A76" s="59" t="s">
        <v>32</v>
      </c>
      <c r="B76" s="230">
        <v>18.30928250624671</v>
      </c>
      <c r="C76" s="230">
        <v>11.52076056313723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4.1274043291736912E-3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210.64997859017149</v>
      </c>
      <c r="C77" s="230">
        <v>179.33531460381181</v>
      </c>
      <c r="D77" s="230">
        <v>156.9720609072273</v>
      </c>
      <c r="E77" s="230">
        <v>169.09520413782559</v>
      </c>
      <c r="F77" s="230">
        <v>226.73128235991501</v>
      </c>
      <c r="G77" s="230">
        <v>253.94351491595691</v>
      </c>
      <c r="H77" s="230">
        <v>269.18198681308849</v>
      </c>
      <c r="I77" s="230">
        <v>275.87059838399472</v>
      </c>
      <c r="J77" s="230">
        <v>242.6353671479614</v>
      </c>
      <c r="K77" s="230">
        <v>229.99833627905679</v>
      </c>
      <c r="L77" s="230">
        <v>202.63478579762241</v>
      </c>
      <c r="M77" s="230">
        <v>214.00869660402009</v>
      </c>
      <c r="N77" s="230">
        <v>212.76905213757999</v>
      </c>
      <c r="O77" s="230">
        <v>177.0433451866169</v>
      </c>
      <c r="P77" s="230">
        <v>159.65970497231709</v>
      </c>
      <c r="Q77" s="230">
        <v>163.99138194400581</v>
      </c>
      <c r="R77" s="230">
        <v>180.66138175348021</v>
      </c>
      <c r="S77" s="230">
        <v>240.54585524100699</v>
      </c>
      <c r="T77" s="230">
        <v>255.42739617897959</v>
      </c>
      <c r="U77" s="230">
        <v>186.017304514648</v>
      </c>
      <c r="V77" s="230">
        <v>202.90527208988701</v>
      </c>
      <c r="W77" s="230">
        <v>223.25935659006441</v>
      </c>
      <c r="X77" s="230">
        <v>210.0085196015032</v>
      </c>
      <c r="Y77" s="230">
        <v>192.95470577770089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166.94781341922487</v>
      </c>
      <c r="C79" s="261">
        <f t="shared" si="3"/>
        <v>128.48086286217472</v>
      </c>
      <c r="D79" s="261">
        <f t="shared" si="3"/>
        <v>109.87925140516418</v>
      </c>
      <c r="E79" s="261">
        <f t="shared" si="3"/>
        <v>130.30152006142279</v>
      </c>
      <c r="F79" s="261">
        <f t="shared" si="3"/>
        <v>237.1380029488387</v>
      </c>
      <c r="G79" s="261">
        <f t="shared" si="3"/>
        <v>208.77626521843908</v>
      </c>
      <c r="H79" s="261">
        <f t="shared" si="3"/>
        <v>224.0167420106186</v>
      </c>
      <c r="I79" s="261">
        <f t="shared" si="3"/>
        <v>248.42034848831915</v>
      </c>
      <c r="J79" s="261">
        <f t="shared" si="3"/>
        <v>193.14764728961717</v>
      </c>
      <c r="K79" s="261">
        <f t="shared" si="3"/>
        <v>151.40265528276427</v>
      </c>
      <c r="L79" s="261">
        <f t="shared" si="3"/>
        <v>130.69116062883765</v>
      </c>
      <c r="M79" s="261">
        <f t="shared" si="3"/>
        <v>144.32191190749052</v>
      </c>
      <c r="N79" s="261">
        <f t="shared" si="3"/>
        <v>144.91995732735623</v>
      </c>
      <c r="O79" s="261">
        <f t="shared" si="3"/>
        <v>120.39641079025155</v>
      </c>
      <c r="P79" s="261">
        <f t="shared" si="3"/>
        <v>112.64098134575715</v>
      </c>
      <c r="Q79" s="261">
        <f t="shared" si="3"/>
        <v>88.40224681981141</v>
      </c>
      <c r="R79" s="261">
        <f t="shared" si="3"/>
        <v>92.081858406309237</v>
      </c>
      <c r="S79" s="261">
        <f t="shared" si="3"/>
        <v>119.04726997218765</v>
      </c>
      <c r="T79" s="261">
        <f t="shared" si="3"/>
        <v>118.74123721748167</v>
      </c>
      <c r="U79" s="261">
        <f t="shared" si="3"/>
        <v>89.514405618288833</v>
      </c>
      <c r="V79" s="261">
        <f t="shared" si="3"/>
        <v>89.735965020877103</v>
      </c>
      <c r="W79" s="261">
        <f t="shared" si="3"/>
        <v>101.57785186685106</v>
      </c>
      <c r="X79" s="261">
        <f t="shared" si="3"/>
        <v>91.075554742680495</v>
      </c>
      <c r="Y79" s="261">
        <f t="shared" si="3"/>
        <v>88.4604757725007</v>
      </c>
      <c r="DA79" s="70"/>
    </row>
    <row r="80" spans="1:105" ht="12" customHeight="1" x14ac:dyDescent="0.25">
      <c r="A80" s="60" t="s">
        <v>190</v>
      </c>
      <c r="B80" s="262">
        <v>51.156056076816363</v>
      </c>
      <c r="C80" s="262">
        <v>42.387306203729857</v>
      </c>
      <c r="D80" s="262">
        <v>36.507861907107518</v>
      </c>
      <c r="E80" s="262">
        <v>39.207447613568647</v>
      </c>
      <c r="F80" s="262">
        <v>52.039567476419897</v>
      </c>
      <c r="G80" s="262">
        <v>57.541317308327073</v>
      </c>
      <c r="H80" s="262">
        <v>61.197451252924303</v>
      </c>
      <c r="I80" s="262">
        <v>62.475321146529843</v>
      </c>
      <c r="J80" s="262">
        <v>55.228726696762372</v>
      </c>
      <c r="K80" s="262">
        <v>52.504799090952829</v>
      </c>
      <c r="L80" s="262">
        <v>46.26702909028792</v>
      </c>
      <c r="M80" s="262">
        <v>48.835191710049202</v>
      </c>
      <c r="N80" s="262">
        <v>48.533360802723443</v>
      </c>
      <c r="O80" s="262">
        <v>40.230204631814217</v>
      </c>
      <c r="P80" s="262">
        <v>36.47112502918565</v>
      </c>
      <c r="Q80" s="262">
        <v>37.469357315484537</v>
      </c>
      <c r="R80" s="262">
        <v>41.217115257173077</v>
      </c>
      <c r="S80" s="262">
        <v>54.928905440812358</v>
      </c>
      <c r="T80" s="262">
        <v>58.364365731036337</v>
      </c>
      <c r="U80" s="262">
        <v>42.697285164029687</v>
      </c>
      <c r="V80" s="262">
        <v>46.316260549874769</v>
      </c>
      <c r="W80" s="262">
        <v>50.927883792612739</v>
      </c>
      <c r="X80" s="262">
        <v>48.077008003490988</v>
      </c>
      <c r="Y80" s="262">
        <v>44.272795658243687</v>
      </c>
      <c r="DA80" s="72" t="s">
        <v>412</v>
      </c>
    </row>
    <row r="81" spans="1:105" ht="12" customHeight="1" x14ac:dyDescent="0.25">
      <c r="A81" s="59" t="s">
        <v>31</v>
      </c>
      <c r="B81" s="230">
        <v>0.57839383328203164</v>
      </c>
      <c r="C81" s="230">
        <v>0.58526871672882053</v>
      </c>
      <c r="D81" s="230">
        <v>0.72445927060010573</v>
      </c>
      <c r="E81" s="230">
        <v>0.64442369421740875</v>
      </c>
      <c r="F81" s="230">
        <v>0.4948812859786974</v>
      </c>
      <c r="G81" s="230">
        <v>0</v>
      </c>
      <c r="H81" s="230">
        <v>0</v>
      </c>
      <c r="I81" s="230">
        <v>0</v>
      </c>
      <c r="J81" s="230">
        <v>0.20188728646981921</v>
      </c>
      <c r="K81" s="230">
        <v>0.2345206392336365</v>
      </c>
      <c r="L81" s="230">
        <v>0.20940809666378729</v>
      </c>
      <c r="M81" s="230">
        <v>0.2121517675247524</v>
      </c>
      <c r="N81" s="230">
        <v>0.42317654610690147</v>
      </c>
      <c r="O81" s="230">
        <v>0.18657577307882611</v>
      </c>
      <c r="P81" s="230">
        <v>0.17016091743059211</v>
      </c>
      <c r="Q81" s="230">
        <v>0.1783637142056724</v>
      </c>
      <c r="R81" s="230">
        <v>0.1773106059638436</v>
      </c>
      <c r="S81" s="230">
        <v>0.18504237422766359</v>
      </c>
      <c r="T81" s="230">
        <v>0.2309495449780061</v>
      </c>
      <c r="U81" s="230">
        <v>0.2032942536885978</v>
      </c>
      <c r="V81" s="230">
        <v>0.17527975769738119</v>
      </c>
      <c r="W81" s="230">
        <v>0.19869318910261149</v>
      </c>
      <c r="X81" s="230">
        <v>0.25181744157467789</v>
      </c>
      <c r="Y81" s="230">
        <v>0.335603549546104</v>
      </c>
      <c r="DA81" s="71" t="s">
        <v>413</v>
      </c>
    </row>
    <row r="82" spans="1:105" ht="12" customHeight="1" x14ac:dyDescent="0.25">
      <c r="A82" s="59" t="s">
        <v>159</v>
      </c>
      <c r="B82" s="230">
        <v>1.8416235692881699</v>
      </c>
      <c r="C82" s="230">
        <v>0.62118803923107513</v>
      </c>
      <c r="D82" s="230">
        <v>0.46137892703895161</v>
      </c>
      <c r="E82" s="230">
        <v>0.51303734725874173</v>
      </c>
      <c r="F82" s="230">
        <v>0.52536667008204174</v>
      </c>
      <c r="G82" s="230">
        <v>0.39867164969315222</v>
      </c>
      <c r="H82" s="230">
        <v>0.62582809004095541</v>
      </c>
      <c r="I82" s="230">
        <v>0.39861934018905248</v>
      </c>
      <c r="J82" s="230">
        <v>0.42876544972266051</v>
      </c>
      <c r="K82" s="230">
        <v>0.51580290852972011</v>
      </c>
      <c r="L82" s="230">
        <v>0.46052131270162933</v>
      </c>
      <c r="M82" s="230">
        <v>0.46657049317927579</v>
      </c>
      <c r="N82" s="230">
        <v>0.23266095209381729</v>
      </c>
      <c r="O82" s="230">
        <v>0.2051429514807431</v>
      </c>
      <c r="P82" s="230">
        <v>0.37416381439542712</v>
      </c>
      <c r="Q82" s="230">
        <v>0.38947464499705742</v>
      </c>
      <c r="R82" s="230">
        <v>0.38718422436006622</v>
      </c>
      <c r="S82" s="230">
        <v>0.61597334575845442</v>
      </c>
      <c r="T82" s="230">
        <v>0.65653218128973934</v>
      </c>
      <c r="U82" s="230">
        <v>0.63617492408684717</v>
      </c>
      <c r="V82" s="230">
        <v>0.48301599186204502</v>
      </c>
      <c r="W82" s="230">
        <v>0.49112759243932919</v>
      </c>
      <c r="X82" s="230">
        <v>0.56884528822606051</v>
      </c>
      <c r="Y82" s="230">
        <v>0.51831455212683664</v>
      </c>
      <c r="DA82" s="71" t="s">
        <v>414</v>
      </c>
    </row>
    <row r="83" spans="1:105" ht="12" customHeight="1" x14ac:dyDescent="0.25">
      <c r="A83" s="59" t="s">
        <v>35</v>
      </c>
      <c r="B83" s="230">
        <v>48.73603867424616</v>
      </c>
      <c r="C83" s="230">
        <v>41.180849447769958</v>
      </c>
      <c r="D83" s="230">
        <v>35.322023709468461</v>
      </c>
      <c r="E83" s="230">
        <v>38.0499865720925</v>
      </c>
      <c r="F83" s="230">
        <v>51.019319520359161</v>
      </c>
      <c r="G83" s="230">
        <v>57.142645658633917</v>
      </c>
      <c r="H83" s="230">
        <v>60.571623162883348</v>
      </c>
      <c r="I83" s="230">
        <v>62.076701806340793</v>
      </c>
      <c r="J83" s="230">
        <v>54.598073960569891</v>
      </c>
      <c r="K83" s="230">
        <v>51.754475543189471</v>
      </c>
      <c r="L83" s="230">
        <v>45.597099680922497</v>
      </c>
      <c r="M83" s="230">
        <v>48.156469449345167</v>
      </c>
      <c r="N83" s="230">
        <v>47.877523304522718</v>
      </c>
      <c r="O83" s="230">
        <v>39.83848590725465</v>
      </c>
      <c r="P83" s="230">
        <v>35.926800297359627</v>
      </c>
      <c r="Q83" s="230">
        <v>36.901518956281812</v>
      </c>
      <c r="R83" s="230">
        <v>40.652620426849182</v>
      </c>
      <c r="S83" s="230">
        <v>54.127889720826239</v>
      </c>
      <c r="T83" s="230">
        <v>57.476884004768593</v>
      </c>
      <c r="U83" s="230">
        <v>41.857815986254238</v>
      </c>
      <c r="V83" s="230">
        <v>45.657964800315341</v>
      </c>
      <c r="W83" s="230">
        <v>50.2380630110708</v>
      </c>
      <c r="X83" s="230">
        <v>47.256345273690251</v>
      </c>
      <c r="Y83" s="230">
        <v>43.418877556570763</v>
      </c>
      <c r="DA83" s="71" t="s">
        <v>415</v>
      </c>
    </row>
    <row r="84" spans="1:105" ht="12" customHeight="1" x14ac:dyDescent="0.25">
      <c r="A84" s="60" t="s">
        <v>195</v>
      </c>
      <c r="B84" s="262">
        <v>115.7917573424085</v>
      </c>
      <c r="C84" s="262">
        <v>86.093556658444854</v>
      </c>
      <c r="D84" s="262">
        <v>73.371389498056672</v>
      </c>
      <c r="E84" s="262">
        <v>91.094072447854145</v>
      </c>
      <c r="F84" s="262">
        <v>185.0984354724188</v>
      </c>
      <c r="G84" s="262">
        <v>151.234947910112</v>
      </c>
      <c r="H84" s="262">
        <v>162.81929075769429</v>
      </c>
      <c r="I84" s="262">
        <v>185.94502734178931</v>
      </c>
      <c r="J84" s="262">
        <v>137.91892059285479</v>
      </c>
      <c r="K84" s="262">
        <v>98.897856191811428</v>
      </c>
      <c r="L84" s="262">
        <v>84.42413153854973</v>
      </c>
      <c r="M84" s="262">
        <v>95.486720197441329</v>
      </c>
      <c r="N84" s="262">
        <v>96.386596524632779</v>
      </c>
      <c r="O84" s="262">
        <v>80.166206158437333</v>
      </c>
      <c r="P84" s="262">
        <v>76.169856316571511</v>
      </c>
      <c r="Q84" s="262">
        <v>50.932889504326873</v>
      </c>
      <c r="R84" s="262">
        <v>50.864743149136153</v>
      </c>
      <c r="S84" s="262">
        <v>64.118364531375292</v>
      </c>
      <c r="T84" s="262">
        <v>60.376871486445332</v>
      </c>
      <c r="U84" s="262">
        <v>46.817120454259147</v>
      </c>
      <c r="V84" s="262">
        <v>43.419704471002341</v>
      </c>
      <c r="W84" s="262">
        <v>50.649968074238323</v>
      </c>
      <c r="X84" s="262">
        <v>42.998546739189507</v>
      </c>
      <c r="Y84" s="262">
        <v>44.187680114257013</v>
      </c>
      <c r="DA84" s="72" t="s">
        <v>416</v>
      </c>
    </row>
    <row r="85" spans="1:105" ht="12" customHeight="1" x14ac:dyDescent="0.25">
      <c r="A85" s="64" t="s">
        <v>28</v>
      </c>
      <c r="B85" s="229">
        <v>17.962655348504061</v>
      </c>
      <c r="C85" s="229">
        <v>12.837511815525479</v>
      </c>
      <c r="D85" s="229">
        <v>10.39502644913239</v>
      </c>
      <c r="E85" s="229">
        <v>12.33517817143818</v>
      </c>
      <c r="F85" s="229">
        <v>30.33806240874387</v>
      </c>
      <c r="G85" s="229">
        <v>22.224590651858559</v>
      </c>
      <c r="H85" s="229">
        <v>19.585857794193171</v>
      </c>
      <c r="I85" s="229">
        <v>21.540611214238211</v>
      </c>
      <c r="J85" s="229">
        <v>8.4156155838569315</v>
      </c>
      <c r="K85" s="229">
        <v>12.23696319623866</v>
      </c>
      <c r="L85" s="229">
        <v>5.0989270766993444</v>
      </c>
      <c r="M85" s="229">
        <v>5.7750401544510064</v>
      </c>
      <c r="N85" s="229">
        <v>6.0484586392353066</v>
      </c>
      <c r="O85" s="229">
        <v>4.0468481182453209</v>
      </c>
      <c r="P85" s="229">
        <v>4.4322480478300283</v>
      </c>
      <c r="Q85" s="229">
        <v>1.0269371730287891</v>
      </c>
      <c r="R85" s="229">
        <v>0.83871582925603183</v>
      </c>
      <c r="S85" s="229">
        <v>2.8037174782808072</v>
      </c>
      <c r="T85" s="229">
        <v>3.6222035008647988</v>
      </c>
      <c r="U85" s="229">
        <v>3.777469189501756</v>
      </c>
      <c r="V85" s="229">
        <v>2.2071644676195001</v>
      </c>
      <c r="W85" s="229">
        <v>3.8410383262165881</v>
      </c>
      <c r="X85" s="229">
        <v>1.6624800892062139</v>
      </c>
      <c r="Y85" s="229">
        <v>3.5185974749826512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2.935012013356264E-2</v>
      </c>
      <c r="C87" s="229">
        <v>2.530442285393002E-2</v>
      </c>
      <c r="D87" s="229">
        <v>2.5836505654139919E-2</v>
      </c>
      <c r="E87" s="229">
        <v>2.26695677508311E-2</v>
      </c>
      <c r="F87" s="229">
        <v>3.907342976489471E-2</v>
      </c>
      <c r="G87" s="229">
        <v>0</v>
      </c>
      <c r="H87" s="229">
        <v>0</v>
      </c>
      <c r="I87" s="229">
        <v>0</v>
      </c>
      <c r="J87" s="229">
        <v>3.0329989896577331E-2</v>
      </c>
      <c r="K87" s="229">
        <v>3.8395074514164011E-2</v>
      </c>
      <c r="L87" s="229">
        <v>3.173848491981137E-2</v>
      </c>
      <c r="M87" s="229">
        <v>3.5281369389986328E-2</v>
      </c>
      <c r="N87" s="229">
        <v>6.7703725391612554E-2</v>
      </c>
      <c r="O87" s="229">
        <v>3.107647891444856E-2</v>
      </c>
      <c r="P87" s="229">
        <v>2.7331202226237031E-2</v>
      </c>
      <c r="Q87" s="229">
        <v>2.4436767794155281E-2</v>
      </c>
      <c r="R87" s="229">
        <v>2.7263495650545581E-2</v>
      </c>
      <c r="S87" s="229">
        <v>2.8165937285583299E-2</v>
      </c>
      <c r="T87" s="229">
        <v>3.6414032696439107E-2</v>
      </c>
      <c r="U87" s="229">
        <v>3.1060983963695631E-2</v>
      </c>
      <c r="V87" s="229">
        <v>2.934854205237639E-2</v>
      </c>
      <c r="W87" s="229">
        <v>3.3738567330791447E-2</v>
      </c>
      <c r="X87" s="229">
        <v>3.0533365716095589E-2</v>
      </c>
      <c r="Y87" s="229">
        <v>5.3844294637693822E-2</v>
      </c>
      <c r="DA87" s="73" t="s">
        <v>419</v>
      </c>
    </row>
    <row r="88" spans="1:105" ht="12" customHeight="1" x14ac:dyDescent="0.25">
      <c r="A88" s="64" t="s">
        <v>159</v>
      </c>
      <c r="B88" s="229">
        <v>9.3451675811785179E-2</v>
      </c>
      <c r="C88" s="229">
        <v>2.6857415008207191E-2</v>
      </c>
      <c r="D88" s="229">
        <v>1.6454229714347641E-2</v>
      </c>
      <c r="E88" s="229">
        <v>1.8047652509910649E-2</v>
      </c>
      <c r="F88" s="229">
        <v>4.1480408061239378E-2</v>
      </c>
      <c r="G88" s="229">
        <v>3.9377350133289427E-2</v>
      </c>
      <c r="H88" s="229">
        <v>6.550407352270872E-2</v>
      </c>
      <c r="I88" s="229">
        <v>3.8225614894608129E-2</v>
      </c>
      <c r="J88" s="229">
        <v>6.4414416506775957E-2</v>
      </c>
      <c r="K88" s="229">
        <v>8.4445834585550009E-2</v>
      </c>
      <c r="L88" s="229">
        <v>6.9797915989367632E-2</v>
      </c>
      <c r="M88" s="229">
        <v>7.7591839598534287E-2</v>
      </c>
      <c r="N88" s="229">
        <v>3.7223266163554619E-2</v>
      </c>
      <c r="O88" s="229">
        <v>3.4169069761515319E-2</v>
      </c>
      <c r="P88" s="229">
        <v>6.0098094388524467E-2</v>
      </c>
      <c r="Q88" s="229">
        <v>5.3360076649499807E-2</v>
      </c>
      <c r="R88" s="229">
        <v>5.9533919922156592E-2</v>
      </c>
      <c r="S88" s="229">
        <v>9.3759425097291155E-2</v>
      </c>
      <c r="T88" s="229">
        <v>0.1035160485725389</v>
      </c>
      <c r="U88" s="229">
        <v>9.7200086852603146E-2</v>
      </c>
      <c r="V88" s="229">
        <v>8.0875369382971948E-2</v>
      </c>
      <c r="W88" s="229">
        <v>8.3394611664150131E-2</v>
      </c>
      <c r="X88" s="229">
        <v>6.897362276684596E-2</v>
      </c>
      <c r="Y88" s="229">
        <v>8.3158481182535202E-2</v>
      </c>
      <c r="DA88" s="73" t="s">
        <v>420</v>
      </c>
    </row>
    <row r="89" spans="1:105" ht="12" customHeight="1" x14ac:dyDescent="0.25">
      <c r="A89" s="64" t="s">
        <v>32</v>
      </c>
      <c r="B89" s="229">
        <v>0.2149544112129203</v>
      </c>
      <c r="C89" s="229">
        <v>0.114380438597731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1.464382134155709E-4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1.043095732052602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0.8861346402669884</v>
      </c>
      <c r="N90" s="229">
        <v>1.763076296794315</v>
      </c>
      <c r="O90" s="229">
        <v>2.2794008400864829</v>
      </c>
      <c r="P90" s="229">
        <v>1.361395387257641</v>
      </c>
      <c r="Q90" s="229">
        <v>1.427795332744944</v>
      </c>
      <c r="R90" s="229">
        <v>1.4253998318385459</v>
      </c>
      <c r="S90" s="229">
        <v>1.4766267694413759</v>
      </c>
      <c r="T90" s="229">
        <v>1.048462156497348</v>
      </c>
      <c r="U90" s="229">
        <v>0.82374481142348877</v>
      </c>
      <c r="V90" s="229">
        <v>1.076775346962437</v>
      </c>
      <c r="W90" s="229">
        <v>1.305759058549838</v>
      </c>
      <c r="X90" s="229">
        <v>1.285319482170542</v>
      </c>
      <c r="Y90" s="229">
        <v>1.4410518366654459</v>
      </c>
      <c r="DA90" s="73" t="s">
        <v>422</v>
      </c>
    </row>
    <row r="91" spans="1:105" ht="12" customHeight="1" x14ac:dyDescent="0.25">
      <c r="A91" s="64" t="s">
        <v>35</v>
      </c>
      <c r="B91" s="229">
        <v>2.473070263917553</v>
      </c>
      <c r="C91" s="229">
        <v>1.7804772374212341</v>
      </c>
      <c r="D91" s="229">
        <v>1.2596949232624171</v>
      </c>
      <c r="E91" s="229">
        <v>1.3385242601325851</v>
      </c>
      <c r="F91" s="229">
        <v>4.0282383965864641</v>
      </c>
      <c r="G91" s="229">
        <v>5.6440581299783581</v>
      </c>
      <c r="H91" s="229">
        <v>6.3399008772387724</v>
      </c>
      <c r="I91" s="229">
        <v>5.9528473858072353</v>
      </c>
      <c r="J91" s="229">
        <v>8.2023938235666041</v>
      </c>
      <c r="K91" s="229">
        <v>8.4731004973196065</v>
      </c>
      <c r="L91" s="229">
        <v>6.9108257210016184</v>
      </c>
      <c r="M91" s="229">
        <v>8.008541276761731</v>
      </c>
      <c r="N91" s="229">
        <v>7.6598921184565851</v>
      </c>
      <c r="O91" s="229">
        <v>6.6355874980472302</v>
      </c>
      <c r="P91" s="229">
        <v>5.7705533038706811</v>
      </c>
      <c r="Q91" s="229">
        <v>5.0557023551688323</v>
      </c>
      <c r="R91" s="229">
        <v>6.2507966411027276</v>
      </c>
      <c r="S91" s="229">
        <v>8.2389925747604256</v>
      </c>
      <c r="T91" s="229">
        <v>9.0624345401433839</v>
      </c>
      <c r="U91" s="229">
        <v>6.395384658023354</v>
      </c>
      <c r="V91" s="229">
        <v>7.6448913301298829</v>
      </c>
      <c r="W91" s="229">
        <v>8.5305403729376241</v>
      </c>
      <c r="X91" s="229">
        <v>5.7299258686168919</v>
      </c>
      <c r="Y91" s="229">
        <v>6.9661326262962584</v>
      </c>
      <c r="DA91" s="73" t="s">
        <v>423</v>
      </c>
    </row>
    <row r="92" spans="1:105" ht="12" customHeight="1" x14ac:dyDescent="0.25">
      <c r="A92" s="64" t="s">
        <v>36</v>
      </c>
      <c r="B92" s="229">
        <v>93.975179790776039</v>
      </c>
      <c r="C92" s="229">
        <v>71.309025329038263</v>
      </c>
      <c r="D92" s="229">
        <v>61.674377390293387</v>
      </c>
      <c r="E92" s="229">
        <v>77.37965279602264</v>
      </c>
      <c r="F92" s="229">
        <v>150.65158082926229</v>
      </c>
      <c r="G92" s="229">
        <v>123.3269217781418</v>
      </c>
      <c r="H92" s="229">
        <v>136.82802801273971</v>
      </c>
      <c r="I92" s="229">
        <v>158.41334312684921</v>
      </c>
      <c r="J92" s="229">
        <v>121.2061667790279</v>
      </c>
      <c r="K92" s="229">
        <v>78.064951589153452</v>
      </c>
      <c r="L92" s="229">
        <v>72.312842339939593</v>
      </c>
      <c r="M92" s="229">
        <v>80.704130916973085</v>
      </c>
      <c r="N92" s="229">
        <v>80.810242478591405</v>
      </c>
      <c r="O92" s="229">
        <v>67.13912415338234</v>
      </c>
      <c r="P92" s="229">
        <v>64.518230280998395</v>
      </c>
      <c r="Q92" s="229">
        <v>43.344657798940652</v>
      </c>
      <c r="R92" s="229">
        <v>42.263033431366139</v>
      </c>
      <c r="S92" s="229">
        <v>51.477102346509817</v>
      </c>
      <c r="T92" s="229">
        <v>46.503694769457397</v>
      </c>
      <c r="U92" s="229">
        <v>35.69142886124601</v>
      </c>
      <c r="V92" s="229">
        <v>32.379705729995393</v>
      </c>
      <c r="W92" s="229">
        <v>36.855497137539317</v>
      </c>
      <c r="X92" s="229">
        <v>34.22131431071292</v>
      </c>
      <c r="Y92" s="229">
        <v>32.124895400492427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8.3186324824509848E-4</v>
      </c>
      <c r="V93" s="229">
        <v>9.4368485979051556E-4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66.150483478447896</v>
      </c>
      <c r="C96" s="279">
        <v>55.154248546217232</v>
      </c>
      <c r="D96" s="279">
        <v>48.864782322069019</v>
      </c>
      <c r="E96" s="279">
        <v>65.448104229236463</v>
      </c>
      <c r="F96" s="279">
        <v>75.329770861373035</v>
      </c>
      <c r="G96" s="279">
        <v>71.1655307855914</v>
      </c>
      <c r="H96" s="279">
        <v>77.445568556098664</v>
      </c>
      <c r="I96" s="279">
        <v>91.591819100616874</v>
      </c>
      <c r="J96" s="279">
        <v>87.805509657359536</v>
      </c>
      <c r="K96" s="279">
        <v>76.111202740933621</v>
      </c>
      <c r="L96" s="279">
        <v>74.002365039310632</v>
      </c>
      <c r="M96" s="279">
        <v>95.27876970193752</v>
      </c>
      <c r="N96" s="279">
        <v>92.581092886659576</v>
      </c>
      <c r="O96" s="279">
        <v>82.996275497947948</v>
      </c>
      <c r="P96" s="279">
        <v>82.387855544207937</v>
      </c>
      <c r="Q96" s="279">
        <v>83.963204793239981</v>
      </c>
      <c r="R96" s="279">
        <v>87.98182270736325</v>
      </c>
      <c r="S96" s="279">
        <v>81.902496849854757</v>
      </c>
      <c r="T96" s="279">
        <v>110.9198752619138</v>
      </c>
      <c r="U96" s="279">
        <v>92.90096521647682</v>
      </c>
      <c r="V96" s="279">
        <v>83.594007344765714</v>
      </c>
      <c r="W96" s="279">
        <v>96.243037008496415</v>
      </c>
      <c r="X96" s="279">
        <v>96.16693126514356</v>
      </c>
      <c r="Y96" s="279">
        <v>63.016288061159493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1</v>
      </c>
      <c r="C100" s="232">
        <f t="shared" si="4"/>
        <v>1</v>
      </c>
      <c r="D100" s="232">
        <f t="shared" si="4"/>
        <v>1</v>
      </c>
      <c r="E100" s="232">
        <f t="shared" si="4"/>
        <v>1</v>
      </c>
      <c r="F100" s="232">
        <f t="shared" si="4"/>
        <v>1</v>
      </c>
      <c r="G100" s="232">
        <f t="shared" si="4"/>
        <v>1</v>
      </c>
      <c r="H100" s="232">
        <f t="shared" si="4"/>
        <v>0.99999999999999978</v>
      </c>
      <c r="I100" s="232">
        <f t="shared" si="4"/>
        <v>1.0000000000000002</v>
      </c>
      <c r="J100" s="232">
        <f t="shared" si="4"/>
        <v>1</v>
      </c>
      <c r="K100" s="232">
        <f t="shared" si="4"/>
        <v>1</v>
      </c>
      <c r="L100" s="232">
        <f t="shared" si="4"/>
        <v>1</v>
      </c>
      <c r="M100" s="232">
        <f t="shared" si="4"/>
        <v>0.99999999999999978</v>
      </c>
      <c r="N100" s="232">
        <f t="shared" si="4"/>
        <v>1</v>
      </c>
      <c r="O100" s="232">
        <f t="shared" si="4"/>
        <v>1</v>
      </c>
      <c r="P100" s="232">
        <f t="shared" si="4"/>
        <v>0.99999999999999989</v>
      </c>
      <c r="Q100" s="232">
        <f t="shared" si="4"/>
        <v>1.0000000000000002</v>
      </c>
      <c r="R100" s="232">
        <f t="shared" si="4"/>
        <v>1</v>
      </c>
      <c r="S100" s="232">
        <f t="shared" si="4"/>
        <v>1</v>
      </c>
      <c r="T100" s="232">
        <f t="shared" si="4"/>
        <v>1</v>
      </c>
      <c r="U100" s="232">
        <f t="shared" si="4"/>
        <v>1</v>
      </c>
      <c r="V100" s="232">
        <f t="shared" si="4"/>
        <v>1</v>
      </c>
      <c r="W100" s="232">
        <f t="shared" si="4"/>
        <v>0.99999999999999978</v>
      </c>
      <c r="X100" s="232">
        <f t="shared" si="4"/>
        <v>1</v>
      </c>
      <c r="Y100" s="232">
        <f t="shared" si="4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3.078663669815664E-4</v>
      </c>
      <c r="C105" s="268">
        <f t="shared" si="9"/>
        <v>3.0096459016487815E-4</v>
      </c>
      <c r="D105" s="268">
        <f t="shared" si="9"/>
        <v>2.7422447412328896E-4</v>
      </c>
      <c r="E105" s="268">
        <f t="shared" si="9"/>
        <v>2.3881835932034552E-4</v>
      </c>
      <c r="F105" s="268">
        <f t="shared" si="9"/>
        <v>2.7911954098762875E-4</v>
      </c>
      <c r="G105" s="268">
        <f t="shared" si="9"/>
        <v>3.5879317270043326E-4</v>
      </c>
      <c r="H105" s="268">
        <f t="shared" si="9"/>
        <v>3.554377196471483E-4</v>
      </c>
      <c r="I105" s="268">
        <f t="shared" si="9"/>
        <v>3.2687954492228115E-4</v>
      </c>
      <c r="J105" s="268">
        <f t="shared" si="9"/>
        <v>3.6566363164975915E-4</v>
      </c>
      <c r="K105" s="268">
        <f t="shared" si="9"/>
        <v>4.3627559878737913E-4</v>
      </c>
      <c r="L105" s="268">
        <f t="shared" si="9"/>
        <v>4.0740989346036067E-4</v>
      </c>
      <c r="M105" s="268">
        <f t="shared" si="9"/>
        <v>3.7361024708194688E-4</v>
      </c>
      <c r="N105" s="268">
        <f t="shared" si="9"/>
        <v>3.6514952204272892E-4</v>
      </c>
      <c r="O105" s="268">
        <f t="shared" si="9"/>
        <v>3.6195324503977388E-4</v>
      </c>
      <c r="P105" s="268">
        <f t="shared" si="9"/>
        <v>3.4609431785181304E-4</v>
      </c>
      <c r="Q105" s="268">
        <f t="shared" si="9"/>
        <v>3.5775163324557838E-4</v>
      </c>
      <c r="R105" s="268">
        <f t="shared" si="9"/>
        <v>4.0336046840715189E-4</v>
      </c>
      <c r="S105" s="268">
        <f t="shared" si="9"/>
        <v>4.626015810021774E-4</v>
      </c>
      <c r="T105" s="268">
        <f t="shared" si="9"/>
        <v>4.6721067812101721E-4</v>
      </c>
      <c r="U105" s="268">
        <f t="shared" si="9"/>
        <v>4.4754028783848082E-4</v>
      </c>
      <c r="V105" s="268">
        <f t="shared" si="9"/>
        <v>5.2891831089417669E-4</v>
      </c>
      <c r="W105" s="268">
        <f t="shared" si="9"/>
        <v>5.202779790864587E-4</v>
      </c>
      <c r="X105" s="268">
        <f t="shared" si="9"/>
        <v>4.7833420153774197E-4</v>
      </c>
      <c r="Y105" s="268">
        <f t="shared" si="9"/>
        <v>5.6938563160107455E-4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0.25931948018407486</v>
      </c>
      <c r="C106" s="269">
        <f t="shared" si="10"/>
        <v>0.2621673178378302</v>
      </c>
      <c r="D106" s="269">
        <f t="shared" si="10"/>
        <v>0.26433376929959973</v>
      </c>
      <c r="E106" s="269">
        <f t="shared" si="10"/>
        <v>0.25894256438919133</v>
      </c>
      <c r="F106" s="269">
        <f t="shared" si="10"/>
        <v>0.24699572921686669</v>
      </c>
      <c r="G106" s="269">
        <f t="shared" si="10"/>
        <v>0.23783480748493141</v>
      </c>
      <c r="H106" s="269">
        <f t="shared" si="10"/>
        <v>0.23646980100237469</v>
      </c>
      <c r="I106" s="269">
        <f t="shared" si="10"/>
        <v>0.24304903300287561</v>
      </c>
      <c r="J106" s="269">
        <f t="shared" si="10"/>
        <v>0.2186881305222175</v>
      </c>
      <c r="K106" s="269">
        <f t="shared" si="10"/>
        <v>0.20771036114629671</v>
      </c>
      <c r="L106" s="269">
        <f t="shared" si="10"/>
        <v>0.20599253725663014</v>
      </c>
      <c r="M106" s="269">
        <f t="shared" si="10"/>
        <v>0.18769785334553032</v>
      </c>
      <c r="N106" s="269">
        <f t="shared" si="10"/>
        <v>0.18990725101743297</v>
      </c>
      <c r="O106" s="269">
        <f t="shared" si="10"/>
        <v>0.18314101060049121</v>
      </c>
      <c r="P106" s="269">
        <f t="shared" si="10"/>
        <v>0.18340379825505781</v>
      </c>
      <c r="Q106" s="269">
        <f t="shared" si="10"/>
        <v>0.17433352006784805</v>
      </c>
      <c r="R106" s="269">
        <f t="shared" si="10"/>
        <v>0.17242088500823174</v>
      </c>
      <c r="S106" s="269">
        <f t="shared" si="10"/>
        <v>0.18620974632103571</v>
      </c>
      <c r="T106" s="269">
        <f t="shared" si="10"/>
        <v>0.16744273169324356</v>
      </c>
      <c r="U106" s="269">
        <f t="shared" si="10"/>
        <v>0.17117910598437713</v>
      </c>
      <c r="V106" s="269">
        <f t="shared" si="10"/>
        <v>0.17084854999938548</v>
      </c>
      <c r="W106" s="269">
        <f t="shared" si="10"/>
        <v>0.16904491383560896</v>
      </c>
      <c r="X106" s="269">
        <f t="shared" si="10"/>
        <v>0.16978166797238217</v>
      </c>
      <c r="Y106" s="269">
        <f t="shared" si="10"/>
        <v>0.18511394688892774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0.48788216375764087</v>
      </c>
      <c r="C107" s="269">
        <f t="shared" si="11"/>
        <v>0.49461025161937172</v>
      </c>
      <c r="D107" s="269">
        <f t="shared" si="11"/>
        <v>0.50029437806321042</v>
      </c>
      <c r="E107" s="269">
        <f t="shared" si="11"/>
        <v>0.49380838053388171</v>
      </c>
      <c r="F107" s="269">
        <f t="shared" si="11"/>
        <v>0.47979178786029147</v>
      </c>
      <c r="G107" s="269">
        <f t="shared" si="11"/>
        <v>0.47501359862309445</v>
      </c>
      <c r="H107" s="269">
        <f t="shared" si="11"/>
        <v>0.46889313448483538</v>
      </c>
      <c r="I107" s="269">
        <f t="shared" si="11"/>
        <v>0.46227522977694446</v>
      </c>
      <c r="J107" s="269">
        <f t="shared" si="11"/>
        <v>0.45305890300124446</v>
      </c>
      <c r="K107" s="269">
        <f t="shared" si="11"/>
        <v>0.44357141178788884</v>
      </c>
      <c r="L107" s="269">
        <f t="shared" si="11"/>
        <v>0.4514297150878121</v>
      </c>
      <c r="M107" s="269">
        <f t="shared" si="11"/>
        <v>0.43523661795903651</v>
      </c>
      <c r="N107" s="269">
        <f t="shared" si="11"/>
        <v>0.44555274083236268</v>
      </c>
      <c r="O107" s="269">
        <f t="shared" si="11"/>
        <v>0.43808380687631804</v>
      </c>
      <c r="P107" s="269">
        <f t="shared" si="11"/>
        <v>0.42237525971117235</v>
      </c>
      <c r="Q107" s="269">
        <f t="shared" si="11"/>
        <v>0.43255426179657308</v>
      </c>
      <c r="R107" s="269">
        <f t="shared" si="11"/>
        <v>0.41877131302868997</v>
      </c>
      <c r="S107" s="269">
        <f t="shared" si="11"/>
        <v>0.45152650277234579</v>
      </c>
      <c r="T107" s="269">
        <f t="shared" si="11"/>
        <v>0.40739167892901684</v>
      </c>
      <c r="U107" s="269">
        <f t="shared" si="11"/>
        <v>0.39287803360877283</v>
      </c>
      <c r="V107" s="269">
        <f t="shared" si="11"/>
        <v>0.39564271153451092</v>
      </c>
      <c r="W107" s="269">
        <f t="shared" si="11"/>
        <v>0.38919770493034389</v>
      </c>
      <c r="X107" s="269">
        <f t="shared" si="11"/>
        <v>0.35787767838404483</v>
      </c>
      <c r="Y107" s="269">
        <f t="shared" si="11"/>
        <v>0.41211457424985182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3.4541969263799863E-2</v>
      </c>
      <c r="C108" s="269">
        <f t="shared" si="12"/>
        <v>3.3436595205988476E-2</v>
      </c>
      <c r="D108" s="269">
        <f t="shared" si="12"/>
        <v>2.9369049690038253E-2</v>
      </c>
      <c r="E108" s="269">
        <f t="shared" si="12"/>
        <v>2.5538446099079321E-2</v>
      </c>
      <c r="F108" s="269">
        <f t="shared" si="12"/>
        <v>2.9712512029749057E-2</v>
      </c>
      <c r="G108" s="269">
        <f t="shared" si="12"/>
        <v>3.7977019581897191E-2</v>
      </c>
      <c r="H108" s="269">
        <f t="shared" si="12"/>
        <v>3.7621856451697022E-2</v>
      </c>
      <c r="I108" s="269">
        <f t="shared" si="12"/>
        <v>3.459907217576811E-2</v>
      </c>
      <c r="J108" s="269">
        <f t="shared" si="12"/>
        <v>3.8790977748712388E-2</v>
      </c>
      <c r="K108" s="269">
        <f t="shared" si="12"/>
        <v>4.630029711040979E-2</v>
      </c>
      <c r="L108" s="269">
        <f t="shared" si="12"/>
        <v>4.324704910976801E-2</v>
      </c>
      <c r="M108" s="269">
        <f t="shared" si="12"/>
        <v>3.965544798875232E-2</v>
      </c>
      <c r="N108" s="269">
        <f t="shared" si="12"/>
        <v>3.8866818385826334E-2</v>
      </c>
      <c r="O108" s="269">
        <f t="shared" si="12"/>
        <v>3.8427221122027122E-2</v>
      </c>
      <c r="P108" s="269">
        <f t="shared" si="12"/>
        <v>3.6744519023099588E-2</v>
      </c>
      <c r="Q108" s="269">
        <f t="shared" si="12"/>
        <v>3.7986294504602933E-2</v>
      </c>
      <c r="R108" s="269">
        <f t="shared" si="12"/>
        <v>4.281201268349201E-2</v>
      </c>
      <c r="S108" s="269">
        <f t="shared" si="12"/>
        <v>4.9065364092008019E-2</v>
      </c>
      <c r="T108" s="269">
        <f t="shared" si="12"/>
        <v>4.9571522385294449E-2</v>
      </c>
      <c r="U108" s="269">
        <f t="shared" si="12"/>
        <v>4.7514520685170272E-2</v>
      </c>
      <c r="V108" s="269">
        <f t="shared" si="12"/>
        <v>5.6115438122128991E-2</v>
      </c>
      <c r="W108" s="269">
        <f t="shared" si="12"/>
        <v>5.52032407565047E-2</v>
      </c>
      <c r="X108" s="269">
        <f t="shared" si="12"/>
        <v>5.0775208876847056E-2</v>
      </c>
      <c r="Y108" s="269">
        <f t="shared" si="12"/>
        <v>6.0536101393557515E-2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3.4541969263799863E-2</v>
      </c>
      <c r="C109" s="270">
        <f t="shared" si="13"/>
        <v>3.3436595205988476E-2</v>
      </c>
      <c r="D109" s="270">
        <f t="shared" si="13"/>
        <v>2.9369049690038253E-2</v>
      </c>
      <c r="E109" s="270">
        <f t="shared" si="13"/>
        <v>2.5538446099079321E-2</v>
      </c>
      <c r="F109" s="270">
        <f t="shared" si="13"/>
        <v>2.9712512029749057E-2</v>
      </c>
      <c r="G109" s="270">
        <f t="shared" si="13"/>
        <v>3.7977019581897191E-2</v>
      </c>
      <c r="H109" s="270">
        <f t="shared" si="13"/>
        <v>3.7621856451697022E-2</v>
      </c>
      <c r="I109" s="270">
        <f t="shared" si="13"/>
        <v>3.459907217576811E-2</v>
      </c>
      <c r="J109" s="270">
        <f t="shared" si="13"/>
        <v>3.8790977748712388E-2</v>
      </c>
      <c r="K109" s="270">
        <f t="shared" si="13"/>
        <v>4.630029711040979E-2</v>
      </c>
      <c r="L109" s="270">
        <f t="shared" si="13"/>
        <v>4.324704910976801E-2</v>
      </c>
      <c r="M109" s="270">
        <f t="shared" si="13"/>
        <v>3.965544798875232E-2</v>
      </c>
      <c r="N109" s="270">
        <f t="shared" si="13"/>
        <v>3.8866818385826334E-2</v>
      </c>
      <c r="O109" s="270">
        <f t="shared" si="13"/>
        <v>3.8427221122027122E-2</v>
      </c>
      <c r="P109" s="270">
        <f t="shared" si="13"/>
        <v>3.6744519023099588E-2</v>
      </c>
      <c r="Q109" s="270">
        <f t="shared" si="13"/>
        <v>3.7986294504602933E-2</v>
      </c>
      <c r="R109" s="270">
        <f t="shared" si="13"/>
        <v>4.281201268349201E-2</v>
      </c>
      <c r="S109" s="270">
        <f t="shared" si="13"/>
        <v>4.9065364092008019E-2</v>
      </c>
      <c r="T109" s="270">
        <f t="shared" si="13"/>
        <v>4.9571522385294449E-2</v>
      </c>
      <c r="U109" s="270">
        <f t="shared" si="13"/>
        <v>4.7514520685170272E-2</v>
      </c>
      <c r="V109" s="270">
        <f t="shared" si="13"/>
        <v>5.6115438122128991E-2</v>
      </c>
      <c r="W109" s="270">
        <f t="shared" si="13"/>
        <v>5.52032407565047E-2</v>
      </c>
      <c r="X109" s="270">
        <f t="shared" si="13"/>
        <v>5.0775208876847056E-2</v>
      </c>
      <c r="Y109" s="270">
        <f t="shared" si="13"/>
        <v>6.0536101393557515E-2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5.2586255616574491E-2</v>
      </c>
      <c r="C111" s="269">
        <f t="shared" si="15"/>
        <v>4.7826016880326262E-2</v>
      </c>
      <c r="D111" s="269">
        <f t="shared" si="15"/>
        <v>4.342559947915467E-2</v>
      </c>
      <c r="E111" s="269">
        <f t="shared" si="15"/>
        <v>4.1696731750129709E-2</v>
      </c>
      <c r="F111" s="269">
        <f t="shared" si="15"/>
        <v>6.6517127468396386E-2</v>
      </c>
      <c r="G111" s="269">
        <f t="shared" si="15"/>
        <v>6.7693791322264205E-2</v>
      </c>
      <c r="H111" s="269">
        <f t="shared" si="15"/>
        <v>6.7657196701310526E-2</v>
      </c>
      <c r="I111" s="269">
        <f t="shared" si="15"/>
        <v>6.7588025265012036E-2</v>
      </c>
      <c r="J111" s="269">
        <f t="shared" si="15"/>
        <v>6.6647176261164287E-2</v>
      </c>
      <c r="K111" s="269">
        <f t="shared" si="15"/>
        <v>6.5591098491699071E-2</v>
      </c>
      <c r="L111" s="269">
        <f t="shared" si="15"/>
        <v>6.0014710639192018E-2</v>
      </c>
      <c r="M111" s="269">
        <f t="shared" si="15"/>
        <v>5.757432734312292E-2</v>
      </c>
      <c r="N111" s="269">
        <f t="shared" si="15"/>
        <v>5.7015568368516296E-2</v>
      </c>
      <c r="O111" s="269">
        <f t="shared" si="15"/>
        <v>5.649719854050677E-2</v>
      </c>
      <c r="P111" s="269">
        <f t="shared" si="15"/>
        <v>5.5752772330257078E-2</v>
      </c>
      <c r="Q111" s="269">
        <f t="shared" si="15"/>
        <v>4.4029182882455324E-2</v>
      </c>
      <c r="R111" s="269">
        <f t="shared" si="15"/>
        <v>4.6988195174445593E-2</v>
      </c>
      <c r="S111" s="269">
        <f t="shared" si="15"/>
        <v>5.2242043561735965E-2</v>
      </c>
      <c r="T111" s="269">
        <f t="shared" si="15"/>
        <v>4.95459662886139E-2</v>
      </c>
      <c r="U111" s="269">
        <f t="shared" si="15"/>
        <v>4.8937937099776369E-2</v>
      </c>
      <c r="V111" s="269">
        <f t="shared" si="15"/>
        <v>5.3412393862829782E-2</v>
      </c>
      <c r="W111" s="269">
        <f t="shared" si="15"/>
        <v>5.4092194840641081E-2</v>
      </c>
      <c r="X111" s="269">
        <f t="shared" si="15"/>
        <v>4.7254453757792261E-2</v>
      </c>
      <c r="Y111" s="269">
        <f t="shared" si="15"/>
        <v>5.9422840503443194E-2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1.6113451180316603E-2</v>
      </c>
      <c r="C112" s="270">
        <f t="shared" si="16"/>
        <v>1.5778349995872916E-2</v>
      </c>
      <c r="D112" s="270">
        <f t="shared" si="16"/>
        <v>1.4428345376803589E-2</v>
      </c>
      <c r="E112" s="270">
        <f t="shared" si="16"/>
        <v>1.2546457055754979E-2</v>
      </c>
      <c r="F112" s="270">
        <f t="shared" si="16"/>
        <v>1.4597080603635033E-2</v>
      </c>
      <c r="G112" s="270">
        <f t="shared" si="16"/>
        <v>1.8657244980422531E-2</v>
      </c>
      <c r="H112" s="270">
        <f t="shared" si="16"/>
        <v>1.8482761421651703E-2</v>
      </c>
      <c r="I112" s="270">
        <f t="shared" si="16"/>
        <v>1.6997736335958611E-2</v>
      </c>
      <c r="J112" s="270">
        <f t="shared" si="16"/>
        <v>1.9057124093877904E-2</v>
      </c>
      <c r="K112" s="270">
        <f t="shared" si="16"/>
        <v>2.2746281708400196E-2</v>
      </c>
      <c r="L112" s="270">
        <f t="shared" si="16"/>
        <v>2.1246290488417453E-2</v>
      </c>
      <c r="M112" s="270">
        <f t="shared" si="16"/>
        <v>1.9481818638744128E-2</v>
      </c>
      <c r="N112" s="270">
        <f t="shared" si="16"/>
        <v>1.9094382871993835E-2</v>
      </c>
      <c r="O112" s="270">
        <f t="shared" si="16"/>
        <v>1.887841874595865E-2</v>
      </c>
      <c r="P112" s="270">
        <f t="shared" si="16"/>
        <v>1.8051745520034218E-2</v>
      </c>
      <c r="Q112" s="270">
        <f t="shared" si="16"/>
        <v>1.8661801538757034E-2</v>
      </c>
      <c r="R112" s="270">
        <f t="shared" si="16"/>
        <v>2.1032566998006746E-2</v>
      </c>
      <c r="S112" s="270">
        <f t="shared" si="16"/>
        <v>2.4104696155634684E-2</v>
      </c>
      <c r="T112" s="270">
        <f t="shared" si="16"/>
        <v>2.4353114088493992E-2</v>
      </c>
      <c r="U112" s="270">
        <f t="shared" si="16"/>
        <v>2.3342802102699633E-2</v>
      </c>
      <c r="V112" s="270">
        <f t="shared" si="16"/>
        <v>2.7568236995811124E-2</v>
      </c>
      <c r="W112" s="270">
        <f t="shared" si="16"/>
        <v>2.7120095200896251E-2</v>
      </c>
      <c r="X112" s="270">
        <f t="shared" si="16"/>
        <v>2.4944703965106042E-2</v>
      </c>
      <c r="Y112" s="270">
        <f t="shared" si="16"/>
        <v>2.9740008202162275E-2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3.6472804436257888E-2</v>
      </c>
      <c r="C113" s="270">
        <f t="shared" si="17"/>
        <v>3.2047666884453346E-2</v>
      </c>
      <c r="D113" s="270">
        <f t="shared" si="17"/>
        <v>2.8997254102351086E-2</v>
      </c>
      <c r="E113" s="270">
        <f t="shared" si="17"/>
        <v>2.9150274694374725E-2</v>
      </c>
      <c r="F113" s="270">
        <f t="shared" si="17"/>
        <v>5.192004686476135E-2</v>
      </c>
      <c r="G113" s="270">
        <f t="shared" si="17"/>
        <v>4.9036546341841673E-2</v>
      </c>
      <c r="H113" s="270">
        <f t="shared" si="17"/>
        <v>4.9174435279658826E-2</v>
      </c>
      <c r="I113" s="270">
        <f t="shared" si="17"/>
        <v>5.0590288929053422E-2</v>
      </c>
      <c r="J113" s="270">
        <f t="shared" si="17"/>
        <v>4.759005216728638E-2</v>
      </c>
      <c r="K113" s="270">
        <f t="shared" si="17"/>
        <v>4.2844816783298871E-2</v>
      </c>
      <c r="L113" s="270">
        <f t="shared" si="17"/>
        <v>3.8768420150774557E-2</v>
      </c>
      <c r="M113" s="270">
        <f t="shared" si="17"/>
        <v>3.8092508704378795E-2</v>
      </c>
      <c r="N113" s="270">
        <f t="shared" si="17"/>
        <v>3.7921185496522451E-2</v>
      </c>
      <c r="O113" s="270">
        <f t="shared" si="17"/>
        <v>3.761877979454812E-2</v>
      </c>
      <c r="P113" s="270">
        <f t="shared" si="17"/>
        <v>3.770102681022286E-2</v>
      </c>
      <c r="Q113" s="270">
        <f t="shared" si="17"/>
        <v>2.5367381343698286E-2</v>
      </c>
      <c r="R113" s="270">
        <f t="shared" si="17"/>
        <v>2.5955628176438844E-2</v>
      </c>
      <c r="S113" s="270">
        <f t="shared" si="17"/>
        <v>2.8137347406101278E-2</v>
      </c>
      <c r="T113" s="270">
        <f t="shared" si="17"/>
        <v>2.5192852200119912E-2</v>
      </c>
      <c r="U113" s="270">
        <f t="shared" si="17"/>
        <v>2.5595134997076739E-2</v>
      </c>
      <c r="V113" s="270">
        <f t="shared" si="17"/>
        <v>2.5844156867018655E-2</v>
      </c>
      <c r="W113" s="270">
        <f t="shared" si="17"/>
        <v>2.6972099639744829E-2</v>
      </c>
      <c r="X113" s="270">
        <f t="shared" si="17"/>
        <v>2.2309749792686219E-2</v>
      </c>
      <c r="Y113" s="270">
        <f t="shared" si="17"/>
        <v>2.968283230128092E-2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0.16536226481092828</v>
      </c>
      <c r="C115" s="281">
        <f t="shared" si="19"/>
        <v>0.16165885386631845</v>
      </c>
      <c r="D115" s="281">
        <f t="shared" si="19"/>
        <v>0.16230297899387369</v>
      </c>
      <c r="E115" s="281">
        <f t="shared" si="19"/>
        <v>0.17977505886839756</v>
      </c>
      <c r="F115" s="281">
        <f t="shared" si="19"/>
        <v>0.17670372388370878</v>
      </c>
      <c r="G115" s="281">
        <f t="shared" si="19"/>
        <v>0.18112198981511249</v>
      </c>
      <c r="H115" s="281">
        <f t="shared" si="19"/>
        <v>0.18900257364013509</v>
      </c>
      <c r="I115" s="281">
        <f t="shared" si="19"/>
        <v>0.19216176023447776</v>
      </c>
      <c r="J115" s="281">
        <f t="shared" si="19"/>
        <v>0.22244914883501163</v>
      </c>
      <c r="K115" s="281">
        <f t="shared" si="19"/>
        <v>0.23639055586491819</v>
      </c>
      <c r="L115" s="281">
        <f t="shared" si="19"/>
        <v>0.23890857801313733</v>
      </c>
      <c r="M115" s="281">
        <f t="shared" si="19"/>
        <v>0.27946214311647583</v>
      </c>
      <c r="N115" s="281">
        <f t="shared" si="19"/>
        <v>0.26829247187381894</v>
      </c>
      <c r="O115" s="281">
        <f t="shared" si="19"/>
        <v>0.28348880961561712</v>
      </c>
      <c r="P115" s="281">
        <f t="shared" si="19"/>
        <v>0.30137755636256125</v>
      </c>
      <c r="Q115" s="281">
        <f t="shared" si="19"/>
        <v>0.31073898911527514</v>
      </c>
      <c r="R115" s="281">
        <f t="shared" si="19"/>
        <v>0.31860423363673351</v>
      </c>
      <c r="S115" s="281">
        <f t="shared" si="19"/>
        <v>0.26049374167187234</v>
      </c>
      <c r="T115" s="281">
        <f t="shared" si="19"/>
        <v>0.32558089002571022</v>
      </c>
      <c r="U115" s="281">
        <f t="shared" si="19"/>
        <v>0.33904286233406489</v>
      </c>
      <c r="V115" s="281">
        <f t="shared" si="19"/>
        <v>0.32345198817025067</v>
      </c>
      <c r="W115" s="281">
        <f t="shared" si="19"/>
        <v>0.3319416676578148</v>
      </c>
      <c r="X115" s="281">
        <f t="shared" si="19"/>
        <v>0.37383265680739597</v>
      </c>
      <c r="Y115" s="281">
        <f t="shared" si="19"/>
        <v>0.28224315133261874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0.99999999999999978</v>
      </c>
      <c r="C117" s="232">
        <f t="shared" si="20"/>
        <v>1</v>
      </c>
      <c r="D117" s="232">
        <f t="shared" si="20"/>
        <v>1.0000000000000002</v>
      </c>
      <c r="E117" s="232">
        <f t="shared" si="20"/>
        <v>0.99999999999999989</v>
      </c>
      <c r="F117" s="232">
        <f t="shared" si="20"/>
        <v>1.0000000000000002</v>
      </c>
      <c r="G117" s="232">
        <f t="shared" si="20"/>
        <v>1</v>
      </c>
      <c r="H117" s="232">
        <f t="shared" si="20"/>
        <v>1</v>
      </c>
      <c r="I117" s="232">
        <f t="shared" si="20"/>
        <v>1</v>
      </c>
      <c r="J117" s="232">
        <f t="shared" si="20"/>
        <v>1</v>
      </c>
      <c r="K117" s="232">
        <f t="shared" si="20"/>
        <v>0.99999999999999989</v>
      </c>
      <c r="L117" s="232">
        <f t="shared" si="20"/>
        <v>0.99999999999999989</v>
      </c>
      <c r="M117" s="232">
        <f t="shared" si="20"/>
        <v>1</v>
      </c>
      <c r="N117" s="232">
        <f t="shared" si="20"/>
        <v>1</v>
      </c>
      <c r="O117" s="232">
        <f t="shared" si="20"/>
        <v>1</v>
      </c>
      <c r="P117" s="232">
        <f t="shared" si="20"/>
        <v>1</v>
      </c>
      <c r="Q117" s="232">
        <f t="shared" si="20"/>
        <v>0.99999999999999989</v>
      </c>
      <c r="R117" s="232">
        <f t="shared" si="20"/>
        <v>1.0000000000000002</v>
      </c>
      <c r="S117" s="232">
        <f t="shared" si="20"/>
        <v>1</v>
      </c>
      <c r="T117" s="232">
        <f t="shared" si="20"/>
        <v>1</v>
      </c>
      <c r="U117" s="232">
        <f t="shared" si="20"/>
        <v>1</v>
      </c>
      <c r="V117" s="232">
        <f t="shared" si="20"/>
        <v>1</v>
      </c>
      <c r="W117" s="232">
        <f t="shared" si="20"/>
        <v>0.99999999999999989</v>
      </c>
      <c r="X117" s="232">
        <f t="shared" si="20"/>
        <v>0.99999999999999989</v>
      </c>
      <c r="Y117" s="232">
        <f t="shared" si="20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1.032041525361294E-3</v>
      </c>
      <c r="C122" s="268">
        <f t="shared" si="25"/>
        <v>1.0223210902438411E-3</v>
      </c>
      <c r="D122" s="268">
        <f t="shared" si="25"/>
        <v>9.6778742048751526E-4</v>
      </c>
      <c r="E122" s="268">
        <f t="shared" si="25"/>
        <v>8.6997500792873963E-4</v>
      </c>
      <c r="F122" s="268">
        <f t="shared" si="25"/>
        <v>9.4392691964273576E-4</v>
      </c>
      <c r="G122" s="268">
        <f t="shared" si="25"/>
        <v>1.162694567826699E-3</v>
      </c>
      <c r="H122" s="268">
        <f t="shared" si="25"/>
        <v>1.151204028051194E-3</v>
      </c>
      <c r="I122" s="268">
        <f t="shared" si="25"/>
        <v>1.0644144205579666E-3</v>
      </c>
      <c r="J122" s="268">
        <f t="shared" si="25"/>
        <v>1.1650367771432978E-3</v>
      </c>
      <c r="K122" s="268">
        <f t="shared" si="25"/>
        <v>1.3492497515444292E-3</v>
      </c>
      <c r="L122" s="268">
        <f t="shared" si="25"/>
        <v>1.2831391595097903E-3</v>
      </c>
      <c r="M122" s="268">
        <f t="shared" si="25"/>
        <v>1.2420845772511547E-3</v>
      </c>
      <c r="N122" s="268">
        <f t="shared" si="25"/>
        <v>1.219831439504507E-3</v>
      </c>
      <c r="O122" s="268">
        <f t="shared" si="25"/>
        <v>1.2229606983106135E-3</v>
      </c>
      <c r="P122" s="268">
        <f t="shared" si="25"/>
        <v>1.1866196800840324E-3</v>
      </c>
      <c r="Q122" s="268">
        <f t="shared" si="25"/>
        <v>1.2424065606992348E-3</v>
      </c>
      <c r="R122" s="268">
        <f t="shared" si="25"/>
        <v>1.3474402261680104E-3</v>
      </c>
      <c r="S122" s="268">
        <f t="shared" si="25"/>
        <v>1.471828698203494E-3</v>
      </c>
      <c r="T122" s="268">
        <f t="shared" si="25"/>
        <v>1.526256205342053E-3</v>
      </c>
      <c r="U122" s="268">
        <f t="shared" si="25"/>
        <v>1.4439617246516754E-3</v>
      </c>
      <c r="V122" s="268">
        <f t="shared" si="25"/>
        <v>1.6066285264814105E-3</v>
      </c>
      <c r="W122" s="268">
        <f t="shared" si="25"/>
        <v>1.5924224780815642E-3</v>
      </c>
      <c r="X122" s="268">
        <f t="shared" si="25"/>
        <v>1.5929459275320643E-3</v>
      </c>
      <c r="Y122" s="268">
        <f t="shared" si="25"/>
        <v>1.674986020799851E-3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0.58867479147859292</v>
      </c>
      <c r="C123" s="269">
        <f t="shared" si="26"/>
        <v>0.60412072011342755</v>
      </c>
      <c r="D123" s="269">
        <f t="shared" si="26"/>
        <v>0.63086940630293398</v>
      </c>
      <c r="E123" s="269">
        <f t="shared" si="26"/>
        <v>0.64445557558728106</v>
      </c>
      <c r="F123" s="269">
        <f t="shared" si="26"/>
        <v>0.57490932443508835</v>
      </c>
      <c r="G123" s="269">
        <f t="shared" si="26"/>
        <v>0.5360025895033198</v>
      </c>
      <c r="H123" s="269">
        <f t="shared" si="26"/>
        <v>0.53758512932626146</v>
      </c>
      <c r="I123" s="269">
        <f t="shared" si="26"/>
        <v>0.54894755294744468</v>
      </c>
      <c r="J123" s="269">
        <f t="shared" si="26"/>
        <v>0.52294260907008128</v>
      </c>
      <c r="K123" s="269">
        <f t="shared" si="26"/>
        <v>0.49090159028988811</v>
      </c>
      <c r="L123" s="269">
        <f t="shared" si="26"/>
        <v>0.51072681371555029</v>
      </c>
      <c r="M123" s="269">
        <f t="shared" si="26"/>
        <v>0.50074658709692532</v>
      </c>
      <c r="N123" s="269">
        <f t="shared" si="26"/>
        <v>0.50897936918619302</v>
      </c>
      <c r="O123" s="269">
        <f t="shared" si="26"/>
        <v>0.50048069066844336</v>
      </c>
      <c r="P123" s="269">
        <f t="shared" si="26"/>
        <v>0.5004615299640085</v>
      </c>
      <c r="Q123" s="269">
        <f t="shared" si="26"/>
        <v>0.51674795154585706</v>
      </c>
      <c r="R123" s="269">
        <f t="shared" si="26"/>
        <v>0.48947772520338345</v>
      </c>
      <c r="S123" s="269">
        <f t="shared" si="26"/>
        <v>0.48753529654666505</v>
      </c>
      <c r="T123" s="269">
        <f t="shared" si="26"/>
        <v>0.45030694865050491</v>
      </c>
      <c r="U123" s="269">
        <f t="shared" si="26"/>
        <v>0.45872263446935813</v>
      </c>
      <c r="V123" s="269">
        <f t="shared" si="26"/>
        <v>0.43465750561818245</v>
      </c>
      <c r="W123" s="269">
        <f t="shared" si="26"/>
        <v>0.42991660359402439</v>
      </c>
      <c r="X123" s="269">
        <f t="shared" si="26"/>
        <v>0.42877501411016911</v>
      </c>
      <c r="Y123" s="269">
        <f t="shared" si="26"/>
        <v>0.43245023827443568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0.20789085072402205</v>
      </c>
      <c r="C125" s="269">
        <f t="shared" si="28"/>
        <v>0.20391413140101056</v>
      </c>
      <c r="D125" s="269">
        <f t="shared" si="28"/>
        <v>0.18608741900492695</v>
      </c>
      <c r="E125" s="269">
        <f t="shared" si="28"/>
        <v>0.16702708161259594</v>
      </c>
      <c r="F125" s="269">
        <f t="shared" si="28"/>
        <v>0.18040179646859728</v>
      </c>
      <c r="G125" s="269">
        <f t="shared" si="28"/>
        <v>0.22095086662976321</v>
      </c>
      <c r="H125" s="269">
        <f t="shared" si="28"/>
        <v>0.21876727964854312</v>
      </c>
      <c r="I125" s="269">
        <f t="shared" si="28"/>
        <v>0.20227435061909937</v>
      </c>
      <c r="J125" s="269">
        <f t="shared" si="28"/>
        <v>0.22189215659138106</v>
      </c>
      <c r="K125" s="269">
        <f t="shared" si="28"/>
        <v>0.25708015866131489</v>
      </c>
      <c r="L125" s="269">
        <f t="shared" si="28"/>
        <v>0.2445411923296246</v>
      </c>
      <c r="M125" s="269">
        <f t="shared" si="28"/>
        <v>0.23669474084866282</v>
      </c>
      <c r="N125" s="269">
        <f t="shared" si="28"/>
        <v>0.23311028474453202</v>
      </c>
      <c r="O125" s="269">
        <f t="shared" si="28"/>
        <v>0.23310541555676237</v>
      </c>
      <c r="P125" s="269">
        <f t="shared" si="28"/>
        <v>0.22618458451174753</v>
      </c>
      <c r="Q125" s="269">
        <f t="shared" si="28"/>
        <v>0.23684400687952836</v>
      </c>
      <c r="R125" s="269">
        <f t="shared" si="28"/>
        <v>0.25676461866924671</v>
      </c>
      <c r="S125" s="269">
        <f t="shared" si="28"/>
        <v>0.28027124179262142</v>
      </c>
      <c r="T125" s="269">
        <f t="shared" si="28"/>
        <v>0.29073699488809113</v>
      </c>
      <c r="U125" s="269">
        <f t="shared" si="28"/>
        <v>0.27523474352666705</v>
      </c>
      <c r="V125" s="269">
        <f t="shared" si="28"/>
        <v>0.30602900295376612</v>
      </c>
      <c r="W125" s="269">
        <f t="shared" si="28"/>
        <v>0.30334775601742731</v>
      </c>
      <c r="X125" s="269">
        <f t="shared" si="28"/>
        <v>0.30358106196117057</v>
      </c>
      <c r="Y125" s="269">
        <f t="shared" si="28"/>
        <v>0.3197219767983836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0.20789085072402205</v>
      </c>
      <c r="C126" s="270">
        <f t="shared" si="29"/>
        <v>0.20391413140101056</v>
      </c>
      <c r="D126" s="270">
        <f t="shared" si="29"/>
        <v>0.18608741900492695</v>
      </c>
      <c r="E126" s="270">
        <f t="shared" si="29"/>
        <v>0.16702708161259594</v>
      </c>
      <c r="F126" s="270">
        <f t="shared" si="29"/>
        <v>0.18040179646859728</v>
      </c>
      <c r="G126" s="270">
        <f t="shared" si="29"/>
        <v>0.22095086662976321</v>
      </c>
      <c r="H126" s="270">
        <f t="shared" si="29"/>
        <v>0.21876727964854312</v>
      </c>
      <c r="I126" s="270">
        <f t="shared" si="29"/>
        <v>0.20227435061909937</v>
      </c>
      <c r="J126" s="270">
        <f t="shared" si="29"/>
        <v>0.22189215659138106</v>
      </c>
      <c r="K126" s="270">
        <f t="shared" si="29"/>
        <v>0.25708015866131489</v>
      </c>
      <c r="L126" s="270">
        <f t="shared" si="29"/>
        <v>0.2445411923296246</v>
      </c>
      <c r="M126" s="270">
        <f t="shared" si="29"/>
        <v>0.23669474084866282</v>
      </c>
      <c r="N126" s="270">
        <f t="shared" si="29"/>
        <v>0.23311028474453202</v>
      </c>
      <c r="O126" s="270">
        <f t="shared" si="29"/>
        <v>0.23310541555676237</v>
      </c>
      <c r="P126" s="270">
        <f t="shared" si="29"/>
        <v>0.22618458451174753</v>
      </c>
      <c r="Q126" s="270">
        <f t="shared" si="29"/>
        <v>0.23684400687952836</v>
      </c>
      <c r="R126" s="270">
        <f t="shared" si="29"/>
        <v>0.25676461866924671</v>
      </c>
      <c r="S126" s="270">
        <f t="shared" si="29"/>
        <v>0.28027124179262142</v>
      </c>
      <c r="T126" s="270">
        <f t="shared" si="29"/>
        <v>0.29073699488809113</v>
      </c>
      <c r="U126" s="270">
        <f t="shared" si="29"/>
        <v>0.27523474352666705</v>
      </c>
      <c r="V126" s="270">
        <f t="shared" si="29"/>
        <v>0.30602900295376612</v>
      </c>
      <c r="W126" s="270">
        <f t="shared" si="29"/>
        <v>0.30334775601742731</v>
      </c>
      <c r="X126" s="270">
        <f t="shared" si="29"/>
        <v>0.30358106196117057</v>
      </c>
      <c r="Y126" s="270">
        <f t="shared" si="29"/>
        <v>0.3197219767983836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0.14496298163617383</v>
      </c>
      <c r="C128" s="269">
        <f t="shared" si="31"/>
        <v>0.1335937285246892</v>
      </c>
      <c r="D128" s="269">
        <f t="shared" si="31"/>
        <v>0.12602871920900593</v>
      </c>
      <c r="E128" s="269">
        <f t="shared" si="31"/>
        <v>0.12490822062852104</v>
      </c>
      <c r="F128" s="269">
        <f t="shared" si="31"/>
        <v>0.18498288794140966</v>
      </c>
      <c r="G128" s="269">
        <f t="shared" si="31"/>
        <v>0.18039323671623783</v>
      </c>
      <c r="H128" s="269">
        <f t="shared" si="31"/>
        <v>0.18019914483613039</v>
      </c>
      <c r="I128" s="269">
        <f t="shared" si="31"/>
        <v>0.18098505017433736</v>
      </c>
      <c r="J128" s="269">
        <f t="shared" si="31"/>
        <v>0.17461822142593009</v>
      </c>
      <c r="K128" s="269">
        <f t="shared" si="31"/>
        <v>0.16681160753526333</v>
      </c>
      <c r="L128" s="269">
        <f t="shared" si="31"/>
        <v>0.15543536749932485</v>
      </c>
      <c r="M128" s="269">
        <f t="shared" si="31"/>
        <v>0.15740234653973884</v>
      </c>
      <c r="N128" s="269">
        <f t="shared" si="31"/>
        <v>0.1566291112942968</v>
      </c>
      <c r="O128" s="269">
        <f t="shared" si="31"/>
        <v>0.15697730876756139</v>
      </c>
      <c r="P128" s="269">
        <f t="shared" si="31"/>
        <v>0.15719310233170536</v>
      </c>
      <c r="Q128" s="269">
        <f t="shared" si="31"/>
        <v>0.12573977427269339</v>
      </c>
      <c r="R128" s="269">
        <f t="shared" si="31"/>
        <v>0.12907878822186084</v>
      </c>
      <c r="S128" s="269">
        <f t="shared" si="31"/>
        <v>0.13668480915449888</v>
      </c>
      <c r="T128" s="269">
        <f t="shared" si="31"/>
        <v>0.13309842771834693</v>
      </c>
      <c r="U128" s="269">
        <f t="shared" si="31"/>
        <v>0.12984317984778654</v>
      </c>
      <c r="V128" s="269">
        <f t="shared" si="31"/>
        <v>0.13341936030654539</v>
      </c>
      <c r="W128" s="269">
        <f t="shared" si="31"/>
        <v>0.13614678745772213</v>
      </c>
      <c r="X128" s="269">
        <f t="shared" si="31"/>
        <v>0.12940834597909012</v>
      </c>
      <c r="Y128" s="269">
        <f t="shared" si="31"/>
        <v>0.1437500587740474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4.4419476157024344E-2</v>
      </c>
      <c r="C129" s="270">
        <f t="shared" si="32"/>
        <v>4.4074099066010217E-2</v>
      </c>
      <c r="D129" s="270">
        <f t="shared" si="32"/>
        <v>4.1873593225042437E-2</v>
      </c>
      <c r="E129" s="270">
        <f t="shared" si="32"/>
        <v>3.7584615394266017E-2</v>
      </c>
      <c r="F129" s="270">
        <f t="shared" si="32"/>
        <v>4.0594208263982301E-2</v>
      </c>
      <c r="G129" s="270">
        <f t="shared" si="32"/>
        <v>4.9718604091823909E-2</v>
      </c>
      <c r="H129" s="270">
        <f t="shared" si="32"/>
        <v>4.9227250976648033E-2</v>
      </c>
      <c r="I129" s="270">
        <f t="shared" si="32"/>
        <v>4.5515994165406339E-2</v>
      </c>
      <c r="J129" s="270">
        <f t="shared" si="32"/>
        <v>4.9930414181782519E-2</v>
      </c>
      <c r="K129" s="270">
        <f t="shared" si="32"/>
        <v>5.7848456642457149E-2</v>
      </c>
      <c r="L129" s="270">
        <f t="shared" si="32"/>
        <v>5.5026924813796549E-2</v>
      </c>
      <c r="M129" s="270">
        <f t="shared" si="32"/>
        <v>5.3261307775682193E-2</v>
      </c>
      <c r="N129" s="270">
        <f t="shared" si="32"/>
        <v>5.2454729568299899E-2</v>
      </c>
      <c r="O129" s="270">
        <f t="shared" si="32"/>
        <v>5.2453633898377143E-2</v>
      </c>
      <c r="P129" s="270">
        <f t="shared" si="32"/>
        <v>5.0896300976528606E-2</v>
      </c>
      <c r="Q129" s="270">
        <f t="shared" si="32"/>
        <v>5.3294895780138379E-2</v>
      </c>
      <c r="R129" s="270">
        <f t="shared" si="32"/>
        <v>5.7777453490579653E-2</v>
      </c>
      <c r="S129" s="270">
        <f t="shared" si="32"/>
        <v>6.3066939367840968E-2</v>
      </c>
      <c r="T129" s="270">
        <f t="shared" si="32"/>
        <v>6.5421293357012716E-2</v>
      </c>
      <c r="U129" s="270">
        <f t="shared" si="32"/>
        <v>6.1933621055432007E-2</v>
      </c>
      <c r="V129" s="270">
        <f t="shared" si="32"/>
        <v>6.8862978772423256E-2</v>
      </c>
      <c r="W129" s="270">
        <f t="shared" si="32"/>
        <v>6.8259641673394669E-2</v>
      </c>
      <c r="X129" s="270">
        <f t="shared" si="32"/>
        <v>6.8312140430363474E-2</v>
      </c>
      <c r="Y129" s="270">
        <f t="shared" si="32"/>
        <v>7.1944186625574696E-2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0.10054350547914946</v>
      </c>
      <c r="C130" s="270">
        <f t="shared" si="33"/>
        <v>8.9519629458678987E-2</v>
      </c>
      <c r="D130" s="270">
        <f t="shared" si="33"/>
        <v>8.4155125983963519E-2</v>
      </c>
      <c r="E130" s="270">
        <f t="shared" si="33"/>
        <v>8.7323605234255031E-2</v>
      </c>
      <c r="F130" s="270">
        <f t="shared" si="33"/>
        <v>0.14438867967742733</v>
      </c>
      <c r="G130" s="270">
        <f t="shared" si="33"/>
        <v>0.13067463262441392</v>
      </c>
      <c r="H130" s="270">
        <f t="shared" si="33"/>
        <v>0.13097189385948235</v>
      </c>
      <c r="I130" s="270">
        <f t="shared" si="33"/>
        <v>0.13546905600893103</v>
      </c>
      <c r="J130" s="270">
        <f t="shared" si="33"/>
        <v>0.12468780724414757</v>
      </c>
      <c r="K130" s="270">
        <f t="shared" si="33"/>
        <v>0.10896315089280617</v>
      </c>
      <c r="L130" s="270">
        <f t="shared" si="33"/>
        <v>0.10040844268552832</v>
      </c>
      <c r="M130" s="270">
        <f t="shared" si="33"/>
        <v>0.10414103876405666</v>
      </c>
      <c r="N130" s="270">
        <f t="shared" si="33"/>
        <v>0.1041743817259969</v>
      </c>
      <c r="O130" s="270">
        <f t="shared" si="33"/>
        <v>0.10452367486918424</v>
      </c>
      <c r="P130" s="270">
        <f t="shared" si="33"/>
        <v>0.10629680135517676</v>
      </c>
      <c r="Q130" s="270">
        <f t="shared" si="33"/>
        <v>7.2444878492555015E-2</v>
      </c>
      <c r="R130" s="270">
        <f t="shared" si="33"/>
        <v>7.1301334731281182E-2</v>
      </c>
      <c r="S130" s="270">
        <f t="shared" si="33"/>
        <v>7.3617869786657922E-2</v>
      </c>
      <c r="T130" s="270">
        <f t="shared" si="33"/>
        <v>6.7677134361334212E-2</v>
      </c>
      <c r="U130" s="270">
        <f t="shared" si="33"/>
        <v>6.7909558792354538E-2</v>
      </c>
      <c r="V130" s="270">
        <f t="shared" si="33"/>
        <v>6.4556381534122145E-2</v>
      </c>
      <c r="W130" s="270">
        <f t="shared" si="33"/>
        <v>6.7887145784327446E-2</v>
      </c>
      <c r="X130" s="270">
        <f t="shared" si="33"/>
        <v>6.1096205548726641E-2</v>
      </c>
      <c r="Y130" s="270">
        <f t="shared" si="33"/>
        <v>7.1805872148472685E-2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5.7439334635849729E-2</v>
      </c>
      <c r="C132" s="281">
        <f t="shared" si="35"/>
        <v>5.7349098870628966E-2</v>
      </c>
      <c r="D132" s="281">
        <f t="shared" si="35"/>
        <v>5.6046668062645709E-2</v>
      </c>
      <c r="E132" s="281">
        <f t="shared" si="35"/>
        <v>6.2739147163673112E-2</v>
      </c>
      <c r="F132" s="281">
        <f t="shared" si="35"/>
        <v>5.8762064235262104E-2</v>
      </c>
      <c r="G132" s="281">
        <f t="shared" si="35"/>
        <v>6.1490612582852502E-2</v>
      </c>
      <c r="H132" s="281">
        <f t="shared" si="35"/>
        <v>6.229724216101392E-2</v>
      </c>
      <c r="I132" s="281">
        <f t="shared" si="35"/>
        <v>6.6728631838560606E-2</v>
      </c>
      <c r="J132" s="281">
        <f t="shared" si="35"/>
        <v>7.9381976135464216E-2</v>
      </c>
      <c r="K132" s="281">
        <f t="shared" si="35"/>
        <v>8.3857393761989196E-2</v>
      </c>
      <c r="L132" s="281">
        <f t="shared" si="35"/>
        <v>8.8013487295990359E-2</v>
      </c>
      <c r="M132" s="281">
        <f t="shared" si="35"/>
        <v>0.10391424093742184</v>
      </c>
      <c r="N132" s="281">
        <f t="shared" si="35"/>
        <v>0.10006140333547373</v>
      </c>
      <c r="O132" s="281">
        <f t="shared" si="35"/>
        <v>0.10821362430892233</v>
      </c>
      <c r="P132" s="281">
        <f t="shared" si="35"/>
        <v>0.11497416351245464</v>
      </c>
      <c r="Q132" s="281">
        <f t="shared" si="35"/>
        <v>0.1194258607412219</v>
      </c>
      <c r="R132" s="281">
        <f t="shared" si="35"/>
        <v>0.12333142767934104</v>
      </c>
      <c r="S132" s="281">
        <f t="shared" si="35"/>
        <v>9.4036823808011122E-2</v>
      </c>
      <c r="T132" s="281">
        <f t="shared" si="35"/>
        <v>0.12433137253771492</v>
      </c>
      <c r="U132" s="281">
        <f t="shared" si="35"/>
        <v>0.13475548043153673</v>
      </c>
      <c r="V132" s="281">
        <f t="shared" si="35"/>
        <v>0.12428750259502459</v>
      </c>
      <c r="W132" s="281">
        <f t="shared" si="35"/>
        <v>0.12899643045274459</v>
      </c>
      <c r="X132" s="281">
        <f t="shared" si="35"/>
        <v>0.13664263202203808</v>
      </c>
      <c r="Y132" s="281">
        <f t="shared" si="35"/>
        <v>0.10240274013233355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4.5762239133019502</v>
      </c>
      <c r="C136" s="272">
        <f>IF(C$5=0,0,(C$5-C$52)/ISI_fec!C$5)</f>
        <v>4.4586179014042138</v>
      </c>
      <c r="D136" s="272">
        <f>IF(D$5=0,0,(D$5-D$52)/ISI_fec!D$5)</f>
        <v>4.4553062049093297</v>
      </c>
      <c r="E136" s="272">
        <f>IF(E$5=0,0,(E$5-E$52)/ISI_fec!E$5)</f>
        <v>4.4942347581887168</v>
      </c>
      <c r="F136" s="272">
        <f>IF(F$5=0,0,(F$5-F$52)/ISI_fec!F$5)</f>
        <v>4.6822215461999983</v>
      </c>
      <c r="G136" s="272">
        <f>IF(G$5=0,0,(G$5-G$52)/ISI_fec!G$5)</f>
        <v>4.4640153032161134</v>
      </c>
      <c r="H136" s="272">
        <f>IF(H$5=0,0,(H$5-H$52)/ISI_fec!H$5)</f>
        <v>4.5422992836587506</v>
      </c>
      <c r="I136" s="272">
        <f>IF(I$5=0,0,(I$5-I$52)/ISI_fec!I$5)</f>
        <v>4.9391847913435569</v>
      </c>
      <c r="J136" s="272">
        <f>IF(J$5=0,0,(J$5-J$52)/ISI_fec!J$5)</f>
        <v>4.4754845866706905</v>
      </c>
      <c r="K136" s="272">
        <f>IF(K$5=0,0,(K$5-K$52)/ISI_fec!K$5)</f>
        <v>4.097654627423597</v>
      </c>
      <c r="L136" s="272">
        <f>IF(L$5=0,0,(L$5-L$52)/ISI_fec!L$5)</f>
        <v>3.9514727061117925</v>
      </c>
      <c r="M136" s="272">
        <f>IF(M$5=0,0,(M$5-M$52)/ISI_fec!M$5)</f>
        <v>3.8516833744514152</v>
      </c>
      <c r="N136" s="272">
        <f>IF(N$5=0,0,(N$5-N$52)/ISI_fec!N$5)</f>
        <v>3.8748790912196598</v>
      </c>
      <c r="O136" s="272">
        <f>IF(O$5=0,0,(O$5-O$52)/ISI_fec!O$5)</f>
        <v>3.7737325577275809</v>
      </c>
      <c r="P136" s="272">
        <f>IF(P$5=0,0,(P$5-P$52)/ISI_fec!P$5)</f>
        <v>3.846250370119761</v>
      </c>
      <c r="Q136" s="272">
        <f>IF(Q$5=0,0,(Q$5-Q$52)/ISI_fec!Q$5)</f>
        <v>3.6593056622481552</v>
      </c>
      <c r="R136" s="272">
        <f>IF(R$5=0,0,(R$5-R$52)/ISI_fec!R$5)</f>
        <v>3.6654524318043684</v>
      </c>
      <c r="S136" s="272">
        <f>IF(S$5=0,0,(S$5-S$52)/ISI_fec!S$5)</f>
        <v>3.6606872482026782</v>
      </c>
      <c r="T136" s="272">
        <f>IF(T$5=0,0,(T$5-T$52)/ISI_fec!T$5)</f>
        <v>3.4852089945357285</v>
      </c>
      <c r="U136" s="272">
        <f>IF(U$5=0,0,(U$5-U$52)/ISI_fec!U$5)</f>
        <v>3.5258270016128623</v>
      </c>
      <c r="V136" s="272">
        <f>IF(V$5=0,0,(V$5-V$52)/ISI_fec!V$5)</f>
        <v>3.315262668326433</v>
      </c>
      <c r="W136" s="272">
        <f>IF(W$5=0,0,(W$5-W$52)/ISI_fec!W$5)</f>
        <v>3.2638215745228529</v>
      </c>
      <c r="X136" s="272">
        <f>IF(X$5=0,0,(X$5-X$52)/ISI_fec!X$5)</f>
        <v>3.6474193936968242</v>
      </c>
      <c r="Y136" s="272">
        <f>IF(Y$5=0,0,(Y$5-Y$52)/ISI_fec!Y$5)</f>
        <v>3.3772718909521808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1.3533238604321869</v>
      </c>
      <c r="C141" s="275">
        <f>IF(C$10=0,0,C$10/ISI_fec!C$10)</f>
        <v>1.3051014025141334</v>
      </c>
      <c r="D141" s="275">
        <f>IF(D$10=0,0,D$10/ISI_fec!D$10)</f>
        <v>1.2945468648693563</v>
      </c>
      <c r="E141" s="275">
        <f>IF(E$10=0,0,E$10/ISI_fec!E$10)</f>
        <v>1.2003488413057517</v>
      </c>
      <c r="F141" s="275">
        <f>IF(F$10=0,0,F$10/ISI_fec!F$10)</f>
        <v>1.2814710170276291</v>
      </c>
      <c r="G141" s="275">
        <f>IF(G$10=0,0,G$10/ISI_fec!G$10)</f>
        <v>1.4403829800903925</v>
      </c>
      <c r="H141" s="275">
        <f>IF(H$10=0,0,H$10/ISI_fec!H$10)</f>
        <v>1.4226533541326247</v>
      </c>
      <c r="I141" s="275">
        <f>IF(I$10=0,0,I$10/ISI_fec!I$10)</f>
        <v>1.3774528678438684</v>
      </c>
      <c r="J141" s="275">
        <f>IF(J$10=0,0,J$10/ISI_fec!J$10)</f>
        <v>1.2899881316468724</v>
      </c>
      <c r="K141" s="275">
        <f>IF(K$10=0,0,K$10/ISI_fec!K$10)</f>
        <v>1.3847335219156547</v>
      </c>
      <c r="L141" s="275">
        <f>IF(L$10=0,0,L$10/ISI_fec!L$10)</f>
        <v>1.2337439098635548</v>
      </c>
      <c r="M141" s="275">
        <f>IF(M$10=0,0,M$10/ISI_fec!M$10)</f>
        <v>1.2119104789570923</v>
      </c>
      <c r="N141" s="275">
        <f>IF(N$10=0,0,N$10/ISI_fec!N$10)</f>
        <v>1.2047954994241346</v>
      </c>
      <c r="O141" s="275">
        <f>IF(O$10=0,0,O$10/ISI_fec!O$10)</f>
        <v>1.1700319004761082</v>
      </c>
      <c r="P141" s="275">
        <f>IF(P$10=0,0,P$10/ISI_fec!P$10)</f>
        <v>1.1581706629698063</v>
      </c>
      <c r="Q141" s="275">
        <f>IF(Q$10=0,0,Q$10/ISI_fec!Q$10)</f>
        <v>1.1439471463038993</v>
      </c>
      <c r="R141" s="275">
        <f>IF(R$10=0,0,R$10/ISI_fec!R$10)</f>
        <v>1.2323133519060343</v>
      </c>
      <c r="S141" s="275">
        <f>IF(S$10=0,0,S$10/ISI_fec!S$10)</f>
        <v>1.3340216949540868</v>
      </c>
      <c r="T141" s="275">
        <f>IF(T$10=0,0,T$10/ISI_fec!T$10)</f>
        <v>1.3612459328091371</v>
      </c>
      <c r="U141" s="275">
        <f>IF(U$10=0,0,U$10/ISI_fec!U$10)</f>
        <v>1.2582703097354988</v>
      </c>
      <c r="V141" s="275">
        <f>IF(V$10=0,0,V$10/ISI_fec!V$10)</f>
        <v>1.3372367268650673</v>
      </c>
      <c r="W141" s="275">
        <f>IF(W$10=0,0,W$10/ISI_fec!W$10)</f>
        <v>1.3225873842082374</v>
      </c>
      <c r="X141" s="275">
        <f>IF(X$10=0,0,X$10/ISI_fec!X$10)</f>
        <v>1.5662460570897676</v>
      </c>
      <c r="Y141" s="275">
        <f>IF(Y$10=0,0,Y$10/ISI_fec!Y$10)</f>
        <v>1.4366258357005173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6.1318770665111417</v>
      </c>
      <c r="C142" s="276">
        <f>IF(C$16=0,0,C$16/ISI_fec!C$16)</f>
        <v>6.0163304677425504</v>
      </c>
      <c r="D142" s="276">
        <f>IF(D$16=0,0,D$16/ISI_fec!D$16)</f>
        <v>6.1399861760717593</v>
      </c>
      <c r="E142" s="276">
        <f>IF(E$16=0,0,E$16/ISI_fec!E$16)</f>
        <v>6.1855591385877267</v>
      </c>
      <c r="F142" s="276">
        <f>IF(F$16=0,0,F$16/ISI_fec!F$16)</f>
        <v>6.0405770043943097</v>
      </c>
      <c r="G142" s="276">
        <f>IF(G$16=0,0,G$16/ISI_fec!G$16)</f>
        <v>5.7150931933292597</v>
      </c>
      <c r="H142" s="276">
        <f>IF(H$16=0,0,H$16/ISI_fec!H$16)</f>
        <v>5.824542689273609</v>
      </c>
      <c r="I142" s="276">
        <f>IF(I$16=0,0,I$16/ISI_fec!I$16)</f>
        <v>6.2335747729216369</v>
      </c>
      <c r="J142" s="276">
        <f>IF(J$16=0,0,J$16/ISI_fec!J$16)</f>
        <v>5.6969576353897464</v>
      </c>
      <c r="K142" s="276">
        <f>IF(K$16=0,0,K$16/ISI_fec!K$16)</f>
        <v>5.1075779525606348</v>
      </c>
      <c r="L142" s="276">
        <f>IF(L$16=0,0,L$16/ISI_fec!L$16)</f>
        <v>4.9657463164678592</v>
      </c>
      <c r="M142" s="276">
        <f>IF(M$16=0,0,M$16/ISI_fec!M$16)</f>
        <v>4.8246594187144334</v>
      </c>
      <c r="N142" s="276">
        <f>IF(N$16=0,0,N$16/ISI_fec!N$16)</f>
        <v>4.8984828418032471</v>
      </c>
      <c r="O142" s="276">
        <f>IF(O$16=0,0,O$16/ISI_fec!O$16)</f>
        <v>4.7360171325647418</v>
      </c>
      <c r="P142" s="276">
        <f>IF(P$16=0,0,P$16/ISI_fec!P$16)</f>
        <v>4.864273180146534</v>
      </c>
      <c r="Q142" s="276">
        <f>IF(Q$16=0,0,Q$16/ISI_fec!Q$16)</f>
        <v>4.7830268373882419</v>
      </c>
      <c r="R142" s="276">
        <f>IF(R$16=0,0,R$16/ISI_fec!R$16)</f>
        <v>4.7199947385368199</v>
      </c>
      <c r="S142" s="276">
        <f>IF(S$16=0,0,S$16/ISI_fec!S$16)</f>
        <v>4.7155890495068986</v>
      </c>
      <c r="T142" s="276">
        <f>IF(T$16=0,0,T$16/ISI_fec!T$16)</f>
        <v>4.3660566997524297</v>
      </c>
      <c r="U142" s="276">
        <f>IF(U$16=0,0,U$16/ISI_fec!U$16)</f>
        <v>4.3945830268695607</v>
      </c>
      <c r="V142" s="276">
        <f>IF(V$16=0,0,V$16/ISI_fec!V$16)</f>
        <v>4.0508909341051913</v>
      </c>
      <c r="W142" s="276">
        <f>IF(W$16=0,0,W$16/ISI_fec!W$16)</f>
        <v>3.9687651995033888</v>
      </c>
      <c r="X142" s="276">
        <f>IF(X$16=0,0,X$16/ISI_fec!X$16)</f>
        <v>4.6895217386763344</v>
      </c>
      <c r="Y142" s="276">
        <f>IF(Y$16=0,0,Y$16/ISI_fec!Y$16)</f>
        <v>4.1630989078092338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5.7217613117627391</v>
      </c>
      <c r="C143" s="276">
        <f>IF(C$22=0,0,C$22/ISI_fec!C$22)</f>
        <v>5.6941060142726068</v>
      </c>
      <c r="D143" s="276">
        <f>IF(D$22=0,0,D$22/ISI_fec!D$22)</f>
        <v>5.5813573278402231</v>
      </c>
      <c r="E143" s="276">
        <f>IF(E$22=0,0,E$22/ISI_fec!E$22)</f>
        <v>5.5999299978997445</v>
      </c>
      <c r="F143" s="276">
        <f>IF(F$22=0,0,F$22/ISI_fec!F$22)</f>
        <v>5.5690139787966393</v>
      </c>
      <c r="G143" s="276">
        <f>IF(G$22=0,0,G$22/ISI_fec!G$22)</f>
        <v>5.4499241223391186</v>
      </c>
      <c r="H143" s="276">
        <f>IF(H$22=0,0,H$22/ISI_fec!H$22)</f>
        <v>5.6259760655721713</v>
      </c>
      <c r="I143" s="276">
        <f>IF(I$22=0,0,I$22/ISI_fec!I$22)</f>
        <v>6.3586987648199171</v>
      </c>
      <c r="J143" s="276">
        <f>IF(J$22=0,0,J$22/ISI_fec!J$22)</f>
        <v>6.058155836746181</v>
      </c>
      <c r="K143" s="276">
        <f>IF(K$22=0,0,K$22/ISI_fec!K$22)</f>
        <v>5.6633383047796562</v>
      </c>
      <c r="L143" s="276">
        <f>IF(L$22=0,0,L$22/ISI_fec!L$22)</f>
        <v>5.6881652161347018</v>
      </c>
      <c r="M143" s="276">
        <f>IF(M$22=0,0,M$22/ISI_fec!M$22)</f>
        <v>5.3400597971779487</v>
      </c>
      <c r="N143" s="276">
        <f>IF(N$22=0,0,N$22/ISI_fec!N$22)</f>
        <v>5.2983126545580408</v>
      </c>
      <c r="O143" s="276">
        <f>IF(O$22=0,0,O$22/ISI_fec!O$22)</f>
        <v>5.2015343243686223</v>
      </c>
      <c r="P143" s="276">
        <f>IF(P$22=0,0,P$22/ISI_fec!P$22)</f>
        <v>5.3187266008922194</v>
      </c>
      <c r="Q143" s="276">
        <f>IF(Q$22=0,0,Q$22/ISI_fec!Q$22)</f>
        <v>5.3555064825293393</v>
      </c>
      <c r="R143" s="276">
        <f>IF(R$22=0,0,R$22/ISI_fec!R$22)</f>
        <v>5.4960980709645515</v>
      </c>
      <c r="S143" s="276">
        <f>IF(S$22=0,0,S$22/ISI_fec!S$22)</f>
        <v>5.2916693212726562</v>
      </c>
      <c r="T143" s="276">
        <f>IF(T$22=0,0,T$22/ISI_fec!T$22)</f>
        <v>5.1516511827471163</v>
      </c>
      <c r="U143" s="276">
        <f>IF(U$22=0,0,U$22/ISI_fec!U$22)</f>
        <v>5.6401422407999711</v>
      </c>
      <c r="V143" s="276">
        <f>IF(V$22=0,0,V$22/ISI_fec!V$22)</f>
        <v>5.2962352984440537</v>
      </c>
      <c r="W143" s="276">
        <f>IF(W$22=0,0,W$22/ISI_fec!W$22)</f>
        <v>5.1275999346853558</v>
      </c>
      <c r="X143" s="276">
        <f>IF(X$22=0,0,X$22/ISI_fec!X$22)</f>
        <v>5.3864547185101674</v>
      </c>
      <c r="Y143" s="276">
        <f>IF(Y$22=0,0,Y$22/ISI_fec!Y$22)</f>
        <v>5.0640204090993155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1.4239966271577529</v>
      </c>
      <c r="C144" s="276">
        <f>IF(C$28=0,0,C$28/ISI_fec!C$28)</f>
        <v>1.3618400601312859</v>
      </c>
      <c r="D144" s="276">
        <f>IF(D$28=0,0,D$28/ISI_fec!D$28)</f>
        <v>1.3077818461056043</v>
      </c>
      <c r="E144" s="276">
        <f>IF(E$28=0,0,E$28/ISI_fec!E$28)</f>
        <v>1.2112114108694192</v>
      </c>
      <c r="F144" s="276">
        <f>IF(F$28=0,0,F$28/ISI_fec!F$28)</f>
        <v>1.2877771488738963</v>
      </c>
      <c r="G144" s="276">
        <f>IF(G$28=0,0,G$28/ISI_fec!G$28)</f>
        <v>1.4403829800903931</v>
      </c>
      <c r="H144" s="276">
        <f>IF(H$28=0,0,H$28/ISI_fec!H$28)</f>
        <v>1.4226533541326247</v>
      </c>
      <c r="I144" s="276">
        <f>IF(I$28=0,0,I$28/ISI_fec!I$28)</f>
        <v>1.3774528678438682</v>
      </c>
      <c r="J144" s="276">
        <f>IF(J$28=0,0,J$28/ISI_fec!J$28)</f>
        <v>1.2924056524194198</v>
      </c>
      <c r="K144" s="276">
        <f>IF(K$28=0,0,K$28/ISI_fec!K$28)</f>
        <v>1.3876829883803239</v>
      </c>
      <c r="L144" s="276">
        <f>IF(L$28=0,0,L$28/ISI_fec!L$28)</f>
        <v>1.2367274099837033</v>
      </c>
      <c r="M144" s="276">
        <f>IF(M$28=0,0,M$28/ISI_fec!M$28)</f>
        <v>1.2147668795321944</v>
      </c>
      <c r="N144" s="276">
        <f>IF(N$28=0,0,N$28/ISI_fec!N$28)</f>
        <v>1.2105370242999487</v>
      </c>
      <c r="O144" s="276">
        <f>IF(O$28=0,0,O$28/ISI_fec!O$28)</f>
        <v>1.1730628100299689</v>
      </c>
      <c r="P144" s="276">
        <f>IF(P$28=0,0,P$28/ISI_fec!P$28)</f>
        <v>1.1612133496983288</v>
      </c>
      <c r="Q144" s="276">
        <f>IF(Q$28=0,0,Q$28/ISI_fec!Q$28)</f>
        <v>1.1470430545931594</v>
      </c>
      <c r="R144" s="276">
        <f>IF(R$28=0,0,R$28/ISI_fec!R$28)</f>
        <v>1.2351483151832896</v>
      </c>
      <c r="S144" s="276">
        <f>IF(S$28=0,0,S$28/ISI_fec!S$28)</f>
        <v>1.3362501510345721</v>
      </c>
      <c r="T144" s="276">
        <f>IF(T$28=0,0,T$28/ISI_fec!T$28)</f>
        <v>1.3638745763862714</v>
      </c>
      <c r="U144" s="276">
        <f>IF(U$28=0,0,U$28/ISI_fec!U$28)</f>
        <v>1.2614157556703629</v>
      </c>
      <c r="V144" s="276">
        <f>IF(V$28=0,0,V$28/ISI_fec!V$28)</f>
        <v>1.339740506520219</v>
      </c>
      <c r="W144" s="276">
        <f>IF(W$28=0,0,W$28/ISI_fec!W$28)</f>
        <v>1.3251691997555632</v>
      </c>
      <c r="X144" s="276">
        <f>IF(X$28=0,0,X$28/ISI_fec!X$28)</f>
        <v>1.5695932806135238</v>
      </c>
      <c r="Y144" s="276">
        <f>IF(Y$28=0,0,Y$28/ISI_fec!Y$28)</f>
        <v>1.4416112529636793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2.0464541623247459</v>
      </c>
      <c r="C145" s="277">
        <f>IF(C$35=0,0,C$35/ISI_fec!C$35)</f>
        <v>1.7041458269970642</v>
      </c>
      <c r="D145" s="277">
        <f>IF(D$35=0,0,D$35/ISI_fec!D$35)</f>
        <v>1.5333009118476666</v>
      </c>
      <c r="E145" s="277">
        <f>IF(E$35=0,0,E$35/ISI_fec!E$35)</f>
        <v>1.5405916230554277</v>
      </c>
      <c r="F145" s="277">
        <f>IF(F$35=0,0,F$35/ISI_fec!F$35)</f>
        <v>3.1623023729455983</v>
      </c>
      <c r="G145" s="277">
        <f>IF(G$35=0,0,G$35/ISI_fec!G$35)</f>
        <v>2.9312447891370161</v>
      </c>
      <c r="H145" s="277">
        <f>IF(H$35=0,0,H$35/ISI_fec!H$35)</f>
        <v>2.9522071585754208</v>
      </c>
      <c r="I145" s="277">
        <f>IF(I$35=0,0,I$35/ISI_fec!I$35)</f>
        <v>3.1137856275796589</v>
      </c>
      <c r="J145" s="277">
        <f>IF(J$35=0,0,J$35/ISI_fec!J$35)</f>
        <v>2.735381823550183</v>
      </c>
      <c r="K145" s="277">
        <f>IF(K$35=0,0,K$35/ISI_fec!K$35)</f>
        <v>2.4042332030396771</v>
      </c>
      <c r="L145" s="277">
        <f>IF(L$35=0,0,L$35/ISI_fec!L$35)</f>
        <v>2.0349923329678559</v>
      </c>
      <c r="M145" s="277">
        <f>IF(M$35=0,0,M$35/ISI_fec!M$35)</f>
        <v>2.1155301220467555</v>
      </c>
      <c r="N145" s="277">
        <f>IF(N$35=0,0,N$35/ISI_fec!N$35)</f>
        <v>2.0971005877050128</v>
      </c>
      <c r="O145" s="277">
        <f>IF(O$35=0,0,O$35/ISI_fec!O$35)</f>
        <v>2.0689505215330022</v>
      </c>
      <c r="P145" s="277">
        <f>IF(P$35=0,0,P$35/ISI_fec!P$35)</f>
        <v>2.1313780087093619</v>
      </c>
      <c r="Q145" s="277">
        <f>IF(Q$35=0,0,Q$35/ISI_fec!Q$35)</f>
        <v>1.4224606522683947</v>
      </c>
      <c r="R145" s="277">
        <f>IF(R$35=0,0,R$35/ISI_fec!R$35)</f>
        <v>1.510162039413163</v>
      </c>
      <c r="S145" s="277">
        <f>IF(S$35=0,0,S$35/ISI_fec!S$35)</f>
        <v>1.5918240000732307</v>
      </c>
      <c r="T145" s="277">
        <f>IF(T$35=0,0,T$35/ISI_fec!T$35)</f>
        <v>1.5407474663416043</v>
      </c>
      <c r="U145" s="277">
        <f>IF(U$35=0,0,U$35/ISI_fec!U$35)</f>
        <v>1.4801008654464116</v>
      </c>
      <c r="V145" s="277">
        <f>IF(V$35=0,0,V$35/ISI_fec!V$35)</f>
        <v>1.468129529148831</v>
      </c>
      <c r="W145" s="277">
        <f>IF(W$35=0,0,W$35/ISI_fec!W$35)</f>
        <v>1.5166280958288418</v>
      </c>
      <c r="X145" s="277">
        <f>IF(X$35=0,0,X$35/ISI_fec!X$35)</f>
        <v>1.5573298029976652</v>
      </c>
      <c r="Y145" s="277">
        <f>IF(Y$35=0,0,Y$35/ISI_fec!Y$35)</f>
        <v>1.6487973292274023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2.0003623946949332</v>
      </c>
      <c r="C147" s="272">
        <f>IF(C$54=0,0,(C$54-C$96)/ISI_fec!C$54)</f>
        <v>1.9151405205888983</v>
      </c>
      <c r="D147" s="272">
        <f>IF(D$54=0,0,(D$54-D$96)/ISI_fec!D$54)</f>
        <v>1.952816916305254</v>
      </c>
      <c r="E147" s="272">
        <f>IF(E$54=0,0,(E$54-E$96)/ISI_fec!E$54)</f>
        <v>1.9707683335707382</v>
      </c>
      <c r="F147" s="272">
        <f>IF(F$54=0,0,(F$54-F$96)/ISI_fec!F$54)</f>
        <v>2.1062760571479551</v>
      </c>
      <c r="G147" s="272">
        <f>IF(G$54=0,0,(G$54-G$96)/ISI_fec!G$54)</f>
        <v>1.9929594625114753</v>
      </c>
      <c r="H147" s="272">
        <f>IF(H$54=0,0,(H$54-H$96)/ISI_fec!H$54)</f>
        <v>1.9958659234866361</v>
      </c>
      <c r="I147" s="272">
        <f>IF(I$54=0,0,(I$54-I$96)/ISI_fec!I$54)</f>
        <v>2.0693113347220189</v>
      </c>
      <c r="J147" s="272">
        <f>IF(J$54=0,0,(J$54-J$96)/ISI_fec!J$54)</f>
        <v>1.7963168546533241</v>
      </c>
      <c r="K147" s="272">
        <f>IF(K$54=0,0,(K$54-K$96)/ISI_fec!K$54)</f>
        <v>1.6820130233069903</v>
      </c>
      <c r="L147" s="272">
        <f>IF(L$54=0,0,(L$54-L$96)/ISI_fec!L$54)</f>
        <v>1.5462738069369275</v>
      </c>
      <c r="M147" s="272">
        <f>IF(M$54=0,0,(M$54-M$96)/ISI_fec!M$54)</f>
        <v>1.541847320337006</v>
      </c>
      <c r="N147" s="272">
        <f>IF(N$54=0,0,(N$54-N$96)/ISI_fec!N$54)</f>
        <v>1.5609267182518243</v>
      </c>
      <c r="O147" s="272">
        <f>IF(O$54=0,0,(O$54-O$96)/ISI_fec!O$54)</f>
        <v>1.4999275726551879</v>
      </c>
      <c r="P147" s="272">
        <f>IF(P$54=0,0,(P$54-P$96)/ISI_fec!P$54)</f>
        <v>1.5156464613126881</v>
      </c>
      <c r="Q147" s="272">
        <f>IF(Q$54=0,0,(Q$54-Q$96)/ISI_fec!Q$54)</f>
        <v>1.4116159202955934</v>
      </c>
      <c r="R147" s="272">
        <f>IF(R$54=0,0,(R$54-R$96)/ISI_fec!R$54)</f>
        <v>1.4157764241539603</v>
      </c>
      <c r="S147" s="272">
        <f>IF(S$54=0,0,(S$54-S$96)/ISI_fec!S$54)</f>
        <v>1.4597603486226858</v>
      </c>
      <c r="T147" s="272">
        <f>IF(T$54=0,0,(T$54-T$96)/ISI_fec!T$54)</f>
        <v>1.3953654571237788</v>
      </c>
      <c r="U147" s="272">
        <f>IF(U$54=0,0,(U$54-U$96)/ISI_fec!U$54)</f>
        <v>1.336114131532949</v>
      </c>
      <c r="V147" s="272">
        <f>IF(V$54=0,0,(V$54-V$96)/ISI_fec!V$54)</f>
        <v>1.3046396112717042</v>
      </c>
      <c r="W147" s="272">
        <f>IF(W$54=0,0,(W$54-W$96)/ISI_fec!W$54)</f>
        <v>1.2949444850055858</v>
      </c>
      <c r="X147" s="272">
        <f>IF(X$54=0,0,(X$54-X$96)/ISI_fec!X$54)</f>
        <v>1.5286427621001644</v>
      </c>
      <c r="Y147" s="272">
        <f>IF(Y$54=0,0,(Y$54-Y$96)/ISI_fec!Y$54)</f>
        <v>1.3880261275039798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1.3533238604321876</v>
      </c>
      <c r="C152" s="275">
        <f>IF(C$59=0,0,C$59/ISI_fec!C$59)</f>
        <v>1.3051014025141332</v>
      </c>
      <c r="D152" s="275">
        <f>IF(D$59=0,0,D$59/ISI_fec!D$59)</f>
        <v>1.2945468648693559</v>
      </c>
      <c r="E152" s="275">
        <f>IF(E$59=0,0,E$59/ISI_fec!E$59)</f>
        <v>1.2003488413057517</v>
      </c>
      <c r="F152" s="275">
        <f>IF(F$59=0,0,F$59/ISI_fec!F$59)</f>
        <v>1.2814710170276289</v>
      </c>
      <c r="G152" s="275">
        <f>IF(G$59=0,0,G$59/ISI_fec!G$59)</f>
        <v>1.4403829800903922</v>
      </c>
      <c r="H152" s="275">
        <f>IF(H$59=0,0,H$59/ISI_fec!H$59)</f>
        <v>1.4226533541326241</v>
      </c>
      <c r="I152" s="275">
        <f>IF(I$59=0,0,I$59/ISI_fec!I$59)</f>
        <v>1.3774528678438687</v>
      </c>
      <c r="J152" s="275">
        <f>IF(J$59=0,0,J$59/ISI_fec!J$59)</f>
        <v>1.2899881316468715</v>
      </c>
      <c r="K152" s="275">
        <f>IF(K$59=0,0,K$59/ISI_fec!K$59)</f>
        <v>1.3847335219156542</v>
      </c>
      <c r="L152" s="275">
        <f>IF(L$59=0,0,L$59/ISI_fec!L$59)</f>
        <v>1.2337439098635548</v>
      </c>
      <c r="M152" s="275">
        <f>IF(M$59=0,0,M$59/ISI_fec!M$59)</f>
        <v>1.2119104789570927</v>
      </c>
      <c r="N152" s="275">
        <f>IF(N$59=0,0,N$59/ISI_fec!N$59)</f>
        <v>1.2047954994241343</v>
      </c>
      <c r="O152" s="275">
        <f>IF(O$59=0,0,O$59/ISI_fec!O$59)</f>
        <v>1.1700319004761084</v>
      </c>
      <c r="P152" s="275">
        <f>IF(P$59=0,0,P$59/ISI_fec!P$59)</f>
        <v>1.1581706629698063</v>
      </c>
      <c r="Q152" s="275">
        <f>IF(Q$59=0,0,Q$59/ISI_fec!Q$59)</f>
        <v>1.1439471463038993</v>
      </c>
      <c r="R152" s="275">
        <f>IF(R$59=0,0,R$59/ISI_fec!R$59)</f>
        <v>1.2323133519060341</v>
      </c>
      <c r="S152" s="275">
        <f>IF(S$59=0,0,S$59/ISI_fec!S$59)</f>
        <v>1.3340216949540866</v>
      </c>
      <c r="T152" s="275">
        <f>IF(T$59=0,0,T$59/ISI_fec!T$59)</f>
        <v>1.3612459328091366</v>
      </c>
      <c r="U152" s="275">
        <f>IF(U$59=0,0,U$59/ISI_fec!U$59)</f>
        <v>1.2582703097354984</v>
      </c>
      <c r="V152" s="275">
        <f>IF(V$59=0,0,V$59/ISI_fec!V$59)</f>
        <v>1.3372367268650673</v>
      </c>
      <c r="W152" s="275">
        <f>IF(W$59=0,0,W$59/ISI_fec!W$59)</f>
        <v>1.3225873842082372</v>
      </c>
      <c r="X152" s="275">
        <f>IF(X$59=0,0,X$59/ISI_fec!X$59)</f>
        <v>1.5662460570897678</v>
      </c>
      <c r="Y152" s="275">
        <f>IF(Y$59=0,0,Y$59/ISI_fec!Y$59)</f>
        <v>1.4366258357005182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6.4108380378107741</v>
      </c>
      <c r="C153" s="276">
        <f>IF(C$65=0,0,C$65/ISI_fec!C$65)</f>
        <v>6.2881137614181366</v>
      </c>
      <c r="D153" s="276">
        <f>IF(D$65=0,0,D$65/ISI_fec!D$65)</f>
        <v>6.3771600131880444</v>
      </c>
      <c r="E153" s="276">
        <f>IF(E$65=0,0,E$65/ISI_fec!E$65)</f>
        <v>6.427662822932299</v>
      </c>
      <c r="F153" s="276">
        <f>IF(F$65=0,0,F$65/ISI_fec!F$65)</f>
        <v>6.3401915692719442</v>
      </c>
      <c r="G153" s="276">
        <f>IF(G$65=0,0,G$65/ISI_fec!G$65)</f>
        <v>6.0659339141103814</v>
      </c>
      <c r="H153" s="276">
        <f>IF(H$65=0,0,H$65/ISI_fec!H$65)</f>
        <v>6.2213202509230632</v>
      </c>
      <c r="I153" s="276">
        <f>IF(I$65=0,0,I$65/ISI_fec!I$65)</f>
        <v>6.634593473764423</v>
      </c>
      <c r="J153" s="276">
        <f>IF(J$65=0,0,J$65/ISI_fec!J$65)</f>
        <v>6.4715029469800802</v>
      </c>
      <c r="K153" s="276">
        <f>IF(K$65=0,0,K$65/ISI_fec!K$65)</f>
        <v>5.8816931881472909</v>
      </c>
      <c r="L153" s="276">
        <f>IF(L$65=0,0,L$65/ISI_fec!L$65)</f>
        <v>5.9018222072810289</v>
      </c>
      <c r="M153" s="276">
        <f>IF(M$65=0,0,M$65/ISI_fec!M$65)</f>
        <v>5.7802115454038798</v>
      </c>
      <c r="N153" s="276">
        <f>IF(N$65=0,0,N$65/ISI_fec!N$65)</f>
        <v>5.8417108908909734</v>
      </c>
      <c r="O153" s="276">
        <f>IF(O$65=0,0,O$65/ISI_fec!O$65)</f>
        <v>5.7358876300763075</v>
      </c>
      <c r="P153" s="276">
        <f>IF(P$65=0,0,P$65/ISI_fec!P$65)</f>
        <v>5.836206114535905</v>
      </c>
      <c r="Q153" s="276">
        <f>IF(Q$65=0,0,Q$65/ISI_fec!Q$65)</f>
        <v>6.149669268486547</v>
      </c>
      <c r="R153" s="276">
        <f>IF(R$65=0,0,R$65/ISI_fec!R$65)</f>
        <v>6.156902043330275</v>
      </c>
      <c r="S153" s="276">
        <f>IF(S$65=0,0,S$65/ISI_fec!S$65)</f>
        <v>5.9261898840649838</v>
      </c>
      <c r="T153" s="276">
        <f>IF(T$65=0,0,T$65/ISI_fec!T$65)</f>
        <v>5.5240410937041915</v>
      </c>
      <c r="U153" s="276">
        <f>IF(U$65=0,0,U$65/ISI_fec!U$65)</f>
        <v>5.7110563047709864</v>
      </c>
      <c r="V153" s="276">
        <f>IF(V$65=0,0,V$65/ISI_fec!V$65)</f>
        <v>5.3263926487896747</v>
      </c>
      <c r="W153" s="276">
        <f>IF(W$65=0,0,W$65/ISI_fec!W$65)</f>
        <v>5.1549680674162719</v>
      </c>
      <c r="X153" s="276">
        <f>IF(X$65=0,0,X$65/ISI_fec!X$65)</f>
        <v>5.4517480087538335</v>
      </c>
      <c r="Y153" s="276">
        <f>IF(Y$65=0,0,Y$65/ISI_fec!Y$65)</f>
        <v>5.1208121411465752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1.4239966271577524</v>
      </c>
      <c r="C155" s="276">
        <f>IF(C$72=0,0,C$72/ISI_fec!C$72)</f>
        <v>1.3618400601312854</v>
      </c>
      <c r="D155" s="276">
        <f>IF(D$72=0,0,D$72/ISI_fec!D$72)</f>
        <v>1.3077818461056043</v>
      </c>
      <c r="E155" s="276">
        <f>IF(E$72=0,0,E$72/ISI_fec!E$72)</f>
        <v>1.2112114108694192</v>
      </c>
      <c r="F155" s="276">
        <f>IF(F$72=0,0,F$72/ISI_fec!F$72)</f>
        <v>1.2877771488738963</v>
      </c>
      <c r="G155" s="276">
        <f>IF(G$72=0,0,G$72/ISI_fec!G$72)</f>
        <v>1.4403829800903925</v>
      </c>
      <c r="H155" s="276">
        <f>IF(H$72=0,0,H$72/ISI_fec!H$72)</f>
        <v>1.4226533541326241</v>
      </c>
      <c r="I155" s="276">
        <f>IF(I$72=0,0,I$72/ISI_fec!I$72)</f>
        <v>1.3774528678438678</v>
      </c>
      <c r="J155" s="276">
        <f>IF(J$72=0,0,J$72/ISI_fec!J$72)</f>
        <v>1.2924056524194198</v>
      </c>
      <c r="K155" s="276">
        <f>IF(K$72=0,0,K$72/ISI_fec!K$72)</f>
        <v>1.3876829883803234</v>
      </c>
      <c r="L155" s="276">
        <f>IF(L$72=0,0,L$72/ISI_fec!L$72)</f>
        <v>1.2367274099837031</v>
      </c>
      <c r="M155" s="276">
        <f>IF(M$72=0,0,M$72/ISI_fec!M$72)</f>
        <v>1.2147668795321946</v>
      </c>
      <c r="N155" s="276">
        <f>IF(N$72=0,0,N$72/ISI_fec!N$72)</f>
        <v>1.2105370242999487</v>
      </c>
      <c r="O155" s="276">
        <f>IF(O$72=0,0,O$72/ISI_fec!O$72)</f>
        <v>1.1730628100299694</v>
      </c>
      <c r="P155" s="276">
        <f>IF(P$72=0,0,P$72/ISI_fec!P$72)</f>
        <v>1.1612133496983286</v>
      </c>
      <c r="Q155" s="276">
        <f>IF(Q$72=0,0,Q$72/ISI_fec!Q$72)</f>
        <v>1.1470430545931589</v>
      </c>
      <c r="R155" s="276">
        <f>IF(R$72=0,0,R$72/ISI_fec!R$72)</f>
        <v>1.2351483151832894</v>
      </c>
      <c r="S155" s="276">
        <f>IF(S$72=0,0,S$72/ISI_fec!S$72)</f>
        <v>1.336250151034573</v>
      </c>
      <c r="T155" s="276">
        <f>IF(T$72=0,0,T$72/ISI_fec!T$72)</f>
        <v>1.3638745763862707</v>
      </c>
      <c r="U155" s="276">
        <f>IF(U$72=0,0,U$72/ISI_fec!U$72)</f>
        <v>1.2614157556703631</v>
      </c>
      <c r="V155" s="276">
        <f>IF(V$72=0,0,V$72/ISI_fec!V$72)</f>
        <v>1.3397405065202186</v>
      </c>
      <c r="W155" s="276">
        <f>IF(W$72=0,0,W$72/ISI_fec!W$72)</f>
        <v>1.3251691997555635</v>
      </c>
      <c r="X155" s="276">
        <f>IF(X$72=0,0,X$72/ISI_fec!X$72)</f>
        <v>1.5695932806135231</v>
      </c>
      <c r="Y155" s="276">
        <f>IF(Y$72=0,0,Y$72/ISI_fec!Y$72)</f>
        <v>1.4416112529636793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2.0464541623247459</v>
      </c>
      <c r="C156" s="277">
        <f>IF(C$79=0,0,C$79/ISI_fec!C$79)</f>
        <v>1.7041458269970648</v>
      </c>
      <c r="D156" s="277">
        <f>IF(D$79=0,0,D$79/ISI_fec!D$79)</f>
        <v>1.5333009118476661</v>
      </c>
      <c r="E156" s="277">
        <f>IF(E$79=0,0,E$79/ISI_fec!E$79)</f>
        <v>1.5405916230554277</v>
      </c>
      <c r="F156" s="277">
        <f>IF(F$79=0,0,F$79/ISI_fec!F$79)</f>
        <v>3.162302372945601</v>
      </c>
      <c r="G156" s="277">
        <f>IF(G$79=0,0,G$79/ISI_fec!G$79)</f>
        <v>2.9312447891370175</v>
      </c>
      <c r="H156" s="277">
        <f>IF(H$79=0,0,H$79/ISI_fec!H$79)</f>
        <v>2.9522071585754208</v>
      </c>
      <c r="I156" s="277">
        <f>IF(I$79=0,0,I$79/ISI_fec!I$79)</f>
        <v>3.1137856275796616</v>
      </c>
      <c r="J156" s="277">
        <f>IF(J$79=0,0,J$79/ISI_fec!J$79)</f>
        <v>2.7353818235501852</v>
      </c>
      <c r="K156" s="277">
        <f>IF(K$79=0,0,K$79/ISI_fec!K$79)</f>
        <v>2.404233203039678</v>
      </c>
      <c r="L156" s="277">
        <f>IF(L$79=0,0,L$79/ISI_fec!L$79)</f>
        <v>2.034992332967855</v>
      </c>
      <c r="M156" s="277">
        <f>IF(M$79=0,0,M$79/ISI_fec!M$79)</f>
        <v>2.1155301220467559</v>
      </c>
      <c r="N156" s="277">
        <f>IF(N$79=0,0,N$79/ISI_fec!N$79)</f>
        <v>2.0971005877050133</v>
      </c>
      <c r="O156" s="277">
        <f>IF(O$79=0,0,O$79/ISI_fec!O$79)</f>
        <v>2.0689505215330031</v>
      </c>
      <c r="P156" s="277">
        <f>IF(P$79=0,0,P$79/ISI_fec!P$79)</f>
        <v>2.1313780087093623</v>
      </c>
      <c r="Q156" s="277">
        <f>IF(Q$79=0,0,Q$79/ISI_fec!Q$79)</f>
        <v>1.4224606522683947</v>
      </c>
      <c r="R156" s="277">
        <f>IF(R$79=0,0,R$79/ISI_fec!R$79)</f>
        <v>1.5101620394131632</v>
      </c>
      <c r="S156" s="277">
        <f>IF(S$79=0,0,S$79/ISI_fec!S$79)</f>
        <v>1.5918240000732304</v>
      </c>
      <c r="T156" s="277">
        <f>IF(T$79=0,0,T$79/ISI_fec!T$79)</f>
        <v>1.540747466341605</v>
      </c>
      <c r="U156" s="277">
        <f>IF(U$79=0,0,U$79/ISI_fec!U$79)</f>
        <v>1.480100865446411</v>
      </c>
      <c r="V156" s="277">
        <f>IF(V$79=0,0,V$79/ISI_fec!V$79)</f>
        <v>1.4681295291488303</v>
      </c>
      <c r="W156" s="277">
        <f>IF(W$79=0,0,W$79/ISI_fec!W$79)</f>
        <v>1.5166280958288421</v>
      </c>
      <c r="X156" s="277">
        <f>IF(X$79=0,0,X$79/ISI_fec!X$79)</f>
        <v>1.5573298029976652</v>
      </c>
      <c r="Y156" s="277">
        <f>IF(Y$79=0,0,Y$79/ISI_fec!Y$79)</f>
        <v>1.6487973292274021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PL: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239.98673864092729</v>
      </c>
      <c r="C3" s="203">
        <f t="shared" si="0"/>
        <v>215.62270630948612</v>
      </c>
      <c r="D3" s="203">
        <f t="shared" si="0"/>
        <v>215.57097747894545</v>
      </c>
      <c r="E3" s="203">
        <f t="shared" si="0"/>
        <v>217.98636081280094</v>
      </c>
      <c r="F3" s="203">
        <f t="shared" si="0"/>
        <v>421.41430336574888</v>
      </c>
      <c r="G3" s="203">
        <f t="shared" si="0"/>
        <v>392.12387325334424</v>
      </c>
      <c r="H3" s="203">
        <f t="shared" si="0"/>
        <v>570.41049319212516</v>
      </c>
      <c r="I3" s="203">
        <f t="shared" si="0"/>
        <v>649.27114914975209</v>
      </c>
      <c r="J3" s="203">
        <f t="shared" si="0"/>
        <v>385.45188605104579</v>
      </c>
      <c r="K3" s="203">
        <f t="shared" si="0"/>
        <v>618.73923891557638</v>
      </c>
      <c r="L3" s="203">
        <f t="shared" si="0"/>
        <v>379.97125134836233</v>
      </c>
      <c r="M3" s="203">
        <f t="shared" si="0"/>
        <v>588.48784269252815</v>
      </c>
      <c r="N3" s="203">
        <f t="shared" si="0"/>
        <v>592.50634350488735</v>
      </c>
      <c r="O3" s="203">
        <f t="shared" si="0"/>
        <v>569.1788632619614</v>
      </c>
      <c r="P3" s="203">
        <f t="shared" si="0"/>
        <v>698.28657205947638</v>
      </c>
      <c r="Q3" s="203">
        <f t="shared" si="0"/>
        <v>810.07691286851423</v>
      </c>
      <c r="R3" s="203">
        <f t="shared" si="0"/>
        <v>933.53274616717408</v>
      </c>
      <c r="S3" s="203">
        <f t="shared" si="0"/>
        <v>951.10632149709363</v>
      </c>
      <c r="T3" s="203">
        <f t="shared" si="0"/>
        <v>897.88828556756334</v>
      </c>
      <c r="U3" s="203">
        <f t="shared" si="0"/>
        <v>1037.315769672907</v>
      </c>
      <c r="V3" s="203">
        <f t="shared" si="0"/>
        <v>872.2727505436244</v>
      </c>
      <c r="W3" s="203">
        <f t="shared" si="0"/>
        <v>1070.0958098036126</v>
      </c>
      <c r="X3" s="203">
        <f t="shared" si="0"/>
        <v>1070.7734787283775</v>
      </c>
      <c r="Y3" s="203">
        <f t="shared" si="0"/>
        <v>1244.6055314200953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137.13933346908181</v>
      </c>
      <c r="C5" s="282">
        <f t="shared" si="1"/>
        <v>123.21661768288882</v>
      </c>
      <c r="D5" s="282">
        <f t="shared" si="1"/>
        <v>123.18705747726392</v>
      </c>
      <c r="E5" s="282">
        <f t="shared" si="1"/>
        <v>124.56731732975885</v>
      </c>
      <c r="F5" s="282">
        <f t="shared" si="1"/>
        <v>240.81529256658814</v>
      </c>
      <c r="G5" s="282">
        <f t="shared" si="1"/>
        <v>224.07740910941925</v>
      </c>
      <c r="H5" s="282">
        <f t="shared" si="1"/>
        <v>325.95848955296265</v>
      </c>
      <c r="I5" s="282">
        <f t="shared" si="1"/>
        <v>371.0230537710089</v>
      </c>
      <c r="J5" s="282">
        <f t="shared" si="1"/>
        <v>220.264732279778</v>
      </c>
      <c r="K5" s="282">
        <f t="shared" si="1"/>
        <v>248.40714216772949</v>
      </c>
      <c r="L5" s="282">
        <f t="shared" si="1"/>
        <v>225.27911332759669</v>
      </c>
      <c r="M5" s="282">
        <f t="shared" si="1"/>
        <v>327.64364733539401</v>
      </c>
      <c r="N5" s="282">
        <f t="shared" si="1"/>
        <v>315.61489700327729</v>
      </c>
      <c r="O5" s="282">
        <f t="shared" si="1"/>
        <v>368.0416591552837</v>
      </c>
      <c r="P5" s="282">
        <f t="shared" si="1"/>
        <v>543.68844860902539</v>
      </c>
      <c r="Q5" s="282">
        <f t="shared" si="1"/>
        <v>511.29532019415399</v>
      </c>
      <c r="R5" s="282">
        <f t="shared" si="1"/>
        <v>563.88844177347028</v>
      </c>
      <c r="S5" s="282">
        <f t="shared" si="1"/>
        <v>601.69212179040574</v>
      </c>
      <c r="T5" s="282">
        <f t="shared" si="1"/>
        <v>708.85422335307192</v>
      </c>
      <c r="U5" s="282">
        <f t="shared" si="1"/>
        <v>789.00331409188357</v>
      </c>
      <c r="V5" s="282">
        <f t="shared" si="1"/>
        <v>630.6119968859864</v>
      </c>
      <c r="W5" s="282">
        <f t="shared" si="1"/>
        <v>773.76090113596365</v>
      </c>
      <c r="X5" s="282">
        <f t="shared" si="1"/>
        <v>788.37923415808723</v>
      </c>
      <c r="Y5" s="282">
        <f t="shared" si="1"/>
        <v>823.12502150686782</v>
      </c>
      <c r="DA5" s="94"/>
    </row>
    <row r="6" spans="1:105" ht="12" customHeight="1" x14ac:dyDescent="0.25">
      <c r="A6" s="99" t="s">
        <v>46</v>
      </c>
      <c r="B6" s="282">
        <v>46.617830712139053</v>
      </c>
      <c r="C6" s="282">
        <v>38.782960019199898</v>
      </c>
      <c r="D6" s="282">
        <v>39.51775821281543</v>
      </c>
      <c r="E6" s="282">
        <v>36.113948832635167</v>
      </c>
      <c r="F6" s="282">
        <v>64.288339076759939</v>
      </c>
      <c r="G6" s="282">
        <v>68.577311919245844</v>
      </c>
      <c r="H6" s="282">
        <v>62.097919194571148</v>
      </c>
      <c r="I6" s="282">
        <v>64.486075900909398</v>
      </c>
      <c r="J6" s="282">
        <v>37.274430976517507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90.521502756942766</v>
      </c>
      <c r="C7" s="282">
        <v>84.433657663688933</v>
      </c>
      <c r="D7" s="282">
        <v>83.669299264448483</v>
      </c>
      <c r="E7" s="282">
        <v>88.453368497123691</v>
      </c>
      <c r="F7" s="282">
        <v>176.5269534898282</v>
      </c>
      <c r="G7" s="282">
        <v>155.50009719017339</v>
      </c>
      <c r="H7" s="282">
        <v>263.8605703583915</v>
      </c>
      <c r="I7" s="282">
        <v>306.53697787009952</v>
      </c>
      <c r="J7" s="282">
        <v>182.99030130326051</v>
      </c>
      <c r="K7" s="282">
        <v>248.40714216772949</v>
      </c>
      <c r="L7" s="282">
        <v>225.27911332759669</v>
      </c>
      <c r="M7" s="282">
        <v>327.64364733539401</v>
      </c>
      <c r="N7" s="282">
        <v>315.61489700327729</v>
      </c>
      <c r="O7" s="282">
        <v>368.0416591552837</v>
      </c>
      <c r="P7" s="282">
        <v>543.68844860902539</v>
      </c>
      <c r="Q7" s="282">
        <v>511.29532019415399</v>
      </c>
      <c r="R7" s="282">
        <v>563.88844177347028</v>
      </c>
      <c r="S7" s="282">
        <v>601.69212179040574</v>
      </c>
      <c r="T7" s="282">
        <v>708.85422335307192</v>
      </c>
      <c r="U7" s="282">
        <v>789.00331409188357</v>
      </c>
      <c r="V7" s="282">
        <v>630.6119968859864</v>
      </c>
      <c r="W7" s="282">
        <v>773.76090113596365</v>
      </c>
      <c r="X7" s="282">
        <v>788.37923415808723</v>
      </c>
      <c r="Y7" s="282">
        <v>823.12502150686782</v>
      </c>
      <c r="DA7" s="94" t="s">
        <v>435</v>
      </c>
    </row>
    <row r="8" spans="1:105" ht="12" customHeight="1" x14ac:dyDescent="0.25">
      <c r="A8" s="49" t="s">
        <v>47</v>
      </c>
      <c r="B8" s="242">
        <v>102.84740517184549</v>
      </c>
      <c r="C8" s="242">
        <v>92.406088626597295</v>
      </c>
      <c r="D8" s="242">
        <v>92.383920001681545</v>
      </c>
      <c r="E8" s="242">
        <v>93.419043483042088</v>
      </c>
      <c r="F8" s="242">
        <v>180.59901079916071</v>
      </c>
      <c r="G8" s="242">
        <v>168.04646414392499</v>
      </c>
      <c r="H8" s="242">
        <v>244.45200363916251</v>
      </c>
      <c r="I8" s="242">
        <v>278.24809537874319</v>
      </c>
      <c r="J8" s="242">
        <v>165.18715377126779</v>
      </c>
      <c r="K8" s="242">
        <v>370.33209674784689</v>
      </c>
      <c r="L8" s="242">
        <v>154.69213802076561</v>
      </c>
      <c r="M8" s="242">
        <v>260.84419535713408</v>
      </c>
      <c r="N8" s="242">
        <v>276.89144650161001</v>
      </c>
      <c r="O8" s="242">
        <v>201.1372041066777</v>
      </c>
      <c r="P8" s="242">
        <v>154.598123450451</v>
      </c>
      <c r="Q8" s="242">
        <v>298.78159267436018</v>
      </c>
      <c r="R8" s="242">
        <v>369.64430439370381</v>
      </c>
      <c r="S8" s="242">
        <v>349.4141997066879</v>
      </c>
      <c r="T8" s="242">
        <v>189.0340622144914</v>
      </c>
      <c r="U8" s="242">
        <v>248.31245558102341</v>
      </c>
      <c r="V8" s="242">
        <v>241.660753657638</v>
      </c>
      <c r="W8" s="242">
        <v>296.33490866764902</v>
      </c>
      <c r="X8" s="242">
        <v>282.39424457029031</v>
      </c>
      <c r="Y8" s="242">
        <v>421.48050991322748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156.43059997845319</v>
      </c>
      <c r="C12" s="282">
        <f t="shared" si="2"/>
        <v>161.69886617634938</v>
      </c>
      <c r="D12" s="282">
        <f t="shared" si="2"/>
        <v>174.09899999999999</v>
      </c>
      <c r="E12" s="282">
        <f t="shared" si="2"/>
        <v>178.89000000000001</v>
      </c>
      <c r="F12" s="282">
        <f t="shared" si="2"/>
        <v>196.80900000000003</v>
      </c>
      <c r="G12" s="282">
        <f t="shared" si="2"/>
        <v>202.91750000000002</v>
      </c>
      <c r="H12" s="282">
        <f t="shared" si="2"/>
        <v>351.63299999999998</v>
      </c>
      <c r="I12" s="282">
        <f t="shared" si="2"/>
        <v>365.35200000000003</v>
      </c>
      <c r="J12" s="282">
        <f t="shared" si="2"/>
        <v>327.93</v>
      </c>
      <c r="K12" s="282">
        <f t="shared" si="2"/>
        <v>160.178</v>
      </c>
      <c r="L12" s="282">
        <f t="shared" si="2"/>
        <v>189.084</v>
      </c>
      <c r="M12" s="282">
        <f t="shared" si="2"/>
        <v>203.078</v>
      </c>
      <c r="N12" s="282">
        <f t="shared" si="2"/>
        <v>212.88300000000001</v>
      </c>
      <c r="O12" s="282">
        <f t="shared" si="2"/>
        <v>382.87</v>
      </c>
      <c r="P12" s="282">
        <f t="shared" si="2"/>
        <v>425.00599999999997</v>
      </c>
      <c r="Q12" s="282">
        <f t="shared" si="2"/>
        <v>442.77600000000001</v>
      </c>
      <c r="R12" s="282">
        <f t="shared" si="2"/>
        <v>472.20600000000002</v>
      </c>
      <c r="S12" s="282">
        <f t="shared" si="2"/>
        <v>485.87099999999998</v>
      </c>
      <c r="T12" s="282">
        <f t="shared" si="2"/>
        <v>539.92700000000002</v>
      </c>
      <c r="U12" s="282">
        <f t="shared" si="2"/>
        <v>499.26400000000001</v>
      </c>
      <c r="V12" s="282">
        <f t="shared" si="2"/>
        <v>399.86799999999999</v>
      </c>
      <c r="W12" s="282">
        <f t="shared" si="2"/>
        <v>506.14699999999999</v>
      </c>
      <c r="X12" s="282">
        <f t="shared" si="2"/>
        <v>506.93700000000001</v>
      </c>
      <c r="Y12" s="282">
        <f t="shared" si="2"/>
        <v>521.15</v>
      </c>
      <c r="DA12" s="94"/>
    </row>
    <row r="13" spans="1:105" ht="12" customHeight="1" x14ac:dyDescent="0.25">
      <c r="A13" s="99" t="s">
        <v>46</v>
      </c>
      <c r="B13" s="282">
        <v>46.941000000000003</v>
      </c>
      <c r="C13" s="282">
        <v>44.722999999999999</v>
      </c>
      <c r="D13" s="282">
        <v>49.125</v>
      </c>
      <c r="E13" s="282">
        <v>45.371000000000002</v>
      </c>
      <c r="F13" s="282">
        <v>45.807000000000002</v>
      </c>
      <c r="G13" s="282">
        <v>54.508000000000003</v>
      </c>
      <c r="H13" s="282">
        <v>57.62</v>
      </c>
      <c r="I13" s="282">
        <v>54.468000000000004</v>
      </c>
      <c r="J13" s="282">
        <v>47.542999999999999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109.4895999784532</v>
      </c>
      <c r="C14" s="282">
        <v>116.9758661763494</v>
      </c>
      <c r="D14" s="282">
        <v>124.974</v>
      </c>
      <c r="E14" s="282">
        <v>133.51900000000001</v>
      </c>
      <c r="F14" s="282">
        <v>151.00200000000001</v>
      </c>
      <c r="G14" s="282">
        <v>148.40950000000001</v>
      </c>
      <c r="H14" s="282">
        <v>294.01299999999998</v>
      </c>
      <c r="I14" s="282">
        <v>310.88400000000001</v>
      </c>
      <c r="J14" s="282">
        <v>280.387</v>
      </c>
      <c r="K14" s="282">
        <v>160.178</v>
      </c>
      <c r="L14" s="282">
        <v>189.084</v>
      </c>
      <c r="M14" s="282">
        <v>203.078</v>
      </c>
      <c r="N14" s="282">
        <v>212.88300000000001</v>
      </c>
      <c r="O14" s="282">
        <v>382.87</v>
      </c>
      <c r="P14" s="282">
        <v>425.00599999999997</v>
      </c>
      <c r="Q14" s="282">
        <v>442.77600000000001</v>
      </c>
      <c r="R14" s="282">
        <v>472.20600000000002</v>
      </c>
      <c r="S14" s="282">
        <v>485.87099999999998</v>
      </c>
      <c r="T14" s="282">
        <v>539.92700000000002</v>
      </c>
      <c r="U14" s="282">
        <v>499.26400000000001</v>
      </c>
      <c r="V14" s="282">
        <v>399.86799999999999</v>
      </c>
      <c r="W14" s="282">
        <v>506.14699999999999</v>
      </c>
      <c r="X14" s="282">
        <v>506.93700000000001</v>
      </c>
      <c r="Y14" s="282">
        <v>521.15</v>
      </c>
      <c r="DA14" s="94" t="s">
        <v>442</v>
      </c>
    </row>
    <row r="15" spans="1:105" ht="12" customHeight="1" x14ac:dyDescent="0.25">
      <c r="A15" s="49" t="s">
        <v>443</v>
      </c>
      <c r="B15" s="242">
        <v>1112.8964000000001</v>
      </c>
      <c r="C15" s="242">
        <v>1130.324983333333</v>
      </c>
      <c r="D15" s="242">
        <v>1116.1615666666671</v>
      </c>
      <c r="E15" s="242">
        <v>1115.1393</v>
      </c>
      <c r="F15" s="242">
        <v>1163.465783333334</v>
      </c>
      <c r="G15" s="242">
        <v>1149.6373166666669</v>
      </c>
      <c r="H15" s="242">
        <v>1138.8749166666671</v>
      </c>
      <c r="I15" s="242">
        <v>1123.782916666667</v>
      </c>
      <c r="J15" s="242">
        <v>1119.6556250000001</v>
      </c>
      <c r="K15" s="242">
        <v>1065.093333333333</v>
      </c>
      <c r="L15" s="242">
        <v>936.7820999999999</v>
      </c>
      <c r="M15" s="242">
        <v>1093.662333333333</v>
      </c>
      <c r="N15" s="242">
        <v>1081.5125</v>
      </c>
      <c r="O15" s="242">
        <v>985.37699999999995</v>
      </c>
      <c r="P15" s="242">
        <v>1123.558666666667</v>
      </c>
      <c r="Q15" s="242">
        <v>1131.7388333333331</v>
      </c>
      <c r="R15" s="242">
        <v>1074.7801666666669</v>
      </c>
      <c r="S15" s="242">
        <v>1164.2198333333331</v>
      </c>
      <c r="T15" s="242">
        <v>1128.7098166666669</v>
      </c>
      <c r="U15" s="242">
        <v>1231.6503833333329</v>
      </c>
      <c r="V15" s="242">
        <v>1211.9625833333339</v>
      </c>
      <c r="W15" s="242">
        <v>1257.4501499999999</v>
      </c>
      <c r="X15" s="242">
        <v>1257.170593591741</v>
      </c>
      <c r="Y15" s="242">
        <v>1120.7991049772361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206.89655172413791</v>
      </c>
      <c r="C19" s="282">
        <f t="shared" si="3"/>
        <v>192.78945825297751</v>
      </c>
      <c r="D19" s="282">
        <f t="shared" si="3"/>
        <v>206.89655172413791</v>
      </c>
      <c r="E19" s="282">
        <f t="shared" si="3"/>
        <v>214.24910179725407</v>
      </c>
      <c r="F19" s="282">
        <f t="shared" si="3"/>
        <v>228.35619526841452</v>
      </c>
      <c r="G19" s="282">
        <f t="shared" si="3"/>
        <v>228.35619526841452</v>
      </c>
      <c r="H19" s="282">
        <f t="shared" si="3"/>
        <v>383.534223451179</v>
      </c>
      <c r="I19" s="282">
        <f t="shared" si="3"/>
        <v>397.6413169223394</v>
      </c>
      <c r="J19" s="282">
        <f t="shared" si="3"/>
        <v>376.77968005313471</v>
      </c>
      <c r="K19" s="282">
        <f t="shared" si="3"/>
        <v>376.77968005313471</v>
      </c>
      <c r="L19" s="282">
        <f t="shared" si="3"/>
        <v>370.02513665509036</v>
      </c>
      <c r="M19" s="282">
        <f t="shared" si="3"/>
        <v>355.91804318392997</v>
      </c>
      <c r="N19" s="282">
        <f t="shared" si="3"/>
        <v>355.91804318392997</v>
      </c>
      <c r="O19" s="282">
        <f t="shared" si="3"/>
        <v>447.91315408400857</v>
      </c>
      <c r="P19" s="282">
        <f t="shared" si="3"/>
        <v>490.23443449748976</v>
      </c>
      <c r="Q19" s="282">
        <f t="shared" si="3"/>
        <v>511.69407804176637</v>
      </c>
      <c r="R19" s="282">
        <f t="shared" si="3"/>
        <v>539.90826498408717</v>
      </c>
      <c r="S19" s="282">
        <f t="shared" si="3"/>
        <v>547.26081505720322</v>
      </c>
      <c r="T19" s="282">
        <f t="shared" si="3"/>
        <v>603.6891889418448</v>
      </c>
      <c r="U19" s="282">
        <f t="shared" si="3"/>
        <v>589.58209547068441</v>
      </c>
      <c r="V19" s="282">
        <f t="shared" si="3"/>
        <v>582.82755207264006</v>
      </c>
      <c r="W19" s="282">
        <f t="shared" si="3"/>
        <v>568.72045860147966</v>
      </c>
      <c r="X19" s="282">
        <f t="shared" si="3"/>
        <v>561.96591520343543</v>
      </c>
      <c r="Y19" s="282">
        <f t="shared" si="3"/>
        <v>576.07300867459583</v>
      </c>
      <c r="DA19" s="94"/>
    </row>
    <row r="20" spans="1:105" ht="12" customHeight="1" x14ac:dyDescent="0.25">
      <c r="A20" s="99" t="s">
        <v>46</v>
      </c>
      <c r="B20" s="282">
        <v>68.965517241379317</v>
      </c>
      <c r="C20" s="282">
        <v>68.965517241379317</v>
      </c>
      <c r="D20" s="282">
        <v>68.965517241379317</v>
      </c>
      <c r="E20" s="282">
        <v>62.210973843334997</v>
      </c>
      <c r="F20" s="282">
        <v>62.210973843334997</v>
      </c>
      <c r="G20" s="282">
        <v>62.210973843334997</v>
      </c>
      <c r="H20" s="282">
        <v>62.210973843334997</v>
      </c>
      <c r="I20" s="282">
        <v>62.210973843334997</v>
      </c>
      <c r="J20" s="282">
        <v>55.456430445290692</v>
      </c>
      <c r="K20" s="282">
        <v>55.456430445290692</v>
      </c>
      <c r="L20" s="282">
        <v>48.70188704724638</v>
      </c>
      <c r="M20" s="282">
        <v>48.70188704724638</v>
      </c>
      <c r="N20" s="282">
        <v>48.70188704724638</v>
      </c>
      <c r="O20" s="282">
        <v>41.947343649202068</v>
      </c>
      <c r="P20" s="282">
        <v>41.947343649202068</v>
      </c>
      <c r="Q20" s="282">
        <v>35.192800251157763</v>
      </c>
      <c r="R20" s="282">
        <v>35.192800251157763</v>
      </c>
      <c r="S20" s="282">
        <v>28.43825685311344</v>
      </c>
      <c r="T20" s="282">
        <v>28.43825685311344</v>
      </c>
      <c r="U20" s="282">
        <v>28.43825685311344</v>
      </c>
      <c r="V20" s="282">
        <v>21.683713455069132</v>
      </c>
      <c r="W20" s="282">
        <v>21.683713455069132</v>
      </c>
      <c r="X20" s="282">
        <v>14.92917005702482</v>
      </c>
      <c r="Y20" s="282">
        <v>14.92917005702482</v>
      </c>
      <c r="DA20" s="94" t="s">
        <v>447</v>
      </c>
    </row>
    <row r="21" spans="1:105" ht="12" customHeight="1" x14ac:dyDescent="0.25">
      <c r="A21" s="99" t="s">
        <v>80</v>
      </c>
      <c r="B21" s="282">
        <v>137.93103448275861</v>
      </c>
      <c r="C21" s="282">
        <v>123.82394101159819</v>
      </c>
      <c r="D21" s="282">
        <v>137.93103448275861</v>
      </c>
      <c r="E21" s="282">
        <v>152.03812795391909</v>
      </c>
      <c r="F21" s="282">
        <v>166.14522142507951</v>
      </c>
      <c r="G21" s="282">
        <v>166.14522142507951</v>
      </c>
      <c r="H21" s="282">
        <v>321.32324960784399</v>
      </c>
      <c r="I21" s="282">
        <v>335.43034307900439</v>
      </c>
      <c r="J21" s="282">
        <v>321.32324960784399</v>
      </c>
      <c r="K21" s="282">
        <v>321.32324960784399</v>
      </c>
      <c r="L21" s="282">
        <v>321.32324960784399</v>
      </c>
      <c r="M21" s="282">
        <v>307.21615613668359</v>
      </c>
      <c r="N21" s="282">
        <v>307.21615613668359</v>
      </c>
      <c r="O21" s="282">
        <v>405.96581043480649</v>
      </c>
      <c r="P21" s="282">
        <v>448.28709084828768</v>
      </c>
      <c r="Q21" s="282">
        <v>476.50127779060858</v>
      </c>
      <c r="R21" s="282">
        <v>504.71546473292938</v>
      </c>
      <c r="S21" s="282">
        <v>518.82255820408977</v>
      </c>
      <c r="T21" s="282">
        <v>575.25093208873136</v>
      </c>
      <c r="U21" s="282">
        <v>561.14383861757096</v>
      </c>
      <c r="V21" s="282">
        <v>561.14383861757096</v>
      </c>
      <c r="W21" s="282">
        <v>547.03674514641057</v>
      </c>
      <c r="X21" s="282">
        <v>547.03674514641057</v>
      </c>
      <c r="Y21" s="282">
        <v>561.14383861757096</v>
      </c>
      <c r="DA21" s="94" t="s">
        <v>448</v>
      </c>
    </row>
    <row r="22" spans="1:105" ht="12" customHeight="1" x14ac:dyDescent="0.25">
      <c r="A22" s="49" t="s">
        <v>443</v>
      </c>
      <c r="B22" s="242">
        <v>1724.137931034483</v>
      </c>
      <c r="C22" s="242">
        <v>1724.137931034483</v>
      </c>
      <c r="D22" s="242">
        <v>1567.2128525319799</v>
      </c>
      <c r="E22" s="242">
        <v>1567.2128525319799</v>
      </c>
      <c r="F22" s="242">
        <v>1567.2128525319799</v>
      </c>
      <c r="G22" s="242">
        <v>1410.2877740294771</v>
      </c>
      <c r="H22" s="242">
        <v>1410.2877740294771</v>
      </c>
      <c r="I22" s="242">
        <v>1253.362695526974</v>
      </c>
      <c r="J22" s="242">
        <v>1253.362695526974</v>
      </c>
      <c r="K22" s="242">
        <v>1253.362695526974</v>
      </c>
      <c r="L22" s="242">
        <v>1253.362695526974</v>
      </c>
      <c r="M22" s="242">
        <v>1253.362695526974</v>
      </c>
      <c r="N22" s="242">
        <v>1253.362695526974</v>
      </c>
      <c r="O22" s="242">
        <v>1253.362695526974</v>
      </c>
      <c r="P22" s="242">
        <v>1253.362695526974</v>
      </c>
      <c r="Q22" s="242">
        <v>1253.362695526974</v>
      </c>
      <c r="R22" s="242">
        <v>1253.362695526974</v>
      </c>
      <c r="S22" s="242">
        <v>1253.362695526974</v>
      </c>
      <c r="T22" s="242">
        <v>1253.362695526974</v>
      </c>
      <c r="U22" s="242">
        <v>1410.2877740294771</v>
      </c>
      <c r="V22" s="242">
        <v>1410.2877740294771</v>
      </c>
      <c r="W22" s="242">
        <v>1410.2877740294771</v>
      </c>
      <c r="X22" s="242">
        <v>1410.2877740294771</v>
      </c>
      <c r="Y22" s="242">
        <v>1253.362695526974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14.107093471160409</v>
      </c>
      <c r="E25" s="282">
        <f t="shared" si="4"/>
        <v>28.214186942320818</v>
      </c>
      <c r="F25" s="282">
        <f t="shared" si="4"/>
        <v>14.107093471160409</v>
      </c>
      <c r="G25" s="282">
        <f t="shared" si="4"/>
        <v>6.7545433980443104</v>
      </c>
      <c r="H25" s="282">
        <f t="shared" si="4"/>
        <v>169.2851216539249</v>
      </c>
      <c r="I25" s="282">
        <f t="shared" si="4"/>
        <v>14.107093471160409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98.749654298122877</v>
      </c>
      <c r="P25" s="282">
        <f t="shared" si="4"/>
        <v>56.428373884641637</v>
      </c>
      <c r="Q25" s="282">
        <f t="shared" si="4"/>
        <v>28.214186942320818</v>
      </c>
      <c r="R25" s="282">
        <f t="shared" si="4"/>
        <v>42.321280413481233</v>
      </c>
      <c r="S25" s="282">
        <f t="shared" si="4"/>
        <v>14.107093471160409</v>
      </c>
      <c r="T25" s="282">
        <f t="shared" si="4"/>
        <v>56.428373884641637</v>
      </c>
      <c r="U25" s="282">
        <f t="shared" si="4"/>
        <v>0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14.107093471160409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6.7545433980443104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14.107093471160409</v>
      </c>
      <c r="E27" s="282">
        <v>28.214186942320818</v>
      </c>
      <c r="F27" s="282">
        <v>14.107093471160409</v>
      </c>
      <c r="G27" s="282">
        <v>0</v>
      </c>
      <c r="H27" s="282">
        <v>169.2851216539249</v>
      </c>
      <c r="I27" s="282">
        <v>14.107093471160409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98.749654298122877</v>
      </c>
      <c r="P27" s="282">
        <v>56.428373884641637</v>
      </c>
      <c r="Q27" s="282">
        <v>28.214186942320818</v>
      </c>
      <c r="R27" s="282">
        <v>42.321280413481233</v>
      </c>
      <c r="S27" s="282">
        <v>14.107093471160409</v>
      </c>
      <c r="T27" s="282">
        <v>56.428373884641637</v>
      </c>
      <c r="U27" s="282">
        <v>0</v>
      </c>
      <c r="V27" s="282">
        <v>0</v>
      </c>
      <c r="W27" s="282">
        <v>0</v>
      </c>
      <c r="X27" s="282">
        <v>0</v>
      </c>
      <c r="Y27" s="282">
        <v>14.107093471160409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0</v>
      </c>
      <c r="G28" s="242">
        <v>0</v>
      </c>
      <c r="H28" s="242">
        <v>0</v>
      </c>
      <c r="I28" s="242">
        <v>0</v>
      </c>
      <c r="J28" s="242">
        <v>0</v>
      </c>
      <c r="K28" s="242">
        <v>156.92507850250271</v>
      </c>
      <c r="L28" s="242">
        <v>0</v>
      </c>
      <c r="M28" s="242">
        <v>0</v>
      </c>
      <c r="N28" s="242">
        <v>156.92507850250271</v>
      </c>
      <c r="O28" s="242">
        <v>0</v>
      </c>
      <c r="P28" s="242">
        <v>156.92507850250271</v>
      </c>
      <c r="Q28" s="242">
        <v>0</v>
      </c>
      <c r="R28" s="242">
        <v>156.92507850250271</v>
      </c>
      <c r="S28" s="242">
        <v>0</v>
      </c>
      <c r="T28" s="242">
        <v>156.92507850250271</v>
      </c>
      <c r="U28" s="242">
        <v>156.92507850250271</v>
      </c>
      <c r="V28" s="242">
        <v>0</v>
      </c>
      <c r="W28" s="242">
        <v>156.92507850250271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14.107093471160411</v>
      </c>
      <c r="D31" s="282">
        <f t="shared" si="6"/>
        <v>0</v>
      </c>
      <c r="E31" s="282">
        <f t="shared" si="6"/>
        <v>20.861636869204659</v>
      </c>
      <c r="F31" s="282">
        <f t="shared" si="6"/>
        <v>0</v>
      </c>
      <c r="G31" s="282">
        <f t="shared" si="6"/>
        <v>6.754543398044305</v>
      </c>
      <c r="H31" s="282">
        <f t="shared" si="6"/>
        <v>14.107093471160397</v>
      </c>
      <c r="I31" s="282">
        <f t="shared" si="6"/>
        <v>0</v>
      </c>
      <c r="J31" s="282">
        <f t="shared" si="6"/>
        <v>20.861636869204702</v>
      </c>
      <c r="K31" s="282">
        <f t="shared" si="6"/>
        <v>0</v>
      </c>
      <c r="L31" s="282">
        <f t="shared" si="6"/>
        <v>6.7545433980443121</v>
      </c>
      <c r="M31" s="282">
        <f t="shared" si="6"/>
        <v>14.107093471160397</v>
      </c>
      <c r="N31" s="282">
        <f t="shared" si="6"/>
        <v>0</v>
      </c>
      <c r="O31" s="282">
        <f t="shared" si="6"/>
        <v>6.7545433980443121</v>
      </c>
      <c r="P31" s="282">
        <f t="shared" si="6"/>
        <v>14.107093471160454</v>
      </c>
      <c r="Q31" s="282">
        <f t="shared" si="6"/>
        <v>6.754543398044305</v>
      </c>
      <c r="R31" s="282">
        <f t="shared" si="6"/>
        <v>14.107093471160397</v>
      </c>
      <c r="S31" s="282">
        <f t="shared" si="6"/>
        <v>6.7545433980443228</v>
      </c>
      <c r="T31" s="282">
        <f t="shared" si="6"/>
        <v>0</v>
      </c>
      <c r="U31" s="282">
        <f t="shared" si="6"/>
        <v>14.107093471160397</v>
      </c>
      <c r="V31" s="282">
        <f t="shared" si="6"/>
        <v>6.7545433980443086</v>
      </c>
      <c r="W31" s="282">
        <f t="shared" si="6"/>
        <v>14.107093471160397</v>
      </c>
      <c r="X31" s="282">
        <f t="shared" si="6"/>
        <v>6.7545433980443121</v>
      </c>
      <c r="Y31" s="282">
        <f t="shared" si="6"/>
        <v>0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6.7545433980443192</v>
      </c>
      <c r="F32" s="282">
        <f t="shared" si="7"/>
        <v>0</v>
      </c>
      <c r="G32" s="282">
        <f t="shared" si="7"/>
        <v>6.754543398044305</v>
      </c>
      <c r="H32" s="282">
        <f t="shared" si="7"/>
        <v>0</v>
      </c>
      <c r="I32" s="282">
        <f t="shared" si="7"/>
        <v>0</v>
      </c>
      <c r="J32" s="282">
        <f t="shared" si="7"/>
        <v>6.754543398044305</v>
      </c>
      <c r="K32" s="282">
        <f t="shared" si="7"/>
        <v>0</v>
      </c>
      <c r="L32" s="282">
        <f t="shared" si="7"/>
        <v>6.7545433980443121</v>
      </c>
      <c r="M32" s="282">
        <f t="shared" si="7"/>
        <v>0</v>
      </c>
      <c r="N32" s="282">
        <f t="shared" si="7"/>
        <v>0</v>
      </c>
      <c r="O32" s="282">
        <f t="shared" si="7"/>
        <v>6.7545433980443121</v>
      </c>
      <c r="P32" s="282">
        <f t="shared" si="7"/>
        <v>0</v>
      </c>
      <c r="Q32" s="282">
        <f t="shared" si="7"/>
        <v>6.754543398044305</v>
      </c>
      <c r="R32" s="282">
        <f t="shared" si="7"/>
        <v>0</v>
      </c>
      <c r="S32" s="282">
        <f t="shared" si="7"/>
        <v>6.7545433980443228</v>
      </c>
      <c r="T32" s="282">
        <f t="shared" si="7"/>
        <v>0</v>
      </c>
      <c r="U32" s="282">
        <f t="shared" si="7"/>
        <v>0</v>
      </c>
      <c r="V32" s="282">
        <f t="shared" si="7"/>
        <v>6.7545433980443086</v>
      </c>
      <c r="W32" s="282">
        <f t="shared" si="7"/>
        <v>0</v>
      </c>
      <c r="X32" s="282">
        <f t="shared" si="7"/>
        <v>6.7545433980443121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14.107093471160411</v>
      </c>
      <c r="D33" s="282">
        <f t="shared" si="8"/>
        <v>0</v>
      </c>
      <c r="E33" s="282">
        <f t="shared" si="8"/>
        <v>14.10709347116034</v>
      </c>
      <c r="F33" s="282">
        <f t="shared" si="8"/>
        <v>0</v>
      </c>
      <c r="G33" s="282">
        <f t="shared" si="8"/>
        <v>0</v>
      </c>
      <c r="H33" s="282">
        <f t="shared" si="8"/>
        <v>14.107093471160397</v>
      </c>
      <c r="I33" s="282">
        <f t="shared" si="8"/>
        <v>0</v>
      </c>
      <c r="J33" s="282">
        <f t="shared" si="8"/>
        <v>14.107093471160397</v>
      </c>
      <c r="K33" s="282">
        <f t="shared" si="8"/>
        <v>0</v>
      </c>
      <c r="L33" s="282">
        <f t="shared" si="8"/>
        <v>0</v>
      </c>
      <c r="M33" s="282">
        <f t="shared" si="8"/>
        <v>14.107093471160397</v>
      </c>
      <c r="N33" s="282">
        <f t="shared" si="8"/>
        <v>0</v>
      </c>
      <c r="O33" s="282">
        <f t="shared" si="8"/>
        <v>0</v>
      </c>
      <c r="P33" s="282">
        <f t="shared" si="8"/>
        <v>14.107093471160454</v>
      </c>
      <c r="Q33" s="282">
        <f t="shared" si="8"/>
        <v>0</v>
      </c>
      <c r="R33" s="282">
        <f t="shared" si="8"/>
        <v>14.107093471160397</v>
      </c>
      <c r="S33" s="282">
        <f t="shared" si="8"/>
        <v>0</v>
      </c>
      <c r="T33" s="282">
        <f t="shared" si="8"/>
        <v>0</v>
      </c>
      <c r="U33" s="282">
        <f t="shared" si="8"/>
        <v>14.107093471160397</v>
      </c>
      <c r="V33" s="282">
        <f t="shared" si="8"/>
        <v>0</v>
      </c>
      <c r="W33" s="282">
        <f t="shared" si="8"/>
        <v>14.107093471160397</v>
      </c>
      <c r="X33" s="282">
        <f t="shared" si="8"/>
        <v>0</v>
      </c>
      <c r="Y33" s="282">
        <f t="shared" si="8"/>
        <v>0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156.92507850250308</v>
      </c>
      <c r="E34" s="242">
        <f t="shared" si="9"/>
        <v>0</v>
      </c>
      <c r="F34" s="242">
        <f t="shared" si="9"/>
        <v>0</v>
      </c>
      <c r="G34" s="242">
        <f t="shared" si="9"/>
        <v>156.92507850250286</v>
      </c>
      <c r="H34" s="242">
        <f t="shared" si="9"/>
        <v>0</v>
      </c>
      <c r="I34" s="242">
        <f t="shared" si="9"/>
        <v>156.92507850250308</v>
      </c>
      <c r="J34" s="242">
        <f t="shared" si="9"/>
        <v>0</v>
      </c>
      <c r="K34" s="242">
        <f t="shared" si="9"/>
        <v>156.92507850250263</v>
      </c>
      <c r="L34" s="242">
        <f t="shared" si="9"/>
        <v>0</v>
      </c>
      <c r="M34" s="242">
        <f t="shared" si="9"/>
        <v>0</v>
      </c>
      <c r="N34" s="242">
        <f t="shared" si="9"/>
        <v>156.92507850250263</v>
      </c>
      <c r="O34" s="242">
        <f t="shared" si="9"/>
        <v>0</v>
      </c>
      <c r="P34" s="242">
        <f t="shared" si="9"/>
        <v>156.92507850250263</v>
      </c>
      <c r="Q34" s="242">
        <f t="shared" si="9"/>
        <v>0</v>
      </c>
      <c r="R34" s="242">
        <f t="shared" si="9"/>
        <v>156.92507850250263</v>
      </c>
      <c r="S34" s="242">
        <f t="shared" si="9"/>
        <v>0</v>
      </c>
      <c r="T34" s="242">
        <f t="shared" si="9"/>
        <v>156.92507850250263</v>
      </c>
      <c r="U34" s="242">
        <f t="shared" si="9"/>
        <v>0</v>
      </c>
      <c r="V34" s="242">
        <f t="shared" si="9"/>
        <v>0</v>
      </c>
      <c r="W34" s="242">
        <f t="shared" si="9"/>
        <v>156.92507850250263</v>
      </c>
      <c r="X34" s="242">
        <f t="shared" si="9"/>
        <v>0</v>
      </c>
      <c r="Y34" s="242">
        <f t="shared" si="9"/>
        <v>156.92507850250308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50.46595174568472</v>
      </c>
      <c r="C37" s="282">
        <f t="shared" si="11"/>
        <v>31.090592076628113</v>
      </c>
      <c r="D37" s="282">
        <f t="shared" si="11"/>
        <v>32.797551724137918</v>
      </c>
      <c r="E37" s="282">
        <f t="shared" si="11"/>
        <v>35.359101797254077</v>
      </c>
      <c r="F37" s="282">
        <f t="shared" si="11"/>
        <v>31.547195268414498</v>
      </c>
      <c r="G37" s="282">
        <f t="shared" si="11"/>
        <v>25.438695268414499</v>
      </c>
      <c r="H37" s="282">
        <f t="shared" si="11"/>
        <v>31.901223451179014</v>
      </c>
      <c r="I37" s="282">
        <f t="shared" si="11"/>
        <v>32.289316922339367</v>
      </c>
      <c r="J37" s="282">
        <f t="shared" si="11"/>
        <v>48.849680053134684</v>
      </c>
      <c r="K37" s="282">
        <f t="shared" si="11"/>
        <v>216.60168005313469</v>
      </c>
      <c r="L37" s="282">
        <f t="shared" si="11"/>
        <v>180.94113665509036</v>
      </c>
      <c r="M37" s="282">
        <f t="shared" si="11"/>
        <v>152.84004318392996</v>
      </c>
      <c r="N37" s="282">
        <f t="shared" si="11"/>
        <v>143.03504318392996</v>
      </c>
      <c r="O37" s="282">
        <f t="shared" si="11"/>
        <v>65.043154084008549</v>
      </c>
      <c r="P37" s="282">
        <f t="shared" si="11"/>
        <v>65.228434497489772</v>
      </c>
      <c r="Q37" s="282">
        <f t="shared" si="11"/>
        <v>68.918078041766336</v>
      </c>
      <c r="R37" s="282">
        <f t="shared" si="11"/>
        <v>67.702264984087122</v>
      </c>
      <c r="S37" s="282">
        <f t="shared" si="11"/>
        <v>61.389815057203236</v>
      </c>
      <c r="T37" s="282">
        <f t="shared" si="11"/>
        <v>63.762188941844784</v>
      </c>
      <c r="U37" s="282">
        <f t="shared" si="11"/>
        <v>90.318095470684398</v>
      </c>
      <c r="V37" s="282">
        <f t="shared" si="11"/>
        <v>182.95955207264009</v>
      </c>
      <c r="W37" s="282">
        <f t="shared" si="11"/>
        <v>62.573458601479707</v>
      </c>
      <c r="X37" s="282">
        <f t="shared" si="11"/>
        <v>55.028915203435375</v>
      </c>
      <c r="Y37" s="282">
        <f t="shared" si="11"/>
        <v>54.923008674595806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22.024517241379314</v>
      </c>
      <c r="C38" s="282">
        <f t="shared" si="12"/>
        <v>24.242517241379318</v>
      </c>
      <c r="D38" s="282">
        <f t="shared" si="12"/>
        <v>19.840517241379317</v>
      </c>
      <c r="E38" s="282">
        <f t="shared" si="12"/>
        <v>16.839973843334995</v>
      </c>
      <c r="F38" s="282">
        <f t="shared" si="12"/>
        <v>16.403973843334995</v>
      </c>
      <c r="G38" s="282">
        <f t="shared" si="12"/>
        <v>7.7029738433349948</v>
      </c>
      <c r="H38" s="282">
        <f t="shared" si="12"/>
        <v>4.590973843335</v>
      </c>
      <c r="I38" s="282">
        <f t="shared" si="12"/>
        <v>7.7429738433349939</v>
      </c>
      <c r="J38" s="282">
        <f t="shared" si="12"/>
        <v>7.9134304452906932</v>
      </c>
      <c r="K38" s="282">
        <f t="shared" si="12"/>
        <v>55.456430445290692</v>
      </c>
      <c r="L38" s="282">
        <f t="shared" si="12"/>
        <v>48.70188704724638</v>
      </c>
      <c r="M38" s="282">
        <f t="shared" si="12"/>
        <v>48.70188704724638</v>
      </c>
      <c r="N38" s="282">
        <f t="shared" si="12"/>
        <v>48.70188704724638</v>
      </c>
      <c r="O38" s="282">
        <f t="shared" si="12"/>
        <v>41.947343649202068</v>
      </c>
      <c r="P38" s="282">
        <f t="shared" si="12"/>
        <v>41.947343649202068</v>
      </c>
      <c r="Q38" s="282">
        <f t="shared" si="12"/>
        <v>35.192800251157763</v>
      </c>
      <c r="R38" s="282">
        <f t="shared" si="12"/>
        <v>35.192800251157763</v>
      </c>
      <c r="S38" s="282">
        <f t="shared" si="12"/>
        <v>28.43825685311344</v>
      </c>
      <c r="T38" s="282">
        <f t="shared" si="12"/>
        <v>28.43825685311344</v>
      </c>
      <c r="U38" s="282">
        <f t="shared" si="12"/>
        <v>28.43825685311344</v>
      </c>
      <c r="V38" s="282">
        <f t="shared" si="12"/>
        <v>21.683713455069132</v>
      </c>
      <c r="W38" s="282">
        <f t="shared" si="12"/>
        <v>21.683713455069132</v>
      </c>
      <c r="X38" s="282">
        <f t="shared" si="12"/>
        <v>14.92917005702482</v>
      </c>
      <c r="Y38" s="282">
        <f t="shared" si="12"/>
        <v>14.92917005702482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28.441434504305406</v>
      </c>
      <c r="C39" s="282">
        <f t="shared" si="13"/>
        <v>6.848074835248795</v>
      </c>
      <c r="D39" s="282">
        <f t="shared" si="13"/>
        <v>12.957034482758601</v>
      </c>
      <c r="E39" s="282">
        <f t="shared" si="13"/>
        <v>18.519127953919082</v>
      </c>
      <c r="F39" s="282">
        <f t="shared" si="13"/>
        <v>15.143221425079503</v>
      </c>
      <c r="G39" s="282">
        <f t="shared" si="13"/>
        <v>17.735721425079504</v>
      </c>
      <c r="H39" s="282">
        <f t="shared" si="13"/>
        <v>27.310249607844014</v>
      </c>
      <c r="I39" s="282">
        <f t="shared" si="13"/>
        <v>24.546343079004373</v>
      </c>
      <c r="J39" s="282">
        <f t="shared" si="13"/>
        <v>40.93624960784399</v>
      </c>
      <c r="K39" s="282">
        <f t="shared" si="13"/>
        <v>161.14524960784399</v>
      </c>
      <c r="L39" s="282">
        <f t="shared" si="13"/>
        <v>132.23924960784399</v>
      </c>
      <c r="M39" s="282">
        <f t="shared" si="13"/>
        <v>104.13815613668359</v>
      </c>
      <c r="N39" s="282">
        <f t="shared" si="13"/>
        <v>94.333156136683584</v>
      </c>
      <c r="O39" s="282">
        <f t="shared" si="13"/>
        <v>23.095810434806481</v>
      </c>
      <c r="P39" s="282">
        <f t="shared" si="13"/>
        <v>23.281090848287704</v>
      </c>
      <c r="Q39" s="282">
        <f t="shared" si="13"/>
        <v>33.725277790608573</v>
      </c>
      <c r="R39" s="282">
        <f t="shared" si="13"/>
        <v>32.509464732929359</v>
      </c>
      <c r="S39" s="282">
        <f t="shared" si="13"/>
        <v>32.951558204089793</v>
      </c>
      <c r="T39" s="282">
        <f t="shared" si="13"/>
        <v>35.32393208873134</v>
      </c>
      <c r="U39" s="282">
        <f t="shared" si="13"/>
        <v>61.879838617570954</v>
      </c>
      <c r="V39" s="282">
        <f t="shared" si="13"/>
        <v>161.27583861757097</v>
      </c>
      <c r="W39" s="282">
        <f t="shared" si="13"/>
        <v>40.889745146410576</v>
      </c>
      <c r="X39" s="282">
        <f t="shared" si="13"/>
        <v>40.099745146410555</v>
      </c>
      <c r="Y39" s="282">
        <f t="shared" si="13"/>
        <v>39.993838617570987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611.24153103448293</v>
      </c>
      <c r="C40" s="242">
        <f t="shared" si="14"/>
        <v>593.81294770115005</v>
      </c>
      <c r="D40" s="242">
        <f t="shared" si="14"/>
        <v>451.05128586531282</v>
      </c>
      <c r="E40" s="242">
        <f t="shared" si="14"/>
        <v>452.07355253197989</v>
      </c>
      <c r="F40" s="242">
        <f t="shared" si="14"/>
        <v>403.74706919864593</v>
      </c>
      <c r="G40" s="242">
        <f t="shared" si="14"/>
        <v>260.65045736281013</v>
      </c>
      <c r="H40" s="242">
        <f t="shared" si="14"/>
        <v>271.41285736280997</v>
      </c>
      <c r="I40" s="242">
        <f t="shared" si="14"/>
        <v>129.57977886030699</v>
      </c>
      <c r="J40" s="242">
        <f t="shared" si="14"/>
        <v>133.70707052697389</v>
      </c>
      <c r="K40" s="242">
        <f t="shared" si="14"/>
        <v>188.26936219364097</v>
      </c>
      <c r="L40" s="242">
        <f t="shared" si="14"/>
        <v>316.58059552697409</v>
      </c>
      <c r="M40" s="242">
        <f t="shared" si="14"/>
        <v>159.70036219364101</v>
      </c>
      <c r="N40" s="242">
        <f t="shared" si="14"/>
        <v>171.85019552697395</v>
      </c>
      <c r="O40" s="242">
        <f t="shared" si="14"/>
        <v>267.98569552697404</v>
      </c>
      <c r="P40" s="242">
        <f t="shared" si="14"/>
        <v>129.80402886030697</v>
      </c>
      <c r="Q40" s="242">
        <f t="shared" si="14"/>
        <v>121.62386219364089</v>
      </c>
      <c r="R40" s="242">
        <f t="shared" si="14"/>
        <v>178.58252886030709</v>
      </c>
      <c r="S40" s="242">
        <f t="shared" si="14"/>
        <v>89.142862193640894</v>
      </c>
      <c r="T40" s="242">
        <f t="shared" si="14"/>
        <v>124.65287886030706</v>
      </c>
      <c r="U40" s="242">
        <f t="shared" si="14"/>
        <v>178.63739069614417</v>
      </c>
      <c r="V40" s="242">
        <f t="shared" si="14"/>
        <v>198.32519069614318</v>
      </c>
      <c r="W40" s="242">
        <f t="shared" si="14"/>
        <v>152.83762402947718</v>
      </c>
      <c r="X40" s="242">
        <f t="shared" si="14"/>
        <v>153.11718043773612</v>
      </c>
      <c r="Y40" s="242">
        <f t="shared" si="14"/>
        <v>132.56359054973791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625.06173688736021</v>
      </c>
      <c r="C43" s="210">
        <v>646.18116938950993</v>
      </c>
      <c r="D43" s="210">
        <v>602.86981943250214</v>
      </c>
      <c r="E43" s="210">
        <v>594.24032674118644</v>
      </c>
      <c r="F43" s="210">
        <v>573.04376612209808</v>
      </c>
      <c r="G43" s="210">
        <v>543.58263112639725</v>
      </c>
      <c r="H43" s="210">
        <v>554.4470335339638</v>
      </c>
      <c r="I43" s="210">
        <v>554.38589853826306</v>
      </c>
      <c r="J43" s="210">
        <v>501.9472914875322</v>
      </c>
      <c r="K43" s="210">
        <v>413.78357695614778</v>
      </c>
      <c r="L43" s="210">
        <v>360.78168529664651</v>
      </c>
      <c r="M43" s="210">
        <v>402.30214961306962</v>
      </c>
      <c r="N43" s="210">
        <v>409.40223559759238</v>
      </c>
      <c r="O43" s="210">
        <v>406.13662940670679</v>
      </c>
      <c r="P43" s="210">
        <v>421.36242476354249</v>
      </c>
      <c r="Q43" s="210">
        <v>432.74178847807389</v>
      </c>
      <c r="R43" s="210">
        <v>437.27523645743759</v>
      </c>
      <c r="S43" s="210">
        <v>470.70472914875307</v>
      </c>
      <c r="T43" s="210">
        <v>484.28839208942401</v>
      </c>
      <c r="U43" s="210">
        <v>506.42287188306102</v>
      </c>
      <c r="V43" s="210">
        <v>470.10335339638863</v>
      </c>
      <c r="W43" s="210">
        <v>479.19509888220119</v>
      </c>
      <c r="X43" s="210">
        <v>479.24582975064487</v>
      </c>
      <c r="Y43" s="210">
        <v>427.25967325881328</v>
      </c>
      <c r="DA43" s="109" t="s">
        <v>457</v>
      </c>
    </row>
    <row r="44" spans="1:105" ht="12" customHeight="1" x14ac:dyDescent="0.25">
      <c r="A44" s="24" t="s">
        <v>28</v>
      </c>
      <c r="B44" s="213">
        <v>79.34419604471195</v>
      </c>
      <c r="C44" s="213">
        <v>94.903267411865855</v>
      </c>
      <c r="D44" s="213">
        <v>65.750816852966466</v>
      </c>
      <c r="E44" s="213">
        <v>53.132502149613067</v>
      </c>
      <c r="F44" s="213">
        <v>29.36835769561478</v>
      </c>
      <c r="G44" s="213">
        <v>2.5035253654342222</v>
      </c>
      <c r="H44" s="213">
        <v>2.572055030094583</v>
      </c>
      <c r="I44" s="213">
        <v>16.32338779019776</v>
      </c>
      <c r="J44" s="213">
        <v>16.879879621668099</v>
      </c>
      <c r="K44" s="213">
        <v>2.6270851246775582</v>
      </c>
      <c r="L44" s="213">
        <v>3.9108340498710228</v>
      </c>
      <c r="M44" s="213">
        <v>10.454514187446261</v>
      </c>
      <c r="N44" s="213">
        <v>9.3617368873602747</v>
      </c>
      <c r="O44" s="213">
        <v>5.3478073946689584</v>
      </c>
      <c r="P44" s="213">
        <v>6.1775580395528813</v>
      </c>
      <c r="Q44" s="213">
        <v>7.326225279449698</v>
      </c>
      <c r="R44" s="213">
        <v>5.6577815993121243</v>
      </c>
      <c r="S44" s="213">
        <v>9.068185726569217</v>
      </c>
      <c r="T44" s="213">
        <v>19.985554600171969</v>
      </c>
      <c r="U44" s="213">
        <v>35.080825451418747</v>
      </c>
      <c r="V44" s="213">
        <v>24.055889939810829</v>
      </c>
      <c r="W44" s="213">
        <v>24.930696474634569</v>
      </c>
      <c r="X44" s="213">
        <v>61.615563198624237</v>
      </c>
      <c r="Y44" s="213">
        <v>22.066895958727429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20.801117798796209</v>
      </c>
      <c r="C45" s="204">
        <f t="shared" si="15"/>
        <v>18.911865864144449</v>
      </c>
      <c r="D45" s="204">
        <f t="shared" si="15"/>
        <v>14.887274290627687</v>
      </c>
      <c r="E45" s="204">
        <f t="shared" si="15"/>
        <v>11.930352536543422</v>
      </c>
      <c r="F45" s="204">
        <f t="shared" si="15"/>
        <v>15.847463456577817</v>
      </c>
      <c r="G45" s="204">
        <f t="shared" si="15"/>
        <v>14.887274290627687</v>
      </c>
      <c r="H45" s="204">
        <f t="shared" si="15"/>
        <v>14.887274290627687</v>
      </c>
      <c r="I45" s="204">
        <f t="shared" si="15"/>
        <v>9.0976784178847812</v>
      </c>
      <c r="J45" s="204">
        <f t="shared" si="15"/>
        <v>9.0976784178847812</v>
      </c>
      <c r="K45" s="204">
        <f t="shared" si="15"/>
        <v>9.0570077386070498</v>
      </c>
      <c r="L45" s="204">
        <f t="shared" si="15"/>
        <v>9.1358555460017179</v>
      </c>
      <c r="M45" s="204">
        <f t="shared" si="15"/>
        <v>8.1016337059329295</v>
      </c>
      <c r="N45" s="204">
        <f t="shared" si="15"/>
        <v>7.0029234737747199</v>
      </c>
      <c r="O45" s="204">
        <f t="shared" si="15"/>
        <v>7.0029234737747199</v>
      </c>
      <c r="P45" s="204">
        <f t="shared" si="15"/>
        <v>6.0475494411006006</v>
      </c>
      <c r="Q45" s="204">
        <f t="shared" si="15"/>
        <v>5.9472055030094584</v>
      </c>
      <c r="R45" s="204">
        <f t="shared" si="15"/>
        <v>9.8404987102321577</v>
      </c>
      <c r="S45" s="204">
        <f t="shared" si="15"/>
        <v>16.130868443680139</v>
      </c>
      <c r="T45" s="204">
        <f t="shared" si="15"/>
        <v>11.326655202063627</v>
      </c>
      <c r="U45" s="204">
        <f t="shared" si="15"/>
        <v>12.735941530524505</v>
      </c>
      <c r="V45" s="204">
        <f t="shared" si="15"/>
        <v>11.183748925193465</v>
      </c>
      <c r="W45" s="204">
        <f t="shared" si="15"/>
        <v>8.2277730008598464</v>
      </c>
      <c r="X45" s="204">
        <f t="shared" si="15"/>
        <v>7.885554600171969</v>
      </c>
      <c r="Y45" s="204">
        <f t="shared" si="15"/>
        <v>8.1132416165090255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1.129750644883921</v>
      </c>
      <c r="C47" s="204">
        <v>2.259501289767841</v>
      </c>
      <c r="D47" s="204">
        <v>1.129750644883921</v>
      </c>
      <c r="E47" s="204">
        <v>1.129750644883921</v>
      </c>
      <c r="F47" s="204">
        <v>1.129750644883921</v>
      </c>
      <c r="G47" s="204">
        <v>1.129750644883921</v>
      </c>
      <c r="H47" s="204">
        <v>1.129750644883921</v>
      </c>
      <c r="I47" s="204">
        <v>1.129750644883921</v>
      </c>
      <c r="J47" s="204">
        <v>1.129750644883921</v>
      </c>
      <c r="K47" s="204">
        <v>1.098710232158211</v>
      </c>
      <c r="L47" s="204">
        <v>1.098710232158211</v>
      </c>
      <c r="M47" s="204">
        <v>1.098710232158211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0.63611349957007735</v>
      </c>
      <c r="T47" s="204">
        <v>0.64711951848667237</v>
      </c>
      <c r="U47" s="204">
        <v>0.63834909716251076</v>
      </c>
      <c r="V47" s="204">
        <v>0.5921754084264832</v>
      </c>
      <c r="W47" s="204">
        <v>0.72622527944969895</v>
      </c>
      <c r="X47" s="204">
        <v>0.67790197764402405</v>
      </c>
      <c r="Y47" s="204">
        <v>0.65924333619948405</v>
      </c>
      <c r="DA47" s="71" t="s">
        <v>460</v>
      </c>
    </row>
    <row r="48" spans="1:105" ht="12" customHeight="1" x14ac:dyDescent="0.25">
      <c r="A48" s="18" t="s">
        <v>71</v>
      </c>
      <c r="B48" s="204">
        <v>6.1622527944969896</v>
      </c>
      <c r="C48" s="204">
        <v>4.1081685296646597</v>
      </c>
      <c r="D48" s="204">
        <v>4.1081685296646597</v>
      </c>
      <c r="E48" s="204">
        <v>3.0810834049871021</v>
      </c>
      <c r="F48" s="204">
        <v>4.1081685296646597</v>
      </c>
      <c r="G48" s="204">
        <v>4.1081685296646597</v>
      </c>
      <c r="H48" s="204">
        <v>4.1081685296646597</v>
      </c>
      <c r="I48" s="204">
        <v>4.1081685296646597</v>
      </c>
      <c r="J48" s="204">
        <v>4.1081685296646597</v>
      </c>
      <c r="K48" s="204">
        <v>4.1368013757523636</v>
      </c>
      <c r="L48" s="204">
        <v>5.171023215821152</v>
      </c>
      <c r="M48" s="204">
        <v>4.1368013757523636</v>
      </c>
      <c r="N48" s="204">
        <v>4.1368013757523636</v>
      </c>
      <c r="O48" s="204">
        <v>4.1368013757523636</v>
      </c>
      <c r="P48" s="204">
        <v>4.1368013757523636</v>
      </c>
      <c r="Q48" s="204">
        <v>3.0810834049871021</v>
      </c>
      <c r="R48" s="204">
        <v>4.1081685296646597</v>
      </c>
      <c r="S48" s="204">
        <v>4.3669819432502148</v>
      </c>
      <c r="T48" s="204">
        <v>4.4594153052450558</v>
      </c>
      <c r="U48" s="204">
        <v>5.1064488392089418</v>
      </c>
      <c r="V48" s="204">
        <v>2.520378331900258</v>
      </c>
      <c r="W48" s="204">
        <v>1.35262252794497</v>
      </c>
      <c r="X48" s="204">
        <v>0.9582115219260533</v>
      </c>
      <c r="Y48" s="204">
        <v>1.4779019776440241</v>
      </c>
      <c r="DA48" s="71" t="s">
        <v>461</v>
      </c>
    </row>
    <row r="49" spans="1:105" ht="12" customHeight="1" x14ac:dyDescent="0.25">
      <c r="A49" s="18" t="s">
        <v>32</v>
      </c>
      <c r="B49" s="204">
        <v>13.5091143594153</v>
      </c>
      <c r="C49" s="204">
        <v>12.544196044711949</v>
      </c>
      <c r="D49" s="204">
        <v>9.6493551160791053</v>
      </c>
      <c r="E49" s="204">
        <v>7.7195184866723991</v>
      </c>
      <c r="F49" s="204">
        <v>9.6493551160791053</v>
      </c>
      <c r="G49" s="204">
        <v>9.6493551160791053</v>
      </c>
      <c r="H49" s="204">
        <v>9.6493551160791053</v>
      </c>
      <c r="I49" s="204">
        <v>3.8597592433362</v>
      </c>
      <c r="J49" s="204">
        <v>3.8597592433362</v>
      </c>
      <c r="K49" s="204">
        <v>3.8214961306964752</v>
      </c>
      <c r="L49" s="204">
        <v>2.8661220980223558</v>
      </c>
      <c r="M49" s="204">
        <v>2.8661220980223558</v>
      </c>
      <c r="N49" s="204">
        <v>2.8661220980223558</v>
      </c>
      <c r="O49" s="204">
        <v>2.8661220980223558</v>
      </c>
      <c r="P49" s="204">
        <v>1.9107480653482369</v>
      </c>
      <c r="Q49" s="204">
        <v>2.8661220980223558</v>
      </c>
      <c r="R49" s="204">
        <v>5.732330180567498</v>
      </c>
      <c r="S49" s="204">
        <v>11.06620808254514</v>
      </c>
      <c r="T49" s="204">
        <v>6.1575236457437654</v>
      </c>
      <c r="U49" s="204">
        <v>6.9742046431642297</v>
      </c>
      <c r="V49" s="204">
        <v>8.0570937231298352</v>
      </c>
      <c r="W49" s="204">
        <v>6.1331040412725706</v>
      </c>
      <c r="X49" s="204">
        <v>6.2205503009458294</v>
      </c>
      <c r="Y49" s="204">
        <v>5.944110060189165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0.96018916595012893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6.1564918314703357E-2</v>
      </c>
      <c r="T50" s="204">
        <v>6.2596732588134127E-2</v>
      </c>
      <c r="U50" s="204">
        <v>1.6938950988822012E-2</v>
      </c>
      <c r="V50" s="204">
        <v>1.4101461736887359E-2</v>
      </c>
      <c r="W50" s="204">
        <v>1.5821152192605329E-2</v>
      </c>
      <c r="X50" s="204">
        <v>2.8890799656061911E-2</v>
      </c>
      <c r="Y50" s="204">
        <v>3.198624247635426E-2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193.03525365434217</v>
      </c>
      <c r="C51" s="204">
        <f t="shared" si="16"/>
        <v>197.06457437661226</v>
      </c>
      <c r="D51" s="204">
        <f t="shared" si="16"/>
        <v>198.91083404987103</v>
      </c>
      <c r="E51" s="204">
        <f t="shared" si="16"/>
        <v>200.79776440240755</v>
      </c>
      <c r="F51" s="204">
        <f t="shared" si="16"/>
        <v>195.01049011177992</v>
      </c>
      <c r="G51" s="204">
        <f t="shared" si="16"/>
        <v>177.33826311263971</v>
      </c>
      <c r="H51" s="204">
        <f t="shared" si="16"/>
        <v>187.03069647463457</v>
      </c>
      <c r="I51" s="204">
        <f t="shared" si="16"/>
        <v>183.65098882201198</v>
      </c>
      <c r="J51" s="204">
        <f t="shared" si="16"/>
        <v>185.26560619088565</v>
      </c>
      <c r="K51" s="204">
        <f t="shared" si="16"/>
        <v>165.55606190885635</v>
      </c>
      <c r="L51" s="204">
        <f t="shared" si="16"/>
        <v>167.17222699914012</v>
      </c>
      <c r="M51" s="204">
        <f t="shared" si="16"/>
        <v>183.32089423903702</v>
      </c>
      <c r="N51" s="204">
        <f t="shared" si="16"/>
        <v>187.75434221840064</v>
      </c>
      <c r="O51" s="204">
        <f t="shared" si="16"/>
        <v>186.48675838349101</v>
      </c>
      <c r="P51" s="204">
        <f t="shared" si="16"/>
        <v>197.66792777300088</v>
      </c>
      <c r="Q51" s="204">
        <f t="shared" si="16"/>
        <v>205.1280309544282</v>
      </c>
      <c r="R51" s="204">
        <f t="shared" si="16"/>
        <v>202.5641444539983</v>
      </c>
      <c r="S51" s="204">
        <f t="shared" si="16"/>
        <v>214.42123817712803</v>
      </c>
      <c r="T51" s="204">
        <f t="shared" si="16"/>
        <v>225.08512467755804</v>
      </c>
      <c r="U51" s="204">
        <f t="shared" si="16"/>
        <v>221.70412725709366</v>
      </c>
      <c r="V51" s="204">
        <f t="shared" si="16"/>
        <v>215.9429922613929</v>
      </c>
      <c r="W51" s="204">
        <f t="shared" si="16"/>
        <v>220.37712811693899</v>
      </c>
      <c r="X51" s="204">
        <f t="shared" si="16"/>
        <v>207.44024075666383</v>
      </c>
      <c r="Y51" s="204">
        <f t="shared" si="16"/>
        <v>197.94350816852963</v>
      </c>
      <c r="DA51" s="71"/>
    </row>
    <row r="52" spans="1:105" ht="12" customHeight="1" x14ac:dyDescent="0.25">
      <c r="A52" s="18" t="s">
        <v>73</v>
      </c>
      <c r="B52" s="204">
        <v>138.86500429922609</v>
      </c>
      <c r="C52" s="204">
        <v>136.13499570077391</v>
      </c>
      <c r="D52" s="204">
        <v>133.49097162510751</v>
      </c>
      <c r="E52" s="204">
        <v>140.1547721410146</v>
      </c>
      <c r="F52" s="204">
        <v>152.9019776440241</v>
      </c>
      <c r="G52" s="204">
        <v>154.38521066208079</v>
      </c>
      <c r="H52" s="204">
        <v>164.3164230438521</v>
      </c>
      <c r="I52" s="204">
        <v>160.98452278589849</v>
      </c>
      <c r="J52" s="204">
        <v>156.12639724849529</v>
      </c>
      <c r="K52" s="204">
        <v>139.61736887360269</v>
      </c>
      <c r="L52" s="204">
        <v>144.24299226139291</v>
      </c>
      <c r="M52" s="204">
        <v>159.30017196904561</v>
      </c>
      <c r="N52" s="204">
        <v>164.55760963026651</v>
      </c>
      <c r="O52" s="204">
        <v>160.10146173688739</v>
      </c>
      <c r="P52" s="204">
        <v>165.98976784178851</v>
      </c>
      <c r="Q52" s="204">
        <v>172.57807394668961</v>
      </c>
      <c r="R52" s="204">
        <v>172.58658641444541</v>
      </c>
      <c r="S52" s="204">
        <v>180.43981083404981</v>
      </c>
      <c r="T52" s="204">
        <v>190.08048151332761</v>
      </c>
      <c r="U52" s="204">
        <v>190.08323301805669</v>
      </c>
      <c r="V52" s="204">
        <v>183.03198624247631</v>
      </c>
      <c r="W52" s="204">
        <v>190.64161650902841</v>
      </c>
      <c r="X52" s="204">
        <v>174.8361134995701</v>
      </c>
      <c r="Y52" s="204">
        <v>168.89131556319859</v>
      </c>
      <c r="DA52" s="71" t="s">
        <v>464</v>
      </c>
    </row>
    <row r="53" spans="1:105" ht="12" customHeight="1" x14ac:dyDescent="0.25">
      <c r="A53" s="18" t="s">
        <v>36</v>
      </c>
      <c r="B53" s="204">
        <v>54.170249355116077</v>
      </c>
      <c r="C53" s="204">
        <v>60.929578675838343</v>
      </c>
      <c r="D53" s="204">
        <v>65.419862424763537</v>
      </c>
      <c r="E53" s="204">
        <v>60.642992261392948</v>
      </c>
      <c r="F53" s="204">
        <v>42.108512467755801</v>
      </c>
      <c r="G53" s="204">
        <v>22.9530524505589</v>
      </c>
      <c r="H53" s="204">
        <v>22.714273430782459</v>
      </c>
      <c r="I53" s="204">
        <v>22.666466036113501</v>
      </c>
      <c r="J53" s="204">
        <v>29.139208942390368</v>
      </c>
      <c r="K53" s="204">
        <v>25.93869303525365</v>
      </c>
      <c r="L53" s="204">
        <v>22.929234737747201</v>
      </c>
      <c r="M53" s="204">
        <v>24.020722269991399</v>
      </c>
      <c r="N53" s="204">
        <v>23.196732588134129</v>
      </c>
      <c r="O53" s="204">
        <v>26.38529664660361</v>
      </c>
      <c r="P53" s="204">
        <v>31.67815993121237</v>
      </c>
      <c r="Q53" s="204">
        <v>32.549957007738598</v>
      </c>
      <c r="R53" s="204">
        <v>29.977558039552878</v>
      </c>
      <c r="S53" s="204">
        <v>33.981427343078238</v>
      </c>
      <c r="T53" s="204">
        <v>35.004643164230437</v>
      </c>
      <c r="U53" s="204">
        <v>31.620894239036971</v>
      </c>
      <c r="V53" s="204">
        <v>32.911006018916588</v>
      </c>
      <c r="W53" s="204">
        <v>29.735511607910571</v>
      </c>
      <c r="X53" s="204">
        <v>32.604127257093722</v>
      </c>
      <c r="Y53" s="204">
        <v>29.05219260533104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0.26276870163370591</v>
      </c>
      <c r="C54" s="204">
        <f t="shared" si="17"/>
        <v>0.1194325021496131</v>
      </c>
      <c r="D54" s="204">
        <f t="shared" si="17"/>
        <v>2.3903697334479789E-2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0</v>
      </c>
      <c r="J54" s="204">
        <f t="shared" si="17"/>
        <v>0</v>
      </c>
      <c r="K54" s="204">
        <f t="shared" si="17"/>
        <v>0</v>
      </c>
      <c r="L54" s="204">
        <f t="shared" si="17"/>
        <v>2.3903697334479789E-2</v>
      </c>
      <c r="M54" s="204">
        <f t="shared" si="17"/>
        <v>0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0</v>
      </c>
      <c r="R54" s="204">
        <f t="shared" si="17"/>
        <v>2.3903697334479789E-2</v>
      </c>
      <c r="S54" s="204">
        <f t="shared" si="17"/>
        <v>0</v>
      </c>
      <c r="T54" s="204">
        <f t="shared" si="17"/>
        <v>0</v>
      </c>
      <c r="U54" s="204">
        <f t="shared" si="17"/>
        <v>0</v>
      </c>
      <c r="V54" s="204">
        <f t="shared" si="17"/>
        <v>0</v>
      </c>
      <c r="W54" s="204">
        <f t="shared" si="17"/>
        <v>0</v>
      </c>
      <c r="X54" s="204">
        <f t="shared" si="17"/>
        <v>1.289767841788478E-2</v>
      </c>
      <c r="Y54" s="204">
        <f t="shared" si="17"/>
        <v>1.6766981943250211E-2</v>
      </c>
      <c r="DA54" s="71"/>
    </row>
    <row r="55" spans="1:105" ht="12" customHeight="1" x14ac:dyDescent="0.25">
      <c r="A55" s="18" t="s">
        <v>38</v>
      </c>
      <c r="B55" s="204">
        <v>0.26276870163370591</v>
      </c>
      <c r="C55" s="204">
        <v>0.1194325021496131</v>
      </c>
      <c r="D55" s="204">
        <v>2.3903697334479789E-2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2.3903697334479789E-2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2.3903697334479789E-2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1.289767841788478E-2</v>
      </c>
      <c r="Y55" s="204">
        <v>1.6766981943250211E-2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0</v>
      </c>
      <c r="W56" s="204">
        <v>0</v>
      </c>
      <c r="X56" s="204">
        <v>0</v>
      </c>
      <c r="Y56" s="204">
        <v>0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17.60292347377472</v>
      </c>
      <c r="C61" s="204">
        <v>20.994582975064489</v>
      </c>
      <c r="D61" s="204">
        <v>20.37351676698194</v>
      </c>
      <c r="E61" s="204">
        <v>26.488048151332759</v>
      </c>
      <c r="F61" s="204">
        <v>26.79853826311264</v>
      </c>
      <c r="G61" s="204">
        <v>49.369475494411013</v>
      </c>
      <c r="H61" s="204">
        <v>43.422184006878759</v>
      </c>
      <c r="I61" s="204">
        <v>42.132416165090277</v>
      </c>
      <c r="J61" s="204">
        <v>36.017970765262248</v>
      </c>
      <c r="K61" s="204">
        <v>37.403267411865862</v>
      </c>
      <c r="L61" s="204">
        <v>33.247377472055028</v>
      </c>
      <c r="M61" s="204">
        <v>33.27119518486672</v>
      </c>
      <c r="N61" s="204">
        <v>35.635769561478931</v>
      </c>
      <c r="O61" s="204">
        <v>37.737661220980222</v>
      </c>
      <c r="P61" s="204">
        <v>31.933705932932071</v>
      </c>
      <c r="Q61" s="204">
        <v>32.483061049011177</v>
      </c>
      <c r="R61" s="204">
        <v>34.752106620808249</v>
      </c>
      <c r="S61" s="204">
        <v>29.90223559759243</v>
      </c>
      <c r="T61" s="204">
        <v>22.4414445399828</v>
      </c>
      <c r="U61" s="204">
        <v>19.25159071367154</v>
      </c>
      <c r="V61" s="204">
        <v>22.484092863284609</v>
      </c>
      <c r="W61" s="204">
        <v>21.896130696474629</v>
      </c>
      <c r="X61" s="204">
        <v>22.28159931212382</v>
      </c>
      <c r="Y61" s="204">
        <v>17.136543422184001</v>
      </c>
      <c r="DA61" s="71" t="s">
        <v>472</v>
      </c>
    </row>
    <row r="62" spans="1:105" ht="12" customHeight="1" x14ac:dyDescent="0.25">
      <c r="A62" s="21" t="s">
        <v>40</v>
      </c>
      <c r="B62" s="207">
        <v>314.01547721410151</v>
      </c>
      <c r="C62" s="207">
        <v>314.18744625967332</v>
      </c>
      <c r="D62" s="207">
        <v>302.92347377472049</v>
      </c>
      <c r="E62" s="207">
        <v>301.89165950128972</v>
      </c>
      <c r="F62" s="207">
        <v>306.01891659501291</v>
      </c>
      <c r="G62" s="207">
        <v>299.48409286328462</v>
      </c>
      <c r="H62" s="207">
        <v>306.5348237317283</v>
      </c>
      <c r="I62" s="207">
        <v>303.18142734307821</v>
      </c>
      <c r="J62" s="207">
        <v>254.68615649183141</v>
      </c>
      <c r="K62" s="207">
        <v>199.14015477214099</v>
      </c>
      <c r="L62" s="207">
        <v>147.29148753224419</v>
      </c>
      <c r="M62" s="207">
        <v>167.15391229578671</v>
      </c>
      <c r="N62" s="207">
        <v>169.64746345657781</v>
      </c>
      <c r="O62" s="207">
        <v>169.5614789337919</v>
      </c>
      <c r="P62" s="207">
        <v>179.5356835769561</v>
      </c>
      <c r="Q62" s="207">
        <v>181.85726569217539</v>
      </c>
      <c r="R62" s="207">
        <v>184.43680137575231</v>
      </c>
      <c r="S62" s="207">
        <v>201.18220120378331</v>
      </c>
      <c r="T62" s="207">
        <v>205.44961306964751</v>
      </c>
      <c r="U62" s="207">
        <v>217.65038693035251</v>
      </c>
      <c r="V62" s="207">
        <v>196.4366294067068</v>
      </c>
      <c r="W62" s="207">
        <v>203.76337059329319</v>
      </c>
      <c r="X62" s="207">
        <v>180.00997420464321</v>
      </c>
      <c r="Y62" s="207">
        <v>181.98271711091999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625.0617368873601</v>
      </c>
      <c r="C63" s="284">
        <f t="shared" si="18"/>
        <v>646.18116938951005</v>
      </c>
      <c r="D63" s="284">
        <f t="shared" si="18"/>
        <v>602.86981943250214</v>
      </c>
      <c r="E63" s="284">
        <f t="shared" si="18"/>
        <v>594.24032674118655</v>
      </c>
      <c r="F63" s="284">
        <f t="shared" si="18"/>
        <v>573.0437661220983</v>
      </c>
      <c r="G63" s="284">
        <f t="shared" si="18"/>
        <v>543.58263112639736</v>
      </c>
      <c r="H63" s="284">
        <f t="shared" si="18"/>
        <v>554.44703353396392</v>
      </c>
      <c r="I63" s="284">
        <f t="shared" si="18"/>
        <v>554.38589853826318</v>
      </c>
      <c r="J63" s="284">
        <f t="shared" si="18"/>
        <v>501.9472914875322</v>
      </c>
      <c r="K63" s="284">
        <f t="shared" si="18"/>
        <v>413.7835769561479</v>
      </c>
      <c r="L63" s="284">
        <f t="shared" si="18"/>
        <v>360.78168529664663</v>
      </c>
      <c r="M63" s="284">
        <f t="shared" si="18"/>
        <v>402.30214961306962</v>
      </c>
      <c r="N63" s="284">
        <f t="shared" si="18"/>
        <v>409.40223559759255</v>
      </c>
      <c r="O63" s="284">
        <f t="shared" si="18"/>
        <v>406.13662940670679</v>
      </c>
      <c r="P63" s="284">
        <f t="shared" si="18"/>
        <v>421.36242476354261</v>
      </c>
      <c r="Q63" s="284">
        <f t="shared" si="18"/>
        <v>432.74178847807394</v>
      </c>
      <c r="R63" s="284">
        <f t="shared" si="18"/>
        <v>437.2752364574377</v>
      </c>
      <c r="S63" s="284">
        <f t="shared" si="18"/>
        <v>470.70472914875324</v>
      </c>
      <c r="T63" s="284">
        <f t="shared" si="18"/>
        <v>484.28839208942406</v>
      </c>
      <c r="U63" s="284">
        <f t="shared" si="18"/>
        <v>506.42287188306102</v>
      </c>
      <c r="V63" s="284">
        <f t="shared" si="18"/>
        <v>470.10335339638863</v>
      </c>
      <c r="W63" s="284">
        <f t="shared" si="18"/>
        <v>479.19509888220102</v>
      </c>
      <c r="X63" s="284">
        <f t="shared" si="18"/>
        <v>479.24582975064516</v>
      </c>
      <c r="Y63" s="284">
        <f t="shared" si="18"/>
        <v>427.25967325881334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108.77751033215374</v>
      </c>
      <c r="C65" s="282">
        <f t="shared" si="19"/>
        <v>108.78114118191696</v>
      </c>
      <c r="D65" s="282">
        <f t="shared" si="19"/>
        <v>109.74103637314599</v>
      </c>
      <c r="E65" s="282">
        <f t="shared" si="19"/>
        <v>103.37133705072098</v>
      </c>
      <c r="F65" s="282">
        <f t="shared" si="19"/>
        <v>98.891130341897252</v>
      </c>
      <c r="G65" s="282">
        <f t="shared" si="19"/>
        <v>103.97262811316156</v>
      </c>
      <c r="H65" s="282">
        <f t="shared" si="19"/>
        <v>126.62961269873645</v>
      </c>
      <c r="I65" s="282">
        <f t="shared" si="19"/>
        <v>126.12765732566143</v>
      </c>
      <c r="J65" s="282">
        <f t="shared" si="19"/>
        <v>103.91372264283345</v>
      </c>
      <c r="K65" s="282">
        <f t="shared" si="19"/>
        <v>22.66724155080481</v>
      </c>
      <c r="L65" s="282">
        <f t="shared" si="19"/>
        <v>26.037915724627521</v>
      </c>
      <c r="M65" s="282">
        <f t="shared" si="19"/>
        <v>26.865435214003689</v>
      </c>
      <c r="N65" s="282">
        <f t="shared" si="19"/>
        <v>29.43768751977986</v>
      </c>
      <c r="O65" s="282">
        <f t="shared" si="19"/>
        <v>52.500541539894428</v>
      </c>
      <c r="P65" s="282">
        <f t="shared" si="19"/>
        <v>53.826680062431933</v>
      </c>
      <c r="Q65" s="282">
        <f t="shared" si="19"/>
        <v>56.69679588625975</v>
      </c>
      <c r="R65" s="282">
        <f t="shared" si="19"/>
        <v>64.294911409659917</v>
      </c>
      <c r="S65" s="282">
        <f t="shared" si="19"/>
        <v>65.955162832439342</v>
      </c>
      <c r="T65" s="282">
        <f t="shared" si="19"/>
        <v>77.233104199206664</v>
      </c>
      <c r="U65" s="282">
        <f t="shared" si="19"/>
        <v>72.402930777125007</v>
      </c>
      <c r="V65" s="282">
        <f t="shared" si="19"/>
        <v>56.199285038356606</v>
      </c>
      <c r="W65" s="282">
        <f t="shared" si="19"/>
        <v>70.160319967189565</v>
      </c>
      <c r="X65" s="282">
        <f t="shared" si="19"/>
        <v>70.274542868101037</v>
      </c>
      <c r="Y65" s="282">
        <f t="shared" si="19"/>
        <v>70.229762418820542</v>
      </c>
      <c r="DA65" s="94"/>
    </row>
    <row r="66" spans="1:105" ht="12" customHeight="1" x14ac:dyDescent="0.25">
      <c r="A66" s="44" t="s">
        <v>46</v>
      </c>
      <c r="B66" s="282">
        <f>NFM_fec!B34</f>
        <v>87.105674449941418</v>
      </c>
      <c r="C66" s="282">
        <f>NFM_fec!C34</f>
        <v>85.052146297435272</v>
      </c>
      <c r="D66" s="282">
        <f>NFM_fec!D34</f>
        <v>86.815214539726071</v>
      </c>
      <c r="E66" s="282">
        <f>NFM_fec!E34</f>
        <v>79.88676188255981</v>
      </c>
      <c r="F66" s="282">
        <f>NFM_fec!F34</f>
        <v>74.671761209709771</v>
      </c>
      <c r="G66" s="282">
        <f>NFM_fec!G34</f>
        <v>81.637729321669198</v>
      </c>
      <c r="H66" s="282">
        <f>NFM_fec!H34</f>
        <v>84.777312914270212</v>
      </c>
      <c r="I66" s="282">
        <f>NFM_fec!I34</f>
        <v>81.299652246598612</v>
      </c>
      <c r="J66" s="282">
        <f>NFM_fec!J34</f>
        <v>66.19813782469808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21.671835882212321</v>
      </c>
      <c r="C67" s="282">
        <f>NFM_fec!C72</f>
        <v>23.72899488448169</v>
      </c>
      <c r="D67" s="282">
        <f>NFM_fec!D72</f>
        <v>22.92582183341991</v>
      </c>
      <c r="E67" s="282">
        <f>NFM_fec!E72</f>
        <v>23.484575168161172</v>
      </c>
      <c r="F67" s="282">
        <f>NFM_fec!F72</f>
        <v>24.219369132187481</v>
      </c>
      <c r="G67" s="282">
        <f>NFM_fec!G72</f>
        <v>22.334898791492371</v>
      </c>
      <c r="H67" s="282">
        <f>NFM_fec!H72</f>
        <v>41.852299784466247</v>
      </c>
      <c r="I67" s="282">
        <f>NFM_fec!I72</f>
        <v>44.82800507906282</v>
      </c>
      <c r="J67" s="282">
        <f>NFM_fec!J72</f>
        <v>37.715584818135362</v>
      </c>
      <c r="K67" s="282">
        <f>NFM_fec!K72</f>
        <v>22.66724155080481</v>
      </c>
      <c r="L67" s="282">
        <f>NFM_fec!L72</f>
        <v>26.037915724627521</v>
      </c>
      <c r="M67" s="282">
        <f>NFM_fec!M72</f>
        <v>26.865435214003689</v>
      </c>
      <c r="N67" s="282">
        <f>NFM_fec!N72</f>
        <v>29.43768751977986</v>
      </c>
      <c r="O67" s="282">
        <f>NFM_fec!O72</f>
        <v>52.500541539894428</v>
      </c>
      <c r="P67" s="282">
        <f>NFM_fec!P72</f>
        <v>53.826680062431933</v>
      </c>
      <c r="Q67" s="282">
        <f>NFM_fec!Q72</f>
        <v>56.69679588625975</v>
      </c>
      <c r="R67" s="282">
        <f>NFM_fec!R72</f>
        <v>64.294911409659917</v>
      </c>
      <c r="S67" s="282">
        <f>NFM_fec!S72</f>
        <v>65.955162832439342</v>
      </c>
      <c r="T67" s="282">
        <f>NFM_fec!T72</f>
        <v>77.233104199206664</v>
      </c>
      <c r="U67" s="282">
        <f>NFM_fec!U72</f>
        <v>72.402930777125007</v>
      </c>
      <c r="V67" s="282">
        <f>NFM_fec!V72</f>
        <v>56.199285038356606</v>
      </c>
      <c r="W67" s="282">
        <f>NFM_fec!W72</f>
        <v>70.160319967189565</v>
      </c>
      <c r="X67" s="282">
        <f>NFM_fec!X72</f>
        <v>70.274542868101037</v>
      </c>
      <c r="Y67" s="282">
        <f>NFM_fec!Y72</f>
        <v>70.229762418820542</v>
      </c>
      <c r="DA67" s="94"/>
    </row>
    <row r="68" spans="1:105" ht="12" customHeight="1" x14ac:dyDescent="0.25">
      <c r="A68" s="52" t="s">
        <v>47</v>
      </c>
      <c r="B68" s="242">
        <f>NFM_fec!B115</f>
        <v>516.28422655520637</v>
      </c>
      <c r="C68" s="242">
        <f>NFM_fec!C115</f>
        <v>537.4000282075931</v>
      </c>
      <c r="D68" s="242">
        <f>NFM_fec!D115</f>
        <v>493.12878305935618</v>
      </c>
      <c r="E68" s="242">
        <f>NFM_fec!E115</f>
        <v>490.86898969046558</v>
      </c>
      <c r="F68" s="242">
        <f>NFM_fec!F115</f>
        <v>474.15263578020102</v>
      </c>
      <c r="G68" s="242">
        <f>NFM_fec!G115</f>
        <v>439.61000301323583</v>
      </c>
      <c r="H68" s="242">
        <f>NFM_fec!H115</f>
        <v>427.81742083522749</v>
      </c>
      <c r="I68" s="242">
        <f>NFM_fec!I115</f>
        <v>428.25824121260172</v>
      </c>
      <c r="J68" s="242">
        <f>NFM_fec!J115</f>
        <v>398.03356884469878</v>
      </c>
      <c r="K68" s="242">
        <f>NFM_fec!K115</f>
        <v>391.11633540534308</v>
      </c>
      <c r="L68" s="242">
        <f>NFM_fec!L115</f>
        <v>334.74376957201912</v>
      </c>
      <c r="M68" s="242">
        <f>NFM_fec!M115</f>
        <v>375.43671439906592</v>
      </c>
      <c r="N68" s="242">
        <f>NFM_fec!N115</f>
        <v>379.96454807781271</v>
      </c>
      <c r="O68" s="242">
        <f>NFM_fec!O115</f>
        <v>353.63608786681237</v>
      </c>
      <c r="P68" s="242">
        <f>NFM_fec!P115</f>
        <v>367.53574470111067</v>
      </c>
      <c r="Q68" s="242">
        <f>NFM_fec!Q115</f>
        <v>376.04499259181421</v>
      </c>
      <c r="R68" s="242">
        <f>NFM_fec!R115</f>
        <v>372.9803250477778</v>
      </c>
      <c r="S68" s="242">
        <f>NFM_fec!S115</f>
        <v>404.74956631631392</v>
      </c>
      <c r="T68" s="242">
        <f>NFM_fec!T115</f>
        <v>407.05528789021741</v>
      </c>
      <c r="U68" s="242">
        <f>NFM_fec!U115</f>
        <v>434.01994110593603</v>
      </c>
      <c r="V68" s="242">
        <f>NFM_fec!V115</f>
        <v>413.90406835803202</v>
      </c>
      <c r="W68" s="242">
        <f>NFM_fec!W115</f>
        <v>409.03477891501149</v>
      </c>
      <c r="X68" s="242">
        <f>NFM_fec!X115</f>
        <v>408.97128688254412</v>
      </c>
      <c r="Y68" s="242">
        <f>NFM_fec!Y115</f>
        <v>357.02991083999279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1513.7604806558199</v>
      </c>
      <c r="C70" s="203">
        <f t="shared" si="20"/>
        <v>1605.9467700058149</v>
      </c>
      <c r="D70" s="203">
        <f t="shared" si="20"/>
        <v>1491.0653355383129</v>
      </c>
      <c r="E70" s="203">
        <f t="shared" si="20"/>
        <v>1406.9593426581894</v>
      </c>
      <c r="F70" s="203">
        <f t="shared" si="20"/>
        <v>1203.9880355021241</v>
      </c>
      <c r="G70" s="203">
        <f t="shared" si="20"/>
        <v>914.86942497374719</v>
      </c>
      <c r="H70" s="203">
        <f t="shared" si="20"/>
        <v>937.1642842729882</v>
      </c>
      <c r="I70" s="203">
        <f t="shared" si="20"/>
        <v>996.08606447182774</v>
      </c>
      <c r="J70" s="203">
        <f t="shared" si="20"/>
        <v>1039.7194904768851</v>
      </c>
      <c r="K70" s="203">
        <f t="shared" si="20"/>
        <v>796.42376359660966</v>
      </c>
      <c r="L70" s="203">
        <f t="shared" si="20"/>
        <v>775.47556039741698</v>
      </c>
      <c r="M70" s="203">
        <f t="shared" si="20"/>
        <v>852.64988899632033</v>
      </c>
      <c r="N70" s="203">
        <f t="shared" si="20"/>
        <v>899.86207767307087</v>
      </c>
      <c r="O70" s="203">
        <f t="shared" si="20"/>
        <v>894.97135009237013</v>
      </c>
      <c r="P70" s="203">
        <f t="shared" si="20"/>
        <v>926.51891556967507</v>
      </c>
      <c r="Q70" s="203">
        <f t="shared" si="20"/>
        <v>931.82706167719027</v>
      </c>
      <c r="R70" s="203">
        <f t="shared" si="20"/>
        <v>901.12917193416661</v>
      </c>
      <c r="S70" s="203">
        <f t="shared" si="20"/>
        <v>966.64279614672193</v>
      </c>
      <c r="T70" s="203">
        <f t="shared" si="20"/>
        <v>1026.3801461102539</v>
      </c>
      <c r="U70" s="203">
        <f t="shared" si="20"/>
        <v>1084.6209604626522</v>
      </c>
      <c r="V70" s="203">
        <f t="shared" si="20"/>
        <v>1018.3362060660318</v>
      </c>
      <c r="W70" s="203">
        <f t="shared" si="20"/>
        <v>1008.5813138730531</v>
      </c>
      <c r="X70" s="203">
        <f t="shared" si="20"/>
        <v>1151.7447654396935</v>
      </c>
      <c r="Y70" s="203">
        <f t="shared" si="20"/>
        <v>927.93285273113702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1122.82054065582</v>
      </c>
      <c r="C71" s="213">
        <f>NFM_emi!C5+(NFM_emi!C34-NFM_emi!C70)+NFM_emi!C72+(NFM_emi!C115-NFM_emi!C158)</f>
        <v>1222.6859700058149</v>
      </c>
      <c r="D71" s="213">
        <f>NFM_emi!D5+(NFM_emi!D34-NFM_emi!D70)+NFM_emi!D72+(NFM_emi!D115-NFM_emi!D158)</f>
        <v>1122.7783355383128</v>
      </c>
      <c r="E71" s="213">
        <f>NFM_emi!E5+(NFM_emi!E34-NFM_emi!E70)+NFM_emi!E72+(NFM_emi!E115-NFM_emi!E158)</f>
        <v>1041.3243426581894</v>
      </c>
      <c r="F71" s="213">
        <f>NFM_emi!F5+(NFM_emi!F34-NFM_emi!F70)+NFM_emi!F72+(NFM_emi!F115-NFM_emi!F158)</f>
        <v>848.36425550212414</v>
      </c>
      <c r="G71" s="213">
        <f>NFM_emi!G5+(NFM_emi!G34-NFM_emi!G70)+NFM_emi!G72+(NFM_emi!G115-NFM_emi!G158)</f>
        <v>595.52958497374721</v>
      </c>
      <c r="H71" s="213">
        <f>NFM_emi!H5+(NFM_emi!H34-NFM_emi!H70)+NFM_emi!H72+(NFM_emi!H115-NFM_emi!H158)</f>
        <v>617.35702427298804</v>
      </c>
      <c r="I71" s="213">
        <f>NFM_emi!I5+(NFM_emi!I34-NFM_emi!I70)+NFM_emi!I72+(NFM_emi!I115-NFM_emi!I158)</f>
        <v>645.21208447182767</v>
      </c>
      <c r="J71" s="213">
        <f>NFM_emi!J5+(NFM_emi!J34-NFM_emi!J70)+NFM_emi!J72+(NFM_emi!J115-NFM_emi!J158)</f>
        <v>693.43101047688504</v>
      </c>
      <c r="K71" s="213">
        <f>NFM_emi!K5+(NFM_emi!K34-NFM_emi!K70)+NFM_emi!K72+(NFM_emi!K115-NFM_emi!K158)</f>
        <v>565.60272359660962</v>
      </c>
      <c r="L71" s="213">
        <f>NFM_emi!L5+(NFM_emi!L34-NFM_emi!L70)+NFM_emi!L72+(NFM_emi!L115-NFM_emi!L158)</f>
        <v>559.60484039741698</v>
      </c>
      <c r="M71" s="213">
        <f>NFM_emi!M5+(NFM_emi!M34-NFM_emi!M70)+NFM_emi!M72+(NFM_emi!M115-NFM_emi!M158)</f>
        <v>620.89032899632036</v>
      </c>
      <c r="N71" s="213">
        <f>NFM_emi!N5+(NFM_emi!N34-NFM_emi!N70)+NFM_emi!N72+(NFM_emi!N115-NFM_emi!N158)</f>
        <v>620.31203767307079</v>
      </c>
      <c r="O71" s="213">
        <f>NFM_emi!O5+(NFM_emi!O34-NFM_emi!O70)+NFM_emi!O72+(NFM_emi!O115-NFM_emi!O158)</f>
        <v>616.5990700923702</v>
      </c>
      <c r="P71" s="213">
        <f>NFM_emi!P5+(NFM_emi!P34-NFM_emi!P70)+NFM_emi!P72+(NFM_emi!P115-NFM_emi!P158)</f>
        <v>669.987515569675</v>
      </c>
      <c r="Q71" s="213">
        <f>NFM_emi!Q5+(NFM_emi!Q34-NFM_emi!Q70)+NFM_emi!Q72+(NFM_emi!Q115-NFM_emi!Q158)</f>
        <v>698.6570216771903</v>
      </c>
      <c r="R71" s="213">
        <f>NFM_emi!R5+(NFM_emi!R34-NFM_emi!R70)+NFM_emi!R72+(NFM_emi!R115-NFM_emi!R158)</f>
        <v>682.65965193416662</v>
      </c>
      <c r="S71" s="213">
        <f>NFM_emi!S5+(NFM_emi!S34-NFM_emi!S70)+NFM_emi!S72+(NFM_emi!S115-NFM_emi!S158)</f>
        <v>762.23271614672194</v>
      </c>
      <c r="T71" s="213">
        <f>NFM_emi!T5+(NFM_emi!T34-NFM_emi!T70)+NFM_emi!T72+(NFM_emi!T115-NFM_emi!T158)</f>
        <v>824.3296261102538</v>
      </c>
      <c r="U71" s="213">
        <f>NFM_emi!U5+(NFM_emi!U34-NFM_emi!U70)+NFM_emi!U72+(NFM_emi!U115-NFM_emi!U158)</f>
        <v>867.00572046265222</v>
      </c>
      <c r="V71" s="213">
        <f>NFM_emi!V5+(NFM_emi!V34-NFM_emi!V70)+NFM_emi!V72+(NFM_emi!V115-NFM_emi!V158)</f>
        <v>809.26652606603182</v>
      </c>
      <c r="W71" s="213">
        <f>NFM_emi!W5+(NFM_emi!W34-NFM_emi!W70)+NFM_emi!W72+(NFM_emi!W115-NFM_emi!W158)</f>
        <v>795.54991387305313</v>
      </c>
      <c r="X71" s="213">
        <f>NFM_emi!X5+(NFM_emi!X34-NFM_emi!X70)+NFM_emi!X72+(NFM_emi!X115-NFM_emi!X158)</f>
        <v>949.33480543969347</v>
      </c>
      <c r="Y71" s="213">
        <f>NFM_emi!Y5+(NFM_emi!Y34-NFM_emi!Y70)+NFM_emi!Y72+(NFM_emi!Y115-NFM_emi!Y158)</f>
        <v>730.49077273113699</v>
      </c>
      <c r="DA71" s="85"/>
    </row>
    <row r="72" spans="1:105" ht="12" customHeight="1" x14ac:dyDescent="0.25">
      <c r="A72" s="14" t="s">
        <v>146</v>
      </c>
      <c r="B72" s="204">
        <f>NFM_emi!B70+NFM_emi!B158</f>
        <v>390.93993999999998</v>
      </c>
      <c r="C72" s="204">
        <f>NFM_emi!C70+NFM_emi!C158</f>
        <v>383.26080000000002</v>
      </c>
      <c r="D72" s="204">
        <f>NFM_emi!D70+NFM_emi!D158</f>
        <v>368.28699999999998</v>
      </c>
      <c r="E72" s="204">
        <f>NFM_emi!E70+NFM_emi!E158</f>
        <v>365.63499999999999</v>
      </c>
      <c r="F72" s="204">
        <f>NFM_emi!F70+NFM_emi!F158</f>
        <v>355.62378000000001</v>
      </c>
      <c r="G72" s="204">
        <f>NFM_emi!G70+NFM_emi!G158</f>
        <v>319.33983999999998</v>
      </c>
      <c r="H72" s="204">
        <f>NFM_emi!H70+NFM_emi!H158</f>
        <v>319.8072600000001</v>
      </c>
      <c r="I72" s="204">
        <f>NFM_emi!I70+NFM_emi!I158</f>
        <v>350.87398000000002</v>
      </c>
      <c r="J72" s="204">
        <f>NFM_emi!J70+NFM_emi!J158</f>
        <v>346.28848000000005</v>
      </c>
      <c r="K72" s="204">
        <f>NFM_emi!K70+NFM_emi!K158</f>
        <v>230.82104000000001</v>
      </c>
      <c r="L72" s="204">
        <f>NFM_emi!L70+NFM_emi!L158</f>
        <v>215.87072000000001</v>
      </c>
      <c r="M72" s="204">
        <f>NFM_emi!M70+NFM_emi!M158</f>
        <v>231.75955999999999</v>
      </c>
      <c r="N72" s="204">
        <f>NFM_emi!N70+NFM_emi!N158</f>
        <v>279.55004000000002</v>
      </c>
      <c r="O72" s="204">
        <f>NFM_emi!O70+NFM_emi!O158</f>
        <v>278.37227999999999</v>
      </c>
      <c r="P72" s="204">
        <f>NFM_emi!P70+NFM_emi!P158</f>
        <v>256.53140000000002</v>
      </c>
      <c r="Q72" s="204">
        <f>NFM_emi!Q70+NFM_emi!Q158</f>
        <v>233.17004</v>
      </c>
      <c r="R72" s="204">
        <f>NFM_emi!R70+NFM_emi!R158</f>
        <v>218.46951999999999</v>
      </c>
      <c r="S72" s="204">
        <f>NFM_emi!S70+NFM_emi!S158</f>
        <v>204.41007999999999</v>
      </c>
      <c r="T72" s="204">
        <f>NFM_emi!T70+NFM_emi!T158</f>
        <v>202.05052000000001</v>
      </c>
      <c r="U72" s="204">
        <f>NFM_emi!U70+NFM_emi!U158</f>
        <v>217.61524</v>
      </c>
      <c r="V72" s="204">
        <f>NFM_emi!V70+NFM_emi!V158</f>
        <v>209.06968000000001</v>
      </c>
      <c r="W72" s="204">
        <f>NFM_emi!W70+NFM_emi!W158</f>
        <v>213.03139999999999</v>
      </c>
      <c r="X72" s="204">
        <f>NFM_emi!X70+NFM_emi!X158</f>
        <v>202.40996000000001</v>
      </c>
      <c r="Y72" s="204">
        <f>NFM_emi!Y70+NFM_emi!Y158</f>
        <v>197.44208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1513.7604806558199</v>
      </c>
      <c r="C73" s="210">
        <f t="shared" si="21"/>
        <v>1605.9467700058149</v>
      </c>
      <c r="D73" s="210">
        <f t="shared" si="21"/>
        <v>1491.0653355383129</v>
      </c>
      <c r="E73" s="210">
        <f t="shared" si="21"/>
        <v>1406.9593426581894</v>
      </c>
      <c r="F73" s="210">
        <f t="shared" si="21"/>
        <v>1203.9880355021241</v>
      </c>
      <c r="G73" s="210">
        <f t="shared" si="21"/>
        <v>914.8694249737473</v>
      </c>
      <c r="H73" s="210">
        <f t="shared" si="21"/>
        <v>937.1642842729882</v>
      </c>
      <c r="I73" s="210">
        <f t="shared" si="21"/>
        <v>996.08606447182763</v>
      </c>
      <c r="J73" s="210">
        <f t="shared" si="21"/>
        <v>1039.7194904768851</v>
      </c>
      <c r="K73" s="210">
        <f t="shared" si="21"/>
        <v>796.42376359660966</v>
      </c>
      <c r="L73" s="210">
        <f t="shared" si="21"/>
        <v>775.47556039741698</v>
      </c>
      <c r="M73" s="210">
        <f t="shared" si="21"/>
        <v>852.64988899632033</v>
      </c>
      <c r="N73" s="210">
        <f t="shared" si="21"/>
        <v>899.86207767307087</v>
      </c>
      <c r="O73" s="210">
        <f t="shared" si="21"/>
        <v>894.97135009237024</v>
      </c>
      <c r="P73" s="210">
        <f t="shared" si="21"/>
        <v>926.51891556967507</v>
      </c>
      <c r="Q73" s="210">
        <f t="shared" si="21"/>
        <v>931.82706167719027</v>
      </c>
      <c r="R73" s="210">
        <f t="shared" si="21"/>
        <v>901.12917193416661</v>
      </c>
      <c r="S73" s="210">
        <f t="shared" si="21"/>
        <v>966.64279614672193</v>
      </c>
      <c r="T73" s="210">
        <f t="shared" si="21"/>
        <v>1026.3801461102539</v>
      </c>
      <c r="U73" s="210">
        <f t="shared" si="21"/>
        <v>1084.6209604626522</v>
      </c>
      <c r="V73" s="210">
        <f t="shared" si="21"/>
        <v>1018.3362060660319</v>
      </c>
      <c r="W73" s="210">
        <f t="shared" si="21"/>
        <v>1008.5813138730531</v>
      </c>
      <c r="X73" s="210">
        <f t="shared" si="21"/>
        <v>1151.7447654396933</v>
      </c>
      <c r="Y73" s="210">
        <f t="shared" si="21"/>
        <v>927.93285273113702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167.0650302901806</v>
      </c>
      <c r="C75" s="282">
        <f t="shared" si="22"/>
        <v>177.54089433080074</v>
      </c>
      <c r="D75" s="282">
        <f t="shared" si="22"/>
        <v>189.4622406053702</v>
      </c>
      <c r="E75" s="282">
        <f t="shared" si="22"/>
        <v>180.29024530360644</v>
      </c>
      <c r="F75" s="282">
        <f t="shared" si="22"/>
        <v>169.67170971784913</v>
      </c>
      <c r="G75" s="282">
        <f t="shared" si="22"/>
        <v>141.6086994638116</v>
      </c>
      <c r="H75" s="282">
        <f t="shared" si="22"/>
        <v>174.96210807181268</v>
      </c>
      <c r="I75" s="282">
        <f t="shared" si="22"/>
        <v>173.37829418073215</v>
      </c>
      <c r="J75" s="282">
        <f t="shared" si="22"/>
        <v>162.23487988089852</v>
      </c>
      <c r="K75" s="282">
        <f t="shared" si="22"/>
        <v>36.714453375698739</v>
      </c>
      <c r="L75" s="282">
        <f t="shared" si="22"/>
        <v>45.806623120560452</v>
      </c>
      <c r="M75" s="282">
        <f t="shared" si="22"/>
        <v>45.929598728860341</v>
      </c>
      <c r="N75" s="282">
        <f t="shared" si="22"/>
        <v>48.941836290946434</v>
      </c>
      <c r="O75" s="282">
        <f t="shared" si="22"/>
        <v>89.414779720000226</v>
      </c>
      <c r="P75" s="282">
        <f t="shared" si="22"/>
        <v>98.840847957447096</v>
      </c>
      <c r="Q75" s="282">
        <f t="shared" si="22"/>
        <v>104.9785461032365</v>
      </c>
      <c r="R75" s="282">
        <f t="shared" si="22"/>
        <v>113.72278792708001</v>
      </c>
      <c r="S75" s="282">
        <f t="shared" si="22"/>
        <v>121.587761551935</v>
      </c>
      <c r="T75" s="282">
        <f t="shared" si="22"/>
        <v>146.72961418793341</v>
      </c>
      <c r="U75" s="282">
        <f t="shared" si="22"/>
        <v>132.53032250970031</v>
      </c>
      <c r="V75" s="282">
        <f t="shared" si="22"/>
        <v>106.6711158921581</v>
      </c>
      <c r="W75" s="282">
        <f t="shared" si="22"/>
        <v>125.9518926641156</v>
      </c>
      <c r="X75" s="282">
        <f t="shared" si="22"/>
        <v>135.42058045755891</v>
      </c>
      <c r="Y75" s="282">
        <f t="shared" si="22"/>
        <v>131.27883234929499</v>
      </c>
      <c r="DA75" s="94"/>
    </row>
    <row r="76" spans="1:105" ht="12" customHeight="1" x14ac:dyDescent="0.25">
      <c r="A76" s="44" t="s">
        <v>46</v>
      </c>
      <c r="B76" s="282">
        <f>NFM_emi!B$34</f>
        <v>118.87748997678533</v>
      </c>
      <c r="C76" s="282">
        <f>NFM_emi!C$34</f>
        <v>123.3644939401716</v>
      </c>
      <c r="D76" s="282">
        <f>NFM_emi!D$34</f>
        <v>133.85859964599422</v>
      </c>
      <c r="E76" s="282">
        <f>NFM_emi!E$34</f>
        <v>126.68616488482932</v>
      </c>
      <c r="F76" s="282">
        <f>NFM_emi!F$34</f>
        <v>122.57663758612171</v>
      </c>
      <c r="G76" s="282">
        <f>NFM_emi!G$34</f>
        <v>109.89708063792916</v>
      </c>
      <c r="H76" s="282">
        <f>NFM_emi!H$34</f>
        <v>114.42679028907487</v>
      </c>
      <c r="I76" s="282">
        <f>NFM_emi!I$34</f>
        <v>108.99693237964073</v>
      </c>
      <c r="J76" s="282">
        <f>NFM_emi!J$34</f>
        <v>97.490857920889653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48.187540313395267</v>
      </c>
      <c r="C77" s="282">
        <f>NFM_emi!C$72</f>
        <v>54.176400390629148</v>
      </c>
      <c r="D77" s="282">
        <f>NFM_emi!D$72</f>
        <v>55.603640959375973</v>
      </c>
      <c r="E77" s="282">
        <f>NFM_emi!E$72</f>
        <v>53.604080418777123</v>
      </c>
      <c r="F77" s="282">
        <f>NFM_emi!F$72</f>
        <v>47.095072131727427</v>
      </c>
      <c r="G77" s="282">
        <f>NFM_emi!G$72</f>
        <v>31.711618825882429</v>
      </c>
      <c r="H77" s="282">
        <f>NFM_emi!H$72</f>
        <v>60.535317782737813</v>
      </c>
      <c r="I77" s="282">
        <f>NFM_emi!I$72</f>
        <v>64.38136180109143</v>
      </c>
      <c r="J77" s="282">
        <f>NFM_emi!J$72</f>
        <v>64.74402196000888</v>
      </c>
      <c r="K77" s="282">
        <f>NFM_emi!K$72</f>
        <v>36.714453375698739</v>
      </c>
      <c r="L77" s="282">
        <f>NFM_emi!L$72</f>
        <v>45.806623120560452</v>
      </c>
      <c r="M77" s="282">
        <f>NFM_emi!M$72</f>
        <v>45.929598728860341</v>
      </c>
      <c r="N77" s="282">
        <f>NFM_emi!N$72</f>
        <v>48.941836290946434</v>
      </c>
      <c r="O77" s="282">
        <f>NFM_emi!O$72</f>
        <v>89.414779720000226</v>
      </c>
      <c r="P77" s="282">
        <f>NFM_emi!P$72</f>
        <v>98.840847957447096</v>
      </c>
      <c r="Q77" s="282">
        <f>NFM_emi!Q$72</f>
        <v>104.9785461032365</v>
      </c>
      <c r="R77" s="282">
        <f>NFM_emi!R$72</f>
        <v>113.72278792708001</v>
      </c>
      <c r="S77" s="282">
        <f>NFM_emi!S$72</f>
        <v>121.587761551935</v>
      </c>
      <c r="T77" s="282">
        <f>NFM_emi!T$72</f>
        <v>146.72961418793341</v>
      </c>
      <c r="U77" s="282">
        <f>NFM_emi!U$72</f>
        <v>132.53032250970031</v>
      </c>
      <c r="V77" s="282">
        <f>NFM_emi!V$72</f>
        <v>106.6711158921581</v>
      </c>
      <c r="W77" s="282">
        <f>NFM_emi!W$72</f>
        <v>125.9518926641156</v>
      </c>
      <c r="X77" s="282">
        <f>NFM_emi!X$72</f>
        <v>135.42058045755891</v>
      </c>
      <c r="Y77" s="282">
        <f>NFM_emi!Y$72</f>
        <v>131.27883234929499</v>
      </c>
      <c r="DA77" s="94"/>
    </row>
    <row r="78" spans="1:105" ht="12" customHeight="1" x14ac:dyDescent="0.25">
      <c r="A78" s="52" t="s">
        <v>47</v>
      </c>
      <c r="B78" s="242">
        <f>NFM_emi!B$115</f>
        <v>1346.6954503656393</v>
      </c>
      <c r="C78" s="242">
        <f>NFM_emi!C$115</f>
        <v>1428.4058756750142</v>
      </c>
      <c r="D78" s="242">
        <f>NFM_emi!D$115</f>
        <v>1301.6030949329427</v>
      </c>
      <c r="E78" s="242">
        <f>NFM_emi!E$115</f>
        <v>1226.6690973545828</v>
      </c>
      <c r="F78" s="242">
        <f>NFM_emi!F$115</f>
        <v>1034.316325784275</v>
      </c>
      <c r="G78" s="242">
        <f>NFM_emi!G$115</f>
        <v>773.2607255099357</v>
      </c>
      <c r="H78" s="242">
        <f>NFM_emi!H$115</f>
        <v>762.20217620117546</v>
      </c>
      <c r="I78" s="242">
        <f>NFM_emi!I$115</f>
        <v>822.70777029109547</v>
      </c>
      <c r="J78" s="242">
        <f>NFM_emi!J$115</f>
        <v>877.48461059598651</v>
      </c>
      <c r="K78" s="242">
        <f>NFM_emi!K$115</f>
        <v>759.70931022091088</v>
      </c>
      <c r="L78" s="242">
        <f>NFM_emi!L$115</f>
        <v>729.66893727685658</v>
      </c>
      <c r="M78" s="242">
        <f>NFM_emi!M$115</f>
        <v>806.72029026745997</v>
      </c>
      <c r="N78" s="242">
        <f>NFM_emi!N$115</f>
        <v>850.92024138212446</v>
      </c>
      <c r="O78" s="242">
        <f>NFM_emi!O$115</f>
        <v>805.55657037237006</v>
      </c>
      <c r="P78" s="242">
        <f>NFM_emi!P$115</f>
        <v>827.67806761222801</v>
      </c>
      <c r="Q78" s="242">
        <f>NFM_emi!Q$115</f>
        <v>826.84851557395382</v>
      </c>
      <c r="R78" s="242">
        <f>NFM_emi!R$115</f>
        <v>787.40638400708656</v>
      </c>
      <c r="S78" s="242">
        <f>NFM_emi!S$115</f>
        <v>845.05503459478689</v>
      </c>
      <c r="T78" s="242">
        <f>NFM_emi!T$115</f>
        <v>879.6505319223204</v>
      </c>
      <c r="U78" s="242">
        <f>NFM_emi!U$115</f>
        <v>952.09063795295185</v>
      </c>
      <c r="V78" s="242">
        <f>NFM_emi!V$115</f>
        <v>911.66509017387375</v>
      </c>
      <c r="W78" s="242">
        <f>NFM_emi!W$115</f>
        <v>882.62942120893752</v>
      </c>
      <c r="X78" s="242">
        <f>NFM_emi!X$115</f>
        <v>1016.3241849821345</v>
      </c>
      <c r="Y78" s="242">
        <f>NFM_emi!Y$115</f>
        <v>796.65402038184197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876.67843432149095</v>
      </c>
      <c r="C82" s="288">
        <f t="shared" si="24"/>
        <v>762.0128736617628</v>
      </c>
      <c r="D82" s="288">
        <f t="shared" si="24"/>
        <v>707.56901232783605</v>
      </c>
      <c r="E82" s="288">
        <f t="shared" si="24"/>
        <v>696.33471591345983</v>
      </c>
      <c r="F82" s="288">
        <f t="shared" si="24"/>
        <v>1223.5989846327561</v>
      </c>
      <c r="G82" s="288">
        <f t="shared" si="24"/>
        <v>1104.2783846115749</v>
      </c>
      <c r="H82" s="288">
        <f t="shared" si="24"/>
        <v>926.98492335179765</v>
      </c>
      <c r="I82" s="288">
        <f t="shared" si="24"/>
        <v>1015.5221642991113</v>
      </c>
      <c r="J82" s="288">
        <f t="shared" si="24"/>
        <v>671.6821647296008</v>
      </c>
      <c r="K82" s="288">
        <f t="shared" si="24"/>
        <v>1550.819352019188</v>
      </c>
      <c r="L82" s="288">
        <f t="shared" si="24"/>
        <v>1191.423459031947</v>
      </c>
      <c r="M82" s="288">
        <f t="shared" si="24"/>
        <v>1613.3881923959957</v>
      </c>
      <c r="N82" s="288">
        <f t="shared" si="24"/>
        <v>1482.5744517095179</v>
      </c>
      <c r="O82" s="288">
        <f t="shared" si="24"/>
        <v>961.27055960321695</v>
      </c>
      <c r="P82" s="288">
        <f t="shared" si="24"/>
        <v>1279.2488779194305</v>
      </c>
      <c r="Q82" s="288">
        <f t="shared" si="24"/>
        <v>1154.7493996832575</v>
      </c>
      <c r="R82" s="288">
        <f t="shared" si="24"/>
        <v>1194.1577230561879</v>
      </c>
      <c r="S82" s="288">
        <f t="shared" si="24"/>
        <v>1238.3783386750922</v>
      </c>
      <c r="T82" s="288">
        <f t="shared" si="24"/>
        <v>1312.8704868492814</v>
      </c>
      <c r="U82" s="288">
        <f t="shared" si="24"/>
        <v>1580.3328781804487</v>
      </c>
      <c r="V82" s="288">
        <f t="shared" si="24"/>
        <v>1577.0504188531875</v>
      </c>
      <c r="W82" s="288">
        <f t="shared" si="24"/>
        <v>1528.727624851997</v>
      </c>
      <c r="X82" s="288">
        <f t="shared" si="24"/>
        <v>1555.181874982665</v>
      </c>
      <c r="Y82" s="288">
        <f t="shared" si="24"/>
        <v>1579.4397419300926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92.414177251220764</v>
      </c>
      <c r="C83" s="289">
        <f t="shared" si="25"/>
        <v>81.751788192888895</v>
      </c>
      <c r="D83" s="289">
        <f t="shared" si="25"/>
        <v>82.769307563222412</v>
      </c>
      <c r="E83" s="289">
        <f t="shared" si="25"/>
        <v>83.773429456788122</v>
      </c>
      <c r="F83" s="289">
        <f t="shared" si="25"/>
        <v>155.22502972261361</v>
      </c>
      <c r="G83" s="289">
        <f t="shared" si="25"/>
        <v>146.17345984485769</v>
      </c>
      <c r="H83" s="289">
        <f t="shared" si="25"/>
        <v>214.64341699142912</v>
      </c>
      <c r="I83" s="289">
        <f t="shared" si="25"/>
        <v>247.59950632109161</v>
      </c>
      <c r="J83" s="289">
        <f t="shared" si="25"/>
        <v>147.53389353201149</v>
      </c>
      <c r="K83" s="289">
        <f t="shared" si="25"/>
        <v>347.69919701670619</v>
      </c>
      <c r="L83" s="289">
        <f t="shared" si="25"/>
        <v>165.13139824166754</v>
      </c>
      <c r="M83" s="289">
        <f t="shared" si="25"/>
        <v>238.50523823209372</v>
      </c>
      <c r="N83" s="289">
        <f t="shared" si="25"/>
        <v>256.02241906738016</v>
      </c>
      <c r="O83" s="289">
        <f t="shared" si="25"/>
        <v>204.12208130155028</v>
      </c>
      <c r="P83" s="289">
        <f t="shared" si="25"/>
        <v>137.59684121266858</v>
      </c>
      <c r="Q83" s="289">
        <f t="shared" si="25"/>
        <v>264.00224492991265</v>
      </c>
      <c r="R83" s="289">
        <f t="shared" si="25"/>
        <v>343.9254983092236</v>
      </c>
      <c r="S83" s="289">
        <f t="shared" si="25"/>
        <v>300.12733824183664</v>
      </c>
      <c r="T83" s="289">
        <f t="shared" si="25"/>
        <v>167.47799959138422</v>
      </c>
      <c r="U83" s="289">
        <f t="shared" si="25"/>
        <v>201.60953054631602</v>
      </c>
      <c r="V83" s="289">
        <f t="shared" si="25"/>
        <v>199.3962165011595</v>
      </c>
      <c r="W83" s="289">
        <f t="shared" si="25"/>
        <v>235.66334511761684</v>
      </c>
      <c r="X83" s="289">
        <f t="shared" si="25"/>
        <v>224.62682949295603</v>
      </c>
      <c r="Y83" s="289">
        <f t="shared" si="25"/>
        <v>376.05357466964421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0.6953723270711536</v>
      </c>
      <c r="C86" s="291">
        <f t="shared" si="27"/>
        <v>0.67273904730587197</v>
      </c>
      <c r="D86" s="291">
        <f t="shared" si="27"/>
        <v>0.63033697133898525</v>
      </c>
      <c r="E86" s="291">
        <f t="shared" si="27"/>
        <v>0.57784860557169759</v>
      </c>
      <c r="F86" s="291">
        <f t="shared" si="27"/>
        <v>0.5024726020756024</v>
      </c>
      <c r="G86" s="291">
        <f t="shared" si="27"/>
        <v>0.51238867083007411</v>
      </c>
      <c r="H86" s="291">
        <f t="shared" si="27"/>
        <v>0.36011868254326657</v>
      </c>
      <c r="I86" s="291">
        <f t="shared" si="27"/>
        <v>0.34522229883964345</v>
      </c>
      <c r="J86" s="291">
        <f t="shared" si="27"/>
        <v>0.31687775635908105</v>
      </c>
      <c r="K86" s="291">
        <f t="shared" si="27"/>
        <v>0.1415128266728565</v>
      </c>
      <c r="L86" s="291">
        <f t="shared" si="27"/>
        <v>0.13770554740024285</v>
      </c>
      <c r="M86" s="291">
        <f t="shared" si="27"/>
        <v>0.13229121428221516</v>
      </c>
      <c r="N86" s="291">
        <f t="shared" si="27"/>
        <v>0.13828106293024742</v>
      </c>
      <c r="O86" s="291">
        <f t="shared" si="27"/>
        <v>0.13712367524197358</v>
      </c>
      <c r="P86" s="291">
        <f t="shared" si="27"/>
        <v>0.12664922392256095</v>
      </c>
      <c r="Q86" s="291">
        <f t="shared" si="27"/>
        <v>0.12804848475585792</v>
      </c>
      <c r="R86" s="291">
        <f t="shared" si="27"/>
        <v>0.13615860749261957</v>
      </c>
      <c r="S86" s="291">
        <f t="shared" si="27"/>
        <v>0.13574624299956026</v>
      </c>
      <c r="T86" s="291">
        <f t="shared" si="27"/>
        <v>0.14304360441171984</v>
      </c>
      <c r="U86" s="291">
        <f t="shared" si="27"/>
        <v>0.14501933000802181</v>
      </c>
      <c r="V86" s="291">
        <f t="shared" si="27"/>
        <v>0.14054459231135427</v>
      </c>
      <c r="W86" s="291">
        <f t="shared" si="27"/>
        <v>0.13861648882081601</v>
      </c>
      <c r="X86" s="291">
        <f t="shared" si="27"/>
        <v>0.13862579150486359</v>
      </c>
      <c r="Y86" s="291">
        <f t="shared" si="27"/>
        <v>0.1347592102443069</v>
      </c>
      <c r="DA86" s="94"/>
    </row>
    <row r="87" spans="1:105" ht="12" customHeight="1" x14ac:dyDescent="0.25">
      <c r="A87" s="99" t="s">
        <v>46</v>
      </c>
      <c r="B87" s="291">
        <f t="shared" ref="B87:Y87" si="28">IF(B$66=0,"",B$66/B$13)</f>
        <v>1.8556416448294968</v>
      </c>
      <c r="C87" s="291">
        <f t="shared" si="28"/>
        <v>1.90175404819523</v>
      </c>
      <c r="D87" s="291">
        <f t="shared" si="28"/>
        <v>1.7672308303252127</v>
      </c>
      <c r="E87" s="291">
        <f t="shared" si="28"/>
        <v>1.7607450107460669</v>
      </c>
      <c r="F87" s="291">
        <f t="shared" si="28"/>
        <v>1.6301386515098077</v>
      </c>
      <c r="G87" s="291">
        <f t="shared" si="28"/>
        <v>1.4977201387258603</v>
      </c>
      <c r="H87" s="291">
        <f t="shared" si="28"/>
        <v>1.4713174750827875</v>
      </c>
      <c r="I87" s="291">
        <f t="shared" si="28"/>
        <v>1.4926131351729199</v>
      </c>
      <c r="J87" s="291">
        <f t="shared" si="28"/>
        <v>1.3923845324169295</v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0.19793510878181297</v>
      </c>
      <c r="C88" s="291">
        <f t="shared" si="29"/>
        <v>0.20285376514082443</v>
      </c>
      <c r="D88" s="291">
        <f t="shared" si="29"/>
        <v>0.18344473117144294</v>
      </c>
      <c r="E88" s="291">
        <f t="shared" si="29"/>
        <v>0.17588938778871299</v>
      </c>
      <c r="F88" s="291">
        <f t="shared" si="29"/>
        <v>0.16039104867609355</v>
      </c>
      <c r="G88" s="291">
        <f t="shared" si="29"/>
        <v>0.15049507471888504</v>
      </c>
      <c r="H88" s="291">
        <f t="shared" si="29"/>
        <v>0.14234846685169109</v>
      </c>
      <c r="I88" s="291">
        <f t="shared" si="29"/>
        <v>0.14419527887914083</v>
      </c>
      <c r="J88" s="291">
        <f t="shared" si="29"/>
        <v>0.1345126015761621</v>
      </c>
      <c r="K88" s="291">
        <f t="shared" si="29"/>
        <v>0.1415128266728565</v>
      </c>
      <c r="L88" s="291">
        <f t="shared" si="29"/>
        <v>0.13770554740024285</v>
      </c>
      <c r="M88" s="291">
        <f t="shared" si="29"/>
        <v>0.13229121428221516</v>
      </c>
      <c r="N88" s="291">
        <f t="shared" si="29"/>
        <v>0.13828106293024742</v>
      </c>
      <c r="O88" s="291">
        <f t="shared" si="29"/>
        <v>0.13712367524197358</v>
      </c>
      <c r="P88" s="291">
        <f t="shared" si="29"/>
        <v>0.12664922392256095</v>
      </c>
      <c r="Q88" s="291">
        <f t="shared" si="29"/>
        <v>0.12804848475585792</v>
      </c>
      <c r="R88" s="291">
        <f t="shared" si="29"/>
        <v>0.13615860749261957</v>
      </c>
      <c r="S88" s="291">
        <f t="shared" si="29"/>
        <v>0.13574624299956026</v>
      </c>
      <c r="T88" s="291">
        <f t="shared" si="29"/>
        <v>0.14304360441171984</v>
      </c>
      <c r="U88" s="291">
        <f t="shared" si="29"/>
        <v>0.14501933000802181</v>
      </c>
      <c r="V88" s="291">
        <f t="shared" si="29"/>
        <v>0.14054459231135427</v>
      </c>
      <c r="W88" s="291">
        <f t="shared" si="29"/>
        <v>0.13861648882081601</v>
      </c>
      <c r="X88" s="291">
        <f t="shared" si="29"/>
        <v>0.13862579150486359</v>
      </c>
      <c r="Y88" s="291">
        <f t="shared" si="29"/>
        <v>0.1347592102443069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0.46391041120737414</v>
      </c>
      <c r="C89" s="253">
        <f t="shared" si="30"/>
        <v>0.4754385120488076</v>
      </c>
      <c r="D89" s="253">
        <f t="shared" si="30"/>
        <v>0.44180770758130328</v>
      </c>
      <c r="E89" s="253">
        <f t="shared" si="30"/>
        <v>0.4401862526865169</v>
      </c>
      <c r="F89" s="253">
        <f t="shared" si="30"/>
        <v>0.4075346628774521</v>
      </c>
      <c r="G89" s="253">
        <f t="shared" si="30"/>
        <v>0.38239016482856492</v>
      </c>
      <c r="H89" s="253">
        <f t="shared" si="30"/>
        <v>0.37564917320981239</v>
      </c>
      <c r="I89" s="253">
        <f t="shared" si="30"/>
        <v>0.38108627107705922</v>
      </c>
      <c r="J89" s="253">
        <f t="shared" si="30"/>
        <v>0.35549642225456485</v>
      </c>
      <c r="K89" s="253">
        <f t="shared" si="30"/>
        <v>0.36721320391828871</v>
      </c>
      <c r="L89" s="253">
        <f t="shared" si="30"/>
        <v>0.3573336526947079</v>
      </c>
      <c r="M89" s="253">
        <f t="shared" si="30"/>
        <v>0.34328393961853493</v>
      </c>
      <c r="N89" s="253">
        <f t="shared" si="30"/>
        <v>0.3513270055388289</v>
      </c>
      <c r="O89" s="253">
        <f t="shared" si="30"/>
        <v>0.35888404932001905</v>
      </c>
      <c r="P89" s="253">
        <f t="shared" si="30"/>
        <v>0.32711753787766362</v>
      </c>
      <c r="Q89" s="253">
        <f t="shared" si="30"/>
        <v>0.33227188244856931</v>
      </c>
      <c r="R89" s="253">
        <f t="shared" si="30"/>
        <v>0.34702940807378535</v>
      </c>
      <c r="S89" s="253">
        <f t="shared" si="30"/>
        <v>0.34765733646493224</v>
      </c>
      <c r="T89" s="253">
        <f t="shared" si="30"/>
        <v>0.36063767841795058</v>
      </c>
      <c r="U89" s="253">
        <f t="shared" si="30"/>
        <v>0.35238891407747258</v>
      </c>
      <c r="V89" s="253">
        <f t="shared" si="30"/>
        <v>0.34151555010852452</v>
      </c>
      <c r="W89" s="253">
        <f t="shared" si="30"/>
        <v>0.3252890612920214</v>
      </c>
      <c r="X89" s="253">
        <f t="shared" si="30"/>
        <v>0.32531089174947347</v>
      </c>
      <c r="Y89" s="253">
        <f t="shared" si="30"/>
        <v>0.3185494253649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0.35964629140069992</v>
      </c>
      <c r="C92" s="291">
        <f>IF(SUM(NFM_ued!C$34,NFM_ued!C$72)=0,"",SUM(NFM_ued!C$34,NFM_ued!C$72)/C$12)</f>
        <v>0.34682259986343023</v>
      </c>
      <c r="D92" s="291">
        <f>IF(SUM(NFM_ued!D$34,NFM_ued!D$72)=0,"",SUM(NFM_ued!D$34,NFM_ued!D$72)/D$12)</f>
        <v>0.32578894778399609</v>
      </c>
      <c r="E92" s="291">
        <f>IF(SUM(NFM_ued!E$34,NFM_ued!E$72)=0,"",SUM(NFM_ued!E$34,NFM_ued!E$72)/E$12)</f>
        <v>0.29841342609498112</v>
      </c>
      <c r="F92" s="291">
        <f>IF(SUM(NFM_ued!F$34,NFM_ued!F$72)=0,"",SUM(NFM_ued!F$34,NFM_ued!F$72)/F$12)</f>
        <v>0.25893899237835716</v>
      </c>
      <c r="G92" s="291">
        <f>IF(SUM(NFM_ued!G$34,NFM_ued!G$72)=0,"",SUM(NFM_ued!G$34,NFM_ued!G$72)/G$12)</f>
        <v>0.26801875246707285</v>
      </c>
      <c r="H92" s="291">
        <f>IF(SUM(NFM_ued!H$34,NFM_ued!H$72)=0,"",SUM(NFM_ued!H$34,NFM_ued!H$72)/H$12)</f>
        <v>0.18640788769799824</v>
      </c>
      <c r="I92" s="291">
        <f>IF(SUM(NFM_ued!I$34,NFM_ued!I$72)=0,"",SUM(NFM_ued!I$34,NFM_ued!I$72)/I$12)</f>
        <v>0.17831380888088144</v>
      </c>
      <c r="J92" s="291">
        <f>IF(SUM(NFM_ued!J$34,NFM_ued!J$72)=0,"",SUM(NFM_ued!J$34,NFM_ued!J$72)/J$12)</f>
        <v>0.16300614846104938</v>
      </c>
      <c r="K92" s="291">
        <f>IF(SUM(NFM_ued!K$34,NFM_ued!K$72)=0,"",SUM(NFM_ued!K$34,NFM_ued!K$72)/K$12)</f>
        <v>6.6299656564289114E-2</v>
      </c>
      <c r="L92" s="291">
        <f>IF(SUM(NFM_ued!L$34,NFM_ued!L$72)=0,"",SUM(NFM_ued!L$34,NFM_ued!L$72)/L$12)</f>
        <v>6.374118740706558E-2</v>
      </c>
      <c r="M92" s="291">
        <f>IF(SUM(NFM_ued!M$34,NFM_ued!M$72)=0,"",SUM(NFM_ued!M$34,NFM_ued!M$72)/M$12)</f>
        <v>6.1205895468357772E-2</v>
      </c>
      <c r="N92" s="291">
        <f>IF(SUM(NFM_ued!N$34,NFM_ued!N$72)=0,"",SUM(NFM_ued!N$34,NFM_ued!N$72)/N$12)</f>
        <v>6.4016059835132394E-2</v>
      </c>
      <c r="O92" s="291">
        <f>IF(SUM(NFM_ued!O$34,NFM_ued!O$72)=0,"",SUM(NFM_ued!O$34,NFM_ued!O$72)/O$12)</f>
        <v>6.5821936188610264E-2</v>
      </c>
      <c r="P92" s="291">
        <f>IF(SUM(NFM_ued!P$34,NFM_ued!P$72)=0,"",SUM(NFM_ued!P$34,NFM_ued!P$72)/P$12)</f>
        <v>6.1679226897933044E-2</v>
      </c>
      <c r="Q92" s="291">
        <f>IF(SUM(NFM_ued!Q$34,NFM_ued!Q$72)=0,"",SUM(NFM_ued!Q$34,NFM_ued!Q$72)/Q$12)</f>
        <v>6.2748925598661826E-2</v>
      </c>
      <c r="R92" s="291">
        <f>IF(SUM(NFM_ued!R$34,NFM_ued!R$72)=0,"",SUM(NFM_ued!R$34,NFM_ued!R$72)/R$12)</f>
        <v>6.7451687400300164E-2</v>
      </c>
      <c r="S92" s="291">
        <f>IF(SUM(NFM_ued!S$34,NFM_ued!S$72)=0,"",SUM(NFM_ued!S$34,NFM_ued!S$72)/S$12)</f>
        <v>6.7249694832542853E-2</v>
      </c>
      <c r="T92" s="291">
        <f>IF(SUM(NFM_ued!T$34,NFM_ued!T$72)=0,"",SUM(NFM_ued!T$34,NFM_ued!T$72)/T$12)</f>
        <v>7.1669056638467177E-2</v>
      </c>
      <c r="U92" s="291">
        <f>IF(SUM(NFM_ued!U$34,NFM_ued!U$72)=0,"",SUM(NFM_ued!U$34,NFM_ued!U$72)/U$12)</f>
        <v>7.2598145011897264E-2</v>
      </c>
      <c r="V92" s="291">
        <f>IF(SUM(NFM_ued!V$34,NFM_ued!V$72)=0,"",SUM(NFM_ued!V$34,NFM_ued!V$72)/V$12)</f>
        <v>7.040264719115448E-2</v>
      </c>
      <c r="W92" s="291">
        <f>IF(SUM(NFM_ued!W$34,NFM_ued!W$72)=0,"",SUM(NFM_ued!W$34,NFM_ued!W$72)/W$12)</f>
        <v>6.9458004631623563E-2</v>
      </c>
      <c r="X92" s="291">
        <f>IF(SUM(NFM_ued!X$34,NFM_ued!X$72)=0,"",SUM(NFM_ued!X$34,NFM_ued!X$72)/X$12)</f>
        <v>6.9196309172332007E-2</v>
      </c>
      <c r="Y92" s="291">
        <f>IF(SUM(NFM_ued!Y$34,NFM_ued!Y$72)=0,"",SUM(NFM_ued!Y$34,NFM_ued!Y$72)/Y$12)</f>
        <v>6.78197342675739E-2</v>
      </c>
      <c r="DA92" s="94"/>
    </row>
    <row r="93" spans="1:105" ht="12" customHeight="1" x14ac:dyDescent="0.25">
      <c r="A93" s="99" t="s">
        <v>46</v>
      </c>
      <c r="B93" s="291">
        <f>IF(NFM_ued!B$34=0,"",NFM_ued!B$34/B$13)</f>
        <v>0.99699962580935497</v>
      </c>
      <c r="C93" s="291">
        <f>IF(NFM_ued!C$34=0,"",NFM_ued!C$34/C$13)</f>
        <v>1.0218173180164263</v>
      </c>
      <c r="D93" s="291">
        <f>IF(NFM_ued!D$34=0,"",NFM_ued!D$34/D$13)</f>
        <v>0.9493891646898498</v>
      </c>
      <c r="E93" s="291">
        <f>IF(NFM_ued!E$34=0,"",NFM_ued!E$34/E$13)</f>
        <v>0.94642899349429899</v>
      </c>
      <c r="F93" s="291">
        <f>IF(NFM_ued!F$34=0,"",NFM_ued!F$34/F$13)</f>
        <v>0.87675559392947322</v>
      </c>
      <c r="G93" s="291">
        <f>IF(NFM_ued!G$34=0,"",NFM_ued!G$34/G$13)</f>
        <v>0.81326059037243015</v>
      </c>
      <c r="H93" s="291">
        <f>IF(NFM_ued!H$34=0,"",NFM_ued!H$34/H$13)</f>
        <v>0.79873275317811976</v>
      </c>
      <c r="I93" s="291">
        <f>IF(NFM_ued!I$34=0,"",NFM_ued!I$34/I$13)</f>
        <v>0.81054894280011758</v>
      </c>
      <c r="J93" s="291">
        <f>IF(NFM_ued!J$34=0,"",NFM_ued!J$34/J$13)</f>
        <v>0.75509251128528809</v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8.6396568355183806E-2</v>
      </c>
      <c r="C94" s="291">
        <f>IF(NFM_ued!C$72=0,"",NFM_ued!C$72/C$14)</f>
        <v>8.8754078836655176E-2</v>
      </c>
      <c r="D94" s="291">
        <f>IF(NFM_ued!D$72=0,"",NFM_ued!D$72/D$14)</f>
        <v>8.0663076358739094E-2</v>
      </c>
      <c r="E94" s="291">
        <f>IF(NFM_ued!E$72=0,"",NFM_ued!E$72/E$14)</f>
        <v>7.8211699685447986E-2</v>
      </c>
      <c r="F94" s="291">
        <f>IF(NFM_ued!F$72=0,"",NFM_ued!F$72/F$14)</f>
        <v>7.1522103414952909E-2</v>
      </c>
      <c r="G94" s="291">
        <f>IF(NFM_ued!G$72=0,"",NFM_ued!G$72/G$14)</f>
        <v>6.7761746678728987E-2</v>
      </c>
      <c r="H94" s="291">
        <f>IF(NFM_ued!H$72=0,"",NFM_ued!H$72/H$14)</f>
        <v>6.6405851226942175E-2</v>
      </c>
      <c r="I94" s="291">
        <f>IF(NFM_ued!I$72=0,"",NFM_ued!I$72/I$14)</f>
        <v>6.7543929201280856E-2</v>
      </c>
      <c r="J94" s="291">
        <f>IF(NFM_ued!J$72=0,"",NFM_ued!J$72/J$14)</f>
        <v>6.2610759417503201E-2</v>
      </c>
      <c r="K94" s="291">
        <f>IF(NFM_ued!K$72=0,"",NFM_ued!K$72/K$14)</f>
        <v>6.6299656564289114E-2</v>
      </c>
      <c r="L94" s="291">
        <f>IF(NFM_ued!L$72=0,"",NFM_ued!L$72/L$14)</f>
        <v>6.374118740706558E-2</v>
      </c>
      <c r="M94" s="291">
        <f>IF(NFM_ued!M$72=0,"",NFM_ued!M$72/M$14)</f>
        <v>6.1205895468357772E-2</v>
      </c>
      <c r="N94" s="291">
        <f>IF(NFM_ued!N$72=0,"",NFM_ued!N$72/N$14)</f>
        <v>6.4016059835132394E-2</v>
      </c>
      <c r="O94" s="291">
        <f>IF(NFM_ued!O$72=0,"",NFM_ued!O$72/O$14)</f>
        <v>6.5821936188610264E-2</v>
      </c>
      <c r="P94" s="291">
        <f>IF(NFM_ued!P$72=0,"",NFM_ued!P$72/P$14)</f>
        <v>6.1679226897933044E-2</v>
      </c>
      <c r="Q94" s="291">
        <f>IF(NFM_ued!Q$72=0,"",NFM_ued!Q$72/Q$14)</f>
        <v>6.2748925598661826E-2</v>
      </c>
      <c r="R94" s="291">
        <f>IF(NFM_ued!R$72=0,"",NFM_ued!R$72/R$14)</f>
        <v>6.7451687400300164E-2</v>
      </c>
      <c r="S94" s="291">
        <f>IF(NFM_ued!S$72=0,"",NFM_ued!S$72/S$14)</f>
        <v>6.7249694832542853E-2</v>
      </c>
      <c r="T94" s="291">
        <f>IF(NFM_ued!T$72=0,"",NFM_ued!T$72/T$14)</f>
        <v>7.1669056638467177E-2</v>
      </c>
      <c r="U94" s="291">
        <f>IF(NFM_ued!U$72=0,"",NFM_ued!U$72/U$14)</f>
        <v>7.2598145011897264E-2</v>
      </c>
      <c r="V94" s="291">
        <f>IF(NFM_ued!V$72=0,"",NFM_ued!V$72/V$14)</f>
        <v>7.040264719115448E-2</v>
      </c>
      <c r="W94" s="291">
        <f>IF(NFM_ued!W$72=0,"",NFM_ued!W$72/W$14)</f>
        <v>6.9458004631623563E-2</v>
      </c>
      <c r="X94" s="291">
        <f>IF(NFM_ued!X$72=0,"",NFM_ued!X$72/X$14)</f>
        <v>6.9196309172332007E-2</v>
      </c>
      <c r="Y94" s="291">
        <f>IF(NFM_ued!Y$72=0,"",NFM_ued!Y$72/Y$14)</f>
        <v>6.78197342675739E-2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0.18759089397770393</v>
      </c>
      <c r="C95" s="253">
        <f>IF(NFM_ued!C$115=0,"",NFM_ued!C$115/C$15)</f>
        <v>0.19185256988488505</v>
      </c>
      <c r="D95" s="253">
        <f>IF(NFM_ued!D$115=0,"",NFM_ued!D$115/D$15)</f>
        <v>0.18093247510263069</v>
      </c>
      <c r="E95" s="253">
        <f>IF(NFM_ued!E$115=0,"",NFM_ued!E$115/E$15)</f>
        <v>0.18190939807565268</v>
      </c>
      <c r="F95" s="253">
        <f>IF(NFM_ued!F$115=0,"",NFM_ued!F$115/F$15)</f>
        <v>0.16922382430037847</v>
      </c>
      <c r="G95" s="253">
        <f>IF(NFM_ued!G$115=0,"",NFM_ued!G$115/G$15)</f>
        <v>0.16206089162898368</v>
      </c>
      <c r="H95" s="253">
        <f>IF(NFM_ued!H$115=0,"",NFM_ued!H$115/H$15)</f>
        <v>0.15815132550011735</v>
      </c>
      <c r="I95" s="253">
        <f>IF(NFM_ued!I$115=0,"",NFM_ued!I$115/I$15)</f>
        <v>0.15959089244556457</v>
      </c>
      <c r="J95" s="253">
        <f>IF(NFM_ued!J$115=0,"",NFM_ued!J$115/J$15)</f>
        <v>0.14803826334618181</v>
      </c>
      <c r="K95" s="253">
        <f>IF(NFM_ued!K$115=0,"",NFM_ued!K$115/K$15)</f>
        <v>0.1581353971315641</v>
      </c>
      <c r="L95" s="253">
        <f>IF(NFM_ued!L$115=0,"",NFM_ued!L$115/L$15)</f>
        <v>0.15161629865859502</v>
      </c>
      <c r="M95" s="253">
        <f>IF(NFM_ued!M$115=0,"",NFM_ued!M$115/M$15)</f>
        <v>0.14491895256959567</v>
      </c>
      <c r="N95" s="253">
        <f>IF(NFM_ued!N$115=0,"",NFM_ued!N$115/N$15)</f>
        <v>0.15162131460763201</v>
      </c>
      <c r="O95" s="253">
        <f>IF(NFM_ued!O$115=0,"",NFM_ued!O$115/O$15)</f>
        <v>0.15575584960688307</v>
      </c>
      <c r="P95" s="253">
        <f>IF(NFM_ued!P$115=0,"",NFM_ued!P$115/P$15)</f>
        <v>0.14480791666605547</v>
      </c>
      <c r="Q95" s="253">
        <f>IF(NFM_ued!Q$115=0,"",NFM_ued!Q$115/Q$15)</f>
        <v>0.14698538117403098</v>
      </c>
      <c r="R95" s="253">
        <f>IF(NFM_ued!R$115=0,"",NFM_ued!R$115/R$15)</f>
        <v>0.15691355798528034</v>
      </c>
      <c r="S95" s="253">
        <f>IF(NFM_ued!S$115=0,"",NFM_ued!S$115/S$15)</f>
        <v>0.15643703970594122</v>
      </c>
      <c r="T95" s="253">
        <f>IF(NFM_ued!T$115=0,"",NFM_ued!T$115/T$15)</f>
        <v>0.16453854054920625</v>
      </c>
      <c r="U95" s="253">
        <f>IF(NFM_ued!U$115=0,"",NFM_ued!U$115/U$15)</f>
        <v>0.16265710553680923</v>
      </c>
      <c r="V95" s="253">
        <f>IF(NFM_ued!V$115=0,"",NFM_ued!V$115/V$15)</f>
        <v>0.1586742984427689</v>
      </c>
      <c r="W95" s="253">
        <f>IF(NFM_ued!W$115=0,"",NFM_ued!W$115/W$15)</f>
        <v>0.15411925414208247</v>
      </c>
      <c r="X95" s="253">
        <f>IF(NFM_ued!X$115=0,"",NFM_ued!X$115/X$15)</f>
        <v>0.15075773220729763</v>
      </c>
      <c r="Y95" s="253">
        <f>IF(NFM_ued!Y$115=0,"",NFM_ued!Y$115/Y$15)</f>
        <v>0.15092959031880218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2.4217775482369812</v>
      </c>
      <c r="C96" s="292">
        <f t="shared" si="31"/>
        <v>2.4852887179040803</v>
      </c>
      <c r="D96" s="292">
        <f t="shared" si="31"/>
        <v>2.4732791184370342</v>
      </c>
      <c r="E96" s="292">
        <f t="shared" si="31"/>
        <v>2.3676604891053983</v>
      </c>
      <c r="F96" s="292">
        <f t="shared" si="31"/>
        <v>2.1010402811808806</v>
      </c>
      <c r="G96" s="292">
        <f t="shared" si="31"/>
        <v>1.6830365294747909</v>
      </c>
      <c r="H96" s="292">
        <f t="shared" si="31"/>
        <v>1.6902683711726993</v>
      </c>
      <c r="I96" s="292">
        <f t="shared" si="31"/>
        <v>1.7967377364723478</v>
      </c>
      <c r="J96" s="292">
        <f t="shared" si="31"/>
        <v>2.0713718514062558</v>
      </c>
      <c r="K96" s="292">
        <f t="shared" si="31"/>
        <v>1.9247350739611722</v>
      </c>
      <c r="L96" s="292">
        <f t="shared" si="31"/>
        <v>2.1494316147445107</v>
      </c>
      <c r="M96" s="292">
        <f t="shared" si="31"/>
        <v>2.1194266295032</v>
      </c>
      <c r="N96" s="292">
        <f t="shared" si="31"/>
        <v>2.1979901413082623</v>
      </c>
      <c r="O96" s="292">
        <f t="shared" si="31"/>
        <v>2.2036213561917917</v>
      </c>
      <c r="P96" s="292">
        <f t="shared" si="31"/>
        <v>2.1988645904760324</v>
      </c>
      <c r="Q96" s="292">
        <f t="shared" si="31"/>
        <v>2.1533096328745329</v>
      </c>
      <c r="R96" s="292">
        <f t="shared" si="31"/>
        <v>2.0607825387840784</v>
      </c>
      <c r="S96" s="292">
        <f t="shared" si="31"/>
        <v>2.0536075724049954</v>
      </c>
      <c r="T96" s="292">
        <f t="shared" si="31"/>
        <v>2.1193573145167028</v>
      </c>
      <c r="U96" s="292">
        <f t="shared" si="31"/>
        <v>2.1417298085879182</v>
      </c>
      <c r="V96" s="292">
        <f t="shared" si="31"/>
        <v>2.1661964304419166</v>
      </c>
      <c r="W96" s="292">
        <f t="shared" si="31"/>
        <v>2.104740462132709</v>
      </c>
      <c r="X96" s="292">
        <f t="shared" si="31"/>
        <v>2.4032442098431068</v>
      </c>
      <c r="Y96" s="292">
        <f t="shared" si="31"/>
        <v>2.1718240938901809</v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1.5358416439211107</v>
      </c>
      <c r="C98" s="293">
        <f t="shared" si="33"/>
        <v>1.6320925888605582</v>
      </c>
      <c r="D98" s="293">
        <f t="shared" si="33"/>
        <v>1.726448435944717</v>
      </c>
      <c r="E98" s="293">
        <f t="shared" si="33"/>
        <v>1.7441028668821787</v>
      </c>
      <c r="F98" s="293">
        <f t="shared" si="33"/>
        <v>1.7157424445573783</v>
      </c>
      <c r="G98" s="293">
        <f t="shared" si="33"/>
        <v>1.3619805715566577</v>
      </c>
      <c r="H98" s="293">
        <f t="shared" si="33"/>
        <v>1.3816839864152763</v>
      </c>
      <c r="I98" s="293">
        <f t="shared" si="33"/>
        <v>1.3746255013130835</v>
      </c>
      <c r="J98" s="293">
        <f t="shared" si="33"/>
        <v>1.5612459620807095</v>
      </c>
      <c r="K98" s="293">
        <f t="shared" si="33"/>
        <v>1.6197142159273974</v>
      </c>
      <c r="L98" s="293">
        <f t="shared" si="33"/>
        <v>1.7592277202600759</v>
      </c>
      <c r="M98" s="293">
        <f t="shared" si="33"/>
        <v>1.7096167757192855</v>
      </c>
      <c r="N98" s="293">
        <f t="shared" si="33"/>
        <v>1.6625570965131444</v>
      </c>
      <c r="O98" s="293">
        <f t="shared" si="33"/>
        <v>1.7031210935615813</v>
      </c>
      <c r="P98" s="293">
        <f t="shared" si="33"/>
        <v>1.8362798493758967</v>
      </c>
      <c r="Q98" s="293">
        <f t="shared" si="33"/>
        <v>1.8515781088200374</v>
      </c>
      <c r="R98" s="293">
        <f t="shared" si="33"/>
        <v>1.7687680942973327</v>
      </c>
      <c r="S98" s="293">
        <f t="shared" si="33"/>
        <v>1.8434911890192978</v>
      </c>
      <c r="T98" s="293">
        <f t="shared" si="33"/>
        <v>1.8998280039278883</v>
      </c>
      <c r="U98" s="293">
        <f t="shared" si="33"/>
        <v>1.8304552189698371</v>
      </c>
      <c r="V98" s="293">
        <f t="shared" si="33"/>
        <v>1.898086707319389</v>
      </c>
      <c r="W98" s="293">
        <f t="shared" si="33"/>
        <v>1.7952012294558652</v>
      </c>
      <c r="X98" s="293">
        <f t="shared" si="33"/>
        <v>1.9270218621234021</v>
      </c>
      <c r="Y98" s="293">
        <f t="shared" si="33"/>
        <v>1.8692763271275739</v>
      </c>
      <c r="DA98" s="94"/>
    </row>
    <row r="99" spans="1:105" ht="12" customHeight="1" x14ac:dyDescent="0.25">
      <c r="A99" s="99" t="s">
        <v>46</v>
      </c>
      <c r="B99" s="293">
        <f t="shared" ref="B99:Y99" si="34">IF(B$66=0,"",B$76/B$66)</f>
        <v>1.3647502384600994</v>
      </c>
      <c r="C99" s="293">
        <f t="shared" si="34"/>
        <v>1.4504571525891243</v>
      </c>
      <c r="D99" s="293">
        <f t="shared" si="34"/>
        <v>1.5418795006806256</v>
      </c>
      <c r="E99" s="293">
        <f t="shared" si="34"/>
        <v>1.5858217544362172</v>
      </c>
      <c r="F99" s="293">
        <f t="shared" si="34"/>
        <v>1.6415393932101703</v>
      </c>
      <c r="G99" s="293">
        <f t="shared" si="34"/>
        <v>1.346155528222893</v>
      </c>
      <c r="H99" s="293">
        <f t="shared" si="34"/>
        <v>1.3497336298543368</v>
      </c>
      <c r="I99" s="293">
        <f t="shared" si="34"/>
        <v>1.3406814096698785</v>
      </c>
      <c r="J99" s="293">
        <f t="shared" si="34"/>
        <v>1.4727129965356287</v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2.2235098390047492</v>
      </c>
      <c r="C100" s="293">
        <f t="shared" si="35"/>
        <v>2.2831308554944094</v>
      </c>
      <c r="D100" s="293">
        <f t="shared" si="35"/>
        <v>2.4253717647897037</v>
      </c>
      <c r="E100" s="293">
        <f t="shared" si="35"/>
        <v>2.2825228915126377</v>
      </c>
      <c r="F100" s="293">
        <f t="shared" si="35"/>
        <v>1.9445210102164963</v>
      </c>
      <c r="G100" s="293">
        <f t="shared" si="35"/>
        <v>1.4198237082659968</v>
      </c>
      <c r="H100" s="293">
        <f t="shared" si="35"/>
        <v>1.4464036168737826</v>
      </c>
      <c r="I100" s="293">
        <f t="shared" si="35"/>
        <v>1.4361861895826615</v>
      </c>
      <c r="J100" s="293">
        <f t="shared" si="35"/>
        <v>1.7166384207537735</v>
      </c>
      <c r="K100" s="293">
        <f t="shared" si="35"/>
        <v>1.6197142159273974</v>
      </c>
      <c r="L100" s="293">
        <f t="shared" si="35"/>
        <v>1.7592277202600759</v>
      </c>
      <c r="M100" s="293">
        <f t="shared" si="35"/>
        <v>1.7096167757192855</v>
      </c>
      <c r="N100" s="293">
        <f t="shared" si="35"/>
        <v>1.6625570965131444</v>
      </c>
      <c r="O100" s="293">
        <f t="shared" si="35"/>
        <v>1.7031210935615813</v>
      </c>
      <c r="P100" s="293">
        <f t="shared" si="35"/>
        <v>1.8362798493758967</v>
      </c>
      <c r="Q100" s="293">
        <f t="shared" si="35"/>
        <v>1.8515781088200374</v>
      </c>
      <c r="R100" s="293">
        <f t="shared" si="35"/>
        <v>1.7687680942973327</v>
      </c>
      <c r="S100" s="293">
        <f t="shared" si="35"/>
        <v>1.8434911890192978</v>
      </c>
      <c r="T100" s="293">
        <f t="shared" si="35"/>
        <v>1.8998280039278883</v>
      </c>
      <c r="U100" s="293">
        <f t="shared" si="35"/>
        <v>1.8304552189698371</v>
      </c>
      <c r="V100" s="293">
        <f t="shared" si="35"/>
        <v>1.898086707319389</v>
      </c>
      <c r="W100" s="293">
        <f t="shared" si="35"/>
        <v>1.7952012294558652</v>
      </c>
      <c r="X100" s="293">
        <f t="shared" si="35"/>
        <v>1.9270218621234021</v>
      </c>
      <c r="Y100" s="293">
        <f t="shared" si="35"/>
        <v>1.8692763271275739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2.6084381065661648</v>
      </c>
      <c r="C101" s="256">
        <f t="shared" si="36"/>
        <v>2.6579936745430035</v>
      </c>
      <c r="D101" s="256">
        <f t="shared" si="36"/>
        <v>2.639479056277827</v>
      </c>
      <c r="E101" s="256">
        <f t="shared" si="36"/>
        <v>2.4989745188998422</v>
      </c>
      <c r="F101" s="256">
        <f t="shared" si="36"/>
        <v>2.1813995066848988</v>
      </c>
      <c r="G101" s="256">
        <f t="shared" si="36"/>
        <v>1.7589698146305699</v>
      </c>
      <c r="H101" s="256">
        <f t="shared" si="36"/>
        <v>1.781606215831812</v>
      </c>
      <c r="I101" s="256">
        <f t="shared" si="36"/>
        <v>1.9210553145728626</v>
      </c>
      <c r="J101" s="256">
        <f t="shared" si="36"/>
        <v>2.2045492623722791</v>
      </c>
      <c r="K101" s="256">
        <f t="shared" si="36"/>
        <v>1.9424126313557508</v>
      </c>
      <c r="L101" s="256">
        <f t="shared" si="36"/>
        <v>2.1797834750136267</v>
      </c>
      <c r="M101" s="256">
        <f t="shared" si="36"/>
        <v>2.1487517318563745</v>
      </c>
      <c r="N101" s="256">
        <f t="shared" si="36"/>
        <v>2.2394727236706964</v>
      </c>
      <c r="O101" s="256">
        <f t="shared" si="36"/>
        <v>2.27792524012923</v>
      </c>
      <c r="P101" s="256">
        <f t="shared" si="36"/>
        <v>2.2519661816439558</v>
      </c>
      <c r="Q101" s="256">
        <f t="shared" si="36"/>
        <v>2.1988020898112945</v>
      </c>
      <c r="R101" s="256">
        <f t="shared" si="36"/>
        <v>2.1111204294924186</v>
      </c>
      <c r="S101" s="256">
        <f t="shared" si="36"/>
        <v>2.0878466709322474</v>
      </c>
      <c r="T101" s="256">
        <f t="shared" si="36"/>
        <v>2.1610099612796621</v>
      </c>
      <c r="U101" s="256">
        <f t="shared" si="36"/>
        <v>2.1936564378284285</v>
      </c>
      <c r="V101" s="256">
        <f t="shared" si="36"/>
        <v>2.2025999739274669</v>
      </c>
      <c r="W101" s="256">
        <f t="shared" si="36"/>
        <v>2.1578346554054972</v>
      </c>
      <c r="X101" s="256">
        <f t="shared" si="36"/>
        <v>2.4850746680268072</v>
      </c>
      <c r="Y101" s="256">
        <f t="shared" si="36"/>
        <v>2.2313369165836416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PL: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87.105674449941418</v>
      </c>
      <c r="C34" s="223">
        <v>85.052146297435272</v>
      </c>
      <c r="D34" s="223">
        <v>86.815214539726071</v>
      </c>
      <c r="E34" s="223">
        <v>79.88676188255981</v>
      </c>
      <c r="F34" s="223">
        <v>74.671761209709771</v>
      </c>
      <c r="G34" s="223">
        <v>81.637729321669198</v>
      </c>
      <c r="H34" s="223">
        <v>84.777312914270212</v>
      </c>
      <c r="I34" s="223">
        <v>81.299652246598612</v>
      </c>
      <c r="J34" s="223">
        <v>66.19813782469808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0.1007186163214768</v>
      </c>
      <c r="C35" s="259">
        <v>9.834416120814865E-2</v>
      </c>
      <c r="D35" s="259">
        <v>0.1003827631128132</v>
      </c>
      <c r="E35" s="259">
        <v>9.2371526539738347E-2</v>
      </c>
      <c r="F35" s="259">
        <v>8.6341521546342059E-2</v>
      </c>
      <c r="G35" s="259">
        <v>9.4396136518479876E-2</v>
      </c>
      <c r="H35" s="259">
        <v>9.8026376652265587E-2</v>
      </c>
      <c r="I35" s="259">
        <v>9.4005224497855339E-2</v>
      </c>
      <c r="J35" s="259">
        <v>7.6543633774420777E-2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4.6806581295763219E-2</v>
      </c>
      <c r="C36" s="224">
        <v>4.5703109759375193E-2</v>
      </c>
      <c r="D36" s="224">
        <v>4.6650501505463279E-2</v>
      </c>
      <c r="E36" s="224">
        <v>4.2927469859155173E-2</v>
      </c>
      <c r="F36" s="224">
        <v>4.012516846497808E-2</v>
      </c>
      <c r="G36" s="224">
        <v>4.3868359190475048E-2</v>
      </c>
      <c r="H36" s="224">
        <v>4.5555426945683597E-2</v>
      </c>
      <c r="I36" s="224">
        <v>4.3686692126915998E-2</v>
      </c>
      <c r="J36" s="224">
        <v>3.5571833170344923E-2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1.3726029436092071</v>
      </c>
      <c r="C37" s="224">
        <v>1.3402436420514949</v>
      </c>
      <c r="D37" s="224">
        <v>1.368025903935024</v>
      </c>
      <c r="E37" s="224">
        <v>1.258848005113874</v>
      </c>
      <c r="F37" s="224">
        <v>1.176670519896089</v>
      </c>
      <c r="G37" s="224">
        <v>1.2864395836916731</v>
      </c>
      <c r="H37" s="224">
        <v>1.3359128437068619</v>
      </c>
      <c r="I37" s="224">
        <v>1.281112197258079</v>
      </c>
      <c r="J37" s="224">
        <v>1.0431439675260079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3.3572872107158931E-2</v>
      </c>
      <c r="C38" s="224">
        <v>3.2781387069382877E-2</v>
      </c>
      <c r="D38" s="224">
        <v>3.3460921037604403E-2</v>
      </c>
      <c r="E38" s="224">
        <v>3.0790508846579429E-2</v>
      </c>
      <c r="F38" s="224">
        <v>2.8780507182114001E-2</v>
      </c>
      <c r="G38" s="224">
        <v>3.1465378839493283E-2</v>
      </c>
      <c r="H38" s="224">
        <v>3.2675458884088508E-2</v>
      </c>
      <c r="I38" s="224">
        <v>3.1335074832618423E-2</v>
      </c>
      <c r="J38" s="224">
        <v>2.5514544591473579E-2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0.1699087760413657</v>
      </c>
      <c r="C39" s="260">
        <v>0.16514413400493841</v>
      </c>
      <c r="D39" s="260">
        <v>0.16839061375346989</v>
      </c>
      <c r="E39" s="260">
        <v>0.1544913588886174</v>
      </c>
      <c r="F39" s="260">
        <v>0.14508496030930329</v>
      </c>
      <c r="G39" s="260">
        <v>0.15906053421804611</v>
      </c>
      <c r="H39" s="260">
        <v>0.1660331155010451</v>
      </c>
      <c r="I39" s="260">
        <v>0.15905239382995609</v>
      </c>
      <c r="J39" s="260">
        <v>0.12964149869151359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2.7097917071528459E-3</v>
      </c>
      <c r="C40" s="226">
        <v>1.7775217261561469E-3</v>
      </c>
      <c r="D40" s="226">
        <v>1.8873796173806919E-3</v>
      </c>
      <c r="E40" s="226">
        <v>1.262041554838714E-3</v>
      </c>
      <c r="F40" s="226">
        <v>1.478569743768731E-3</v>
      </c>
      <c r="G40" s="226">
        <v>1.6659474729543409E-3</v>
      </c>
      <c r="H40" s="226">
        <v>1.6679254258872109E-3</v>
      </c>
      <c r="I40" s="226">
        <v>1.6133187584066681E-3</v>
      </c>
      <c r="J40" s="226">
        <v>1.477187978226198E-3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6.1064557007435037E-2</v>
      </c>
      <c r="C41" s="226">
        <v>5.8902868955099011E-2</v>
      </c>
      <c r="D41" s="226">
        <v>6.1328579178356699E-2</v>
      </c>
      <c r="E41" s="226">
        <v>5.7408749878243633E-2</v>
      </c>
      <c r="F41" s="226">
        <v>5.5030906418367158E-2</v>
      </c>
      <c r="G41" s="226">
        <v>6.2606402270700301E-2</v>
      </c>
      <c r="H41" s="226">
        <v>6.6712827846926628E-2</v>
      </c>
      <c r="I41" s="226">
        <v>6.3220227833456488E-2</v>
      </c>
      <c r="J41" s="226">
        <v>5.6138893873000542E-2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0.1061344273267778</v>
      </c>
      <c r="C44" s="226">
        <v>0.1044637433236832</v>
      </c>
      <c r="D44" s="226">
        <v>0.1051746549577325</v>
      </c>
      <c r="E44" s="226">
        <v>9.582056745553505E-2</v>
      </c>
      <c r="F44" s="226">
        <v>8.8575484147167399E-2</v>
      </c>
      <c r="G44" s="226">
        <v>9.4788184474391496E-2</v>
      </c>
      <c r="H44" s="226">
        <v>9.7652362228231246E-2</v>
      </c>
      <c r="I44" s="226">
        <v>9.4218847238092956E-2</v>
      </c>
      <c r="J44" s="226">
        <v>7.2025416840286835E-2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71.359574977722858</v>
      </c>
      <c r="C45" s="261">
        <v>69.425484543566085</v>
      </c>
      <c r="D45" s="261">
        <v>70.533803587868519</v>
      </c>
      <c r="E45" s="261">
        <v>64.932676607941801</v>
      </c>
      <c r="F45" s="261">
        <v>61.286261600283787</v>
      </c>
      <c r="G45" s="261">
        <v>66.735769965862772</v>
      </c>
      <c r="H45" s="261">
        <v>69.661408759433883</v>
      </c>
      <c r="I45" s="261">
        <v>66.865632300268942</v>
      </c>
      <c r="J45" s="261">
        <v>54.207575236488921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9.1401286759627318</v>
      </c>
      <c r="C46" s="294">
        <v>8.8845919024371049</v>
      </c>
      <c r="D46" s="294">
        <v>9.0524128144212135</v>
      </c>
      <c r="E46" s="294">
        <v>8.2986500493712896</v>
      </c>
      <c r="F46" s="294">
        <v>7.7931913939929522</v>
      </c>
      <c r="G46" s="294">
        <v>8.5458557836670828</v>
      </c>
      <c r="H46" s="294">
        <v>8.9194727554693998</v>
      </c>
      <c r="I46" s="294">
        <v>8.5337691515216996</v>
      </c>
      <c r="J46" s="294">
        <v>6.9564422970586026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3.6473887718206099</v>
      </c>
      <c r="C47" s="262">
        <v>3.482378691128444</v>
      </c>
      <c r="D47" s="262">
        <v>3.5662525181047968</v>
      </c>
      <c r="E47" s="262">
        <v>3.273964067060787</v>
      </c>
      <c r="F47" s="262">
        <v>3.1637462349431562</v>
      </c>
      <c r="G47" s="262">
        <v>3.5940857030666078</v>
      </c>
      <c r="H47" s="262">
        <v>3.8133072069767482</v>
      </c>
      <c r="I47" s="262">
        <v>3.542203582804071</v>
      </c>
      <c r="J47" s="262">
        <v>3.1461880774509861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2.5806339970134901E-2</v>
      </c>
      <c r="C48" s="297">
        <v>5.0750961688878708E-2</v>
      </c>
      <c r="D48" s="297">
        <v>2.7174052943982681E-2</v>
      </c>
      <c r="E48" s="297">
        <v>2.4352874274475349E-2</v>
      </c>
      <c r="F48" s="297">
        <v>2.132295478305702E-2</v>
      </c>
      <c r="G48" s="297">
        <v>2.4011360670568142E-2</v>
      </c>
      <c r="H48" s="297">
        <v>2.4061807179278961E-2</v>
      </c>
      <c r="I48" s="297">
        <v>2.3581363739480291E-2</v>
      </c>
      <c r="J48" s="297">
        <v>2.1560738419549849E-2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0.1402389537182395</v>
      </c>
      <c r="C49" s="297">
        <v>9.192233637153123E-2</v>
      </c>
      <c r="D49" s="297">
        <v>9.8450212412030877E-2</v>
      </c>
      <c r="E49" s="297">
        <v>6.6179554954463288E-2</v>
      </c>
      <c r="F49" s="297">
        <v>7.7278240232193512E-2</v>
      </c>
      <c r="G49" s="297">
        <v>8.7029716817247194E-2</v>
      </c>
      <c r="H49" s="297">
        <v>8.7214514352608644E-2</v>
      </c>
      <c r="I49" s="297">
        <v>8.5471077198375572E-2</v>
      </c>
      <c r="J49" s="297">
        <v>7.8145493273171565E-2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0.32108966180175358</v>
      </c>
      <c r="C50" s="297">
        <v>0.29361641780270481</v>
      </c>
      <c r="D50" s="297">
        <v>0.24158361359105371</v>
      </c>
      <c r="E50" s="297">
        <v>0.17300341312905629</v>
      </c>
      <c r="F50" s="297">
        <v>0.18892521714549251</v>
      </c>
      <c r="G50" s="297">
        <v>0.2124628401259224</v>
      </c>
      <c r="H50" s="297">
        <v>0.21366936072982071</v>
      </c>
      <c r="I50" s="297">
        <v>8.3843421060434603E-2</v>
      </c>
      <c r="J50" s="297">
        <v>7.6648880570074879E-2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3.1602538163304819</v>
      </c>
      <c r="C51" s="297">
        <v>3.04608897526533</v>
      </c>
      <c r="D51" s="297">
        <v>3.1990446391577301</v>
      </c>
      <c r="E51" s="297">
        <v>3.010428224702792</v>
      </c>
      <c r="F51" s="297">
        <v>2.8762198227824132</v>
      </c>
      <c r="G51" s="297">
        <v>3.2705817854528711</v>
      </c>
      <c r="H51" s="297">
        <v>3.4883615247150388</v>
      </c>
      <c r="I51" s="297">
        <v>3.3493077208057809</v>
      </c>
      <c r="J51" s="297">
        <v>2.9698329651881901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5.4927399041421214</v>
      </c>
      <c r="C52" s="262">
        <v>5.4022132113086601</v>
      </c>
      <c r="D52" s="262">
        <v>5.4861602963164184</v>
      </c>
      <c r="E52" s="262">
        <v>5.0246859823105021</v>
      </c>
      <c r="F52" s="262">
        <v>4.629445159049796</v>
      </c>
      <c r="G52" s="262">
        <v>4.9517700806004754</v>
      </c>
      <c r="H52" s="262">
        <v>5.106165548492652</v>
      </c>
      <c r="I52" s="262">
        <v>4.9915655687176272</v>
      </c>
      <c r="J52" s="262">
        <v>3.8102542196076161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4.8823610068808625</v>
      </c>
      <c r="C53" s="294">
        <f t="shared" si="0"/>
        <v>5.0598534173387542</v>
      </c>
      <c r="D53" s="294">
        <f t="shared" si="0"/>
        <v>5.5120874340919634</v>
      </c>
      <c r="E53" s="294">
        <f t="shared" si="0"/>
        <v>5.0760063559987589</v>
      </c>
      <c r="F53" s="294">
        <f t="shared" si="0"/>
        <v>4.1153055380342138</v>
      </c>
      <c r="G53" s="294">
        <f t="shared" si="0"/>
        <v>4.7408735796811641</v>
      </c>
      <c r="H53" s="294">
        <f t="shared" si="0"/>
        <v>4.5182281776769742</v>
      </c>
      <c r="I53" s="294">
        <f t="shared" si="0"/>
        <v>4.2910592122625619</v>
      </c>
      <c r="J53" s="294">
        <f t="shared" si="0"/>
        <v>3.723704813396802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0.424264658421597</v>
      </c>
      <c r="C54" s="262">
        <v>0.40767615817797248</v>
      </c>
      <c r="D54" s="262">
        <v>0.42303649432312562</v>
      </c>
      <c r="E54" s="262">
        <v>0.39369827717093991</v>
      </c>
      <c r="F54" s="262">
        <v>0.37723353928633691</v>
      </c>
      <c r="G54" s="262">
        <v>0.42780376256132202</v>
      </c>
      <c r="H54" s="262">
        <v>0.4526681870989176</v>
      </c>
      <c r="I54" s="262">
        <v>0.42969112980331892</v>
      </c>
      <c r="J54" s="262">
        <v>0.38141162993755451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3.2915614773076801E-3</v>
      </c>
      <c r="C55" s="230">
        <v>6.488397475795782E-3</v>
      </c>
      <c r="D55" s="230">
        <v>3.4576724552530338E-3</v>
      </c>
      <c r="E55" s="230">
        <v>3.0918433724288481E-3</v>
      </c>
      <c r="F55" s="230">
        <v>2.7039387084908089E-3</v>
      </c>
      <c r="G55" s="230">
        <v>3.0376392801393769E-3</v>
      </c>
      <c r="H55" s="230">
        <v>3.025864017271685E-3</v>
      </c>
      <c r="I55" s="230">
        <v>2.929915437844851E-3</v>
      </c>
      <c r="J55" s="230">
        <v>2.679071956994075E-3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1.7887276468150731E-2</v>
      </c>
      <c r="C56" s="230">
        <v>1.175206607785311E-2</v>
      </c>
      <c r="D56" s="230">
        <v>1.252697153319811E-2</v>
      </c>
      <c r="E56" s="230">
        <v>8.4021629672974673E-3</v>
      </c>
      <c r="F56" s="230">
        <v>9.7995623596178819E-3</v>
      </c>
      <c r="G56" s="230">
        <v>1.100999189385885E-2</v>
      </c>
      <c r="H56" s="230">
        <v>1.096755778970096E-2</v>
      </c>
      <c r="I56" s="230">
        <v>1.061953122556214E-2</v>
      </c>
      <c r="J56" s="230">
        <v>9.7101219596352779E-3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0.40308582047613861</v>
      </c>
      <c r="C57" s="230">
        <v>0.38943569462432359</v>
      </c>
      <c r="D57" s="230">
        <v>0.40705185033467439</v>
      </c>
      <c r="E57" s="230">
        <v>0.38220427083121361</v>
      </c>
      <c r="F57" s="230">
        <v>0.36473003821822819</v>
      </c>
      <c r="G57" s="230">
        <v>0.41375613138732381</v>
      </c>
      <c r="H57" s="230">
        <v>0.43867476529194488</v>
      </c>
      <c r="I57" s="230">
        <v>0.41614168313991179</v>
      </c>
      <c r="J57" s="230">
        <v>0.36902243602092522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3.7575052885000422</v>
      </c>
      <c r="C58" s="262">
        <v>3.9615163258991601</v>
      </c>
      <c r="D58" s="262">
        <v>4.3909826250871822</v>
      </c>
      <c r="E58" s="262">
        <v>4.0443734400724294</v>
      </c>
      <c r="F58" s="262">
        <v>3.1510175266192499</v>
      </c>
      <c r="G58" s="262">
        <v>3.6866292122153381</v>
      </c>
      <c r="H58" s="262">
        <v>3.4234401994793382</v>
      </c>
      <c r="I58" s="262">
        <v>3.2411806675000552</v>
      </c>
      <c r="J58" s="262">
        <v>2.868842551568402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0.31869318084332648</v>
      </c>
      <c r="C59" s="229">
        <v>0.32857084874562342</v>
      </c>
      <c r="D59" s="229">
        <v>0.23304147092511071</v>
      </c>
      <c r="E59" s="229">
        <v>0.17029110650239729</v>
      </c>
      <c r="F59" s="229">
        <v>0.1092687376185686</v>
      </c>
      <c r="G59" s="229">
        <v>1.037536022562276E-2</v>
      </c>
      <c r="H59" s="229">
        <v>1.2587756488014719E-2</v>
      </c>
      <c r="I59" s="229">
        <v>7.7596487568091149E-2</v>
      </c>
      <c r="J59" s="229">
        <v>6.0981767534613859E-2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2.602606698117575E-3</v>
      </c>
      <c r="C61" s="229">
        <v>4.3797375192205657E-3</v>
      </c>
      <c r="D61" s="229">
        <v>2.2948185457170589E-3</v>
      </c>
      <c r="E61" s="229">
        <v>2.1125492486506708E-3</v>
      </c>
      <c r="F61" s="229">
        <v>2.5475966115934218E-3</v>
      </c>
      <c r="G61" s="229">
        <v>2.909999775531419E-3</v>
      </c>
      <c r="H61" s="229">
        <v>3.344084151136711E-3</v>
      </c>
      <c r="I61" s="229">
        <v>3.184565753216947E-3</v>
      </c>
      <c r="J61" s="229">
        <v>2.4172000315877142E-3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1.414330124715406E-2</v>
      </c>
      <c r="C62" s="229">
        <v>7.9327699823475688E-3</v>
      </c>
      <c r="D62" s="229">
        <v>8.3140109331000748E-3</v>
      </c>
      <c r="E62" s="229">
        <v>5.7409062897196437E-3</v>
      </c>
      <c r="F62" s="229">
        <v>9.23295035648025E-3</v>
      </c>
      <c r="G62" s="229">
        <v>1.05473596385223E-2</v>
      </c>
      <c r="H62" s="229">
        <v>1.212097965138725E-2</v>
      </c>
      <c r="I62" s="229">
        <v>1.154251587582303E-2</v>
      </c>
      <c r="J62" s="229">
        <v>8.7609842080859281E-3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3.2382356640602739E-2</v>
      </c>
      <c r="C63" s="229">
        <v>2.5338689130524329E-2</v>
      </c>
      <c r="D63" s="229">
        <v>2.04014674569498E-2</v>
      </c>
      <c r="E63" s="229">
        <v>1.5007601414953029E-2</v>
      </c>
      <c r="F63" s="229">
        <v>2.257216450258796E-2</v>
      </c>
      <c r="G63" s="229">
        <v>2.5748928832385609E-2</v>
      </c>
      <c r="H63" s="229">
        <v>2.9695538555201659E-2</v>
      </c>
      <c r="I63" s="229">
        <v>1.1322707638599581E-2</v>
      </c>
      <c r="J63" s="229">
        <v>8.5931971776603E-3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3.6608122535183758E-2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0.3187161666339291</v>
      </c>
      <c r="C65" s="229">
        <v>0.26287324866155543</v>
      </c>
      <c r="D65" s="229">
        <v>0.27015576151446008</v>
      </c>
      <c r="E65" s="229">
        <v>0.26114691073153279</v>
      </c>
      <c r="F65" s="229">
        <v>0.3436412987444224</v>
      </c>
      <c r="G65" s="229">
        <v>0.39637038450681888</v>
      </c>
      <c r="H65" s="229">
        <v>0.48480874280633413</v>
      </c>
      <c r="I65" s="229">
        <v>0.45231017096801168</v>
      </c>
      <c r="J65" s="229">
        <v>0.33295150646389599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2.309334496913567</v>
      </c>
      <c r="C66" s="229">
        <v>2.4748185588133609</v>
      </c>
      <c r="D66" s="229">
        <v>2.9400802224283531</v>
      </c>
      <c r="E66" s="229">
        <v>2.498683029112577</v>
      </c>
      <c r="F66" s="229">
        <v>1.605426970912085</v>
      </c>
      <c r="G66" s="229">
        <v>1.0284960355221799</v>
      </c>
      <c r="H66" s="229">
        <v>0.98942654235521665</v>
      </c>
      <c r="I66" s="229">
        <v>0.93928385039279516</v>
      </c>
      <c r="J66" s="229">
        <v>1.097972264290128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1.1202105115187081E-2</v>
      </c>
      <c r="C67" s="229">
        <v>4.8510719960482684E-3</v>
      </c>
      <c r="D67" s="229">
        <v>1.074272937471274E-3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0.75043107440815759</v>
      </c>
      <c r="C68" s="229">
        <v>0.85275140105048008</v>
      </c>
      <c r="D68" s="229">
        <v>0.91562060034602033</v>
      </c>
      <c r="E68" s="229">
        <v>1.091391336772598</v>
      </c>
      <c r="F68" s="229">
        <v>1.021719685338329</v>
      </c>
      <c r="G68" s="229">
        <v>2.2121811437142762</v>
      </c>
      <c r="H68" s="229">
        <v>1.8914565554720471</v>
      </c>
      <c r="I68" s="229">
        <v>1.7459403693035169</v>
      </c>
      <c r="J68" s="229">
        <v>1.357165631862431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0.70059105995922322</v>
      </c>
      <c r="C69" s="263">
        <v>0.69066093326162092</v>
      </c>
      <c r="D69" s="263">
        <v>0.69806831468165631</v>
      </c>
      <c r="E69" s="263">
        <v>0.63793463875538992</v>
      </c>
      <c r="F69" s="263">
        <v>0.58705447212862727</v>
      </c>
      <c r="G69" s="263">
        <v>0.62644060490450415</v>
      </c>
      <c r="H69" s="263">
        <v>0.64211979109871864</v>
      </c>
      <c r="I69" s="263">
        <v>0.6201874149591875</v>
      </c>
      <c r="J69" s="263">
        <v>0.47345063189084552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21.671835882212321</v>
      </c>
      <c r="C72" s="223">
        <v>23.72899488448169</v>
      </c>
      <c r="D72" s="223">
        <v>22.92582183341991</v>
      </c>
      <c r="E72" s="223">
        <v>23.484575168161172</v>
      </c>
      <c r="F72" s="223">
        <v>24.219369132187481</v>
      </c>
      <c r="G72" s="223">
        <v>22.334898791492371</v>
      </c>
      <c r="H72" s="223">
        <v>41.852299784466247</v>
      </c>
      <c r="I72" s="223">
        <v>44.82800507906282</v>
      </c>
      <c r="J72" s="223">
        <v>37.715584818135362</v>
      </c>
      <c r="K72" s="223">
        <v>22.66724155080481</v>
      </c>
      <c r="L72" s="223">
        <v>26.037915724627521</v>
      </c>
      <c r="M72" s="223">
        <v>26.865435214003689</v>
      </c>
      <c r="N72" s="223">
        <v>29.43768751977986</v>
      </c>
      <c r="O72" s="223">
        <v>52.500541539894428</v>
      </c>
      <c r="P72" s="223">
        <v>53.826680062431933</v>
      </c>
      <c r="Q72" s="223">
        <v>56.69679588625975</v>
      </c>
      <c r="R72" s="223">
        <v>64.294911409659917</v>
      </c>
      <c r="S72" s="223">
        <v>65.955162832439342</v>
      </c>
      <c r="T72" s="223">
        <v>77.233104199206664</v>
      </c>
      <c r="U72" s="223">
        <v>72.402930777125007</v>
      </c>
      <c r="V72" s="223">
        <v>56.199285038356606</v>
      </c>
      <c r="W72" s="223">
        <v>70.160319967189565</v>
      </c>
      <c r="X72" s="223">
        <v>70.274542868101037</v>
      </c>
      <c r="Y72" s="223">
        <v>70.229762418820542</v>
      </c>
      <c r="DA72" s="89" t="s">
        <v>547</v>
      </c>
    </row>
    <row r="73" spans="1:105" ht="12" customHeight="1" x14ac:dyDescent="0.25">
      <c r="A73" s="55" t="s">
        <v>91</v>
      </c>
      <c r="B73" s="259">
        <v>3.7145185833207042E-2</v>
      </c>
      <c r="C73" s="259">
        <v>4.06711240067451E-2</v>
      </c>
      <c r="D73" s="259">
        <v>3.9294498030071227E-2</v>
      </c>
      <c r="E73" s="259">
        <v>4.0252192457358282E-2</v>
      </c>
      <c r="F73" s="259">
        <v>4.1511617754386318E-2</v>
      </c>
      <c r="G73" s="259">
        <v>3.8281665230573532E-2</v>
      </c>
      <c r="H73" s="259">
        <v>7.1734183550017191E-2</v>
      </c>
      <c r="I73" s="259">
        <v>7.6834495621015589E-2</v>
      </c>
      <c r="J73" s="259">
        <v>6.4643919162626309E-2</v>
      </c>
      <c r="K73" s="259">
        <v>3.8851295492658852E-2</v>
      </c>
      <c r="L73" s="259">
        <v>4.4628578010402493E-2</v>
      </c>
      <c r="M73" s="259">
        <v>4.6046933399435358E-2</v>
      </c>
      <c r="N73" s="259">
        <v>5.0455733393427113E-2</v>
      </c>
      <c r="O73" s="259">
        <v>8.9985102436022743E-2</v>
      </c>
      <c r="P73" s="259">
        <v>9.2258083005427927E-2</v>
      </c>
      <c r="Q73" s="259">
        <v>9.717741638441578E-2</v>
      </c>
      <c r="R73" s="259">
        <v>0.1102004668834056</v>
      </c>
      <c r="S73" s="259">
        <v>0.1130461117085514</v>
      </c>
      <c r="T73" s="259">
        <v>0.1323763258243198</v>
      </c>
      <c r="U73" s="259">
        <v>0.1240974845507264</v>
      </c>
      <c r="V73" s="259">
        <v>9.6324690616359052E-2</v>
      </c>
      <c r="W73" s="259">
        <v>0.1202536848958034</v>
      </c>
      <c r="X73" s="259">
        <v>0.1204494611516196</v>
      </c>
      <c r="Y73" s="259">
        <v>0.1203727081656992</v>
      </c>
      <c r="DA73" s="67" t="s">
        <v>548</v>
      </c>
    </row>
    <row r="74" spans="1:105" ht="12" customHeight="1" x14ac:dyDescent="0.25">
      <c r="A74" s="173" t="s">
        <v>92</v>
      </c>
      <c r="B74" s="224">
        <v>1.9321767326909409E-2</v>
      </c>
      <c r="C74" s="224">
        <v>2.115585041116378E-2</v>
      </c>
      <c r="D74" s="224">
        <v>2.0439772507100822E-2</v>
      </c>
      <c r="E74" s="224">
        <v>2.0937935283224979E-2</v>
      </c>
      <c r="F74" s="224">
        <v>2.1593049048547579E-2</v>
      </c>
      <c r="G74" s="224">
        <v>1.9912928469199641E-2</v>
      </c>
      <c r="H74" s="224">
        <v>3.7313885308393337E-2</v>
      </c>
      <c r="I74" s="224">
        <v>3.9966908598489767E-2</v>
      </c>
      <c r="J74" s="224">
        <v>3.3625750878413803E-2</v>
      </c>
      <c r="K74" s="224">
        <v>2.0209232368062869E-2</v>
      </c>
      <c r="L74" s="224">
        <v>2.3214394573763061E-2</v>
      </c>
      <c r="M74" s="224">
        <v>2.3952178816836131E-2</v>
      </c>
      <c r="N74" s="224">
        <v>2.6245499088736201E-2</v>
      </c>
      <c r="O74" s="224">
        <v>4.6807444172283663E-2</v>
      </c>
      <c r="P74" s="224">
        <v>4.7989777783369582E-2</v>
      </c>
      <c r="Q74" s="224">
        <v>5.0548661601560893E-2</v>
      </c>
      <c r="R74" s="224">
        <v>5.7322846357506348E-2</v>
      </c>
      <c r="S74" s="224">
        <v>5.8803062056342247E-2</v>
      </c>
      <c r="T74" s="224">
        <v>6.8858036641778878E-2</v>
      </c>
      <c r="U74" s="224">
        <v>6.4551641580435998E-2</v>
      </c>
      <c r="V74" s="224">
        <v>5.0105100248602909E-2</v>
      </c>
      <c r="W74" s="224">
        <v>6.2552216865826515E-2</v>
      </c>
      <c r="X74" s="224">
        <v>6.2654053568972926E-2</v>
      </c>
      <c r="Y74" s="224">
        <v>6.2614129059178861E-2</v>
      </c>
      <c r="DA74" s="177" t="s">
        <v>549</v>
      </c>
    </row>
    <row r="75" spans="1:105" ht="12" customHeight="1" x14ac:dyDescent="0.25">
      <c r="A75" s="173" t="s">
        <v>93</v>
      </c>
      <c r="B75" s="224">
        <v>0.45226248954593778</v>
      </c>
      <c r="C75" s="224">
        <v>0.49519267122573429</v>
      </c>
      <c r="D75" s="224">
        <v>0.47843151423005298</v>
      </c>
      <c r="E75" s="224">
        <v>0.49009195571644071</v>
      </c>
      <c r="F75" s="224">
        <v>0.50542613180021845</v>
      </c>
      <c r="G75" s="224">
        <v>0.46609973359362111</v>
      </c>
      <c r="H75" s="224">
        <v>0.87340202263500144</v>
      </c>
      <c r="I75" s="224">
        <v>0.93550104793127042</v>
      </c>
      <c r="J75" s="224">
        <v>0.7870742643683134</v>
      </c>
      <c r="K75" s="224">
        <v>0.47303528647006132</v>
      </c>
      <c r="L75" s="224">
        <v>0.54337678875833706</v>
      </c>
      <c r="M75" s="224">
        <v>0.56064602365152871</v>
      </c>
      <c r="N75" s="224">
        <v>0.61432551983566919</v>
      </c>
      <c r="O75" s="224">
        <v>1.0956167141686419</v>
      </c>
      <c r="P75" s="224">
        <v>1.12329146738228</v>
      </c>
      <c r="Q75" s="224">
        <v>1.1831869803803201</v>
      </c>
      <c r="R75" s="224">
        <v>1.341749580298456</v>
      </c>
      <c r="S75" s="224">
        <v>1.3763968268827871</v>
      </c>
      <c r="T75" s="224">
        <v>1.6117525146617939</v>
      </c>
      <c r="U75" s="224">
        <v>1.510953197577646</v>
      </c>
      <c r="V75" s="224">
        <v>1.1728045884199449</v>
      </c>
      <c r="W75" s="224">
        <v>1.4641528824827841</v>
      </c>
      <c r="X75" s="224">
        <v>1.466536563028819</v>
      </c>
      <c r="Y75" s="224">
        <v>1.4656020544050541</v>
      </c>
      <c r="DA75" s="177" t="s">
        <v>550</v>
      </c>
    </row>
    <row r="76" spans="1:105" ht="12" customHeight="1" x14ac:dyDescent="0.25">
      <c r="A76" s="173" t="s">
        <v>94</v>
      </c>
      <c r="B76" s="224">
        <v>1.238172861106902E-2</v>
      </c>
      <c r="C76" s="224">
        <v>1.35570413355817E-2</v>
      </c>
      <c r="D76" s="224">
        <v>1.309816601002374E-2</v>
      </c>
      <c r="E76" s="224">
        <v>1.3417397485786089E-2</v>
      </c>
      <c r="F76" s="224">
        <v>1.3837205918128769E-2</v>
      </c>
      <c r="G76" s="224">
        <v>1.276055507685785E-2</v>
      </c>
      <c r="H76" s="224">
        <v>2.3911394516672409E-2</v>
      </c>
      <c r="I76" s="224">
        <v>2.5611498540338531E-2</v>
      </c>
      <c r="J76" s="224">
        <v>2.1547973054208771E-2</v>
      </c>
      <c r="K76" s="224">
        <v>1.295043183088628E-2</v>
      </c>
      <c r="L76" s="224">
        <v>1.487619267013417E-2</v>
      </c>
      <c r="M76" s="224">
        <v>1.5348977799811781E-2</v>
      </c>
      <c r="N76" s="224">
        <v>1.6818577797809049E-2</v>
      </c>
      <c r="O76" s="224">
        <v>2.9995034145340931E-2</v>
      </c>
      <c r="P76" s="224">
        <v>3.075269433514265E-2</v>
      </c>
      <c r="Q76" s="224">
        <v>3.2392472128138602E-2</v>
      </c>
      <c r="R76" s="224">
        <v>3.6733488961135187E-2</v>
      </c>
      <c r="S76" s="224">
        <v>3.768203723618381E-2</v>
      </c>
      <c r="T76" s="224">
        <v>4.4125441941439948E-2</v>
      </c>
      <c r="U76" s="224">
        <v>4.1365828183575461E-2</v>
      </c>
      <c r="V76" s="224">
        <v>3.210823020545301E-2</v>
      </c>
      <c r="W76" s="224">
        <v>4.0084561631934468E-2</v>
      </c>
      <c r="X76" s="224">
        <v>4.0149820383873207E-2</v>
      </c>
      <c r="Y76" s="224">
        <v>4.012423605523309E-2</v>
      </c>
      <c r="DA76" s="177" t="s">
        <v>551</v>
      </c>
    </row>
    <row r="77" spans="1:105" ht="12" customHeight="1" x14ac:dyDescent="0.25">
      <c r="A77" s="56" t="s">
        <v>95</v>
      </c>
      <c r="B77" s="260">
        <v>4.9078582576771737E-2</v>
      </c>
      <c r="C77" s="260">
        <v>5.2224098115345598E-2</v>
      </c>
      <c r="D77" s="260">
        <v>4.8946884463943907E-2</v>
      </c>
      <c r="E77" s="260">
        <v>5.0089595415911209E-2</v>
      </c>
      <c r="F77" s="260">
        <v>5.5239457956975838E-2</v>
      </c>
      <c r="G77" s="260">
        <v>4.9804065636895413E-2</v>
      </c>
      <c r="H77" s="260">
        <v>9.7108728069759148E-2</v>
      </c>
      <c r="I77" s="260">
        <v>0.1044991626102873</v>
      </c>
      <c r="J77" s="260">
        <v>8.5533993896998742E-2</v>
      </c>
      <c r="K77" s="260">
        <v>5.066984108786074E-2</v>
      </c>
      <c r="L77" s="260">
        <v>5.7996578710143333E-2</v>
      </c>
      <c r="M77" s="260">
        <v>6.1322359487692157E-2</v>
      </c>
      <c r="N77" s="260">
        <v>6.712961315281904E-2</v>
      </c>
      <c r="O77" s="260">
        <v>0.1182472664597298</v>
      </c>
      <c r="P77" s="260">
        <v>0.1228782269673275</v>
      </c>
      <c r="Q77" s="260">
        <v>0.129639982263755</v>
      </c>
      <c r="R77" s="260">
        <v>0.14827268319327769</v>
      </c>
      <c r="S77" s="260">
        <v>0.15527262638962899</v>
      </c>
      <c r="T77" s="260">
        <v>0.18774864537621291</v>
      </c>
      <c r="U77" s="260">
        <v>0.18041681777726221</v>
      </c>
      <c r="V77" s="260">
        <v>0.13561274560339881</v>
      </c>
      <c r="W77" s="260">
        <v>0.17318006358522051</v>
      </c>
      <c r="X77" s="260">
        <v>0.1692710689142084</v>
      </c>
      <c r="Y77" s="260">
        <v>0.17372153148934841</v>
      </c>
      <c r="DA77" s="68" t="s">
        <v>552</v>
      </c>
    </row>
    <row r="78" spans="1:105" ht="12" customHeight="1" x14ac:dyDescent="0.25">
      <c r="A78" s="37" t="s">
        <v>159</v>
      </c>
      <c r="B78" s="226">
        <v>7.8273023421093952E-4</v>
      </c>
      <c r="C78" s="226">
        <v>5.6211181576792284E-4</v>
      </c>
      <c r="D78" s="226">
        <v>5.4861342928997888E-4</v>
      </c>
      <c r="E78" s="226">
        <v>4.0918243799974928E-4</v>
      </c>
      <c r="F78" s="226">
        <v>5.6294870966120466E-4</v>
      </c>
      <c r="G78" s="226">
        <v>5.2163132544807338E-4</v>
      </c>
      <c r="H78" s="226">
        <v>9.7552898489156471E-4</v>
      </c>
      <c r="I78" s="226">
        <v>1.0599680722643281E-3</v>
      </c>
      <c r="J78" s="226">
        <v>9.7460912431268035E-4</v>
      </c>
      <c r="K78" s="226">
        <v>6.1164441691803054E-4</v>
      </c>
      <c r="L78" s="226">
        <v>1.0188642634863111E-3</v>
      </c>
      <c r="M78" s="226">
        <v>7.7162115808385666E-4</v>
      </c>
      <c r="N78" s="226">
        <v>8.253801887525093E-4</v>
      </c>
      <c r="O78" s="226">
        <v>1.473095010400426E-3</v>
      </c>
      <c r="P78" s="226">
        <v>1.458298151575752E-3</v>
      </c>
      <c r="Q78" s="226">
        <v>1.1212152202771811E-3</v>
      </c>
      <c r="R78" s="226">
        <v>1.690453821711302E-3</v>
      </c>
      <c r="S78" s="226">
        <v>1.7559292703822141E-3</v>
      </c>
      <c r="T78" s="226">
        <v>2.084092437741907E-3</v>
      </c>
      <c r="U78" s="226">
        <v>2.2133321554540062E-3</v>
      </c>
      <c r="V78" s="226">
        <v>8.9348410782534604E-4</v>
      </c>
      <c r="W78" s="226">
        <v>5.8823526932585567E-4</v>
      </c>
      <c r="X78" s="226">
        <v>4.57700554540975E-4</v>
      </c>
      <c r="Y78" s="226">
        <v>7.2343325837033641E-4</v>
      </c>
      <c r="DA78" s="69" t="s">
        <v>553</v>
      </c>
    </row>
    <row r="79" spans="1:105" ht="12" customHeight="1" x14ac:dyDescent="0.25">
      <c r="A79" s="37" t="s">
        <v>35</v>
      </c>
      <c r="B79" s="226">
        <v>1.763865277255456E-2</v>
      </c>
      <c r="C79" s="226">
        <v>1.8627057062132451E-2</v>
      </c>
      <c r="D79" s="226">
        <v>1.7826663924247411E-2</v>
      </c>
      <c r="E79" s="226">
        <v>1.861321613985966E-2</v>
      </c>
      <c r="F79" s="226">
        <v>2.0952395306522612E-2</v>
      </c>
      <c r="G79" s="226">
        <v>1.9602935343505708E-2</v>
      </c>
      <c r="H79" s="226">
        <v>3.9018709241236141E-2</v>
      </c>
      <c r="I79" s="226">
        <v>4.1536381248626707E-2</v>
      </c>
      <c r="J79" s="226">
        <v>3.70389408822209E-2</v>
      </c>
      <c r="K79" s="226">
        <v>2.0643046745456379E-2</v>
      </c>
      <c r="L79" s="226">
        <v>2.8420686572014939E-2</v>
      </c>
      <c r="M79" s="226">
        <v>2.9713629447668869E-2</v>
      </c>
      <c r="N79" s="226">
        <v>3.283275617084444E-2</v>
      </c>
      <c r="O79" s="226">
        <v>5.701135805668945E-2</v>
      </c>
      <c r="P79" s="226">
        <v>5.8514429298685923E-2</v>
      </c>
      <c r="Q79" s="226">
        <v>6.2801663493416274E-2</v>
      </c>
      <c r="R79" s="226">
        <v>7.1016963513963222E-2</v>
      </c>
      <c r="S79" s="226">
        <v>7.2553436103727831E-2</v>
      </c>
      <c r="T79" s="226">
        <v>8.8833460659815622E-2</v>
      </c>
      <c r="U79" s="226">
        <v>8.2389414855411777E-2</v>
      </c>
      <c r="V79" s="226">
        <v>6.4885564544613694E-2</v>
      </c>
      <c r="W79" s="226">
        <v>8.2907182392031806E-2</v>
      </c>
      <c r="X79" s="226">
        <v>8.3512444039174849E-2</v>
      </c>
      <c r="Y79" s="226">
        <v>8.2672326430682147E-2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3.065719957000624E-2</v>
      </c>
      <c r="C82" s="226">
        <v>3.3034929237445228E-2</v>
      </c>
      <c r="D82" s="226">
        <v>3.0571607110406521E-2</v>
      </c>
      <c r="E82" s="226">
        <v>3.1067196838051789E-2</v>
      </c>
      <c r="F82" s="226">
        <v>3.3724113940792028E-2</v>
      </c>
      <c r="G82" s="226">
        <v>2.9679498967941632E-2</v>
      </c>
      <c r="H82" s="226">
        <v>5.711448984363144E-2</v>
      </c>
      <c r="I82" s="226">
        <v>6.1902813289396237E-2</v>
      </c>
      <c r="J82" s="226">
        <v>4.7520443890465162E-2</v>
      </c>
      <c r="K82" s="226">
        <v>2.9415149925486321E-2</v>
      </c>
      <c r="L82" s="226">
        <v>2.855702787464208E-2</v>
      </c>
      <c r="M82" s="226">
        <v>3.083710888193943E-2</v>
      </c>
      <c r="N82" s="226">
        <v>3.3471476793222099E-2</v>
      </c>
      <c r="O82" s="226">
        <v>5.9762813392639877E-2</v>
      </c>
      <c r="P82" s="226">
        <v>6.290549951706581E-2</v>
      </c>
      <c r="Q82" s="226">
        <v>6.5717103550061565E-2</v>
      </c>
      <c r="R82" s="226">
        <v>7.5565265857603148E-2</v>
      </c>
      <c r="S82" s="226">
        <v>8.096326101551897E-2</v>
      </c>
      <c r="T82" s="226">
        <v>9.6831092278655329E-2</v>
      </c>
      <c r="U82" s="226">
        <v>9.5814070766396406E-2</v>
      </c>
      <c r="V82" s="226">
        <v>6.9833696950959742E-2</v>
      </c>
      <c r="W82" s="226">
        <v>8.9684645923862785E-2</v>
      </c>
      <c r="X82" s="226">
        <v>8.5300924320492591E-2</v>
      </c>
      <c r="Y82" s="226">
        <v>9.032577180029587E-2</v>
      </c>
      <c r="DA82" s="69" t="s">
        <v>557</v>
      </c>
    </row>
    <row r="83" spans="1:105" ht="12" customHeight="1" x14ac:dyDescent="0.25">
      <c r="A83" s="57" t="s">
        <v>558</v>
      </c>
      <c r="B83" s="261">
        <v>4.2488081745756867</v>
      </c>
      <c r="C83" s="261">
        <v>4.5215141553868179</v>
      </c>
      <c r="D83" s="261">
        <v>4.2345780156256847</v>
      </c>
      <c r="E83" s="261">
        <v>4.330014947950354</v>
      </c>
      <c r="F83" s="261">
        <v>4.7750834900442696</v>
      </c>
      <c r="G83" s="261">
        <v>4.3062231730057077</v>
      </c>
      <c r="H83" s="261">
        <v>8.3953990890712813</v>
      </c>
      <c r="I83" s="261">
        <v>9.0230238429697778</v>
      </c>
      <c r="J83" s="261">
        <v>7.3861905840472062</v>
      </c>
      <c r="K83" s="261">
        <v>4.3715275049032289</v>
      </c>
      <c r="L83" s="261">
        <v>5.0038135377997364</v>
      </c>
      <c r="M83" s="261">
        <v>5.2905337967004904</v>
      </c>
      <c r="N83" s="261">
        <v>5.7914580208328452</v>
      </c>
      <c r="O83" s="261">
        <v>10.20179979660961</v>
      </c>
      <c r="P83" s="261">
        <v>10.600412916379801</v>
      </c>
      <c r="Q83" s="261">
        <v>11.18447067834791</v>
      </c>
      <c r="R83" s="261">
        <v>12.794473738556979</v>
      </c>
      <c r="S83" s="261">
        <v>13.40207026074655</v>
      </c>
      <c r="T83" s="261">
        <v>16.19997932070919</v>
      </c>
      <c r="U83" s="261">
        <v>15.567151403577281</v>
      </c>
      <c r="V83" s="261">
        <v>11.70283445331815</v>
      </c>
      <c r="W83" s="261">
        <v>14.94255734450271</v>
      </c>
      <c r="X83" s="261">
        <v>14.607997403668859</v>
      </c>
      <c r="Y83" s="261">
        <v>14.989788722853881</v>
      </c>
      <c r="DA83" s="70" t="s">
        <v>559</v>
      </c>
    </row>
    <row r="84" spans="1:105" ht="12" customHeight="1" x14ac:dyDescent="0.25">
      <c r="A84" s="60" t="s">
        <v>560</v>
      </c>
      <c r="B84" s="262">
        <v>1.6954963960542579</v>
      </c>
      <c r="C84" s="262">
        <v>1.7722394814820419</v>
      </c>
      <c r="D84" s="262">
        <v>1.6682374987669919</v>
      </c>
      <c r="E84" s="262">
        <v>1.708267400732189</v>
      </c>
      <c r="F84" s="262">
        <v>1.9385065308175911</v>
      </c>
      <c r="G84" s="262">
        <v>1.8110456731429521</v>
      </c>
      <c r="H84" s="262">
        <v>3.589252047680787</v>
      </c>
      <c r="I84" s="262">
        <v>3.745283803299849</v>
      </c>
      <c r="J84" s="262">
        <v>3.3405502066963089</v>
      </c>
      <c r="K84" s="262">
        <v>1.8707224126545661</v>
      </c>
      <c r="L84" s="262">
        <v>2.5736854872032962</v>
      </c>
      <c r="M84" s="262">
        <v>2.6627156120338369</v>
      </c>
      <c r="N84" s="262">
        <v>2.9291423188385961</v>
      </c>
      <c r="O84" s="262">
        <v>5.0919029036588208</v>
      </c>
      <c r="P84" s="262">
        <v>5.204637302405521</v>
      </c>
      <c r="Q84" s="262">
        <v>5.5621700142038746</v>
      </c>
      <c r="R84" s="262">
        <v>6.3808823448645926</v>
      </c>
      <c r="S84" s="262">
        <v>6.6284680005829939</v>
      </c>
      <c r="T84" s="262">
        <v>7.9902099098902406</v>
      </c>
      <c r="U84" s="262">
        <v>7.4548922924607179</v>
      </c>
      <c r="V84" s="262">
        <v>5.815341131667604</v>
      </c>
      <c r="W84" s="262">
        <v>7.3409020916846863</v>
      </c>
      <c r="X84" s="262">
        <v>7.3938334387842417</v>
      </c>
      <c r="Y84" s="262">
        <v>7.3446389072259786</v>
      </c>
      <c r="DA84" s="72" t="s">
        <v>561</v>
      </c>
    </row>
    <row r="85" spans="1:105" ht="12" customHeight="1" x14ac:dyDescent="0.25">
      <c r="A85" s="59" t="s">
        <v>31</v>
      </c>
      <c r="B85" s="230">
        <v>1.199613179509635E-2</v>
      </c>
      <c r="C85" s="230">
        <v>2.5827994599595921E-2</v>
      </c>
      <c r="D85" s="230">
        <v>1.271159960897064E-2</v>
      </c>
      <c r="E85" s="230">
        <v>1.270668229250404E-2</v>
      </c>
      <c r="F85" s="230">
        <v>1.306510827156367E-2</v>
      </c>
      <c r="G85" s="230">
        <v>1.209923035825319E-2</v>
      </c>
      <c r="H85" s="230">
        <v>2.26480286012933E-2</v>
      </c>
      <c r="I85" s="230">
        <v>2.4933321196429669E-2</v>
      </c>
      <c r="J85" s="230">
        <v>2.2892696625532349E-2</v>
      </c>
      <c r="K85" s="230">
        <v>1.385154001694011E-2</v>
      </c>
      <c r="L85" s="230">
        <v>1.8476716951162219E-2</v>
      </c>
      <c r="M85" s="230">
        <v>1.7516235516506221E-2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2.146343120768392E-2</v>
      </c>
      <c r="T85" s="230">
        <v>2.5718637718011951E-2</v>
      </c>
      <c r="U85" s="230">
        <v>2.3497937877187038E-2</v>
      </c>
      <c r="V85" s="230">
        <v>1.7752730794875261E-2</v>
      </c>
      <c r="W85" s="230">
        <v>2.685038552025797E-2</v>
      </c>
      <c r="X85" s="230">
        <v>2.7475792126142509E-2</v>
      </c>
      <c r="Y85" s="230">
        <v>2.7396103472319761E-2</v>
      </c>
      <c r="DA85" s="71" t="s">
        <v>562</v>
      </c>
    </row>
    <row r="86" spans="1:105" ht="12" customHeight="1" x14ac:dyDescent="0.25">
      <c r="A86" s="59" t="s">
        <v>159</v>
      </c>
      <c r="B86" s="230">
        <v>6.5190374673717202E-2</v>
      </c>
      <c r="C86" s="230">
        <v>4.6780780666593982E-2</v>
      </c>
      <c r="D86" s="230">
        <v>4.6053479183971568E-2</v>
      </c>
      <c r="E86" s="230">
        <v>3.4530732166882697E-2</v>
      </c>
      <c r="F86" s="230">
        <v>4.7350312653280623E-2</v>
      </c>
      <c r="G86" s="230">
        <v>4.3853932571014949E-2</v>
      </c>
      <c r="H86" s="230">
        <v>8.2090127345330055E-2</v>
      </c>
      <c r="I86" s="230">
        <v>9.0371271328301112E-2</v>
      </c>
      <c r="J86" s="230">
        <v>8.2973089109656117E-2</v>
      </c>
      <c r="K86" s="230">
        <v>5.2000532934519353E-2</v>
      </c>
      <c r="L86" s="230">
        <v>8.6702672186938806E-2</v>
      </c>
      <c r="M86" s="230">
        <v>6.575454653188538E-2</v>
      </c>
      <c r="N86" s="230">
        <v>7.0582445136083319E-2</v>
      </c>
      <c r="O86" s="230">
        <v>0.12595397019233151</v>
      </c>
      <c r="P86" s="230">
        <v>0.12508683127206541</v>
      </c>
      <c r="Q86" s="230">
        <v>9.5923416235329267E-2</v>
      </c>
      <c r="R86" s="230">
        <v>0.1434770321961506</v>
      </c>
      <c r="S86" s="230">
        <v>0.14690572397112911</v>
      </c>
      <c r="T86" s="230">
        <v>0.17669859899395329</v>
      </c>
      <c r="U86" s="230">
        <v>0.1873954816906305</v>
      </c>
      <c r="V86" s="230">
        <v>7.5327269606200176E-2</v>
      </c>
      <c r="W86" s="230">
        <v>4.985872084235933E-2</v>
      </c>
      <c r="X86" s="230">
        <v>3.8709156712900462E-2</v>
      </c>
      <c r="Y86" s="230">
        <v>6.1231202696802822E-2</v>
      </c>
      <c r="DA86" s="71" t="s">
        <v>563</v>
      </c>
    </row>
    <row r="87" spans="1:105" ht="12" customHeight="1" x14ac:dyDescent="0.25">
      <c r="A87" s="59" t="s">
        <v>32</v>
      </c>
      <c r="B87" s="230">
        <v>0.1492592093832133</v>
      </c>
      <c r="C87" s="230">
        <v>0.14942619806597229</v>
      </c>
      <c r="D87" s="230">
        <v>0.1130090595756259</v>
      </c>
      <c r="E87" s="230">
        <v>9.0268581087112706E-2</v>
      </c>
      <c r="F87" s="230">
        <v>0.1157592107823556</v>
      </c>
      <c r="G87" s="230">
        <v>0.1070591908772253</v>
      </c>
      <c r="H87" s="230">
        <v>0.20111497681671839</v>
      </c>
      <c r="I87" s="230">
        <v>8.8650299049811643E-2</v>
      </c>
      <c r="J87" s="230">
        <v>8.1384020131070267E-2</v>
      </c>
      <c r="K87" s="230">
        <v>4.9848299994396307E-2</v>
      </c>
      <c r="L87" s="230">
        <v>4.998033414310811E-2</v>
      </c>
      <c r="M87" s="230">
        <v>4.7365182247727892E-2</v>
      </c>
      <c r="N87" s="230">
        <v>5.0864410842420132E-2</v>
      </c>
      <c r="O87" s="230">
        <v>9.1309590723299125E-2</v>
      </c>
      <c r="P87" s="230">
        <v>6.0422841603767957E-2</v>
      </c>
      <c r="Q87" s="230">
        <v>9.3370812300213019E-2</v>
      </c>
      <c r="R87" s="230">
        <v>0.20985044562641411</v>
      </c>
      <c r="S87" s="230">
        <v>0.39008495749219652</v>
      </c>
      <c r="T87" s="230">
        <v>0.25609793732425612</v>
      </c>
      <c r="U87" s="230">
        <v>0.26836078576986788</v>
      </c>
      <c r="V87" s="230">
        <v>0.25193169709372282</v>
      </c>
      <c r="W87" s="230">
        <v>0.2369943825449356</v>
      </c>
      <c r="X87" s="230">
        <v>0.26474185433537362</v>
      </c>
      <c r="Y87" s="230">
        <v>0.25864740951181031</v>
      </c>
      <c r="DA87" s="71" t="s">
        <v>564</v>
      </c>
    </row>
    <row r="88" spans="1:105" ht="12" customHeight="1" x14ac:dyDescent="0.25">
      <c r="A88" s="59" t="s">
        <v>35</v>
      </c>
      <c r="B88" s="230">
        <v>1.469050680202231</v>
      </c>
      <c r="C88" s="230">
        <v>1.5502045081498801</v>
      </c>
      <c r="D88" s="230">
        <v>1.4964633603984241</v>
      </c>
      <c r="E88" s="230">
        <v>1.5707614051856891</v>
      </c>
      <c r="F88" s="230">
        <v>1.762331899110392</v>
      </c>
      <c r="G88" s="230">
        <v>1.648033319336458</v>
      </c>
      <c r="H88" s="230">
        <v>3.283398914917445</v>
      </c>
      <c r="I88" s="230">
        <v>3.541328911725306</v>
      </c>
      <c r="J88" s="230">
        <v>3.1533004008300498</v>
      </c>
      <c r="K88" s="230">
        <v>1.75502203970871</v>
      </c>
      <c r="L88" s="230">
        <v>2.4185257639220872</v>
      </c>
      <c r="M88" s="230">
        <v>2.5320796477377181</v>
      </c>
      <c r="N88" s="230">
        <v>2.8076954628600932</v>
      </c>
      <c r="O88" s="230">
        <v>4.8746393427431904</v>
      </c>
      <c r="P88" s="230">
        <v>5.0191276295296881</v>
      </c>
      <c r="Q88" s="230">
        <v>5.3728757856683336</v>
      </c>
      <c r="R88" s="230">
        <v>6.0275548670420278</v>
      </c>
      <c r="S88" s="230">
        <v>6.0700138879119843</v>
      </c>
      <c r="T88" s="230">
        <v>7.5316947358540194</v>
      </c>
      <c r="U88" s="230">
        <v>6.9756380871230323</v>
      </c>
      <c r="V88" s="230">
        <v>5.4703294341728057</v>
      </c>
      <c r="W88" s="230">
        <v>7.0271986027771334</v>
      </c>
      <c r="X88" s="230">
        <v>7.0629066356098251</v>
      </c>
      <c r="Y88" s="230">
        <v>6.9973641915450457</v>
      </c>
      <c r="DA88" s="71" t="s">
        <v>565</v>
      </c>
    </row>
    <row r="89" spans="1:105" ht="12" customHeight="1" x14ac:dyDescent="0.25">
      <c r="A89" s="60" t="s">
        <v>566</v>
      </c>
      <c r="B89" s="262">
        <v>2.553311778521429</v>
      </c>
      <c r="C89" s="262">
        <v>2.7492746739047771</v>
      </c>
      <c r="D89" s="262">
        <v>2.566340516858693</v>
      </c>
      <c r="E89" s="262">
        <v>2.6217475472181651</v>
      </c>
      <c r="F89" s="262">
        <v>2.836576959226679</v>
      </c>
      <c r="G89" s="262">
        <v>2.4951774998627561</v>
      </c>
      <c r="H89" s="262">
        <v>4.8061470413904939</v>
      </c>
      <c r="I89" s="262">
        <v>5.2777400396699301</v>
      </c>
      <c r="J89" s="262">
        <v>4.0456403773508978</v>
      </c>
      <c r="K89" s="262">
        <v>2.5008050922486631</v>
      </c>
      <c r="L89" s="262">
        <v>2.4301280505964402</v>
      </c>
      <c r="M89" s="262">
        <v>2.6278181846666531</v>
      </c>
      <c r="N89" s="262">
        <v>2.8623157019942491</v>
      </c>
      <c r="O89" s="262">
        <v>5.1098968929507853</v>
      </c>
      <c r="P89" s="262">
        <v>5.3957756139742781</v>
      </c>
      <c r="Q89" s="262">
        <v>5.6223006641440314</v>
      </c>
      <c r="R89" s="262">
        <v>6.4135913936923847</v>
      </c>
      <c r="S89" s="262">
        <v>6.7736022601635559</v>
      </c>
      <c r="T89" s="262">
        <v>8.2097694108189518</v>
      </c>
      <c r="U89" s="262">
        <v>8.1122591111165594</v>
      </c>
      <c r="V89" s="262">
        <v>5.8874933216505498</v>
      </c>
      <c r="W89" s="262">
        <v>7.6016552528180243</v>
      </c>
      <c r="X89" s="262">
        <v>7.2141639648846212</v>
      </c>
      <c r="Y89" s="262">
        <v>7.6451498156279074</v>
      </c>
      <c r="DA89" s="72" t="s">
        <v>567</v>
      </c>
    </row>
    <row r="90" spans="1:105" ht="12" customHeight="1" x14ac:dyDescent="0.25">
      <c r="A90" s="57" t="s">
        <v>517</v>
      </c>
      <c r="B90" s="294">
        <v>8.1489175767251716</v>
      </c>
      <c r="C90" s="294">
        <v>8.6719486171961471</v>
      </c>
      <c r="D90" s="294">
        <v>8.1216251249074709</v>
      </c>
      <c r="E90" s="294">
        <v>8.3046665010615914</v>
      </c>
      <c r="F90" s="294">
        <v>9.15827690579086</v>
      </c>
      <c r="G90" s="294">
        <v>8.2590355370213615</v>
      </c>
      <c r="H90" s="294">
        <v>16.101789581824949</v>
      </c>
      <c r="I90" s="294">
        <v>17.305530061151721</v>
      </c>
      <c r="J90" s="294">
        <v>14.16619809657449</v>
      </c>
      <c r="K90" s="294">
        <v>8.3842846883528743</v>
      </c>
      <c r="L90" s="294">
        <v>9.5969651755115422</v>
      </c>
      <c r="M90" s="294">
        <v>10.14687462337521</v>
      </c>
      <c r="N90" s="294">
        <v>11.107612328378149</v>
      </c>
      <c r="O90" s="294">
        <v>19.566340079621401</v>
      </c>
      <c r="P90" s="294">
        <v>20.33085222621483</v>
      </c>
      <c r="Q90" s="294">
        <v>21.451034255331741</v>
      </c>
      <c r="R90" s="294">
        <v>24.538907771115781</v>
      </c>
      <c r="S90" s="294">
        <v>25.704235499690441</v>
      </c>
      <c r="T90" s="294">
        <v>31.07042982525212</v>
      </c>
      <c r="U90" s="294">
        <v>29.85671004194522</v>
      </c>
      <c r="V90" s="294">
        <v>22.44521980182666</v>
      </c>
      <c r="W90" s="294">
        <v>28.658782223794379</v>
      </c>
      <c r="X90" s="294">
        <v>28.017119604464352</v>
      </c>
      <c r="Y90" s="294">
        <v>28.749368711440951</v>
      </c>
      <c r="DA90" s="70" t="s">
        <v>568</v>
      </c>
    </row>
    <row r="91" spans="1:105" ht="12" customHeight="1" x14ac:dyDescent="0.25">
      <c r="A91" s="60" t="s">
        <v>519</v>
      </c>
      <c r="B91" s="262">
        <v>3.251843767802137</v>
      </c>
      <c r="C91" s="262">
        <v>3.3990316501538849</v>
      </c>
      <c r="D91" s="262">
        <v>3.1995631050611029</v>
      </c>
      <c r="E91" s="262">
        <v>3.2763376635527548</v>
      </c>
      <c r="F91" s="262">
        <v>3.7179202478712909</v>
      </c>
      <c r="G91" s="262">
        <v>3.473459217678263</v>
      </c>
      <c r="H91" s="262">
        <v>6.8839349523148874</v>
      </c>
      <c r="I91" s="262">
        <v>7.1831929709517084</v>
      </c>
      <c r="J91" s="262">
        <v>6.4069421769079993</v>
      </c>
      <c r="K91" s="262">
        <v>3.5879150395338599</v>
      </c>
      <c r="L91" s="262">
        <v>4.9361491604002348</v>
      </c>
      <c r="M91" s="262">
        <v>5.106902726878225</v>
      </c>
      <c r="N91" s="262">
        <v>5.6178905580026832</v>
      </c>
      <c r="O91" s="262">
        <v>9.7659144319329307</v>
      </c>
      <c r="P91" s="262">
        <v>9.9821311415847518</v>
      </c>
      <c r="Q91" s="262">
        <v>10.66785393247511</v>
      </c>
      <c r="R91" s="262">
        <v>12.238087049028801</v>
      </c>
      <c r="S91" s="262">
        <v>12.71293905898809</v>
      </c>
      <c r="T91" s="262">
        <v>15.324665012190311</v>
      </c>
      <c r="U91" s="262">
        <v>14.29796317897854</v>
      </c>
      <c r="V91" s="262">
        <v>11.15341846828176</v>
      </c>
      <c r="W91" s="262">
        <v>14.0793379286703</v>
      </c>
      <c r="X91" s="262">
        <v>14.18085655860525</v>
      </c>
      <c r="Y91" s="262">
        <v>14.086504880105689</v>
      </c>
      <c r="DA91" s="72" t="s">
        <v>569</v>
      </c>
    </row>
    <row r="92" spans="1:105" ht="12" customHeight="1" x14ac:dyDescent="0.25">
      <c r="A92" s="59" t="s">
        <v>31</v>
      </c>
      <c r="B92" s="297">
        <v>2.3007743635669039E-2</v>
      </c>
      <c r="C92" s="297">
        <v>4.9536291241302967E-2</v>
      </c>
      <c r="D92" s="297">
        <v>2.437996097392145E-2</v>
      </c>
      <c r="E92" s="297">
        <v>2.4370529904092299E-2</v>
      </c>
      <c r="F92" s="297">
        <v>2.5057965919253349E-2</v>
      </c>
      <c r="G92" s="297">
        <v>2.3205479485094108E-2</v>
      </c>
      <c r="H92" s="297">
        <v>4.3437338369761637E-2</v>
      </c>
      <c r="I92" s="297">
        <v>4.7820370088609808E-2</v>
      </c>
      <c r="J92" s="297">
        <v>4.3906594566149773E-2</v>
      </c>
      <c r="K92" s="297">
        <v>2.656628712592508E-2</v>
      </c>
      <c r="L92" s="297">
        <v>3.5437053718843897E-2</v>
      </c>
      <c r="M92" s="297">
        <v>3.3594917354151918E-2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4.1165363235678237E-2</v>
      </c>
      <c r="T92" s="297">
        <v>4.9326552373869979E-2</v>
      </c>
      <c r="U92" s="297">
        <v>4.5067405050200557E-2</v>
      </c>
      <c r="V92" s="297">
        <v>3.4048498794294578E-2</v>
      </c>
      <c r="W92" s="297">
        <v>5.149716567981516E-2</v>
      </c>
      <c r="X92" s="297">
        <v>5.2696651906044133E-2</v>
      </c>
      <c r="Y92" s="297">
        <v>5.2543814629066668E-2</v>
      </c>
      <c r="DA92" s="71" t="s">
        <v>570</v>
      </c>
    </row>
    <row r="93" spans="1:105" ht="12" customHeight="1" x14ac:dyDescent="0.25">
      <c r="A93" s="59" t="s">
        <v>159</v>
      </c>
      <c r="B93" s="297">
        <v>0.12503058932873709</v>
      </c>
      <c r="C93" s="297">
        <v>8.9722272732400563E-2</v>
      </c>
      <c r="D93" s="297">
        <v>8.8327359243299153E-2</v>
      </c>
      <c r="E93" s="297">
        <v>6.6227534576799502E-2</v>
      </c>
      <c r="F93" s="297">
        <v>9.0814595338205545E-2</v>
      </c>
      <c r="G93" s="297">
        <v>8.4108782334507887E-2</v>
      </c>
      <c r="H93" s="297">
        <v>0.1574431356074984</v>
      </c>
      <c r="I93" s="297">
        <v>0.1733257918690897</v>
      </c>
      <c r="J93" s="297">
        <v>0.15913659465419011</v>
      </c>
      <c r="K93" s="297">
        <v>9.9733393323057959E-2</v>
      </c>
      <c r="L93" s="297">
        <v>0.1662896747283126</v>
      </c>
      <c r="M93" s="297">
        <v>0.12611263158209901</v>
      </c>
      <c r="N93" s="297">
        <v>0.13537220419114579</v>
      </c>
      <c r="O93" s="297">
        <v>0.2415709251597622</v>
      </c>
      <c r="P93" s="297">
        <v>0.23990781322378379</v>
      </c>
      <c r="Q93" s="297">
        <v>0.18397441834560169</v>
      </c>
      <c r="R93" s="297">
        <v>0.2751789352401951</v>
      </c>
      <c r="S93" s="297">
        <v>0.28175492679412922</v>
      </c>
      <c r="T93" s="297">
        <v>0.33889558199890651</v>
      </c>
      <c r="U93" s="297">
        <v>0.35941145653161022</v>
      </c>
      <c r="V93" s="297">
        <v>0.1444724464083347</v>
      </c>
      <c r="W93" s="297">
        <v>9.5625547196164187E-2</v>
      </c>
      <c r="X93" s="297">
        <v>7.4241461265656075E-2</v>
      </c>
      <c r="Y93" s="297">
        <v>0.11743717376693021</v>
      </c>
      <c r="DA93" s="71" t="s">
        <v>571</v>
      </c>
    </row>
    <row r="94" spans="1:105" ht="12" customHeight="1" x14ac:dyDescent="0.25">
      <c r="A94" s="59" t="s">
        <v>32</v>
      </c>
      <c r="B94" s="297">
        <v>0.286268747577063</v>
      </c>
      <c r="C94" s="297">
        <v>0.28658902021732757</v>
      </c>
      <c r="D94" s="297">
        <v>0.21674348995456061</v>
      </c>
      <c r="E94" s="297">
        <v>0.17312883915270541</v>
      </c>
      <c r="F94" s="297">
        <v>0.22201808805039239</v>
      </c>
      <c r="G94" s="297">
        <v>0.2053320570012605</v>
      </c>
      <c r="H94" s="297">
        <v>0.3857244907716032</v>
      </c>
      <c r="I94" s="297">
        <v>0.17002508713660541</v>
      </c>
      <c r="J94" s="297">
        <v>0.15608887124607931</v>
      </c>
      <c r="K94" s="297">
        <v>9.5605560736987644E-2</v>
      </c>
      <c r="L94" s="297">
        <v>9.5858793020243846E-2</v>
      </c>
      <c r="M94" s="297">
        <v>9.084311418268419E-2</v>
      </c>
      <c r="N94" s="297">
        <v>9.7554390434433161E-2</v>
      </c>
      <c r="O94" s="297">
        <v>0.17512542298829059</v>
      </c>
      <c r="P94" s="297">
        <v>0.1158867936017841</v>
      </c>
      <c r="Q94" s="297">
        <v>0.17907870213093299</v>
      </c>
      <c r="R94" s="297">
        <v>0.40247851034589788</v>
      </c>
      <c r="S94" s="297">
        <v>0.74815572648009787</v>
      </c>
      <c r="T94" s="297">
        <v>0.4911779720516814</v>
      </c>
      <c r="U94" s="297">
        <v>0.51469725961027835</v>
      </c>
      <c r="V94" s="297">
        <v>0.48318741402964421</v>
      </c>
      <c r="W94" s="297">
        <v>0.45453868712216489</v>
      </c>
      <c r="X94" s="297">
        <v>0.5077564016652244</v>
      </c>
      <c r="Y94" s="297">
        <v>0.49606768179307431</v>
      </c>
      <c r="DA94" s="71" t="s">
        <v>572</v>
      </c>
    </row>
    <row r="95" spans="1:105" ht="12" customHeight="1" x14ac:dyDescent="0.25">
      <c r="A95" s="59" t="s">
        <v>35</v>
      </c>
      <c r="B95" s="297">
        <v>2.817536687260668</v>
      </c>
      <c r="C95" s="297">
        <v>2.9731840659628541</v>
      </c>
      <c r="D95" s="297">
        <v>2.8701122948893221</v>
      </c>
      <c r="E95" s="297">
        <v>3.0126107599191569</v>
      </c>
      <c r="F95" s="297">
        <v>3.3800295985634401</v>
      </c>
      <c r="G95" s="297">
        <v>3.1608128988574</v>
      </c>
      <c r="H95" s="297">
        <v>6.2973299875660231</v>
      </c>
      <c r="I95" s="297">
        <v>6.7920217218574033</v>
      </c>
      <c r="J95" s="297">
        <v>6.0478101164415801</v>
      </c>
      <c r="K95" s="297">
        <v>3.3660097983478892</v>
      </c>
      <c r="L95" s="297">
        <v>4.6385636389328342</v>
      </c>
      <c r="M95" s="297">
        <v>4.8563520637592896</v>
      </c>
      <c r="N95" s="297">
        <v>5.3849639633771043</v>
      </c>
      <c r="O95" s="297">
        <v>9.3492180837848782</v>
      </c>
      <c r="P95" s="297">
        <v>9.6263365347591847</v>
      </c>
      <c r="Q95" s="297">
        <v>10.304800811998581</v>
      </c>
      <c r="R95" s="297">
        <v>11.56042960344271</v>
      </c>
      <c r="S95" s="297">
        <v>11.64186304247818</v>
      </c>
      <c r="T95" s="297">
        <v>14.44526490576586</v>
      </c>
      <c r="U95" s="297">
        <v>13.37878705778645</v>
      </c>
      <c r="V95" s="297">
        <v>10.491710109049491</v>
      </c>
      <c r="W95" s="297">
        <v>13.477676528672159</v>
      </c>
      <c r="X95" s="297">
        <v>13.546162043768319</v>
      </c>
      <c r="Y95" s="297">
        <v>13.420456209916621</v>
      </c>
      <c r="DA95" s="71" t="s">
        <v>573</v>
      </c>
    </row>
    <row r="96" spans="1:105" ht="12" customHeight="1" x14ac:dyDescent="0.25">
      <c r="A96" s="60" t="s">
        <v>525</v>
      </c>
      <c r="B96" s="262">
        <v>4.8970738089230332</v>
      </c>
      <c r="C96" s="262">
        <v>5.2729169670422618</v>
      </c>
      <c r="D96" s="262">
        <v>4.9220620198463676</v>
      </c>
      <c r="E96" s="262">
        <v>5.0283288375088366</v>
      </c>
      <c r="F96" s="262">
        <v>5.4403566579195681</v>
      </c>
      <c r="G96" s="262">
        <v>4.7855763193430976</v>
      </c>
      <c r="H96" s="262">
        <v>9.2178546295100592</v>
      </c>
      <c r="I96" s="262">
        <v>10.122337090200009</v>
      </c>
      <c r="J96" s="262">
        <v>7.7592559196664936</v>
      </c>
      <c r="K96" s="262">
        <v>4.7963696488190148</v>
      </c>
      <c r="L96" s="262">
        <v>4.6608160151113083</v>
      </c>
      <c r="M96" s="262">
        <v>5.0399718964969882</v>
      </c>
      <c r="N96" s="262">
        <v>5.4897217703754633</v>
      </c>
      <c r="O96" s="262">
        <v>9.8004256476884724</v>
      </c>
      <c r="P96" s="262">
        <v>10.34872108463008</v>
      </c>
      <c r="Q96" s="262">
        <v>10.783180322856619</v>
      </c>
      <c r="R96" s="262">
        <v>12.30082072208698</v>
      </c>
      <c r="S96" s="262">
        <v>12.991296440702349</v>
      </c>
      <c r="T96" s="262">
        <v>15.7457648130618</v>
      </c>
      <c r="U96" s="262">
        <v>15.558746862966681</v>
      </c>
      <c r="V96" s="262">
        <v>11.2918013335449</v>
      </c>
      <c r="W96" s="262">
        <v>14.57944429512407</v>
      </c>
      <c r="X96" s="262">
        <v>13.8362630458591</v>
      </c>
      <c r="Y96" s="262">
        <v>14.66286383133526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8.7039203770175693</v>
      </c>
      <c r="C97" s="294">
        <f t="shared" si="1"/>
        <v>9.9127313268041561</v>
      </c>
      <c r="D97" s="294">
        <f t="shared" si="1"/>
        <v>9.9694078576455585</v>
      </c>
      <c r="E97" s="294">
        <f t="shared" si="1"/>
        <v>10.235104642790503</v>
      </c>
      <c r="F97" s="294">
        <f t="shared" si="1"/>
        <v>9.6484012738741018</v>
      </c>
      <c r="G97" s="294">
        <f t="shared" si="1"/>
        <v>9.1827811334581551</v>
      </c>
      <c r="H97" s="294">
        <f t="shared" si="1"/>
        <v>16.251640899490184</v>
      </c>
      <c r="I97" s="294">
        <f t="shared" si="1"/>
        <v>17.31703806163992</v>
      </c>
      <c r="J97" s="294">
        <f t="shared" si="1"/>
        <v>15.170770236153102</v>
      </c>
      <c r="K97" s="294">
        <f t="shared" si="1"/>
        <v>9.3157132702991756</v>
      </c>
      <c r="L97" s="294">
        <f t="shared" si="1"/>
        <v>10.753044478593456</v>
      </c>
      <c r="M97" s="294">
        <f t="shared" si="1"/>
        <v>10.720710320772691</v>
      </c>
      <c r="N97" s="294">
        <f t="shared" si="1"/>
        <v>11.763642227300409</v>
      </c>
      <c r="O97" s="294">
        <f t="shared" si="1"/>
        <v>21.351750102281397</v>
      </c>
      <c r="P97" s="294">
        <f t="shared" si="1"/>
        <v>21.478244670363758</v>
      </c>
      <c r="Q97" s="294">
        <f t="shared" si="1"/>
        <v>22.568345439821915</v>
      </c>
      <c r="R97" s="294">
        <f t="shared" si="1"/>
        <v>25.267250834293364</v>
      </c>
      <c r="S97" s="294">
        <f t="shared" si="1"/>
        <v>25.107656407728861</v>
      </c>
      <c r="T97" s="294">
        <f t="shared" si="1"/>
        <v>27.917834088799815</v>
      </c>
      <c r="U97" s="294">
        <f t="shared" si="1"/>
        <v>25.057684361932864</v>
      </c>
      <c r="V97" s="294">
        <f t="shared" si="1"/>
        <v>20.564275428118034</v>
      </c>
      <c r="W97" s="294">
        <f t="shared" si="1"/>
        <v>24.698756989430915</v>
      </c>
      <c r="X97" s="294">
        <f t="shared" si="1"/>
        <v>25.790364892920323</v>
      </c>
      <c r="Y97" s="294">
        <f t="shared" si="1"/>
        <v>24.628170325351189</v>
      </c>
      <c r="DA97" s="70"/>
    </row>
    <row r="98" spans="1:105" ht="12" customHeight="1" x14ac:dyDescent="0.25">
      <c r="A98" s="60" t="s">
        <v>528</v>
      </c>
      <c r="B98" s="262">
        <v>0.84973800281766898</v>
      </c>
      <c r="C98" s="262">
        <v>0.91560532308783615</v>
      </c>
      <c r="D98" s="262">
        <v>0.89930257040696393</v>
      </c>
      <c r="E98" s="262">
        <v>0.9316876414509121</v>
      </c>
      <c r="F98" s="262">
        <v>0.9849533462828185</v>
      </c>
      <c r="G98" s="262">
        <v>0.94218590310129469</v>
      </c>
      <c r="H98" s="262">
        <v>1.7989478940402339</v>
      </c>
      <c r="I98" s="262">
        <v>1.907286975730659</v>
      </c>
      <c r="J98" s="262">
        <v>1.749314656647631</v>
      </c>
      <c r="K98" s="262">
        <v>0.99283109494571808</v>
      </c>
      <c r="L98" s="262">
        <v>1.378963447779749</v>
      </c>
      <c r="M98" s="262">
        <v>1.393090231223898</v>
      </c>
      <c r="N98" s="262">
        <v>1.5343658174610919</v>
      </c>
      <c r="O98" s="262">
        <v>2.6993699494729082</v>
      </c>
      <c r="P98" s="262">
        <v>2.7310255350095112</v>
      </c>
      <c r="Q98" s="262">
        <v>2.906197874748679</v>
      </c>
      <c r="R98" s="262">
        <v>3.277505856460956</v>
      </c>
      <c r="S98" s="262">
        <v>3.287203365305952</v>
      </c>
      <c r="T98" s="262">
        <v>3.8946568058438622</v>
      </c>
      <c r="U98" s="262">
        <v>3.5356370972126832</v>
      </c>
      <c r="V98" s="262">
        <v>2.838450921216527</v>
      </c>
      <c r="W98" s="262">
        <v>3.5233559421137342</v>
      </c>
      <c r="X98" s="262">
        <v>3.6310630467854459</v>
      </c>
      <c r="Y98" s="262">
        <v>3.5118400973679642</v>
      </c>
      <c r="DA98" s="72" t="s">
        <v>575</v>
      </c>
    </row>
    <row r="99" spans="1:105" ht="12" customHeight="1" x14ac:dyDescent="0.25">
      <c r="A99" s="59" t="s">
        <v>31</v>
      </c>
      <c r="B99" s="230">
        <v>6.5925002716102406E-3</v>
      </c>
      <c r="C99" s="230">
        <v>1.457237846260025E-2</v>
      </c>
      <c r="D99" s="230">
        <v>7.3504148421277924E-3</v>
      </c>
      <c r="E99" s="230">
        <v>7.3168525910087328E-3</v>
      </c>
      <c r="F99" s="230">
        <v>7.0599594195948148E-3</v>
      </c>
      <c r="G99" s="230">
        <v>6.6900321103273101E-3</v>
      </c>
      <c r="H99" s="230">
        <v>1.2025081188958229E-2</v>
      </c>
      <c r="I99" s="230">
        <v>1.3005131283839949E-2</v>
      </c>
      <c r="J99" s="230">
        <v>1.2287354324645739E-2</v>
      </c>
      <c r="K99" s="230">
        <v>7.5525482767240916E-3</v>
      </c>
      <c r="L99" s="230">
        <v>1.00957583257023E-2</v>
      </c>
      <c r="M99" s="230">
        <v>9.3301824137798361E-3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1.130976774102592E-2</v>
      </c>
      <c r="T99" s="230">
        <v>1.295110127455984E-2</v>
      </c>
      <c r="U99" s="230">
        <v>1.156053943258047E-2</v>
      </c>
      <c r="V99" s="230">
        <v>9.0574414253374522E-3</v>
      </c>
      <c r="W99" s="230">
        <v>1.331710225473938E-2</v>
      </c>
      <c r="X99" s="230">
        <v>1.399425611083762E-2</v>
      </c>
      <c r="Y99" s="230">
        <v>1.357759668731897E-2</v>
      </c>
      <c r="DA99" s="71" t="s">
        <v>576</v>
      </c>
    </row>
    <row r="100" spans="1:105" ht="12" customHeight="1" x14ac:dyDescent="0.25">
      <c r="A100" s="59" t="s">
        <v>159</v>
      </c>
      <c r="B100" s="230">
        <v>3.5825511930314878E-2</v>
      </c>
      <c r="C100" s="230">
        <v>2.639412200667586E-2</v>
      </c>
      <c r="D100" s="230">
        <v>2.6630179311705051E-2</v>
      </c>
      <c r="E100" s="230">
        <v>1.988373292954149E-2</v>
      </c>
      <c r="F100" s="230">
        <v>2.5586568353580062E-2</v>
      </c>
      <c r="G100" s="230">
        <v>2.4248171856988718E-2</v>
      </c>
      <c r="H100" s="230">
        <v>4.3586153281488883E-2</v>
      </c>
      <c r="I100" s="230">
        <v>4.7137332353476183E-2</v>
      </c>
      <c r="J100" s="230">
        <v>4.4534716113944939E-2</v>
      </c>
      <c r="K100" s="230">
        <v>2.8353275875681028E-2</v>
      </c>
      <c r="L100" s="230">
        <v>4.7374716347368472E-2</v>
      </c>
      <c r="M100" s="230">
        <v>3.5024758207877392E-2</v>
      </c>
      <c r="N100" s="230">
        <v>3.7626419196270668E-2</v>
      </c>
      <c r="O100" s="230">
        <v>6.7991204418580628E-2</v>
      </c>
      <c r="P100" s="230">
        <v>6.6407676604562593E-2</v>
      </c>
      <c r="Q100" s="230">
        <v>5.0975071146277869E-2</v>
      </c>
      <c r="R100" s="230">
        <v>7.620229824911022E-2</v>
      </c>
      <c r="S100" s="230">
        <v>7.7409320153150885E-2</v>
      </c>
      <c r="T100" s="230">
        <v>8.8979885938547484E-2</v>
      </c>
      <c r="U100" s="230">
        <v>9.2195020128774313E-2</v>
      </c>
      <c r="V100" s="230">
        <v>3.8431965204232907E-2</v>
      </c>
      <c r="W100" s="230">
        <v>2.4728646195685079E-2</v>
      </c>
      <c r="X100" s="230">
        <v>1.9715750155186951E-2</v>
      </c>
      <c r="Y100" s="230">
        <v>3.0346380306844039E-2</v>
      </c>
      <c r="DA100" s="71" t="s">
        <v>577</v>
      </c>
    </row>
    <row r="101" spans="1:105" ht="12" customHeight="1" x14ac:dyDescent="0.25">
      <c r="A101" s="59" t="s">
        <v>35</v>
      </c>
      <c r="B101" s="230">
        <v>0.80731999061574389</v>
      </c>
      <c r="C101" s="230">
        <v>0.87463882261856007</v>
      </c>
      <c r="D101" s="230">
        <v>0.86532197625313112</v>
      </c>
      <c r="E101" s="230">
        <v>0.90448705593036183</v>
      </c>
      <c r="F101" s="230">
        <v>0.9523068185096436</v>
      </c>
      <c r="G101" s="230">
        <v>0.91124769913397863</v>
      </c>
      <c r="H101" s="230">
        <v>1.743336659569787</v>
      </c>
      <c r="I101" s="230">
        <v>1.847144512093343</v>
      </c>
      <c r="J101" s="230">
        <v>1.692492586209041</v>
      </c>
      <c r="K101" s="230">
        <v>0.95692527079331291</v>
      </c>
      <c r="L101" s="230">
        <v>1.3214929731066789</v>
      </c>
      <c r="M101" s="230">
        <v>1.3487352906022401</v>
      </c>
      <c r="N101" s="230">
        <v>1.4967393982648209</v>
      </c>
      <c r="O101" s="230">
        <v>2.6313787450543278</v>
      </c>
      <c r="P101" s="230">
        <v>2.6646178584049478</v>
      </c>
      <c r="Q101" s="230">
        <v>2.855222803602401</v>
      </c>
      <c r="R101" s="230">
        <v>3.201303558211845</v>
      </c>
      <c r="S101" s="230">
        <v>3.1984842774117759</v>
      </c>
      <c r="T101" s="230">
        <v>3.7927258186307551</v>
      </c>
      <c r="U101" s="230">
        <v>3.431881537651329</v>
      </c>
      <c r="V101" s="230">
        <v>2.790961514586956</v>
      </c>
      <c r="W101" s="230">
        <v>3.4853101936633091</v>
      </c>
      <c r="X101" s="230">
        <v>3.5973530405194221</v>
      </c>
      <c r="Y101" s="230">
        <v>3.4679161203738009</v>
      </c>
      <c r="DA101" s="71" t="s">
        <v>578</v>
      </c>
    </row>
    <row r="102" spans="1:105" ht="12" customHeight="1" x14ac:dyDescent="0.25">
      <c r="A102" s="60" t="s">
        <v>533</v>
      </c>
      <c r="B102" s="262">
        <v>6.4510043430708297</v>
      </c>
      <c r="C102" s="262">
        <v>7.4459613985321029</v>
      </c>
      <c r="D102" s="262">
        <v>7.5861325375179494</v>
      </c>
      <c r="E102" s="262">
        <v>7.7937435954694791</v>
      </c>
      <c r="F102" s="262">
        <v>7.1306540305605912</v>
      </c>
      <c r="G102" s="262">
        <v>6.8609357726243729</v>
      </c>
      <c r="H102" s="262">
        <v>11.90084580513814</v>
      </c>
      <c r="I102" s="262">
        <v>12.6569007312716</v>
      </c>
      <c r="J102" s="262">
        <v>11.250011227634671</v>
      </c>
      <c r="K102" s="262">
        <v>6.9593189060861729</v>
      </c>
      <c r="L102" s="262">
        <v>8.0462485179176042</v>
      </c>
      <c r="M102" s="262">
        <v>7.9278887951115031</v>
      </c>
      <c r="N102" s="262">
        <v>8.7034197996346165</v>
      </c>
      <c r="O102" s="262">
        <v>15.894007044950399</v>
      </c>
      <c r="P102" s="262">
        <v>15.88264163858933</v>
      </c>
      <c r="Q102" s="262">
        <v>16.674376824533748</v>
      </c>
      <c r="R102" s="262">
        <v>18.583412990410761</v>
      </c>
      <c r="S102" s="262">
        <v>18.25122556936574</v>
      </c>
      <c r="T102" s="262">
        <v>19.88899427349449</v>
      </c>
      <c r="U102" s="262">
        <v>17.53096975691804</v>
      </c>
      <c r="V102" s="262">
        <v>14.72202601983669</v>
      </c>
      <c r="W102" s="262">
        <v>17.405175095415029</v>
      </c>
      <c r="X102" s="262">
        <v>18.484908850050399</v>
      </c>
      <c r="Y102" s="262">
        <v>17.3273694761155</v>
      </c>
      <c r="DA102" s="72" t="s">
        <v>579</v>
      </c>
    </row>
    <row r="103" spans="1:105" ht="12" customHeight="1" x14ac:dyDescent="0.25">
      <c r="A103" s="64" t="s">
        <v>28</v>
      </c>
      <c r="B103" s="229">
        <v>0.54714256824054885</v>
      </c>
      <c r="C103" s="229">
        <v>0.61757308443946513</v>
      </c>
      <c r="D103" s="229">
        <v>0.40261682546305327</v>
      </c>
      <c r="E103" s="229">
        <v>0.32816089817974409</v>
      </c>
      <c r="F103" s="229">
        <v>0.24727173293449681</v>
      </c>
      <c r="G103" s="229">
        <v>1.930887974575116E-2</v>
      </c>
      <c r="H103" s="229">
        <v>4.3758599615461018E-2</v>
      </c>
      <c r="I103" s="229">
        <v>0.30301644400532751</v>
      </c>
      <c r="J103" s="229">
        <v>0.23913671005414741</v>
      </c>
      <c r="K103" s="229">
        <v>1.989720862455556E-2</v>
      </c>
      <c r="L103" s="229">
        <v>3.4704658918896653E-2</v>
      </c>
      <c r="M103" s="229">
        <v>9.5554826007486784E-2</v>
      </c>
      <c r="N103" s="229">
        <v>9.184591478404483E-2</v>
      </c>
      <c r="O103" s="229">
        <v>9.4384515696978935E-2</v>
      </c>
      <c r="P103" s="229">
        <v>0.11476763809901259</v>
      </c>
      <c r="Q103" s="229">
        <v>0.13981853681839529</v>
      </c>
      <c r="R103" s="229">
        <v>0.12697301970230271</v>
      </c>
      <c r="S103" s="229">
        <v>0.21174832816892139</v>
      </c>
      <c r="T103" s="229">
        <v>0.61999449740828261</v>
      </c>
      <c r="U103" s="229">
        <v>1.0955121564022849</v>
      </c>
      <c r="V103" s="229">
        <v>0.52258548388410453</v>
      </c>
      <c r="W103" s="229">
        <v>0.75409714521216364</v>
      </c>
      <c r="X103" s="229">
        <v>1.6723919390134869</v>
      </c>
      <c r="Y103" s="229">
        <v>0.76924172322086892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4.4682377864500291E-3</v>
      </c>
      <c r="C105" s="229">
        <v>8.2320389015226817E-3</v>
      </c>
      <c r="D105" s="229">
        <v>3.9646701259762234E-3</v>
      </c>
      <c r="E105" s="229">
        <v>4.071005662743688E-3</v>
      </c>
      <c r="F105" s="229">
        <v>5.7651313879525153E-3</v>
      </c>
      <c r="G105" s="229">
        <v>5.4156033625836278E-3</v>
      </c>
      <c r="H105" s="229">
        <v>1.1624981750268911E-2</v>
      </c>
      <c r="I105" s="229">
        <v>1.243581791500778E-2</v>
      </c>
      <c r="J105" s="229">
        <v>9.4789194617647832E-3</v>
      </c>
      <c r="K105" s="229">
        <v>5.2358645659801488E-3</v>
      </c>
      <c r="L105" s="229">
        <v>6.0095070851755028E-3</v>
      </c>
      <c r="M105" s="229">
        <v>6.1759415385209812E-3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8.6362214937082404E-3</v>
      </c>
      <c r="T105" s="229">
        <v>1.1349189711643859E-2</v>
      </c>
      <c r="U105" s="229">
        <v>1.1282048006298499E-2</v>
      </c>
      <c r="V105" s="229">
        <v>7.4805781197517561E-3</v>
      </c>
      <c r="W105" s="229">
        <v>1.251321375320007E-2</v>
      </c>
      <c r="X105" s="229">
        <v>9.7735994938865072E-3</v>
      </c>
      <c r="Y105" s="229">
        <v>1.2880389870771411E-2</v>
      </c>
      <c r="DA105" s="73" t="s">
        <v>582</v>
      </c>
    </row>
    <row r="106" spans="1:105" ht="12" customHeight="1" x14ac:dyDescent="0.25">
      <c r="A106" s="64" t="s">
        <v>159</v>
      </c>
      <c r="B106" s="229">
        <v>2.4281668491588838E-2</v>
      </c>
      <c r="C106" s="229">
        <v>1.4910224826244409E-2</v>
      </c>
      <c r="D106" s="229">
        <v>1.436379832079572E-2</v>
      </c>
      <c r="E106" s="229">
        <v>1.1063061384087129E-2</v>
      </c>
      <c r="F106" s="229">
        <v>2.0893877649750401E-2</v>
      </c>
      <c r="G106" s="229">
        <v>1.9628976196167928E-2</v>
      </c>
      <c r="H106" s="229">
        <v>4.2135951391911348E-2</v>
      </c>
      <c r="I106" s="229">
        <v>4.5073845803881317E-2</v>
      </c>
      <c r="J106" s="229">
        <v>3.4355726720594393E-2</v>
      </c>
      <c r="K106" s="229">
        <v>1.965613552507205E-2</v>
      </c>
      <c r="L106" s="229">
        <v>2.8199832480427942E-2</v>
      </c>
      <c r="M106" s="229">
        <v>2.3183990355130909E-2</v>
      </c>
      <c r="N106" s="229">
        <v>2.4822204451031279E-2</v>
      </c>
      <c r="O106" s="229">
        <v>4.2724692265957473E-2</v>
      </c>
      <c r="P106" s="229">
        <v>4.5073009515702117E-2</v>
      </c>
      <c r="Q106" s="229">
        <v>3.4322116910890259E-2</v>
      </c>
      <c r="R106" s="229">
        <v>5.3227360453784803E-2</v>
      </c>
      <c r="S106" s="229">
        <v>5.9110323910094818E-2</v>
      </c>
      <c r="T106" s="229">
        <v>7.7974033607526388E-2</v>
      </c>
      <c r="U106" s="229">
        <v>8.9974057793798967E-2</v>
      </c>
      <c r="V106" s="229">
        <v>3.1741118104457913E-2</v>
      </c>
      <c r="W106" s="229">
        <v>2.323589845258877E-2</v>
      </c>
      <c r="X106" s="229">
        <v>1.376949544242651E-2</v>
      </c>
      <c r="Y106" s="229">
        <v>2.87880998766088E-2</v>
      </c>
      <c r="DA106" s="73" t="s">
        <v>583</v>
      </c>
    </row>
    <row r="107" spans="1:105" ht="12" customHeight="1" x14ac:dyDescent="0.25">
      <c r="A107" s="64" t="s">
        <v>32</v>
      </c>
      <c r="B107" s="229">
        <v>5.5595057701379083E-2</v>
      </c>
      <c r="C107" s="229">
        <v>4.7625930485712641E-2</v>
      </c>
      <c r="D107" s="229">
        <v>3.5246834092222713E-2</v>
      </c>
      <c r="E107" s="229">
        <v>2.892052357288109E-2</v>
      </c>
      <c r="F107" s="229">
        <v>5.1080101722425081E-2</v>
      </c>
      <c r="G107" s="229">
        <v>4.7919586365647963E-2</v>
      </c>
      <c r="H107" s="229">
        <v>0.10323008577738201</v>
      </c>
      <c r="I107" s="229">
        <v>4.4215488518726052E-2</v>
      </c>
      <c r="J107" s="229">
        <v>3.3697758936650363E-2</v>
      </c>
      <c r="K107" s="229">
        <v>1.8842594202219589E-2</v>
      </c>
      <c r="L107" s="229">
        <v>1.6255981673927972E-2</v>
      </c>
      <c r="M107" s="229">
        <v>1.6700197725002169E-2</v>
      </c>
      <c r="N107" s="229">
        <v>1.788783036316707E-2</v>
      </c>
      <c r="O107" s="229">
        <v>3.0973014654690059E-2</v>
      </c>
      <c r="P107" s="229">
        <v>2.1772390321798781E-2</v>
      </c>
      <c r="Q107" s="229">
        <v>3.340877610082859E-2</v>
      </c>
      <c r="R107" s="229">
        <v>7.7850685505357106E-2</v>
      </c>
      <c r="S107" s="229">
        <v>0.15695813319262381</v>
      </c>
      <c r="T107" s="229">
        <v>0.1130115874457108</v>
      </c>
      <c r="U107" s="229">
        <v>0.12884787098714051</v>
      </c>
      <c r="V107" s="229">
        <v>0.10615801944652151</v>
      </c>
      <c r="W107" s="229">
        <v>0.11044762708732821</v>
      </c>
      <c r="X107" s="229">
        <v>9.4173112158643185E-2</v>
      </c>
      <c r="Y107" s="229">
        <v>0.1216041353086295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8.2843035400960024E-2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1.480016184548069E-2</v>
      </c>
      <c r="T108" s="229">
        <v>1.71359165714348E-2</v>
      </c>
      <c r="U108" s="229">
        <v>4.2792706676030136E-3</v>
      </c>
      <c r="V108" s="229">
        <v>2.990080916666798E-3</v>
      </c>
      <c r="W108" s="229">
        <v>4.0527304021341594E-3</v>
      </c>
      <c r="X108" s="229">
        <v>7.4596687043904384E-3</v>
      </c>
      <c r="Y108" s="229">
        <v>9.0658082771741429E-3</v>
      </c>
      <c r="DA108" s="73" t="s">
        <v>585</v>
      </c>
    </row>
    <row r="109" spans="1:105" ht="12" customHeight="1" x14ac:dyDescent="0.25">
      <c r="A109" s="64" t="s">
        <v>35</v>
      </c>
      <c r="B109" s="229">
        <v>0.54718203097542761</v>
      </c>
      <c r="C109" s="229">
        <v>0.49408961145614028</v>
      </c>
      <c r="D109" s="229">
        <v>0.46673776409718609</v>
      </c>
      <c r="E109" s="229">
        <v>0.50324533407925709</v>
      </c>
      <c r="F109" s="229">
        <v>0.77764950250468134</v>
      </c>
      <c r="G109" s="229">
        <v>0.73765805936245754</v>
      </c>
      <c r="H109" s="229">
        <v>1.685332226337281</v>
      </c>
      <c r="I109" s="229">
        <v>1.7662838085796131</v>
      </c>
      <c r="J109" s="229">
        <v>1.305651362403601</v>
      </c>
      <c r="K109" s="229">
        <v>0.66339610606380517</v>
      </c>
      <c r="L109" s="229">
        <v>0.78661960089479288</v>
      </c>
      <c r="M109" s="229">
        <v>0.89277035928014803</v>
      </c>
      <c r="N109" s="229">
        <v>0.98740119701120199</v>
      </c>
      <c r="O109" s="229">
        <v>1.6535204528146901</v>
      </c>
      <c r="P109" s="229">
        <v>1.8085611819062559</v>
      </c>
      <c r="Q109" s="229">
        <v>1.9224552054212709</v>
      </c>
      <c r="R109" s="229">
        <v>2.2361128513196169</v>
      </c>
      <c r="S109" s="229">
        <v>2.4423860238676971</v>
      </c>
      <c r="T109" s="229">
        <v>3.3236065356421292</v>
      </c>
      <c r="U109" s="229">
        <v>3.3492080958257882</v>
      </c>
      <c r="V109" s="229">
        <v>2.3050665920603022</v>
      </c>
      <c r="W109" s="229">
        <v>3.2749190188124482</v>
      </c>
      <c r="X109" s="229">
        <v>2.5123941978540278</v>
      </c>
      <c r="Y109" s="229">
        <v>3.2898393359456741</v>
      </c>
      <c r="DA109" s="73" t="s">
        <v>586</v>
      </c>
    </row>
    <row r="110" spans="1:105" ht="12" customHeight="1" x14ac:dyDescent="0.25">
      <c r="A110" s="64" t="s">
        <v>36</v>
      </c>
      <c r="B110" s="229">
        <v>3.9647387629199189</v>
      </c>
      <c r="C110" s="229">
        <v>4.6516035632170718</v>
      </c>
      <c r="D110" s="229">
        <v>5.0794640158326523</v>
      </c>
      <c r="E110" s="229">
        <v>4.8151079873834988</v>
      </c>
      <c r="F110" s="229">
        <v>3.633030982594156</v>
      </c>
      <c r="G110" s="229">
        <v>1.9140642673625909</v>
      </c>
      <c r="H110" s="229">
        <v>3.439526333152028</v>
      </c>
      <c r="I110" s="229">
        <v>3.6679295826103369</v>
      </c>
      <c r="J110" s="229">
        <v>4.3056389742066621</v>
      </c>
      <c r="K110" s="229">
        <v>2.552138928747365</v>
      </c>
      <c r="L110" s="229">
        <v>2.9271057467072432</v>
      </c>
      <c r="M110" s="229">
        <v>2.8902319894546928</v>
      </c>
      <c r="N110" s="229">
        <v>2.989251780281581</v>
      </c>
      <c r="O110" s="229">
        <v>5.7905089872406146</v>
      </c>
      <c r="P110" s="229">
        <v>6.9183288173012256</v>
      </c>
      <c r="Q110" s="229">
        <v>7.2796666003194019</v>
      </c>
      <c r="R110" s="229">
        <v>7.4484914135892666</v>
      </c>
      <c r="S110" s="229">
        <v>8.1691105614264643</v>
      </c>
      <c r="T110" s="229">
        <v>9.5825551921667493</v>
      </c>
      <c r="U110" s="229">
        <v>7.988355671480587</v>
      </c>
      <c r="V110" s="229">
        <v>6.9784659832853668</v>
      </c>
      <c r="W110" s="229">
        <v>7.6170186879763202</v>
      </c>
      <c r="X110" s="229">
        <v>8.418458146854146</v>
      </c>
      <c r="Y110" s="229">
        <v>8.2342153313622788</v>
      </c>
      <c r="DA110" s="73" t="s">
        <v>587</v>
      </c>
    </row>
    <row r="111" spans="1:105" ht="12" customHeight="1" x14ac:dyDescent="0.25">
      <c r="A111" s="64" t="s">
        <v>38</v>
      </c>
      <c r="B111" s="229">
        <v>1.9232129618227421E-2</v>
      </c>
      <c r="C111" s="229">
        <v>9.1179467286120509E-3</v>
      </c>
      <c r="D111" s="229">
        <v>1.855980216948367E-3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3.0515039265623929E-3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5.9393258154647527E-3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3.330209243031445E-3</v>
      </c>
      <c r="Y111" s="229">
        <v>4.7522382098090258E-3</v>
      </c>
      <c r="DA111" s="73" t="s">
        <v>588</v>
      </c>
    </row>
    <row r="112" spans="1:105" ht="12" customHeight="1" x14ac:dyDescent="0.25">
      <c r="A112" s="64" t="s">
        <v>39</v>
      </c>
      <c r="B112" s="229">
        <v>1.288363887337288</v>
      </c>
      <c r="C112" s="229">
        <v>1.6028089984773339</v>
      </c>
      <c r="D112" s="229">
        <v>1.5818826493691149</v>
      </c>
      <c r="E112" s="229">
        <v>2.1031747852072669</v>
      </c>
      <c r="F112" s="229">
        <v>2.3121196663661689</v>
      </c>
      <c r="G112" s="229">
        <v>4.1169404002291747</v>
      </c>
      <c r="H112" s="229">
        <v>6.5752376271138111</v>
      </c>
      <c r="I112" s="229">
        <v>6.8179457438387052</v>
      </c>
      <c r="J112" s="229">
        <v>5.3220517758512518</v>
      </c>
      <c r="K112" s="229">
        <v>3.680152068357176</v>
      </c>
      <c r="L112" s="229">
        <v>4.2443016862305782</v>
      </c>
      <c r="M112" s="229">
        <v>4.0032714907505218</v>
      </c>
      <c r="N112" s="229">
        <v>4.5922108727435891</v>
      </c>
      <c r="O112" s="229">
        <v>8.2818953822774706</v>
      </c>
      <c r="P112" s="229">
        <v>6.9741386014453326</v>
      </c>
      <c r="Q112" s="229">
        <v>7.264705588962963</v>
      </c>
      <c r="R112" s="229">
        <v>8.6348183340249722</v>
      </c>
      <c r="S112" s="229">
        <v>7.1884758154607526</v>
      </c>
      <c r="T112" s="229">
        <v>6.1433673209410076</v>
      </c>
      <c r="U112" s="229">
        <v>4.8635105857545389</v>
      </c>
      <c r="V112" s="229">
        <v>4.7675381640195189</v>
      </c>
      <c r="W112" s="229">
        <v>5.608890773718846</v>
      </c>
      <c r="X112" s="229">
        <v>5.7531584812863592</v>
      </c>
      <c r="Y112" s="229">
        <v>4.8569824140436868</v>
      </c>
      <c r="DA112" s="73" t="s">
        <v>589</v>
      </c>
    </row>
    <row r="113" spans="1:105" ht="12" customHeight="1" x14ac:dyDescent="0.25">
      <c r="A113" s="61" t="s">
        <v>545</v>
      </c>
      <c r="B113" s="263">
        <v>1.4031780311290709</v>
      </c>
      <c r="C113" s="263">
        <v>1.5511646051842169</v>
      </c>
      <c r="D113" s="263">
        <v>1.483972749720645</v>
      </c>
      <c r="E113" s="263">
        <v>1.5096734058701129</v>
      </c>
      <c r="F113" s="263">
        <v>1.532793897030692</v>
      </c>
      <c r="G113" s="263">
        <v>1.379659457732487</v>
      </c>
      <c r="H113" s="263">
        <v>2.5518472003118089</v>
      </c>
      <c r="I113" s="263">
        <v>2.7528503546376619</v>
      </c>
      <c r="J113" s="263">
        <v>2.1714443518708002</v>
      </c>
      <c r="K113" s="263">
        <v>1.363563269267285</v>
      </c>
      <c r="L113" s="263">
        <v>1.327832512896101</v>
      </c>
      <c r="M113" s="263">
        <v>1.3997312944372891</v>
      </c>
      <c r="N113" s="263">
        <v>1.5258566102047011</v>
      </c>
      <c r="O113" s="263">
        <v>2.7583731078580889</v>
      </c>
      <c r="P113" s="263">
        <v>2.8645774967649169</v>
      </c>
      <c r="Q113" s="263">
        <v>2.9877707405394882</v>
      </c>
      <c r="R113" s="263">
        <v>3.4063319874216469</v>
      </c>
      <c r="S113" s="263">
        <v>3.5692274730571678</v>
      </c>
      <c r="T113" s="263">
        <v>4.1341830094614638</v>
      </c>
      <c r="U113" s="263">
        <v>3.9910775078021432</v>
      </c>
      <c r="V113" s="263">
        <v>3.0037984870648171</v>
      </c>
      <c r="W113" s="263">
        <v>3.770225951902153</v>
      </c>
      <c r="X113" s="263">
        <v>3.6743929960844799</v>
      </c>
      <c r="Y113" s="263">
        <v>3.7889607518677231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516.28422655520637</v>
      </c>
      <c r="C115" s="223">
        <v>537.4000282075931</v>
      </c>
      <c r="D115" s="223">
        <v>493.12878305935618</v>
      </c>
      <c r="E115" s="223">
        <v>490.86898969046558</v>
      </c>
      <c r="F115" s="223">
        <v>474.15263578020102</v>
      </c>
      <c r="G115" s="223">
        <v>439.61000301323583</v>
      </c>
      <c r="H115" s="223">
        <v>427.81742083522749</v>
      </c>
      <c r="I115" s="223">
        <v>428.25824121260172</v>
      </c>
      <c r="J115" s="223">
        <v>398.03356884469878</v>
      </c>
      <c r="K115" s="223">
        <v>391.11633540534308</v>
      </c>
      <c r="L115" s="223">
        <v>334.74376957201912</v>
      </c>
      <c r="M115" s="223">
        <v>375.43671439906592</v>
      </c>
      <c r="N115" s="223">
        <v>379.96454807781271</v>
      </c>
      <c r="O115" s="223">
        <v>353.63608786681237</v>
      </c>
      <c r="P115" s="223">
        <v>367.53574470111067</v>
      </c>
      <c r="Q115" s="223">
        <v>376.04499259181421</v>
      </c>
      <c r="R115" s="223">
        <v>372.9803250477778</v>
      </c>
      <c r="S115" s="223">
        <v>404.74956631631392</v>
      </c>
      <c r="T115" s="223">
        <v>407.05528789021741</v>
      </c>
      <c r="U115" s="223">
        <v>434.01994110593603</v>
      </c>
      <c r="V115" s="223">
        <v>413.90406835803202</v>
      </c>
      <c r="W115" s="223">
        <v>409.03477891501149</v>
      </c>
      <c r="X115" s="223">
        <v>408.97128688254412</v>
      </c>
      <c r="Y115" s="223">
        <v>357.02991083999279</v>
      </c>
      <c r="DA115" s="89" t="s">
        <v>591</v>
      </c>
    </row>
    <row r="116" spans="1:105" ht="12" customHeight="1" x14ac:dyDescent="0.25">
      <c r="A116" s="55" t="s">
        <v>91</v>
      </c>
      <c r="B116" s="259">
        <v>0.84141700830739863</v>
      </c>
      <c r="C116" s="259">
        <v>0.8758306001634194</v>
      </c>
      <c r="D116" s="259">
        <v>0.80367929913451985</v>
      </c>
      <c r="E116" s="259">
        <v>0.79999638867927669</v>
      </c>
      <c r="F116" s="259">
        <v>0.77275282055631489</v>
      </c>
      <c r="G116" s="259">
        <v>0.71645677813054764</v>
      </c>
      <c r="H116" s="259">
        <v>0.69723775359711293</v>
      </c>
      <c r="I116" s="259">
        <v>0.69795618298932938</v>
      </c>
      <c r="J116" s="259">
        <v>0.64869735985899857</v>
      </c>
      <c r="K116" s="259">
        <v>0.6374239612796766</v>
      </c>
      <c r="L116" s="259">
        <v>0.54555046746683433</v>
      </c>
      <c r="M116" s="259">
        <v>0.61187001420963005</v>
      </c>
      <c r="N116" s="259">
        <v>0.61924927561669607</v>
      </c>
      <c r="O116" s="259">
        <v>0.57634032530491108</v>
      </c>
      <c r="P116" s="259">
        <v>0.59899336614641208</v>
      </c>
      <c r="Q116" s="259">
        <v>0.61286135888156512</v>
      </c>
      <c r="R116" s="259">
        <v>0.60786670038973156</v>
      </c>
      <c r="S116" s="259">
        <v>0.65964279303297357</v>
      </c>
      <c r="T116" s="259">
        <v>0.66340055522852792</v>
      </c>
      <c r="U116" s="259">
        <v>0.70734634452809608</v>
      </c>
      <c r="V116" s="259">
        <v>0.67456239220777647</v>
      </c>
      <c r="W116" s="259">
        <v>0.6666266414237646</v>
      </c>
      <c r="X116" s="259">
        <v>0.66652316494061337</v>
      </c>
      <c r="Y116" s="259">
        <v>0.58187142663619396</v>
      </c>
      <c r="DA116" s="67" t="s">
        <v>592</v>
      </c>
    </row>
    <row r="117" spans="1:105" ht="12" customHeight="1" x14ac:dyDescent="0.25">
      <c r="A117" s="173" t="s">
        <v>92</v>
      </c>
      <c r="B117" s="224">
        <v>0.41998562829895347</v>
      </c>
      <c r="C117" s="224">
        <v>0.43716285891703749</v>
      </c>
      <c r="D117" s="224">
        <v>0.40114919482892281</v>
      </c>
      <c r="E117" s="224">
        <v>0.39931090365315269</v>
      </c>
      <c r="F117" s="224">
        <v>0.38571252501062447</v>
      </c>
      <c r="G117" s="224">
        <v>0.35761286869812392</v>
      </c>
      <c r="H117" s="224">
        <v>0.34801986782664779</v>
      </c>
      <c r="I117" s="224">
        <v>0.34837846530768241</v>
      </c>
      <c r="J117" s="224">
        <v>0.32379137284650761</v>
      </c>
      <c r="K117" s="224">
        <v>0.31816435872787768</v>
      </c>
      <c r="L117" s="224">
        <v>0.27230654192354942</v>
      </c>
      <c r="M117" s="224">
        <v>0.3054093390292375</v>
      </c>
      <c r="N117" s="224">
        <v>0.30909263008210452</v>
      </c>
      <c r="O117" s="224">
        <v>0.28767501874501611</v>
      </c>
      <c r="P117" s="224">
        <v>0.29898207754792527</v>
      </c>
      <c r="Q117" s="224">
        <v>0.30590415968391033</v>
      </c>
      <c r="R117" s="224">
        <v>0.30341112143519322</v>
      </c>
      <c r="S117" s="224">
        <v>0.32925468602319652</v>
      </c>
      <c r="T117" s="224">
        <v>0.33113033876270181</v>
      </c>
      <c r="U117" s="224">
        <v>0.35306547882743611</v>
      </c>
      <c r="V117" s="224">
        <v>0.33670166792578837</v>
      </c>
      <c r="W117" s="224">
        <v>0.33274061027406387</v>
      </c>
      <c r="X117" s="224">
        <v>0.33268896093091849</v>
      </c>
      <c r="Y117" s="224">
        <v>0.29043581754616821</v>
      </c>
      <c r="DA117" s="177" t="s">
        <v>593</v>
      </c>
    </row>
    <row r="118" spans="1:105" ht="12" customHeight="1" x14ac:dyDescent="0.25">
      <c r="A118" s="173" t="s">
        <v>93</v>
      </c>
      <c r="B118" s="224">
        <v>10.67629314681799</v>
      </c>
      <c r="C118" s="224">
        <v>11.11294892066419</v>
      </c>
      <c r="D118" s="224">
        <v>10.197459415337461</v>
      </c>
      <c r="E118" s="224">
        <v>10.15072892229364</v>
      </c>
      <c r="F118" s="224">
        <v>9.8050497682304965</v>
      </c>
      <c r="G118" s="224">
        <v>9.090739211147465</v>
      </c>
      <c r="H118" s="224">
        <v>8.8468792250894293</v>
      </c>
      <c r="I118" s="224">
        <v>8.8559949937521356</v>
      </c>
      <c r="J118" s="224">
        <v>8.2309759715379567</v>
      </c>
      <c r="K118" s="224">
        <v>8.0879338095594679</v>
      </c>
      <c r="L118" s="224">
        <v>6.9221998837128798</v>
      </c>
      <c r="M118" s="224">
        <v>7.7636933588857886</v>
      </c>
      <c r="N118" s="224">
        <v>7.8573248842899623</v>
      </c>
      <c r="O118" s="224">
        <v>7.3128760228717704</v>
      </c>
      <c r="P118" s="224">
        <v>7.6003084164446237</v>
      </c>
      <c r="Q118" s="224">
        <v>7.7762720044594111</v>
      </c>
      <c r="R118" s="224">
        <v>7.7128974378645081</v>
      </c>
      <c r="S118" s="224">
        <v>8.3698567548243918</v>
      </c>
      <c r="T118" s="224">
        <v>8.4175370018121161</v>
      </c>
      <c r="U118" s="224">
        <v>8.975141761994335</v>
      </c>
      <c r="V118" s="224">
        <v>8.5591636179500128</v>
      </c>
      <c r="W118" s="224">
        <v>8.4584710946545414</v>
      </c>
      <c r="X118" s="224">
        <v>8.457158136564777</v>
      </c>
      <c r="Y118" s="224">
        <v>7.3830572274998048</v>
      </c>
      <c r="DA118" s="177" t="s">
        <v>594</v>
      </c>
    </row>
    <row r="119" spans="1:105" ht="12" customHeight="1" x14ac:dyDescent="0.25">
      <c r="A119" s="173" t="s">
        <v>94</v>
      </c>
      <c r="B119" s="224">
        <v>0.2804723361024663</v>
      </c>
      <c r="C119" s="224">
        <v>0.29194353338780649</v>
      </c>
      <c r="D119" s="224">
        <v>0.26789309971150671</v>
      </c>
      <c r="E119" s="224">
        <v>0.26666546289309229</v>
      </c>
      <c r="F119" s="224">
        <v>0.25758427351877172</v>
      </c>
      <c r="G119" s="224">
        <v>0.23881892604351601</v>
      </c>
      <c r="H119" s="224">
        <v>0.23241258453237101</v>
      </c>
      <c r="I119" s="224">
        <v>0.2326520609964432</v>
      </c>
      <c r="J119" s="224">
        <v>0.21623245328633289</v>
      </c>
      <c r="K119" s="224">
        <v>0.2124746537598923</v>
      </c>
      <c r="L119" s="224">
        <v>0.1818501558222782</v>
      </c>
      <c r="M119" s="224">
        <v>0.20395667140321011</v>
      </c>
      <c r="N119" s="224">
        <v>0.2064164252055653</v>
      </c>
      <c r="O119" s="224">
        <v>0.19211344176830369</v>
      </c>
      <c r="P119" s="224">
        <v>0.1996644553821374</v>
      </c>
      <c r="Q119" s="224">
        <v>0.2042871196271884</v>
      </c>
      <c r="R119" s="224">
        <v>0.2026222334632439</v>
      </c>
      <c r="S119" s="224">
        <v>0.21988093101099121</v>
      </c>
      <c r="T119" s="224">
        <v>0.2211335184095094</v>
      </c>
      <c r="U119" s="224">
        <v>0.2357821148426987</v>
      </c>
      <c r="V119" s="224">
        <v>0.22485413073592561</v>
      </c>
      <c r="W119" s="224">
        <v>0.2222088804745882</v>
      </c>
      <c r="X119" s="224">
        <v>0.22217438831353781</v>
      </c>
      <c r="Y119" s="224">
        <v>0.1939571422120647</v>
      </c>
      <c r="DA119" s="177" t="s">
        <v>595</v>
      </c>
    </row>
    <row r="120" spans="1:105" ht="12" customHeight="1" x14ac:dyDescent="0.25">
      <c r="A120" s="56" t="s">
        <v>95</v>
      </c>
      <c r="B120" s="260">
        <v>1.214883887872412</v>
      </c>
      <c r="C120" s="260">
        <v>1.237748776910925</v>
      </c>
      <c r="D120" s="260">
        <v>1.1333863065855221</v>
      </c>
      <c r="E120" s="260">
        <v>1.136745038234539</v>
      </c>
      <c r="F120" s="260">
        <v>1.148710477727064</v>
      </c>
      <c r="G120" s="260">
        <v>1.0668971302551069</v>
      </c>
      <c r="H120" s="260">
        <v>1.0578368729186249</v>
      </c>
      <c r="I120" s="260">
        <v>1.0542608746757931</v>
      </c>
      <c r="J120" s="260">
        <v>0.96617947656944958</v>
      </c>
      <c r="K120" s="260">
        <v>0.95141054678005443</v>
      </c>
      <c r="L120" s="260">
        <v>0.8120760118326702</v>
      </c>
      <c r="M120" s="260">
        <v>0.91865453429296084</v>
      </c>
      <c r="N120" s="260">
        <v>0.92986589401361752</v>
      </c>
      <c r="O120" s="260">
        <v>0.86176367599866077</v>
      </c>
      <c r="P120" s="260">
        <v>0.9011102103070493</v>
      </c>
      <c r="Q120" s="260">
        <v>0.92213435433571611</v>
      </c>
      <c r="R120" s="260">
        <v>0.91895135094499847</v>
      </c>
      <c r="S120" s="260">
        <v>1.0053183444214639</v>
      </c>
      <c r="T120" s="260">
        <v>1.020617935518203</v>
      </c>
      <c r="U120" s="260">
        <v>1.0936704965902611</v>
      </c>
      <c r="V120" s="260">
        <v>1.0326237175291331</v>
      </c>
      <c r="W120" s="260">
        <v>1.030445202886425</v>
      </c>
      <c r="X120" s="260">
        <v>0.99647127138701597</v>
      </c>
      <c r="Y120" s="260">
        <v>0.89996673129213955</v>
      </c>
      <c r="DA120" s="68" t="s">
        <v>596</v>
      </c>
    </row>
    <row r="121" spans="1:105" ht="12" customHeight="1" x14ac:dyDescent="0.25">
      <c r="A121" s="37" t="s">
        <v>159</v>
      </c>
      <c r="B121" s="226">
        <v>1.9375587072140311E-2</v>
      </c>
      <c r="C121" s="226">
        <v>1.3322455294818861E-2</v>
      </c>
      <c r="D121" s="226">
        <v>1.270338153645348E-2</v>
      </c>
      <c r="E121" s="226">
        <v>9.2860823144355845E-3</v>
      </c>
      <c r="F121" s="226">
        <v>1.1706579049244509E-2</v>
      </c>
      <c r="G121" s="226">
        <v>1.1174327980152599E-2</v>
      </c>
      <c r="H121" s="226">
        <v>1.0626753653676321E-2</v>
      </c>
      <c r="I121" s="226">
        <v>1.0693701643919151E-2</v>
      </c>
      <c r="J121" s="226">
        <v>1.1009042027456121E-2</v>
      </c>
      <c r="K121" s="226">
        <v>1.148464129038617E-2</v>
      </c>
      <c r="L121" s="226">
        <v>1.42662764958252E-2</v>
      </c>
      <c r="M121" s="226">
        <v>1.1559458598007669E-2</v>
      </c>
      <c r="N121" s="226">
        <v>1.143300029702689E-2</v>
      </c>
      <c r="O121" s="226">
        <v>1.073563735775899E-2</v>
      </c>
      <c r="P121" s="226">
        <v>1.069422457085269E-2</v>
      </c>
      <c r="Q121" s="226">
        <v>7.9752484933094479E-3</v>
      </c>
      <c r="R121" s="226">
        <v>1.047694551495219E-2</v>
      </c>
      <c r="S121" s="226">
        <v>1.136882880175036E-2</v>
      </c>
      <c r="T121" s="226">
        <v>1.132930742043445E-2</v>
      </c>
      <c r="U121" s="226">
        <v>1.341702013923698E-2</v>
      </c>
      <c r="V121" s="226">
        <v>6.8034378101455243E-3</v>
      </c>
      <c r="W121" s="226">
        <v>3.500080776602518E-3</v>
      </c>
      <c r="X121" s="226">
        <v>2.694408775365773E-3</v>
      </c>
      <c r="Y121" s="226">
        <v>3.7477557287335641E-3</v>
      </c>
      <c r="DA121" s="69" t="s">
        <v>597</v>
      </c>
    </row>
    <row r="122" spans="1:105" ht="12" customHeight="1" x14ac:dyDescent="0.25">
      <c r="A122" s="37" t="s">
        <v>35</v>
      </c>
      <c r="B122" s="226">
        <v>0.43662457088348339</v>
      </c>
      <c r="C122" s="226">
        <v>0.44147468176821908</v>
      </c>
      <c r="D122" s="226">
        <v>0.41278412313918611</v>
      </c>
      <c r="E122" s="226">
        <v>0.42241269702592599</v>
      </c>
      <c r="F122" s="226">
        <v>0.43570731705636601</v>
      </c>
      <c r="G122" s="226">
        <v>0.41993189100347428</v>
      </c>
      <c r="H122" s="226">
        <v>0.42504345582015662</v>
      </c>
      <c r="I122" s="226">
        <v>0.41904815820728442</v>
      </c>
      <c r="J122" s="226">
        <v>0.4183864553006294</v>
      </c>
      <c r="K122" s="226">
        <v>0.38760753871805897</v>
      </c>
      <c r="L122" s="226">
        <v>0.39795033290320059</v>
      </c>
      <c r="M122" s="226">
        <v>0.44513225926801592</v>
      </c>
      <c r="N122" s="226">
        <v>0.45479273208728888</v>
      </c>
      <c r="O122" s="226">
        <v>0.41548797670803123</v>
      </c>
      <c r="P122" s="226">
        <v>0.42910734466697548</v>
      </c>
      <c r="Q122" s="226">
        <v>0.4467107323332406</v>
      </c>
      <c r="R122" s="226">
        <v>0.44014266927440993</v>
      </c>
      <c r="S122" s="226">
        <v>0.46974989708011988</v>
      </c>
      <c r="T122" s="226">
        <v>0.48290640415478348</v>
      </c>
      <c r="U122" s="226">
        <v>0.49943721083664577</v>
      </c>
      <c r="V122" s="226">
        <v>0.49407135425150078</v>
      </c>
      <c r="W122" s="226">
        <v>0.49330914085649918</v>
      </c>
      <c r="X122" s="226">
        <v>0.49162418493694748</v>
      </c>
      <c r="Y122" s="226">
        <v>0.42828509942476362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0.75888372991678776</v>
      </c>
      <c r="C125" s="226">
        <v>0.78295163984788707</v>
      </c>
      <c r="D125" s="226">
        <v>0.70789880190988241</v>
      </c>
      <c r="E125" s="226">
        <v>0.70504625889417727</v>
      </c>
      <c r="F125" s="226">
        <v>0.70129658162145347</v>
      </c>
      <c r="G125" s="226">
        <v>0.6357909112714798</v>
      </c>
      <c r="H125" s="226">
        <v>0.62216666344479188</v>
      </c>
      <c r="I125" s="226">
        <v>0.62451901482458949</v>
      </c>
      <c r="J125" s="226">
        <v>0.53678397924136412</v>
      </c>
      <c r="K125" s="226">
        <v>0.55231836677160928</v>
      </c>
      <c r="L125" s="226">
        <v>0.39985940243364437</v>
      </c>
      <c r="M125" s="226">
        <v>0.46196281642693732</v>
      </c>
      <c r="N125" s="226">
        <v>0.46364016162930172</v>
      </c>
      <c r="O125" s="226">
        <v>0.43554006193287048</v>
      </c>
      <c r="P125" s="226">
        <v>0.46130864106922109</v>
      </c>
      <c r="Q125" s="226">
        <v>0.46744837350916602</v>
      </c>
      <c r="R125" s="226">
        <v>0.46833173615563639</v>
      </c>
      <c r="S125" s="226">
        <v>0.52419961853959385</v>
      </c>
      <c r="T125" s="226">
        <v>0.52638222394298539</v>
      </c>
      <c r="U125" s="226">
        <v>0.58081626561437805</v>
      </c>
      <c r="V125" s="226">
        <v>0.53174892546748675</v>
      </c>
      <c r="W125" s="226">
        <v>0.53363598125332279</v>
      </c>
      <c r="X125" s="226">
        <v>0.50215267767470273</v>
      </c>
      <c r="Y125" s="226">
        <v>0.46793387613864251</v>
      </c>
      <c r="DA125" s="69" t="s">
        <v>601</v>
      </c>
    </row>
    <row r="126" spans="1:105" ht="12" customHeight="1" x14ac:dyDescent="0.25">
      <c r="A126" s="57" t="s">
        <v>602</v>
      </c>
      <c r="B126" s="294">
        <v>279.7428625494826</v>
      </c>
      <c r="C126" s="294">
        <v>289.39625930294949</v>
      </c>
      <c r="D126" s="294">
        <v>259.24334685243048</v>
      </c>
      <c r="E126" s="294">
        <v>256.13960234028838</v>
      </c>
      <c r="F126" s="294">
        <v>252.3353115416862</v>
      </c>
      <c r="G126" s="294">
        <v>229.0665004671294</v>
      </c>
      <c r="H126" s="294">
        <v>227.11631659693541</v>
      </c>
      <c r="I126" s="294">
        <v>229.07260435122129</v>
      </c>
      <c r="J126" s="294">
        <v>210.44031422250109</v>
      </c>
      <c r="K126" s="294">
        <v>203.80563380780441</v>
      </c>
      <c r="L126" s="294">
        <v>174.28918470070661</v>
      </c>
      <c r="M126" s="294">
        <v>198.24333326390311</v>
      </c>
      <c r="N126" s="294">
        <v>200.44434034129509</v>
      </c>
      <c r="O126" s="294">
        <v>185.22276872630141</v>
      </c>
      <c r="P126" s="294">
        <v>193.76314514879141</v>
      </c>
      <c r="Q126" s="294">
        <v>198.49848178567419</v>
      </c>
      <c r="R126" s="294">
        <v>197.54337586759291</v>
      </c>
      <c r="S126" s="294">
        <v>216.69441852189891</v>
      </c>
      <c r="T126" s="294">
        <v>222.04759123086669</v>
      </c>
      <c r="U126" s="294">
        <v>240.50109294515281</v>
      </c>
      <c r="V126" s="294">
        <v>225.33457436115049</v>
      </c>
      <c r="W126" s="294">
        <v>225.0254497876293</v>
      </c>
      <c r="X126" s="294">
        <v>226.46000795660831</v>
      </c>
      <c r="Y126" s="294">
        <v>196.6564111822214</v>
      </c>
      <c r="DA126" s="70" t="s">
        <v>603</v>
      </c>
    </row>
    <row r="127" spans="1:105" ht="12" customHeight="1" x14ac:dyDescent="0.25">
      <c r="A127" s="60" t="s">
        <v>604</v>
      </c>
      <c r="B127" s="262">
        <v>154.82127927523149</v>
      </c>
      <c r="C127" s="262">
        <v>166.21749799290299</v>
      </c>
      <c r="D127" s="262">
        <v>138.83577319646059</v>
      </c>
      <c r="E127" s="262">
        <v>130.7199544260445</v>
      </c>
      <c r="F127" s="262">
        <v>118.1821521856676</v>
      </c>
      <c r="G127" s="262">
        <v>97.65375933185436</v>
      </c>
      <c r="H127" s="262">
        <v>98.405150636714723</v>
      </c>
      <c r="I127" s="262">
        <v>103.5362198392171</v>
      </c>
      <c r="J127" s="262">
        <v>103.5349517065342</v>
      </c>
      <c r="K127" s="262">
        <v>88.602409074856439</v>
      </c>
      <c r="L127" s="262">
        <v>91.412024930742263</v>
      </c>
      <c r="M127" s="262">
        <v>104.57381123637551</v>
      </c>
      <c r="N127" s="262">
        <v>105.65322065689141</v>
      </c>
      <c r="O127" s="262">
        <v>94.911238174265506</v>
      </c>
      <c r="P127" s="262">
        <v>98.011662610298728</v>
      </c>
      <c r="Q127" s="262">
        <v>102.0841878612154</v>
      </c>
      <c r="R127" s="262">
        <v>101.09913706243459</v>
      </c>
      <c r="S127" s="262">
        <v>111.3119058200616</v>
      </c>
      <c r="T127" s="262">
        <v>118.49953856847939</v>
      </c>
      <c r="U127" s="262">
        <v>131.19395208838611</v>
      </c>
      <c r="V127" s="262">
        <v>122.8348793631358</v>
      </c>
      <c r="W127" s="262">
        <v>121.7345917668048</v>
      </c>
      <c r="X127" s="262">
        <v>141.85282944034731</v>
      </c>
      <c r="Y127" s="262">
        <v>106.2273581495877</v>
      </c>
      <c r="DA127" s="72" t="s">
        <v>605</v>
      </c>
    </row>
    <row r="128" spans="1:105" ht="12" customHeight="1" x14ac:dyDescent="0.25">
      <c r="A128" s="59" t="s">
        <v>28</v>
      </c>
      <c r="B128" s="230">
        <v>71.868583872895556</v>
      </c>
      <c r="C128" s="230">
        <v>86.813913423572345</v>
      </c>
      <c r="D128" s="230">
        <v>60.565400192994588</v>
      </c>
      <c r="E128" s="230">
        <v>48.9995400518442</v>
      </c>
      <c r="F128" s="230">
        <v>26.50236373658112</v>
      </c>
      <c r="G128" s="230">
        <v>2.2719773776706629</v>
      </c>
      <c r="H128" s="230">
        <v>2.283077798833629</v>
      </c>
      <c r="I128" s="230">
        <v>14.45085676645853</v>
      </c>
      <c r="J128" s="230">
        <v>15.261477660503839</v>
      </c>
      <c r="K128" s="230">
        <v>2.424859618484291</v>
      </c>
      <c r="L128" s="230">
        <v>3.63897804614095</v>
      </c>
      <c r="M128" s="230">
        <v>9.6603578894939215</v>
      </c>
      <c r="N128" s="230">
        <v>8.6490083248167426</v>
      </c>
      <c r="O128" s="230">
        <v>4.9177306171625244</v>
      </c>
      <c r="P128" s="230">
        <v>5.6520514193124098</v>
      </c>
      <c r="Q128" s="230">
        <v>6.7010472854509953</v>
      </c>
      <c r="R128" s="230">
        <v>5.1467598559649046</v>
      </c>
      <c r="S128" s="230">
        <v>8.1873664042659211</v>
      </c>
      <c r="T128" s="230">
        <v>17.720742583963371</v>
      </c>
      <c r="U128" s="230">
        <v>30.744379321735408</v>
      </c>
      <c r="V128" s="230">
        <v>21.591334828934649</v>
      </c>
      <c r="W128" s="230">
        <v>21.986832827607259</v>
      </c>
      <c r="X128" s="230">
        <v>55.138500694878672</v>
      </c>
      <c r="Y128" s="230">
        <v>19.352835443778101</v>
      </c>
      <c r="DA128" s="71" t="s">
        <v>606</v>
      </c>
    </row>
    <row r="129" spans="1:105" ht="12" customHeight="1" x14ac:dyDescent="0.25">
      <c r="A129" s="59" t="s">
        <v>31</v>
      </c>
      <c r="B129" s="230">
        <v>0.58691452787556364</v>
      </c>
      <c r="C129" s="230">
        <v>1.1571999015224581</v>
      </c>
      <c r="D129" s="230">
        <v>0.59640287644907508</v>
      </c>
      <c r="E129" s="230">
        <v>0.60786463630908816</v>
      </c>
      <c r="F129" s="230">
        <v>0.61790163889526661</v>
      </c>
      <c r="G129" s="230">
        <v>0.63722642060239909</v>
      </c>
      <c r="H129" s="230">
        <v>0.60652621379838545</v>
      </c>
      <c r="I129" s="230">
        <v>0.59306426109461241</v>
      </c>
      <c r="J129" s="230">
        <v>0.60493563526353866</v>
      </c>
      <c r="K129" s="230">
        <v>0.63809134203022588</v>
      </c>
      <c r="L129" s="230">
        <v>0.63013050790062042</v>
      </c>
      <c r="M129" s="230">
        <v>0.62437249963732722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0.33392428799239038</v>
      </c>
      <c r="T129" s="230">
        <v>0.32438363607631548</v>
      </c>
      <c r="U129" s="230">
        <v>0.31661863485912639</v>
      </c>
      <c r="V129" s="230">
        <v>0.30907032797218398</v>
      </c>
      <c r="W129" s="230">
        <v>0.36484150705851021</v>
      </c>
      <c r="X129" s="230">
        <v>0.32223404688437751</v>
      </c>
      <c r="Y129" s="230">
        <v>0.32404907078756212</v>
      </c>
      <c r="DA129" s="71" t="s">
        <v>607</v>
      </c>
    </row>
    <row r="130" spans="1:105" ht="12" customHeight="1" x14ac:dyDescent="0.25">
      <c r="A130" s="59" t="s">
        <v>159</v>
      </c>
      <c r="B130" s="230">
        <v>3.1894596214169502</v>
      </c>
      <c r="C130" s="230">
        <v>2.0959705009917111</v>
      </c>
      <c r="D130" s="230">
        <v>2.160737302992541</v>
      </c>
      <c r="E130" s="230">
        <v>1.651887602674317</v>
      </c>
      <c r="F130" s="230">
        <v>2.2393871663769782</v>
      </c>
      <c r="G130" s="230">
        <v>2.3096414940562648</v>
      </c>
      <c r="H130" s="230">
        <v>2.1984171340258332</v>
      </c>
      <c r="I130" s="230">
        <v>2.1495720859752261</v>
      </c>
      <c r="J130" s="230">
        <v>2.1925498420464389</v>
      </c>
      <c r="K130" s="230">
        <v>2.3954801997391422</v>
      </c>
      <c r="L130" s="230">
        <v>2.9569105272276288</v>
      </c>
      <c r="M130" s="230">
        <v>2.343844403207767</v>
      </c>
      <c r="N130" s="230">
        <v>2.3374741646600441</v>
      </c>
      <c r="O130" s="230">
        <v>2.2260910670951422</v>
      </c>
      <c r="P130" s="230">
        <v>2.2197456672073632</v>
      </c>
      <c r="Q130" s="230">
        <v>1.644947326658003</v>
      </c>
      <c r="R130" s="230">
        <v>2.157532699976775</v>
      </c>
      <c r="S130" s="230">
        <v>2.2855334174856461</v>
      </c>
      <c r="T130" s="230">
        <v>2.2286613567835598</v>
      </c>
      <c r="U130" s="230">
        <v>2.525025893836379</v>
      </c>
      <c r="V130" s="230">
        <v>1.3114277567459161</v>
      </c>
      <c r="W130" s="230">
        <v>0.67747745515279911</v>
      </c>
      <c r="X130" s="230">
        <v>0.45397811141580752</v>
      </c>
      <c r="Y130" s="230">
        <v>0.7242604539419818</v>
      </c>
      <c r="DA130" s="71" t="s">
        <v>608</v>
      </c>
    </row>
    <row r="131" spans="1:105" ht="12" customHeight="1" x14ac:dyDescent="0.25">
      <c r="A131" s="59" t="s">
        <v>32</v>
      </c>
      <c r="B131" s="230">
        <v>7.3025538484028356</v>
      </c>
      <c r="C131" s="230">
        <v>6.6949054453311536</v>
      </c>
      <c r="D131" s="230">
        <v>5.3021594660788738</v>
      </c>
      <c r="E131" s="230">
        <v>4.318285210060294</v>
      </c>
      <c r="F131" s="230">
        <v>5.4747197323516339</v>
      </c>
      <c r="G131" s="230">
        <v>5.6384532714304472</v>
      </c>
      <c r="H131" s="230">
        <v>5.3859657091667827</v>
      </c>
      <c r="I131" s="230">
        <v>2.1086370198175399</v>
      </c>
      <c r="J131" s="230">
        <v>2.1505589631315329</v>
      </c>
      <c r="K131" s="230">
        <v>2.2963344582948531</v>
      </c>
      <c r="L131" s="230">
        <v>1.704530811501034</v>
      </c>
      <c r="M131" s="230">
        <v>1.6883489153775739</v>
      </c>
      <c r="N131" s="230">
        <v>1.684473327830774</v>
      </c>
      <c r="O131" s="230">
        <v>1.6137916410166859</v>
      </c>
      <c r="P131" s="230">
        <v>1.0722418937817739</v>
      </c>
      <c r="Q131" s="230">
        <v>1.601173875045468</v>
      </c>
      <c r="R131" s="230">
        <v>3.155621437197766</v>
      </c>
      <c r="S131" s="230">
        <v>6.0688731650925778</v>
      </c>
      <c r="T131" s="230">
        <v>3.2301081033816179</v>
      </c>
      <c r="U131" s="230">
        <v>3.6159779672695982</v>
      </c>
      <c r="V131" s="230">
        <v>4.3860639327569393</v>
      </c>
      <c r="W131" s="230">
        <v>3.2202661532311838</v>
      </c>
      <c r="X131" s="230">
        <v>3.1048727807557071</v>
      </c>
      <c r="Y131" s="230">
        <v>3.05935670007218</v>
      </c>
      <c r="DA131" s="71" t="s">
        <v>609</v>
      </c>
    </row>
    <row r="132" spans="1:105" ht="12" customHeight="1" x14ac:dyDescent="0.25">
      <c r="A132" s="59" t="s">
        <v>35</v>
      </c>
      <c r="B132" s="230">
        <v>71.873767404640546</v>
      </c>
      <c r="C132" s="230">
        <v>69.455508721485359</v>
      </c>
      <c r="D132" s="230">
        <v>70.211073357945523</v>
      </c>
      <c r="E132" s="230">
        <v>75.142376925156626</v>
      </c>
      <c r="F132" s="230">
        <v>83.347779911462652</v>
      </c>
      <c r="G132" s="230">
        <v>86.79646076809459</v>
      </c>
      <c r="H132" s="230">
        <v>87.931163780890088</v>
      </c>
      <c r="I132" s="230">
        <v>84.234089705871227</v>
      </c>
      <c r="J132" s="230">
        <v>83.325429605588852</v>
      </c>
      <c r="K132" s="230">
        <v>80.847643456307921</v>
      </c>
      <c r="L132" s="230">
        <v>82.481475037972032</v>
      </c>
      <c r="M132" s="230">
        <v>90.256887528658879</v>
      </c>
      <c r="N132" s="230">
        <v>92.982264839583806</v>
      </c>
      <c r="O132" s="230">
        <v>86.153624848991157</v>
      </c>
      <c r="P132" s="230">
        <v>89.067623629997186</v>
      </c>
      <c r="Q132" s="230">
        <v>92.137019374060898</v>
      </c>
      <c r="R132" s="230">
        <v>90.639223069295156</v>
      </c>
      <c r="S132" s="230">
        <v>94.436208545225043</v>
      </c>
      <c r="T132" s="230">
        <v>94.995642888274517</v>
      </c>
      <c r="U132" s="230">
        <v>93.991950270685606</v>
      </c>
      <c r="V132" s="230">
        <v>95.236982516726087</v>
      </c>
      <c r="W132" s="230">
        <v>95.485173823755034</v>
      </c>
      <c r="X132" s="230">
        <v>82.833243806412739</v>
      </c>
      <c r="Y132" s="230">
        <v>82.766856481007878</v>
      </c>
      <c r="DA132" s="71" t="s">
        <v>610</v>
      </c>
    </row>
    <row r="133" spans="1:105" ht="12" customHeight="1" x14ac:dyDescent="0.25">
      <c r="A133" s="60" t="s">
        <v>611</v>
      </c>
      <c r="B133" s="262">
        <v>124.92158327425111</v>
      </c>
      <c r="C133" s="262">
        <v>123.1787613100465</v>
      </c>
      <c r="D133" s="262">
        <v>120.4075736559699</v>
      </c>
      <c r="E133" s="262">
        <v>125.4196479142439</v>
      </c>
      <c r="F133" s="262">
        <v>134.15315935601859</v>
      </c>
      <c r="G133" s="262">
        <v>131.41274113527501</v>
      </c>
      <c r="H133" s="262">
        <v>128.71116596022071</v>
      </c>
      <c r="I133" s="262">
        <v>125.5363845120041</v>
      </c>
      <c r="J133" s="262">
        <v>106.9053625159669</v>
      </c>
      <c r="K133" s="262">
        <v>115.2032247329479</v>
      </c>
      <c r="L133" s="262">
        <v>82.877159769964365</v>
      </c>
      <c r="M133" s="262">
        <v>93.669522027527663</v>
      </c>
      <c r="N133" s="262">
        <v>94.791119684403739</v>
      </c>
      <c r="O133" s="262">
        <v>90.311530552035833</v>
      </c>
      <c r="P133" s="262">
        <v>95.751482538492638</v>
      </c>
      <c r="Q133" s="262">
        <v>96.414293924458804</v>
      </c>
      <c r="R133" s="262">
        <v>96.444238805158321</v>
      </c>
      <c r="S133" s="262">
        <v>105.3825127018373</v>
      </c>
      <c r="T133" s="262">
        <v>103.54805266238731</v>
      </c>
      <c r="U133" s="262">
        <v>109.30714085676669</v>
      </c>
      <c r="V133" s="262">
        <v>102.4996949980147</v>
      </c>
      <c r="W133" s="262">
        <v>103.2908580208245</v>
      </c>
      <c r="X133" s="262">
        <v>84.60717851626103</v>
      </c>
      <c r="Y133" s="262">
        <v>90.429053032633689</v>
      </c>
      <c r="DA133" s="72" t="s">
        <v>612</v>
      </c>
    </row>
    <row r="134" spans="1:105" ht="12" customHeight="1" x14ac:dyDescent="0.25">
      <c r="A134" s="57" t="s">
        <v>613</v>
      </c>
      <c r="B134" s="294">
        <v>133.5152851124738</v>
      </c>
      <c r="C134" s="294">
        <v>136.03997851363141</v>
      </c>
      <c r="D134" s="294">
        <v>124.47557720675471</v>
      </c>
      <c r="E134" s="294">
        <v>124.7458313620339</v>
      </c>
      <c r="F134" s="294">
        <v>126.05591992487101</v>
      </c>
      <c r="G134" s="294">
        <v>117.1049860008869</v>
      </c>
      <c r="H134" s="294">
        <v>116.0975042673813</v>
      </c>
      <c r="I134" s="294">
        <v>115.5602537438493</v>
      </c>
      <c r="J134" s="294">
        <v>105.91577999647789</v>
      </c>
      <c r="K134" s="294">
        <v>104.2012040058011</v>
      </c>
      <c r="L134" s="294">
        <v>88.943973560993385</v>
      </c>
      <c r="M134" s="294">
        <v>100.6129683283725</v>
      </c>
      <c r="N134" s="294">
        <v>101.8392493917312</v>
      </c>
      <c r="O134" s="294">
        <v>94.383259960871399</v>
      </c>
      <c r="P134" s="294">
        <v>98.684026145543271</v>
      </c>
      <c r="Q134" s="294">
        <v>100.9931171925428</v>
      </c>
      <c r="R134" s="294">
        <v>100.6641669030188</v>
      </c>
      <c r="S134" s="294">
        <v>110.15436249776781</v>
      </c>
      <c r="T134" s="294">
        <v>111.7948883674278</v>
      </c>
      <c r="U134" s="294">
        <v>119.7952863888262</v>
      </c>
      <c r="V134" s="294">
        <v>113.1237390524783</v>
      </c>
      <c r="W134" s="294">
        <v>112.8685747092758</v>
      </c>
      <c r="X134" s="294">
        <v>109.1676172634785</v>
      </c>
      <c r="Y134" s="294">
        <v>98.58013766176299</v>
      </c>
      <c r="DA134" s="70" t="s">
        <v>614</v>
      </c>
    </row>
    <row r="135" spans="1:105" ht="12" customHeight="1" x14ac:dyDescent="0.25">
      <c r="A135" s="60" t="s">
        <v>615</v>
      </c>
      <c r="B135" s="262">
        <v>53.279572864916013</v>
      </c>
      <c r="C135" s="262">
        <v>53.321832619851747</v>
      </c>
      <c r="D135" s="262">
        <v>49.037902905725993</v>
      </c>
      <c r="E135" s="262">
        <v>49.214434512257242</v>
      </c>
      <c r="F135" s="262">
        <v>51.174021256812878</v>
      </c>
      <c r="G135" s="262">
        <v>49.250229186877071</v>
      </c>
      <c r="H135" s="262">
        <v>49.634710691094021</v>
      </c>
      <c r="I135" s="262">
        <v>47.966840627300023</v>
      </c>
      <c r="J135" s="262">
        <v>47.902498146177493</v>
      </c>
      <c r="K135" s="262">
        <v>44.591170372507563</v>
      </c>
      <c r="L135" s="262">
        <v>45.747870538912963</v>
      </c>
      <c r="M135" s="262">
        <v>50.638315874308361</v>
      </c>
      <c r="N135" s="262">
        <v>51.507177301300743</v>
      </c>
      <c r="O135" s="262">
        <v>47.108393129932082</v>
      </c>
      <c r="P135" s="262">
        <v>48.452316686175223</v>
      </c>
      <c r="Q135" s="262">
        <v>50.225075843492277</v>
      </c>
      <c r="R135" s="262">
        <v>50.203409571765633</v>
      </c>
      <c r="S135" s="262">
        <v>54.480737135040251</v>
      </c>
      <c r="T135" s="262">
        <v>55.139862047020827</v>
      </c>
      <c r="U135" s="262">
        <v>57.36829648666243</v>
      </c>
      <c r="V135" s="262">
        <v>56.213145225974372</v>
      </c>
      <c r="W135" s="262">
        <v>55.44948813421243</v>
      </c>
      <c r="X135" s="262">
        <v>55.255156244235323</v>
      </c>
      <c r="Y135" s="262">
        <v>48.301915920028357</v>
      </c>
      <c r="DA135" s="72" t="s">
        <v>616</v>
      </c>
    </row>
    <row r="136" spans="1:105" ht="12" customHeight="1" x14ac:dyDescent="0.25">
      <c r="A136" s="59" t="s">
        <v>31</v>
      </c>
      <c r="B136" s="297">
        <v>0.37696852648073598</v>
      </c>
      <c r="C136" s="297">
        <v>0.7770936260794753</v>
      </c>
      <c r="D136" s="297">
        <v>0.37365794010858139</v>
      </c>
      <c r="E136" s="297">
        <v>0.36607394327402332</v>
      </c>
      <c r="F136" s="297">
        <v>0.3449016641329406</v>
      </c>
      <c r="G136" s="297">
        <v>0.32903083393510579</v>
      </c>
      <c r="H136" s="297">
        <v>0.31319292499259749</v>
      </c>
      <c r="I136" s="297">
        <v>0.31932764162883748</v>
      </c>
      <c r="J136" s="297">
        <v>0.32827447271031568</v>
      </c>
      <c r="K136" s="297">
        <v>0.33016997959655853</v>
      </c>
      <c r="L136" s="297">
        <v>0.32842803025804967</v>
      </c>
      <c r="M136" s="297">
        <v>0.33311580966625182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0.1764123404592132</v>
      </c>
      <c r="T136" s="297">
        <v>0.17748246313944041</v>
      </c>
      <c r="U136" s="297">
        <v>0.18082577374416769</v>
      </c>
      <c r="V136" s="297">
        <v>0.171604177938188</v>
      </c>
      <c r="W136" s="297">
        <v>0.20281432918047479</v>
      </c>
      <c r="X136" s="297">
        <v>0.20533045536305281</v>
      </c>
      <c r="Y136" s="297">
        <v>0.18017009456441499</v>
      </c>
      <c r="DA136" s="71" t="s">
        <v>617</v>
      </c>
    </row>
    <row r="137" spans="1:105" ht="12" customHeight="1" x14ac:dyDescent="0.25">
      <c r="A137" s="59" t="s">
        <v>159</v>
      </c>
      <c r="B137" s="297">
        <v>2.0485536422268762</v>
      </c>
      <c r="C137" s="297">
        <v>1.4075055784470729</v>
      </c>
      <c r="D137" s="297">
        <v>1.3537437219602411</v>
      </c>
      <c r="E137" s="297">
        <v>0.99481524740152005</v>
      </c>
      <c r="F137" s="297">
        <v>1.2499859390278869</v>
      </c>
      <c r="G137" s="297">
        <v>1.1925796582038259</v>
      </c>
      <c r="H137" s="297">
        <v>1.13520022201096</v>
      </c>
      <c r="I137" s="297">
        <v>1.1574087830865669</v>
      </c>
      <c r="J137" s="297">
        <v>1.189809462911406</v>
      </c>
      <c r="K137" s="297">
        <v>1.239502241411649</v>
      </c>
      <c r="L137" s="297">
        <v>1.541160581705753</v>
      </c>
      <c r="M137" s="297">
        <v>1.2504900945505879</v>
      </c>
      <c r="N137" s="297">
        <v>1.241149155710894</v>
      </c>
      <c r="O137" s="297">
        <v>1.1652793182353409</v>
      </c>
      <c r="P137" s="297">
        <v>1.164489744417555</v>
      </c>
      <c r="Q137" s="297">
        <v>0.86616569491464357</v>
      </c>
      <c r="R137" s="297">
        <v>1.128846423141125</v>
      </c>
      <c r="S137" s="297">
        <v>1.207448256610717</v>
      </c>
      <c r="T137" s="297">
        <v>1.219384281803215</v>
      </c>
      <c r="U137" s="297">
        <v>1.442081137075752</v>
      </c>
      <c r="V137" s="297">
        <v>0.72814004371833063</v>
      </c>
      <c r="W137" s="297">
        <v>0.37660774046653273</v>
      </c>
      <c r="X137" s="297">
        <v>0.28927896739388798</v>
      </c>
      <c r="Y137" s="297">
        <v>0.40268615539878772</v>
      </c>
      <c r="DA137" s="71" t="s">
        <v>618</v>
      </c>
    </row>
    <row r="138" spans="1:105" ht="12" customHeight="1" x14ac:dyDescent="0.25">
      <c r="A138" s="59" t="s">
        <v>32</v>
      </c>
      <c r="B138" s="297">
        <v>4.6903472874372172</v>
      </c>
      <c r="C138" s="297">
        <v>4.4958250877198536</v>
      </c>
      <c r="D138" s="297">
        <v>3.321905481103788</v>
      </c>
      <c r="E138" s="297">
        <v>2.600598226320987</v>
      </c>
      <c r="F138" s="297">
        <v>3.055890820625546</v>
      </c>
      <c r="G138" s="297">
        <v>2.9114062474827351</v>
      </c>
      <c r="H138" s="297">
        <v>2.7811598509483328</v>
      </c>
      <c r="I138" s="297">
        <v>1.1353678357667469</v>
      </c>
      <c r="J138" s="297">
        <v>1.167022685557104</v>
      </c>
      <c r="K138" s="297">
        <v>1.188200891160456</v>
      </c>
      <c r="L138" s="297">
        <v>0.88841230493751844</v>
      </c>
      <c r="M138" s="297">
        <v>0.90076951863162336</v>
      </c>
      <c r="N138" s="297">
        <v>0.89441957488276602</v>
      </c>
      <c r="O138" s="297">
        <v>0.84476239584920976</v>
      </c>
      <c r="P138" s="297">
        <v>0.56250349185931847</v>
      </c>
      <c r="Q138" s="297">
        <v>0.84311628687565487</v>
      </c>
      <c r="R138" s="297">
        <v>1.651058161114545</v>
      </c>
      <c r="S138" s="297">
        <v>3.2061882214105162</v>
      </c>
      <c r="T138" s="297">
        <v>1.7673133864864941</v>
      </c>
      <c r="U138" s="297">
        <v>2.0651406511948078</v>
      </c>
      <c r="V138" s="297">
        <v>2.4352609339866151</v>
      </c>
      <c r="W138" s="297">
        <v>1.79013655796962</v>
      </c>
      <c r="X138" s="297">
        <v>1.978453078068658</v>
      </c>
      <c r="Y138" s="297">
        <v>1.700991101806417</v>
      </c>
      <c r="DA138" s="71" t="s">
        <v>619</v>
      </c>
    </row>
    <row r="139" spans="1:105" ht="12" customHeight="1" x14ac:dyDescent="0.25">
      <c r="A139" s="59" t="s">
        <v>35</v>
      </c>
      <c r="B139" s="297">
        <v>46.163703408771177</v>
      </c>
      <c r="C139" s="297">
        <v>46.641408327605347</v>
      </c>
      <c r="D139" s="297">
        <v>43.988595762553373</v>
      </c>
      <c r="E139" s="297">
        <v>45.252947095260723</v>
      </c>
      <c r="F139" s="297">
        <v>46.523242833026508</v>
      </c>
      <c r="G139" s="297">
        <v>44.817212447255407</v>
      </c>
      <c r="H139" s="297">
        <v>45.405157693142129</v>
      </c>
      <c r="I139" s="297">
        <v>45.354736366817868</v>
      </c>
      <c r="J139" s="297">
        <v>45.217391524998661</v>
      </c>
      <c r="K139" s="297">
        <v>41.833297260338902</v>
      </c>
      <c r="L139" s="297">
        <v>42.989869622011639</v>
      </c>
      <c r="M139" s="297">
        <v>48.153940451459903</v>
      </c>
      <c r="N139" s="297">
        <v>49.371608570707068</v>
      </c>
      <c r="O139" s="297">
        <v>45.098351415847517</v>
      </c>
      <c r="P139" s="297">
        <v>46.725323449898347</v>
      </c>
      <c r="Q139" s="297">
        <v>48.515793861701987</v>
      </c>
      <c r="R139" s="297">
        <v>47.423504987509958</v>
      </c>
      <c r="S139" s="297">
        <v>49.890688316559803</v>
      </c>
      <c r="T139" s="297">
        <v>51.975681915591693</v>
      </c>
      <c r="U139" s="297">
        <v>53.680248924647707</v>
      </c>
      <c r="V139" s="297">
        <v>52.878140070331241</v>
      </c>
      <c r="W139" s="297">
        <v>53.079929506595803</v>
      </c>
      <c r="X139" s="297">
        <v>52.782093743409717</v>
      </c>
      <c r="Y139" s="297">
        <v>46.018068568258727</v>
      </c>
      <c r="DA139" s="71" t="s">
        <v>620</v>
      </c>
    </row>
    <row r="140" spans="1:105" ht="12" customHeight="1" x14ac:dyDescent="0.25">
      <c r="A140" s="60" t="s">
        <v>621</v>
      </c>
      <c r="B140" s="262">
        <v>80.235712247557828</v>
      </c>
      <c r="C140" s="262">
        <v>82.718145893779692</v>
      </c>
      <c r="D140" s="262">
        <v>75.437674301028764</v>
      </c>
      <c r="E140" s="262">
        <v>75.531396849776698</v>
      </c>
      <c r="F140" s="262">
        <v>74.881898668058085</v>
      </c>
      <c r="G140" s="262">
        <v>67.854756814009804</v>
      </c>
      <c r="H140" s="262">
        <v>66.462793576287297</v>
      </c>
      <c r="I140" s="262">
        <v>67.593413116549286</v>
      </c>
      <c r="J140" s="262">
        <v>58.013281850300388</v>
      </c>
      <c r="K140" s="262">
        <v>59.610033633293511</v>
      </c>
      <c r="L140" s="262">
        <v>43.196103022080422</v>
      </c>
      <c r="M140" s="262">
        <v>49.974652454064092</v>
      </c>
      <c r="N140" s="262">
        <v>50.332072090430451</v>
      </c>
      <c r="O140" s="262">
        <v>47.274866830939317</v>
      </c>
      <c r="P140" s="262">
        <v>50.231709459368048</v>
      </c>
      <c r="Q140" s="262">
        <v>50.768041349050492</v>
      </c>
      <c r="R140" s="262">
        <v>50.460757331253163</v>
      </c>
      <c r="S140" s="262">
        <v>55.673625362727527</v>
      </c>
      <c r="T140" s="262">
        <v>56.655026320407011</v>
      </c>
      <c r="U140" s="262">
        <v>62.426989902163719</v>
      </c>
      <c r="V140" s="262">
        <v>56.910593826503913</v>
      </c>
      <c r="W140" s="262">
        <v>57.419086575063353</v>
      </c>
      <c r="X140" s="262">
        <v>53.912461019243153</v>
      </c>
      <c r="Y140" s="262">
        <v>50.278221741734633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89.593026885850776</v>
      </c>
      <c r="C141" s="261">
        <f t="shared" si="2"/>
        <v>98.008155700968757</v>
      </c>
      <c r="D141" s="261">
        <f t="shared" si="2"/>
        <v>96.606291684572966</v>
      </c>
      <c r="E141" s="261">
        <f t="shared" si="2"/>
        <v>97.230109272389484</v>
      </c>
      <c r="F141" s="261">
        <f t="shared" si="2"/>
        <v>83.391594448600458</v>
      </c>
      <c r="G141" s="261">
        <f t="shared" si="2"/>
        <v>81.967991630944738</v>
      </c>
      <c r="H141" s="261">
        <f t="shared" si="2"/>
        <v>73.421213666946556</v>
      </c>
      <c r="I141" s="261">
        <f t="shared" si="2"/>
        <v>72.436140539809799</v>
      </c>
      <c r="J141" s="261">
        <f t="shared" si="2"/>
        <v>71.29159799162062</v>
      </c>
      <c r="K141" s="261">
        <f t="shared" si="2"/>
        <v>72.902090261630718</v>
      </c>
      <c r="L141" s="261">
        <f t="shared" si="2"/>
        <v>62.776628249560815</v>
      </c>
      <c r="M141" s="261">
        <f t="shared" si="2"/>
        <v>66.776828888969519</v>
      </c>
      <c r="N141" s="261">
        <f t="shared" si="2"/>
        <v>67.759009235578418</v>
      </c>
      <c r="O141" s="261">
        <f t="shared" si="2"/>
        <v>64.799290694950983</v>
      </c>
      <c r="P141" s="261">
        <f t="shared" si="2"/>
        <v>65.489514880947922</v>
      </c>
      <c r="Q141" s="261">
        <f t="shared" si="2"/>
        <v>66.731934616609422</v>
      </c>
      <c r="R141" s="261">
        <f t="shared" si="2"/>
        <v>65.027033433068453</v>
      </c>
      <c r="S141" s="261">
        <f t="shared" si="2"/>
        <v>67.316831787334309</v>
      </c>
      <c r="T141" s="261">
        <f t="shared" si="2"/>
        <v>62.558988942191775</v>
      </c>
      <c r="U141" s="261">
        <f t="shared" si="2"/>
        <v>62.358555575174236</v>
      </c>
      <c r="V141" s="261">
        <f t="shared" si="2"/>
        <v>64.617849418054618</v>
      </c>
      <c r="W141" s="261">
        <f t="shared" si="2"/>
        <v>60.430261988393084</v>
      </c>
      <c r="X141" s="261">
        <f t="shared" si="2"/>
        <v>62.668645740320372</v>
      </c>
      <c r="Y141" s="261">
        <f t="shared" si="2"/>
        <v>52.444073650822048</v>
      </c>
      <c r="DA141" s="70"/>
    </row>
    <row r="142" spans="1:105" ht="12" customHeight="1" x14ac:dyDescent="0.25">
      <c r="A142" s="60" t="s">
        <v>624</v>
      </c>
      <c r="B142" s="262">
        <v>4.398369247166471</v>
      </c>
      <c r="C142" s="262">
        <v>4.4109896920684326</v>
      </c>
      <c r="D142" s="262">
        <v>4.1052390385558457</v>
      </c>
      <c r="E142" s="262">
        <v>4.1640604946359172</v>
      </c>
      <c r="F142" s="262">
        <v>4.3132932379491304</v>
      </c>
      <c r="G142" s="262">
        <v>4.1555807389320796</v>
      </c>
      <c r="H142" s="262">
        <v>4.1982476150539263</v>
      </c>
      <c r="I142" s="262">
        <v>4.1415537260609234</v>
      </c>
      <c r="J142" s="262">
        <v>4.1377193559768193</v>
      </c>
      <c r="K142" s="262">
        <v>3.8469104483317151</v>
      </c>
      <c r="L142" s="262">
        <v>3.9702423505922328</v>
      </c>
      <c r="M142" s="262">
        <v>4.397529356463858</v>
      </c>
      <c r="N142" s="262">
        <v>4.4741499274414176</v>
      </c>
      <c r="O142" s="262">
        <v>4.0902683388876531</v>
      </c>
      <c r="P142" s="262">
        <v>4.2205696134164024</v>
      </c>
      <c r="Q142" s="262">
        <v>4.3634083381026523</v>
      </c>
      <c r="R142" s="262">
        <v>4.3243853283318447</v>
      </c>
      <c r="S142" s="262">
        <v>4.6253786405931532</v>
      </c>
      <c r="T142" s="262">
        <v>4.7510917914870197</v>
      </c>
      <c r="U142" s="262">
        <v>4.9301632614930764</v>
      </c>
      <c r="V142" s="262">
        <v>4.8145780012490906</v>
      </c>
      <c r="W142" s="262">
        <v>4.7769818292203112</v>
      </c>
      <c r="X142" s="262">
        <v>4.753008244075259</v>
      </c>
      <c r="Y142" s="262">
        <v>4.1543520303784938</v>
      </c>
      <c r="DA142" s="72" t="s">
        <v>625</v>
      </c>
    </row>
    <row r="143" spans="1:105" ht="12" customHeight="1" x14ac:dyDescent="0.25">
      <c r="A143" s="59" t="s">
        <v>31</v>
      </c>
      <c r="B143" s="230">
        <v>3.4123753863470448E-2</v>
      </c>
      <c r="C143" s="230">
        <v>7.020340485862743E-2</v>
      </c>
      <c r="D143" s="230">
        <v>3.3554012801084318E-2</v>
      </c>
      <c r="E143" s="230">
        <v>3.2701750526438852E-2</v>
      </c>
      <c r="F143" s="230">
        <v>3.0916870671750279E-2</v>
      </c>
      <c r="G143" s="230">
        <v>2.9506882335008169E-2</v>
      </c>
      <c r="H143" s="230">
        <v>2.8063218834533211E-2</v>
      </c>
      <c r="I143" s="230">
        <v>2.8239824741562631E-2</v>
      </c>
      <c r="J143" s="230">
        <v>2.9063738550195711E-2</v>
      </c>
      <c r="K143" s="230">
        <v>2.926376603751325E-2</v>
      </c>
      <c r="L143" s="230">
        <v>2.9067200679310151E-2</v>
      </c>
      <c r="M143" s="230">
        <v>2.9452328460959059E-2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1.5913818625134531E-2</v>
      </c>
      <c r="T143" s="230">
        <v>1.5799048291996069E-2</v>
      </c>
      <c r="U143" s="230">
        <v>1.612024798542885E-2</v>
      </c>
      <c r="V143" s="230">
        <v>1.536322432354833E-2</v>
      </c>
      <c r="W143" s="230">
        <v>1.805538711782681E-2</v>
      </c>
      <c r="X143" s="230">
        <v>1.83182758898656E-2</v>
      </c>
      <c r="Y143" s="230">
        <v>1.6061698369438521E-2</v>
      </c>
      <c r="DA143" s="71" t="s">
        <v>626</v>
      </c>
    </row>
    <row r="144" spans="1:105" ht="12" customHeight="1" x14ac:dyDescent="0.25">
      <c r="A144" s="59" t="s">
        <v>159</v>
      </c>
      <c r="B144" s="230">
        <v>0.18543813436116691</v>
      </c>
      <c r="C144" s="230">
        <v>0.12715544259835521</v>
      </c>
      <c r="D144" s="230">
        <v>0.1215644826464595</v>
      </c>
      <c r="E144" s="230">
        <v>8.8867838419382297E-2</v>
      </c>
      <c r="F144" s="230">
        <v>0.1120483246016921</v>
      </c>
      <c r="G144" s="230">
        <v>0.1069483586960268</v>
      </c>
      <c r="H144" s="230">
        <v>0.1017180456808123</v>
      </c>
      <c r="I144" s="230">
        <v>0.10235575292508051</v>
      </c>
      <c r="J144" s="230">
        <v>0.1053396289668892</v>
      </c>
      <c r="K144" s="230">
        <v>0.1098600897633573</v>
      </c>
      <c r="L144" s="230">
        <v>0.13639890563629969</v>
      </c>
      <c r="M144" s="230">
        <v>0.1105616843546976</v>
      </c>
      <c r="N144" s="230">
        <v>0.10971714750230591</v>
      </c>
      <c r="O144" s="230">
        <v>0.10302488208793389</v>
      </c>
      <c r="P144" s="230">
        <v>0.10262746297384</v>
      </c>
      <c r="Q144" s="230">
        <v>7.653472339500611E-2</v>
      </c>
      <c r="R144" s="230">
        <v>0.10054233766936529</v>
      </c>
      <c r="S144" s="230">
        <v>0.1089215896400423</v>
      </c>
      <c r="T144" s="230">
        <v>0.1085465618063582</v>
      </c>
      <c r="U144" s="230">
        <v>0.12855858467200471</v>
      </c>
      <c r="V144" s="230">
        <v>6.5188266189139213E-2</v>
      </c>
      <c r="W144" s="230">
        <v>3.352720970539752E-2</v>
      </c>
      <c r="X144" s="230">
        <v>2.5807627633646191E-2</v>
      </c>
      <c r="Y144" s="230">
        <v>3.5898430209525052E-2</v>
      </c>
      <c r="DA144" s="71" t="s">
        <v>627</v>
      </c>
    </row>
    <row r="145" spans="1:105" ht="12" customHeight="1" x14ac:dyDescent="0.25">
      <c r="A145" s="59" t="s">
        <v>35</v>
      </c>
      <c r="B145" s="230">
        <v>4.1788073589418344</v>
      </c>
      <c r="C145" s="230">
        <v>4.2136308446114512</v>
      </c>
      <c r="D145" s="230">
        <v>3.950120543108302</v>
      </c>
      <c r="E145" s="230">
        <v>4.0424909056900962</v>
      </c>
      <c r="F145" s="230">
        <v>4.1703280426756866</v>
      </c>
      <c r="G145" s="230">
        <v>4.0191254979010456</v>
      </c>
      <c r="H145" s="230">
        <v>4.0684663505385812</v>
      </c>
      <c r="I145" s="230">
        <v>4.0109581483942804</v>
      </c>
      <c r="J145" s="230">
        <v>4.0033159884597342</v>
      </c>
      <c r="K145" s="230">
        <v>3.707786592530844</v>
      </c>
      <c r="L145" s="230">
        <v>3.8047762442766229</v>
      </c>
      <c r="M145" s="230">
        <v>4.2575153436482012</v>
      </c>
      <c r="N145" s="230">
        <v>4.3644327799391123</v>
      </c>
      <c r="O145" s="230">
        <v>3.9872434567997188</v>
      </c>
      <c r="P145" s="230">
        <v>4.1179421504425626</v>
      </c>
      <c r="Q145" s="230">
        <v>4.2868736147076456</v>
      </c>
      <c r="R145" s="230">
        <v>4.2238429906624786</v>
      </c>
      <c r="S145" s="230">
        <v>4.5005432323279759</v>
      </c>
      <c r="T145" s="230">
        <v>4.6267461813886657</v>
      </c>
      <c r="U145" s="230">
        <v>4.7854844288356428</v>
      </c>
      <c r="V145" s="230">
        <v>4.7340265107364026</v>
      </c>
      <c r="W145" s="230">
        <v>4.7253992323970868</v>
      </c>
      <c r="X145" s="230">
        <v>4.7088823405517468</v>
      </c>
      <c r="Y145" s="230">
        <v>4.1023919017995301</v>
      </c>
      <c r="DA145" s="71" t="s">
        <v>628</v>
      </c>
    </row>
    <row r="146" spans="1:105" ht="12" customHeight="1" x14ac:dyDescent="0.25">
      <c r="A146" s="60" t="s">
        <v>629</v>
      </c>
      <c r="B146" s="262">
        <v>77.931601167215675</v>
      </c>
      <c r="C146" s="262">
        <v>86.12432709934258</v>
      </c>
      <c r="D146" s="262">
        <v>85.726844426474941</v>
      </c>
      <c r="E146" s="262">
        <v>86.318753751497269</v>
      </c>
      <c r="F146" s="262">
        <v>72.365912673485241</v>
      </c>
      <c r="G146" s="262">
        <v>71.727320624829787</v>
      </c>
      <c r="H146" s="262">
        <v>63.267659365032308</v>
      </c>
      <c r="I146" s="262">
        <v>62.316945384529703</v>
      </c>
      <c r="J146" s="262">
        <v>62.017680130121207</v>
      </c>
      <c r="K146" s="262">
        <v>63.771797962942607</v>
      </c>
      <c r="L146" s="262">
        <v>54.983357169902931</v>
      </c>
      <c r="M146" s="262">
        <v>57.960806515695587</v>
      </c>
      <c r="N146" s="262">
        <v>58.835521891894359</v>
      </c>
      <c r="O146" s="262">
        <v>56.529348431741042</v>
      </c>
      <c r="P146" s="262">
        <v>56.841982361789107</v>
      </c>
      <c r="Q146" s="262">
        <v>57.882643236996202</v>
      </c>
      <c r="R146" s="262">
        <v>56.208287845762321</v>
      </c>
      <c r="S146" s="262">
        <v>57.669242263308227</v>
      </c>
      <c r="T146" s="262">
        <v>52.764607346251339</v>
      </c>
      <c r="U146" s="262">
        <v>51.863153811616122</v>
      </c>
      <c r="V146" s="262">
        <v>54.708231017160593</v>
      </c>
      <c r="W146" s="262">
        <v>50.541590860621042</v>
      </c>
      <c r="X146" s="262">
        <v>53.105910984384337</v>
      </c>
      <c r="Y146" s="262">
        <v>43.807548071498843</v>
      </c>
      <c r="DA146" s="72" t="s">
        <v>630</v>
      </c>
    </row>
    <row r="147" spans="1:105" ht="12" customHeight="1" x14ac:dyDescent="0.25">
      <c r="A147" s="64" t="s">
        <v>28</v>
      </c>
      <c r="B147" s="229">
        <v>6.6097764227253686</v>
      </c>
      <c r="C147" s="229">
        <v>7.1432100551179198</v>
      </c>
      <c r="D147" s="229">
        <v>4.5497583636002634</v>
      </c>
      <c r="E147" s="229">
        <v>3.6345100931102889</v>
      </c>
      <c r="F147" s="229">
        <v>2.5094534884834951</v>
      </c>
      <c r="G147" s="229">
        <v>0.20186374779311031</v>
      </c>
      <c r="H147" s="229">
        <v>0.2326308751573381</v>
      </c>
      <c r="I147" s="229">
        <v>1.491918092162936</v>
      </c>
      <c r="J147" s="229">
        <v>1.3182834835824271</v>
      </c>
      <c r="K147" s="229">
        <v>0.18232829757549909</v>
      </c>
      <c r="L147" s="229">
        <v>0.23715134482214509</v>
      </c>
      <c r="M147" s="229">
        <v>0.69860147196767064</v>
      </c>
      <c r="N147" s="229">
        <v>0.62088264778226543</v>
      </c>
      <c r="O147" s="229">
        <v>0.3356922618258662</v>
      </c>
      <c r="P147" s="229">
        <v>0.41073898215257382</v>
      </c>
      <c r="Q147" s="229">
        <v>0.48535945719244561</v>
      </c>
      <c r="R147" s="229">
        <v>0.38404872365239989</v>
      </c>
      <c r="S147" s="229">
        <v>0.66907099414301896</v>
      </c>
      <c r="T147" s="229">
        <v>1.644817518811458</v>
      </c>
      <c r="U147" s="229">
        <v>3.2409339732940938</v>
      </c>
      <c r="V147" s="229">
        <v>1.9419696270081299</v>
      </c>
      <c r="W147" s="229">
        <v>2.1897665018328669</v>
      </c>
      <c r="X147" s="229">
        <v>4.8046705647677568</v>
      </c>
      <c r="Y147" s="229">
        <v>1.9448187917416919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5.3978715030309037E-2</v>
      </c>
      <c r="C149" s="229">
        <v>9.5216557419841072E-2</v>
      </c>
      <c r="D149" s="229">
        <v>4.4802626029924172E-2</v>
      </c>
      <c r="E149" s="229">
        <v>4.5087977429433969E-2</v>
      </c>
      <c r="F149" s="229">
        <v>5.850781608302788E-2</v>
      </c>
      <c r="G149" s="229">
        <v>5.6617162969936623E-2</v>
      </c>
      <c r="H149" s="229">
        <v>6.1801102000934069E-2</v>
      </c>
      <c r="I149" s="229">
        <v>6.1228432005221087E-2</v>
      </c>
      <c r="J149" s="229">
        <v>5.2254222974896278E-2</v>
      </c>
      <c r="K149" s="229">
        <v>4.7978904511906811E-2</v>
      </c>
      <c r="L149" s="229">
        <v>4.1065457243021047E-2</v>
      </c>
      <c r="M149" s="229">
        <v>4.5152317573776878E-2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2.7288268816106579E-2</v>
      </c>
      <c r="T149" s="229">
        <v>3.010888990153995E-2</v>
      </c>
      <c r="U149" s="229">
        <v>3.3376510208729081E-2</v>
      </c>
      <c r="V149" s="229">
        <v>2.7798429059007711E-2</v>
      </c>
      <c r="W149" s="229">
        <v>3.6336188886277543E-2</v>
      </c>
      <c r="X149" s="229">
        <v>2.8078899870688061E-2</v>
      </c>
      <c r="Y149" s="229">
        <v>3.2564567819786713E-2</v>
      </c>
      <c r="DA149" s="73" t="s">
        <v>633</v>
      </c>
    </row>
    <row r="150" spans="1:105" ht="12" customHeight="1" x14ac:dyDescent="0.25">
      <c r="A150" s="64" t="s">
        <v>159</v>
      </c>
      <c r="B150" s="229">
        <v>0.29333561162357941</v>
      </c>
      <c r="C150" s="229">
        <v>0.17246034612983169</v>
      </c>
      <c r="D150" s="229">
        <v>0.1623176365467241</v>
      </c>
      <c r="E150" s="229">
        <v>0.1225277249184628</v>
      </c>
      <c r="F150" s="229">
        <v>0.21204289521440339</v>
      </c>
      <c r="G150" s="229">
        <v>0.20521018062542509</v>
      </c>
      <c r="H150" s="229">
        <v>0.22400450046449971</v>
      </c>
      <c r="I150" s="229">
        <v>0.22192355355140619</v>
      </c>
      <c r="J150" s="229">
        <v>0.18939203057521339</v>
      </c>
      <c r="K150" s="229">
        <v>0.1801192214860102</v>
      </c>
      <c r="L150" s="229">
        <v>0.19270116476641949</v>
      </c>
      <c r="M150" s="229">
        <v>0.1694981872177731</v>
      </c>
      <c r="N150" s="229">
        <v>0.1677992544315787</v>
      </c>
      <c r="O150" s="229">
        <v>0.15195658394454661</v>
      </c>
      <c r="P150" s="229">
        <v>0.16131064782444141</v>
      </c>
      <c r="Q150" s="229">
        <v>0.1191441736742138</v>
      </c>
      <c r="R150" s="229">
        <v>0.1609940434085112</v>
      </c>
      <c r="S150" s="229">
        <v>0.18677362661911051</v>
      </c>
      <c r="T150" s="229">
        <v>0.20686160445968399</v>
      </c>
      <c r="U150" s="229">
        <v>0.26617685519499629</v>
      </c>
      <c r="V150" s="229">
        <v>0.11795254400867609</v>
      </c>
      <c r="W150" s="229">
        <v>6.7472993890135655E-2</v>
      </c>
      <c r="X150" s="229">
        <v>3.9558842577868292E-2</v>
      </c>
      <c r="Y150" s="229">
        <v>7.2782892462126617E-2</v>
      </c>
      <c r="DA150" s="73" t="s">
        <v>634</v>
      </c>
    </row>
    <row r="151" spans="1:105" ht="12" customHeight="1" x14ac:dyDescent="0.25">
      <c r="A151" s="64" t="s">
        <v>32</v>
      </c>
      <c r="B151" s="229">
        <v>0.67161819047695637</v>
      </c>
      <c r="C151" s="229">
        <v>0.55086925596615177</v>
      </c>
      <c r="D151" s="229">
        <v>0.39830570423152201</v>
      </c>
      <c r="E151" s="229">
        <v>0.32030609194059811</v>
      </c>
      <c r="F151" s="229">
        <v>0.51838978090305021</v>
      </c>
      <c r="G151" s="229">
        <v>0.50097299397153705</v>
      </c>
      <c r="H151" s="229">
        <v>0.54879510331666348</v>
      </c>
      <c r="I151" s="229">
        <v>0.21769738434970951</v>
      </c>
      <c r="J151" s="229">
        <v>0.185764866589783</v>
      </c>
      <c r="K151" s="229">
        <v>0.17266432631946149</v>
      </c>
      <c r="L151" s="229">
        <v>0.111083872755685</v>
      </c>
      <c r="M151" s="229">
        <v>0.1220951698653458</v>
      </c>
      <c r="N151" s="229">
        <v>0.12092256367718721</v>
      </c>
      <c r="O151" s="229">
        <v>0.1101600328000773</v>
      </c>
      <c r="P151" s="229">
        <v>7.7920654183795762E-2</v>
      </c>
      <c r="Q151" s="229">
        <v>0.11597364557478861</v>
      </c>
      <c r="R151" s="229">
        <v>0.23547094078644301</v>
      </c>
      <c r="S151" s="229">
        <v>0.49594787889066549</v>
      </c>
      <c r="T151" s="229">
        <v>0.29981465905977039</v>
      </c>
      <c r="U151" s="229">
        <v>0.3811801083433114</v>
      </c>
      <c r="V151" s="229">
        <v>0.39449172582490449</v>
      </c>
      <c r="W151" s="229">
        <v>0.32072063332730738</v>
      </c>
      <c r="X151" s="229">
        <v>0.27055307396907791</v>
      </c>
      <c r="Y151" s="229">
        <v>0.30744303170593551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0.8407380080058392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4.6764756468508077E-2</v>
      </c>
      <c r="T152" s="229">
        <v>4.5460816015963211E-2</v>
      </c>
      <c r="U152" s="229">
        <v>1.265968032075648E-2</v>
      </c>
      <c r="V152" s="229">
        <v>1.1111380820044569E-2</v>
      </c>
      <c r="W152" s="229">
        <v>1.176842179008143E-2</v>
      </c>
      <c r="X152" s="229">
        <v>2.1431130951304431E-2</v>
      </c>
      <c r="Y152" s="229">
        <v>2.292043419843626E-2</v>
      </c>
      <c r="DA152" s="73" t="s">
        <v>636</v>
      </c>
    </row>
    <row r="153" spans="1:105" ht="12" customHeight="1" x14ac:dyDescent="0.25">
      <c r="A153" s="64" t="s">
        <v>35</v>
      </c>
      <c r="B153" s="229">
        <v>6.6102531537818052</v>
      </c>
      <c r="C153" s="229">
        <v>5.7149282726371151</v>
      </c>
      <c r="D153" s="229">
        <v>5.2743549486958283</v>
      </c>
      <c r="E153" s="229">
        <v>5.5736385906034762</v>
      </c>
      <c r="F153" s="229">
        <v>7.8920272597223207</v>
      </c>
      <c r="G153" s="229">
        <v>7.7118104423155156</v>
      </c>
      <c r="H153" s="229">
        <v>8.9596174052421418</v>
      </c>
      <c r="I153" s="229">
        <v>8.6963952684628936</v>
      </c>
      <c r="J153" s="229">
        <v>7.1976344660082878</v>
      </c>
      <c r="K153" s="229">
        <v>6.0790377645010292</v>
      </c>
      <c r="L153" s="229">
        <v>5.3752983612838232</v>
      </c>
      <c r="M153" s="229">
        <v>6.5270453956281704</v>
      </c>
      <c r="N153" s="229">
        <v>6.674877930773162</v>
      </c>
      <c r="O153" s="229">
        <v>5.8809860566828194</v>
      </c>
      <c r="P153" s="229">
        <v>6.4726136332609814</v>
      </c>
      <c r="Q153" s="229">
        <v>6.6735200940630763</v>
      </c>
      <c r="R153" s="229">
        <v>6.7634548544682138</v>
      </c>
      <c r="S153" s="229">
        <v>7.717320175328866</v>
      </c>
      <c r="T153" s="229">
        <v>8.8173786675729922</v>
      </c>
      <c r="U153" s="229">
        <v>9.9082079901699327</v>
      </c>
      <c r="V153" s="229">
        <v>8.5658125762348671</v>
      </c>
      <c r="W153" s="229">
        <v>9.5097932794762521</v>
      </c>
      <c r="X153" s="229">
        <v>7.2179410626932006</v>
      </c>
      <c r="Y153" s="229">
        <v>8.317465328802875</v>
      </c>
      <c r="DA153" s="73" t="s">
        <v>637</v>
      </c>
    </row>
    <row r="154" spans="1:105" ht="12" customHeight="1" x14ac:dyDescent="0.25">
      <c r="A154" s="64" t="s">
        <v>36</v>
      </c>
      <c r="B154" s="229">
        <v>47.896176094805462</v>
      </c>
      <c r="C154" s="229">
        <v>53.803156553289682</v>
      </c>
      <c r="D154" s="229">
        <v>57.400318186061369</v>
      </c>
      <c r="E154" s="229">
        <v>53.329201244371561</v>
      </c>
      <c r="F154" s="229">
        <v>36.87005451389232</v>
      </c>
      <c r="G154" s="229">
        <v>20.01049214736075</v>
      </c>
      <c r="H154" s="229">
        <v>18.285320555028829</v>
      </c>
      <c r="I154" s="229">
        <v>18.059252602739271</v>
      </c>
      <c r="J154" s="229">
        <v>23.735597703423309</v>
      </c>
      <c r="K154" s="229">
        <v>23.386554105905841</v>
      </c>
      <c r="L154" s="229">
        <v>20.002128990533851</v>
      </c>
      <c r="M154" s="229">
        <v>21.13049028002937</v>
      </c>
      <c r="N154" s="229">
        <v>20.207480807317221</v>
      </c>
      <c r="O154" s="229">
        <v>20.59478765871367</v>
      </c>
      <c r="P154" s="229">
        <v>24.759831113397929</v>
      </c>
      <c r="Q154" s="229">
        <v>25.27029040693083</v>
      </c>
      <c r="R154" s="229">
        <v>22.529066625584392</v>
      </c>
      <c r="S154" s="229">
        <v>25.812316781257351</v>
      </c>
      <c r="T154" s="229">
        <v>25.42208797165204</v>
      </c>
      <c r="U154" s="229">
        <v>23.632538566692961</v>
      </c>
      <c r="V154" s="229">
        <v>25.93254003522048</v>
      </c>
      <c r="W154" s="229">
        <v>22.118492919201731</v>
      </c>
      <c r="X154" s="229">
        <v>24.185669109825369</v>
      </c>
      <c r="Y154" s="229">
        <v>20.817977273293138</v>
      </c>
      <c r="DA154" s="73" t="s">
        <v>638</v>
      </c>
    </row>
    <row r="155" spans="1:105" ht="12" customHeight="1" x14ac:dyDescent="0.25">
      <c r="A155" s="64" t="s">
        <v>38</v>
      </c>
      <c r="B155" s="229">
        <v>0.23233446689797699</v>
      </c>
      <c r="C155" s="229">
        <v>0.10546348342393699</v>
      </c>
      <c r="D155" s="229">
        <v>2.0973444179898951E-2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2.085219340738978E-2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1.7964371518712649E-2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9.5674691746894785E-3</v>
      </c>
      <c r="Y155" s="229">
        <v>1.201474373305126E-2</v>
      </c>
      <c r="DA155" s="73" t="s">
        <v>639</v>
      </c>
    </row>
    <row r="156" spans="1:105" ht="12" customHeight="1" x14ac:dyDescent="0.25">
      <c r="A156" s="64" t="s">
        <v>39</v>
      </c>
      <c r="B156" s="229">
        <v>15.56412851187422</v>
      </c>
      <c r="C156" s="229">
        <v>18.5390225753581</v>
      </c>
      <c r="D156" s="229">
        <v>17.876013517129412</v>
      </c>
      <c r="E156" s="229">
        <v>23.293482029123449</v>
      </c>
      <c r="F156" s="229">
        <v>23.46469891118079</v>
      </c>
      <c r="G156" s="229">
        <v>43.04035394979352</v>
      </c>
      <c r="H156" s="229">
        <v>34.9554898238219</v>
      </c>
      <c r="I156" s="229">
        <v>33.568530051258257</v>
      </c>
      <c r="J156" s="229">
        <v>29.338753356967281</v>
      </c>
      <c r="K156" s="229">
        <v>33.723115342642863</v>
      </c>
      <c r="L156" s="229">
        <v>29.003075785090591</v>
      </c>
      <c r="M156" s="229">
        <v>29.267923693413479</v>
      </c>
      <c r="N156" s="229">
        <v>31.043558687912949</v>
      </c>
      <c r="O156" s="229">
        <v>29.455765837774059</v>
      </c>
      <c r="P156" s="229">
        <v>24.959567330969389</v>
      </c>
      <c r="Q156" s="229">
        <v>25.218355459560851</v>
      </c>
      <c r="R156" s="229">
        <v>26.117288286343651</v>
      </c>
      <c r="S156" s="229">
        <v>22.713759781784599</v>
      </c>
      <c r="T156" s="229">
        <v>16.298077218777891</v>
      </c>
      <c r="U156" s="229">
        <v>14.38808012739133</v>
      </c>
      <c r="V156" s="229">
        <v>17.716554698984481</v>
      </c>
      <c r="W156" s="229">
        <v>16.28723992221639</v>
      </c>
      <c r="X156" s="229">
        <v>16.528440830554391</v>
      </c>
      <c r="Y156" s="229">
        <v>12.279561007741799</v>
      </c>
      <c r="DA156" s="73" t="s">
        <v>640</v>
      </c>
    </row>
    <row r="157" spans="1:105" ht="12" customHeight="1" x14ac:dyDescent="0.25">
      <c r="A157" s="61" t="s">
        <v>641</v>
      </c>
      <c r="B157" s="263">
        <v>7.2630564714686336</v>
      </c>
      <c r="C157" s="263">
        <v>7.4728389095577539</v>
      </c>
      <c r="D157" s="263">
        <v>6.77420821954217</v>
      </c>
      <c r="E157" s="263">
        <v>6.7472950262562916</v>
      </c>
      <c r="F157" s="263">
        <v>6.7123885371660972</v>
      </c>
      <c r="G157" s="263">
        <v>6.0850902671828848</v>
      </c>
      <c r="H157" s="263">
        <v>5.9553066868603191</v>
      </c>
      <c r="I157" s="263">
        <v>5.9776414292191786</v>
      </c>
      <c r="J157" s="263">
        <v>5.1361985055226018</v>
      </c>
      <c r="K157" s="263">
        <v>5.2833818503563927</v>
      </c>
      <c r="L157" s="263">
        <v>3.8230287290656522</v>
      </c>
      <c r="M157" s="263">
        <v>4.4184930168100811</v>
      </c>
      <c r="N157" s="263">
        <v>4.4493374162426473</v>
      </c>
      <c r="O157" s="263">
        <v>4.1796739243222829</v>
      </c>
      <c r="P157" s="263">
        <v>4.4269629057424131</v>
      </c>
      <c r="Q157" s="263">
        <v>4.4858830415105642</v>
      </c>
      <c r="R157" s="263">
        <v>4.4943602589742939</v>
      </c>
      <c r="S157" s="263">
        <v>5.0222108834329262</v>
      </c>
      <c r="T157" s="263">
        <v>5.0432898044534182</v>
      </c>
      <c r="U157" s="263">
        <v>5.5652385020650321</v>
      </c>
      <c r="V157" s="263">
        <v>5.0950403996449296</v>
      </c>
      <c r="W157" s="263">
        <v>5.1116892985517346</v>
      </c>
      <c r="X157" s="263">
        <v>4.8097265118607746</v>
      </c>
      <c r="Y157" s="263">
        <v>4.4821735489447114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</v>
      </c>
      <c r="C171" s="232">
        <f t="shared" si="11"/>
        <v>1.0000000000000002</v>
      </c>
      <c r="D171" s="232">
        <f t="shared" si="11"/>
        <v>1.0000000000000002</v>
      </c>
      <c r="E171" s="232">
        <f t="shared" si="11"/>
        <v>1</v>
      </c>
      <c r="F171" s="232">
        <f t="shared" si="11"/>
        <v>1</v>
      </c>
      <c r="G171" s="232">
        <f t="shared" si="11"/>
        <v>0.99999999999999989</v>
      </c>
      <c r="H171" s="232">
        <f t="shared" si="11"/>
        <v>0.99999999999999989</v>
      </c>
      <c r="I171" s="232">
        <f t="shared" si="11"/>
        <v>1.0000000000000002</v>
      </c>
      <c r="J171" s="232">
        <f t="shared" si="11"/>
        <v>1.0000000000000002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1.1562807699670424E-3</v>
      </c>
      <c r="C172" s="299">
        <f t="shared" si="12"/>
        <v>1.1562807699670502E-3</v>
      </c>
      <c r="D172" s="299">
        <f t="shared" si="12"/>
        <v>1.1562807699666367E-3</v>
      </c>
      <c r="E172" s="299">
        <f t="shared" si="12"/>
        <v>1.1562807699670213E-3</v>
      </c>
      <c r="F172" s="299">
        <f t="shared" si="12"/>
        <v>1.1562807699668242E-3</v>
      </c>
      <c r="G172" s="299">
        <f t="shared" si="12"/>
        <v>1.1562807699677679E-3</v>
      </c>
      <c r="H172" s="299">
        <f t="shared" si="12"/>
        <v>1.1562807699672351E-3</v>
      </c>
      <c r="I172" s="299">
        <f t="shared" si="12"/>
        <v>1.1562807699683402E-3</v>
      </c>
      <c r="J172" s="299">
        <f t="shared" si="12"/>
        <v>1.1562807699684698E-3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5.3735398516043171E-4</v>
      </c>
      <c r="C173" s="233">
        <f t="shared" si="13"/>
        <v>5.3735398516043518E-4</v>
      </c>
      <c r="D173" s="233">
        <f t="shared" si="13"/>
        <v>5.3735398516024306E-4</v>
      </c>
      <c r="E173" s="233">
        <f t="shared" si="13"/>
        <v>5.3735398516042152E-4</v>
      </c>
      <c r="F173" s="233">
        <f t="shared" si="13"/>
        <v>5.373539851603299E-4</v>
      </c>
      <c r="G173" s="233">
        <f t="shared" si="13"/>
        <v>5.3735398516076825E-4</v>
      </c>
      <c r="H173" s="233">
        <f t="shared" si="13"/>
        <v>5.3735398516052094E-4</v>
      </c>
      <c r="I173" s="233">
        <f t="shared" si="13"/>
        <v>5.3735398516103431E-4</v>
      </c>
      <c r="J173" s="233">
        <f t="shared" si="13"/>
        <v>5.3735398516109481E-4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1.5757905007647066E-2</v>
      </c>
      <c r="C174" s="233">
        <f t="shared" si="14"/>
        <v>1.575790500764717E-2</v>
      </c>
      <c r="D174" s="233">
        <f t="shared" si="14"/>
        <v>1.5757905007641539E-2</v>
      </c>
      <c r="E174" s="233">
        <f t="shared" si="14"/>
        <v>1.5757905007646764E-2</v>
      </c>
      <c r="F174" s="233">
        <f t="shared" si="14"/>
        <v>1.5757905007644086E-2</v>
      </c>
      <c r="G174" s="233">
        <f t="shared" si="14"/>
        <v>1.5757905007656944E-2</v>
      </c>
      <c r="H174" s="233">
        <f t="shared" si="14"/>
        <v>1.5757905007649675E-2</v>
      </c>
      <c r="I174" s="233">
        <f t="shared" si="14"/>
        <v>1.575790500766475E-2</v>
      </c>
      <c r="J174" s="233">
        <f t="shared" si="14"/>
        <v>1.5757905007666512E-2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3.8542692332234747E-4</v>
      </c>
      <c r="C175" s="233">
        <f t="shared" si="15"/>
        <v>3.8542692332234997E-4</v>
      </c>
      <c r="D175" s="233">
        <f t="shared" si="15"/>
        <v>3.8542692332221222E-4</v>
      </c>
      <c r="E175" s="233">
        <f t="shared" si="15"/>
        <v>3.8542692332234021E-4</v>
      </c>
      <c r="F175" s="233">
        <f t="shared" si="15"/>
        <v>3.8542692332227451E-4</v>
      </c>
      <c r="G175" s="233">
        <f t="shared" si="15"/>
        <v>3.8542692332258914E-4</v>
      </c>
      <c r="H175" s="233">
        <f t="shared" si="15"/>
        <v>3.8542692332241144E-4</v>
      </c>
      <c r="I175" s="233">
        <f t="shared" si="15"/>
        <v>3.8542692332277974E-4</v>
      </c>
      <c r="J175" s="233">
        <f t="shared" si="15"/>
        <v>3.8542692332282306E-4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1.9506051369708437E-3</v>
      </c>
      <c r="C176" s="300">
        <f t="shared" si="16"/>
        <v>1.9416809709588516E-3</v>
      </c>
      <c r="D176" s="300">
        <f t="shared" si="16"/>
        <v>1.9396440433423734E-3</v>
      </c>
      <c r="E176" s="300">
        <f t="shared" si="16"/>
        <v>1.93387934681509E-3</v>
      </c>
      <c r="F176" s="300">
        <f t="shared" si="16"/>
        <v>1.942969577238758E-3</v>
      </c>
      <c r="G176" s="300">
        <f t="shared" si="16"/>
        <v>1.9483703863358984E-3</v>
      </c>
      <c r="H176" s="300">
        <f t="shared" si="16"/>
        <v>1.95846164254986E-3</v>
      </c>
      <c r="I176" s="300">
        <f t="shared" si="16"/>
        <v>1.9563723759545414E-3</v>
      </c>
      <c r="J176" s="300">
        <f t="shared" si="16"/>
        <v>1.958385884431106E-3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0.81922992306009113</v>
      </c>
      <c r="C177" s="301">
        <f t="shared" si="17"/>
        <v>0.81626963652132545</v>
      </c>
      <c r="D177" s="301">
        <f t="shared" si="17"/>
        <v>0.81245901380100505</v>
      </c>
      <c r="E177" s="301">
        <f t="shared" si="17"/>
        <v>0.81280896956867821</v>
      </c>
      <c r="F177" s="301">
        <f t="shared" si="17"/>
        <v>0.82074214679584345</v>
      </c>
      <c r="G177" s="301">
        <f t="shared" si="17"/>
        <v>0.81746234884743441</v>
      </c>
      <c r="H177" s="301">
        <f t="shared" si="17"/>
        <v>0.82169871118559679</v>
      </c>
      <c r="I177" s="301">
        <f t="shared" si="17"/>
        <v>0.82245901984244274</v>
      </c>
      <c r="J177" s="301">
        <f t="shared" si="17"/>
        <v>0.81886858177246857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0.10493149537824259</v>
      </c>
      <c r="C178" s="301">
        <f t="shared" si="18"/>
        <v>0.10446052556236335</v>
      </c>
      <c r="D178" s="301">
        <f t="shared" si="18"/>
        <v>0.10427219309904359</v>
      </c>
      <c r="E178" s="301">
        <f t="shared" si="18"/>
        <v>0.10388016554696504</v>
      </c>
      <c r="F178" s="301">
        <f t="shared" si="18"/>
        <v>0.1043659780851611</v>
      </c>
      <c r="G178" s="301">
        <f t="shared" si="18"/>
        <v>0.10468022389494297</v>
      </c>
      <c r="H178" s="301">
        <f t="shared" si="18"/>
        <v>0.10521060940547954</v>
      </c>
      <c r="I178" s="301">
        <f t="shared" si="18"/>
        <v>0.10496685921407164</v>
      </c>
      <c r="J178" s="301">
        <f t="shared" si="18"/>
        <v>0.10508516592234413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4.1873147700804733E-2</v>
      </c>
      <c r="C179" s="302">
        <f t="shared" si="19"/>
        <v>4.0944042481306016E-2</v>
      </c>
      <c r="D179" s="302">
        <f t="shared" si="19"/>
        <v>4.1078658124756501E-2</v>
      </c>
      <c r="E179" s="302">
        <f t="shared" si="19"/>
        <v>4.0982560688512908E-2</v>
      </c>
      <c r="F179" s="302">
        <f t="shared" si="19"/>
        <v>4.2368710523085475E-2</v>
      </c>
      <c r="G179" s="302">
        <f t="shared" si="19"/>
        <v>4.4024812215258731E-2</v>
      </c>
      <c r="H179" s="302">
        <f t="shared" si="19"/>
        <v>4.4980279226741922E-2</v>
      </c>
      <c r="I179" s="302">
        <f t="shared" si="19"/>
        <v>4.3569726129453014E-2</v>
      </c>
      <c r="J179" s="302">
        <f t="shared" si="19"/>
        <v>4.752683656725408E-2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6.3058347677437857E-2</v>
      </c>
      <c r="C180" s="302">
        <f t="shared" si="20"/>
        <v>6.3516483081057326E-2</v>
      </c>
      <c r="D180" s="302">
        <f t="shared" si="20"/>
        <v>6.3193534974287105E-2</v>
      </c>
      <c r="E180" s="302">
        <f t="shared" si="20"/>
        <v>6.2897604858452125E-2</v>
      </c>
      <c r="F180" s="302">
        <f t="shared" si="20"/>
        <v>6.1997267562075617E-2</v>
      </c>
      <c r="G180" s="302">
        <f t="shared" si="20"/>
        <v>6.0655411679684253E-2</v>
      </c>
      <c r="H180" s="302">
        <f t="shared" si="20"/>
        <v>6.0230330178737621E-2</v>
      </c>
      <c r="I180" s="302">
        <f t="shared" si="20"/>
        <v>6.139713308461861E-2</v>
      </c>
      <c r="J180" s="302">
        <f t="shared" si="20"/>
        <v>5.7558329355090046E-2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5.6051009738598563E-2</v>
      </c>
      <c r="C181" s="301">
        <f t="shared" si="21"/>
        <v>5.9491190259255491E-2</v>
      </c>
      <c r="D181" s="301">
        <f t="shared" si="21"/>
        <v>6.3492182370518346E-2</v>
      </c>
      <c r="E181" s="301">
        <f t="shared" si="21"/>
        <v>6.354001885144514E-2</v>
      </c>
      <c r="F181" s="301">
        <f t="shared" si="21"/>
        <v>5.5111938855663276E-2</v>
      </c>
      <c r="G181" s="301">
        <f t="shared" si="21"/>
        <v>5.807209018517849E-2</v>
      </c>
      <c r="H181" s="301">
        <f t="shared" si="21"/>
        <v>5.3295251080273852E-2</v>
      </c>
      <c r="I181" s="301">
        <f t="shared" si="21"/>
        <v>5.2780781881414378E-2</v>
      </c>
      <c r="J181" s="301">
        <f t="shared" si="21"/>
        <v>5.6250899734637441E-2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4.8706890923095577E-3</v>
      </c>
      <c r="C182" s="302">
        <f t="shared" si="22"/>
        <v>4.7932495054538778E-3</v>
      </c>
      <c r="D182" s="302">
        <f t="shared" si="22"/>
        <v>4.8728382065973807E-3</v>
      </c>
      <c r="E182" s="302">
        <f t="shared" si="22"/>
        <v>4.9282042217421345E-3</v>
      </c>
      <c r="F182" s="302">
        <f t="shared" si="22"/>
        <v>5.0518902082261879E-3</v>
      </c>
      <c r="G182" s="302">
        <f t="shared" si="22"/>
        <v>5.2402702294142515E-3</v>
      </c>
      <c r="H182" s="302">
        <f t="shared" si="22"/>
        <v>5.3394967537679751E-3</v>
      </c>
      <c r="I182" s="302">
        <f t="shared" si="22"/>
        <v>5.2852763564101984E-3</v>
      </c>
      <c r="J182" s="302">
        <f t="shared" si="22"/>
        <v>5.761667056973503E-3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4.31373192645381E-2</v>
      </c>
      <c r="C183" s="302">
        <f t="shared" si="23"/>
        <v>4.6577499785194945E-2</v>
      </c>
      <c r="D183" s="302">
        <f t="shared" si="23"/>
        <v>5.0578491896462428E-2</v>
      </c>
      <c r="E183" s="302">
        <f t="shared" si="23"/>
        <v>5.0626328377384913E-2</v>
      </c>
      <c r="F183" s="302">
        <f t="shared" si="23"/>
        <v>4.2198248381605262E-2</v>
      </c>
      <c r="G183" s="302">
        <f t="shared" si="23"/>
        <v>4.5158399711109944E-2</v>
      </c>
      <c r="H183" s="302">
        <f t="shared" si="23"/>
        <v>4.0381560606211252E-2</v>
      </c>
      <c r="I183" s="302">
        <f t="shared" si="23"/>
        <v>3.9867091407339426E-2</v>
      </c>
      <c r="J183" s="302">
        <f t="shared" si="23"/>
        <v>4.3337209260561046E-2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8.0430013817509045E-3</v>
      </c>
      <c r="C184" s="303">
        <f t="shared" si="24"/>
        <v>8.1204409686066632E-3</v>
      </c>
      <c r="D184" s="303">
        <f t="shared" si="24"/>
        <v>8.0408522674585443E-3</v>
      </c>
      <c r="E184" s="303">
        <f t="shared" si="24"/>
        <v>7.9854862523180865E-3</v>
      </c>
      <c r="F184" s="303">
        <f t="shared" si="24"/>
        <v>7.8618002658318309E-3</v>
      </c>
      <c r="G184" s="303">
        <f t="shared" si="24"/>
        <v>7.6734202446542971E-3</v>
      </c>
      <c r="H184" s="303">
        <f t="shared" si="24"/>
        <v>7.5741937202946346E-3</v>
      </c>
      <c r="I184" s="303">
        <f t="shared" si="24"/>
        <v>7.6284141176647495E-3</v>
      </c>
      <c r="J184" s="303">
        <f t="shared" si="24"/>
        <v>7.1520234171028943E-3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</v>
      </c>
      <c r="C187" s="232">
        <f t="shared" si="25"/>
        <v>1</v>
      </c>
      <c r="D187" s="232">
        <f t="shared" si="25"/>
        <v>0.99999999999999978</v>
      </c>
      <c r="E187" s="232">
        <f t="shared" si="25"/>
        <v>1</v>
      </c>
      <c r="F187" s="232">
        <f t="shared" si="25"/>
        <v>1.0000000000000004</v>
      </c>
      <c r="G187" s="232">
        <f t="shared" si="25"/>
        <v>1</v>
      </c>
      <c r="H187" s="232">
        <f t="shared" si="25"/>
        <v>1.0000000000000002</v>
      </c>
      <c r="I187" s="232">
        <f t="shared" si="25"/>
        <v>1</v>
      </c>
      <c r="J187" s="232">
        <f t="shared" si="25"/>
        <v>1</v>
      </c>
      <c r="K187" s="232">
        <f t="shared" si="25"/>
        <v>1</v>
      </c>
      <c r="L187" s="232">
        <f t="shared" si="25"/>
        <v>0.99999999999999967</v>
      </c>
      <c r="M187" s="232">
        <f t="shared" si="25"/>
        <v>1.0000000000000004</v>
      </c>
      <c r="N187" s="232">
        <f t="shared" si="25"/>
        <v>1</v>
      </c>
      <c r="O187" s="232">
        <f t="shared" si="25"/>
        <v>0.99999999999999989</v>
      </c>
      <c r="P187" s="232">
        <f t="shared" si="25"/>
        <v>1</v>
      </c>
      <c r="Q187" s="232">
        <f t="shared" si="25"/>
        <v>0.99999999999999978</v>
      </c>
      <c r="R187" s="232">
        <f t="shared" si="25"/>
        <v>0.99999999999999978</v>
      </c>
      <c r="S187" s="232">
        <f t="shared" si="25"/>
        <v>1</v>
      </c>
      <c r="T187" s="232">
        <f t="shared" si="25"/>
        <v>1</v>
      </c>
      <c r="U187" s="232">
        <f t="shared" si="25"/>
        <v>1</v>
      </c>
      <c r="V187" s="232">
        <f t="shared" si="25"/>
        <v>1</v>
      </c>
      <c r="W187" s="232">
        <f t="shared" si="25"/>
        <v>0.99999999999999989</v>
      </c>
      <c r="X187" s="232">
        <f t="shared" si="25"/>
        <v>0.99999999999999978</v>
      </c>
      <c r="Y187" s="232">
        <f t="shared" si="25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1.7139842713415363E-3</v>
      </c>
      <c r="C188" s="299">
        <f t="shared" si="26"/>
        <v>1.7139842713415241E-3</v>
      </c>
      <c r="D188" s="299">
        <f t="shared" si="26"/>
        <v>1.7139842713420213E-3</v>
      </c>
      <c r="E188" s="299">
        <f t="shared" si="26"/>
        <v>1.7139842713411965E-3</v>
      </c>
      <c r="F188" s="299">
        <f t="shared" si="26"/>
        <v>1.7139842713416297E-3</v>
      </c>
      <c r="G188" s="299">
        <f t="shared" si="26"/>
        <v>1.713984271339321E-3</v>
      </c>
      <c r="H188" s="299">
        <f t="shared" si="26"/>
        <v>1.71398427134085E-3</v>
      </c>
      <c r="I188" s="299">
        <f t="shared" si="26"/>
        <v>1.7139842713389355E-3</v>
      </c>
      <c r="J188" s="299">
        <f t="shared" si="26"/>
        <v>1.7139842713387434E-3</v>
      </c>
      <c r="K188" s="299">
        <f t="shared" si="26"/>
        <v>1.7139842713362456E-3</v>
      </c>
      <c r="L188" s="299">
        <f t="shared" si="26"/>
        <v>1.713984271336715E-3</v>
      </c>
      <c r="M188" s="299">
        <f t="shared" si="26"/>
        <v>1.7139842713373671E-3</v>
      </c>
      <c r="N188" s="299">
        <f t="shared" si="26"/>
        <v>1.7139842713366918E-3</v>
      </c>
      <c r="O188" s="299">
        <f t="shared" si="26"/>
        <v>1.7139842713364075E-3</v>
      </c>
      <c r="P188" s="299">
        <f t="shared" si="26"/>
        <v>1.7139842713394284E-3</v>
      </c>
      <c r="Q188" s="299">
        <f t="shared" si="26"/>
        <v>1.7139842713398616E-3</v>
      </c>
      <c r="R188" s="299">
        <f t="shared" si="26"/>
        <v>1.7139842713407745E-3</v>
      </c>
      <c r="S188" s="299">
        <f t="shared" si="26"/>
        <v>1.7139842713412403E-3</v>
      </c>
      <c r="T188" s="299">
        <f t="shared" si="26"/>
        <v>1.7139842713415055E-3</v>
      </c>
      <c r="U188" s="299">
        <f t="shared" si="26"/>
        <v>1.7139842713374495E-3</v>
      </c>
      <c r="V188" s="299">
        <f t="shared" si="26"/>
        <v>1.713984271341111E-3</v>
      </c>
      <c r="W188" s="299">
        <f t="shared" si="26"/>
        <v>1.7139842713379866E-3</v>
      </c>
      <c r="X188" s="299">
        <f t="shared" si="26"/>
        <v>1.7139842713412216E-3</v>
      </c>
      <c r="Y188" s="299">
        <f t="shared" si="26"/>
        <v>1.7139842713385157E-3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8.9156116869490573E-4</v>
      </c>
      <c r="C189" s="233">
        <f t="shared" si="27"/>
        <v>8.9156116869489922E-4</v>
      </c>
      <c r="D189" s="233">
        <f t="shared" si="27"/>
        <v>8.9156116869515791E-4</v>
      </c>
      <c r="E189" s="233">
        <f t="shared" si="27"/>
        <v>8.9156116869472868E-4</v>
      </c>
      <c r="F189" s="233">
        <f t="shared" si="27"/>
        <v>8.9156116869495462E-4</v>
      </c>
      <c r="G189" s="233">
        <f t="shared" si="27"/>
        <v>8.9156116869375344E-4</v>
      </c>
      <c r="H189" s="233">
        <f t="shared" si="27"/>
        <v>8.915611686945487E-4</v>
      </c>
      <c r="I189" s="233">
        <f t="shared" si="27"/>
        <v>8.9156116869355275E-4</v>
      </c>
      <c r="J189" s="233">
        <f t="shared" si="27"/>
        <v>8.9156116869345268E-4</v>
      </c>
      <c r="K189" s="233">
        <f t="shared" si="27"/>
        <v>8.9156116869215304E-4</v>
      </c>
      <c r="L189" s="233">
        <f t="shared" si="27"/>
        <v>8.9156116869239732E-4</v>
      </c>
      <c r="M189" s="233">
        <f t="shared" si="27"/>
        <v>8.9156116869273667E-4</v>
      </c>
      <c r="N189" s="233">
        <f t="shared" si="27"/>
        <v>8.9156116869238615E-4</v>
      </c>
      <c r="O189" s="233">
        <f t="shared" si="27"/>
        <v>8.9156116869223794E-4</v>
      </c>
      <c r="P189" s="233">
        <f t="shared" si="27"/>
        <v>8.9156116869380938E-4</v>
      </c>
      <c r="Q189" s="233">
        <f t="shared" si="27"/>
        <v>8.9156116869403489E-4</v>
      </c>
      <c r="R189" s="233">
        <f t="shared" si="27"/>
        <v>8.9156116869450945E-4</v>
      </c>
      <c r="S189" s="233">
        <f t="shared" si="27"/>
        <v>8.9156116869475133E-4</v>
      </c>
      <c r="T189" s="233">
        <f t="shared" si="27"/>
        <v>8.9156116869488957E-4</v>
      </c>
      <c r="U189" s="233">
        <f t="shared" si="27"/>
        <v>8.9156116869277971E-4</v>
      </c>
      <c r="V189" s="233">
        <f t="shared" si="27"/>
        <v>8.9156116869468444E-4</v>
      </c>
      <c r="W189" s="233">
        <f t="shared" si="27"/>
        <v>8.9156116869305933E-4</v>
      </c>
      <c r="X189" s="233">
        <f t="shared" si="27"/>
        <v>8.9156116869474223E-4</v>
      </c>
      <c r="Y189" s="233">
        <f t="shared" si="27"/>
        <v>8.9156116869333439E-4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2.0868674532421274E-2</v>
      </c>
      <c r="C190" s="233">
        <f t="shared" si="28"/>
        <v>2.0868674532421128E-2</v>
      </c>
      <c r="D190" s="233">
        <f t="shared" si="28"/>
        <v>2.0868674532427176E-2</v>
      </c>
      <c r="E190" s="233">
        <f t="shared" si="28"/>
        <v>2.0868674532417128E-2</v>
      </c>
      <c r="F190" s="233">
        <f t="shared" si="28"/>
        <v>2.0868674532422415E-2</v>
      </c>
      <c r="G190" s="233">
        <f t="shared" si="28"/>
        <v>2.0868674532394303E-2</v>
      </c>
      <c r="H190" s="233">
        <f t="shared" si="28"/>
        <v>2.086867453241292E-2</v>
      </c>
      <c r="I190" s="233">
        <f t="shared" si="28"/>
        <v>2.0868674532389612E-2</v>
      </c>
      <c r="J190" s="233">
        <f t="shared" si="28"/>
        <v>2.086867453238727E-2</v>
      </c>
      <c r="K190" s="233">
        <f t="shared" si="28"/>
        <v>2.086867453235685E-2</v>
      </c>
      <c r="L190" s="233">
        <f t="shared" si="28"/>
        <v>2.0868674532362564E-2</v>
      </c>
      <c r="M190" s="233">
        <f t="shared" si="28"/>
        <v>2.0868674532370513E-2</v>
      </c>
      <c r="N190" s="233">
        <f t="shared" si="28"/>
        <v>2.086867453236229E-2</v>
      </c>
      <c r="O190" s="233">
        <f t="shared" si="28"/>
        <v>2.0868674532358834E-2</v>
      </c>
      <c r="P190" s="233">
        <f t="shared" si="28"/>
        <v>2.0868674532395614E-2</v>
      </c>
      <c r="Q190" s="233">
        <f t="shared" si="28"/>
        <v>2.0868674532400884E-2</v>
      </c>
      <c r="R190" s="233">
        <f t="shared" si="28"/>
        <v>2.0868674532412007E-2</v>
      </c>
      <c r="S190" s="233">
        <f t="shared" si="28"/>
        <v>2.0868674532417666E-2</v>
      </c>
      <c r="T190" s="233">
        <f t="shared" si="28"/>
        <v>2.0868674532420903E-2</v>
      </c>
      <c r="U190" s="233">
        <f t="shared" si="28"/>
        <v>2.0868674532371508E-2</v>
      </c>
      <c r="V190" s="233">
        <f t="shared" si="28"/>
        <v>2.0868674532416087E-2</v>
      </c>
      <c r="W190" s="233">
        <f t="shared" si="28"/>
        <v>2.0868674532378052E-2</v>
      </c>
      <c r="X190" s="233">
        <f t="shared" si="28"/>
        <v>2.0868674532417458E-2</v>
      </c>
      <c r="Y190" s="233">
        <f t="shared" si="28"/>
        <v>2.0868674532384498E-2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5.7132809044717901E-4</v>
      </c>
      <c r="C191" s="233">
        <f t="shared" si="29"/>
        <v>5.7132809044717467E-4</v>
      </c>
      <c r="D191" s="233">
        <f t="shared" si="29"/>
        <v>5.7132809044734033E-4</v>
      </c>
      <c r="E191" s="233">
        <f t="shared" si="29"/>
        <v>5.7132809044706527E-4</v>
      </c>
      <c r="F191" s="233">
        <f t="shared" si="29"/>
        <v>5.713280904472098E-4</v>
      </c>
      <c r="G191" s="233">
        <f t="shared" si="29"/>
        <v>5.7132809044644055E-4</v>
      </c>
      <c r="H191" s="233">
        <f t="shared" si="29"/>
        <v>5.7132809044695024E-4</v>
      </c>
      <c r="I191" s="233">
        <f t="shared" si="29"/>
        <v>5.7132809044631186E-4</v>
      </c>
      <c r="J191" s="233">
        <f t="shared" si="29"/>
        <v>5.7132809044624778E-4</v>
      </c>
      <c r="K191" s="233">
        <f t="shared" si="29"/>
        <v>5.7132809044541501E-4</v>
      </c>
      <c r="L191" s="233">
        <f t="shared" si="29"/>
        <v>5.7132809044557189E-4</v>
      </c>
      <c r="M191" s="233">
        <f t="shared" si="29"/>
        <v>5.7132809044578884E-4</v>
      </c>
      <c r="N191" s="233">
        <f t="shared" si="29"/>
        <v>5.7132809044556441E-4</v>
      </c>
      <c r="O191" s="233">
        <f t="shared" si="29"/>
        <v>5.7132809044546944E-4</v>
      </c>
      <c r="P191" s="233">
        <f t="shared" si="29"/>
        <v>5.7132809044647623E-4</v>
      </c>
      <c r="Q191" s="233">
        <f t="shared" si="29"/>
        <v>5.7132809044662064E-4</v>
      </c>
      <c r="R191" s="233">
        <f t="shared" si="29"/>
        <v>5.7132809044692465E-4</v>
      </c>
      <c r="S191" s="233">
        <f t="shared" si="29"/>
        <v>5.7132809044708023E-4</v>
      </c>
      <c r="T191" s="233">
        <f t="shared" si="29"/>
        <v>5.7132809044716871E-4</v>
      </c>
      <c r="U191" s="233">
        <f t="shared" si="29"/>
        <v>5.7132809044581638E-4</v>
      </c>
      <c r="V191" s="233">
        <f t="shared" si="29"/>
        <v>5.7132809044703687E-4</v>
      </c>
      <c r="W191" s="233">
        <f t="shared" si="29"/>
        <v>5.713280904459956E-4</v>
      </c>
      <c r="X191" s="233">
        <f t="shared" si="29"/>
        <v>5.7132809044707395E-4</v>
      </c>
      <c r="Y191" s="233">
        <f t="shared" si="29"/>
        <v>5.7132809044617221E-4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2.2646250573101728E-3</v>
      </c>
      <c r="C192" s="300">
        <f t="shared" si="30"/>
        <v>2.2008558883165829E-3</v>
      </c>
      <c r="D192" s="300">
        <f t="shared" si="30"/>
        <v>2.1350111162685573E-3</v>
      </c>
      <c r="E192" s="300">
        <f t="shared" si="30"/>
        <v>2.1328721110450131E-3</v>
      </c>
      <c r="F192" s="300">
        <f t="shared" si="30"/>
        <v>2.2807967315532896E-3</v>
      </c>
      <c r="G192" s="300">
        <f t="shared" si="30"/>
        <v>2.2298764862040197E-3</v>
      </c>
      <c r="H192" s="300">
        <f t="shared" si="30"/>
        <v>2.3202722089313162E-3</v>
      </c>
      <c r="I192" s="300">
        <f t="shared" si="30"/>
        <v>2.3311133838318904E-3</v>
      </c>
      <c r="J192" s="300">
        <f t="shared" si="30"/>
        <v>2.2678686890165926E-3</v>
      </c>
      <c r="K192" s="300">
        <f t="shared" si="30"/>
        <v>2.2353774708004418E-3</v>
      </c>
      <c r="L192" s="300">
        <f t="shared" si="30"/>
        <v>2.2273894471241513E-3</v>
      </c>
      <c r="M192" s="300">
        <f t="shared" si="30"/>
        <v>2.2825745795373416E-3</v>
      </c>
      <c r="N192" s="300">
        <f t="shared" si="30"/>
        <v>2.2803969607909287E-3</v>
      </c>
      <c r="O192" s="300">
        <f t="shared" si="30"/>
        <v>2.2523056523117073E-3</v>
      </c>
      <c r="P192" s="300">
        <f t="shared" si="30"/>
        <v>2.2828498214046413E-3</v>
      </c>
      <c r="Q192" s="300">
        <f t="shared" si="30"/>
        <v>2.2865486530107915E-3</v>
      </c>
      <c r="R192" s="300">
        <f t="shared" si="30"/>
        <v>2.3061340305540979E-3</v>
      </c>
      <c r="S192" s="300">
        <f t="shared" si="30"/>
        <v>2.3542148896531843E-3</v>
      </c>
      <c r="T192" s="300">
        <f t="shared" si="30"/>
        <v>2.4309348604188495E-3</v>
      </c>
      <c r="U192" s="300">
        <f t="shared" si="30"/>
        <v>2.4918441262085362E-3</v>
      </c>
      <c r="V192" s="300">
        <f t="shared" si="30"/>
        <v>2.4130688764250592E-3</v>
      </c>
      <c r="W192" s="300">
        <f t="shared" si="30"/>
        <v>2.4683476880693828E-3</v>
      </c>
      <c r="X192" s="300">
        <f t="shared" si="30"/>
        <v>2.4087110638615593E-3</v>
      </c>
      <c r="Y192" s="300">
        <f t="shared" si="30"/>
        <v>2.473616961044903E-3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0.1960520648858825</v>
      </c>
      <c r="C193" s="301">
        <f t="shared" si="31"/>
        <v>0.19054806903531349</v>
      </c>
      <c r="D193" s="301">
        <f t="shared" si="31"/>
        <v>0.18470779570714307</v>
      </c>
      <c r="E193" s="301">
        <f t="shared" si="31"/>
        <v>0.18437697582116372</v>
      </c>
      <c r="F193" s="301">
        <f t="shared" si="31"/>
        <v>0.19715969742986392</v>
      </c>
      <c r="G193" s="301">
        <f t="shared" si="31"/>
        <v>0.19280244845550853</v>
      </c>
      <c r="H193" s="301">
        <f t="shared" si="31"/>
        <v>0.20059588439121542</v>
      </c>
      <c r="I193" s="301">
        <f t="shared" si="31"/>
        <v>0.20128095879029054</v>
      </c>
      <c r="J193" s="301">
        <f t="shared" si="31"/>
        <v>0.19583921659079223</v>
      </c>
      <c r="K193" s="301">
        <f t="shared" si="31"/>
        <v>0.19285661623648317</v>
      </c>
      <c r="L193" s="301">
        <f t="shared" si="31"/>
        <v>0.19217411987653699</v>
      </c>
      <c r="M193" s="301">
        <f t="shared" si="31"/>
        <v>0.19692715768634872</v>
      </c>
      <c r="N193" s="301">
        <f t="shared" si="31"/>
        <v>0.19673617423044629</v>
      </c>
      <c r="O193" s="301">
        <f t="shared" si="31"/>
        <v>0.19431799172695019</v>
      </c>
      <c r="P193" s="301">
        <f t="shared" si="31"/>
        <v>0.19693603439938528</v>
      </c>
      <c r="Q193" s="301">
        <f t="shared" si="31"/>
        <v>0.1972681260645705</v>
      </c>
      <c r="R193" s="301">
        <f t="shared" si="31"/>
        <v>0.19899667731145965</v>
      </c>
      <c r="S193" s="301">
        <f t="shared" si="31"/>
        <v>0.20319971455145713</v>
      </c>
      <c r="T193" s="301">
        <f t="shared" si="31"/>
        <v>0.20975434677498817</v>
      </c>
      <c r="U193" s="301">
        <f t="shared" si="31"/>
        <v>0.21500719979826519</v>
      </c>
      <c r="V193" s="301">
        <f t="shared" si="31"/>
        <v>0.20823813764411489</v>
      </c>
      <c r="W193" s="301">
        <f t="shared" si="31"/>
        <v>0.21297732609387454</v>
      </c>
      <c r="X193" s="301">
        <f t="shared" si="31"/>
        <v>0.20787040096563489</v>
      </c>
      <c r="Y193" s="301">
        <f t="shared" si="31"/>
        <v>0.21343926287919263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7.823501457234075E-2</v>
      </c>
      <c r="C194" s="302">
        <f t="shared" si="32"/>
        <v>7.4686664568378025E-2</v>
      </c>
      <c r="D194" s="302">
        <f t="shared" si="32"/>
        <v>7.2766747944238735E-2</v>
      </c>
      <c r="E194" s="302">
        <f t="shared" si="32"/>
        <v>7.2739974579065184E-2</v>
      </c>
      <c r="F194" s="302">
        <f t="shared" si="32"/>
        <v>8.0039513838588011E-2</v>
      </c>
      <c r="G194" s="302">
        <f t="shared" si="32"/>
        <v>8.1085913576326607E-2</v>
      </c>
      <c r="H194" s="302">
        <f t="shared" si="32"/>
        <v>8.5759971761765919E-2</v>
      </c>
      <c r="I194" s="302">
        <f t="shared" si="32"/>
        <v>8.3547858011845944E-2</v>
      </c>
      <c r="J194" s="302">
        <f t="shared" si="32"/>
        <v>8.857214392417484E-2</v>
      </c>
      <c r="K194" s="302">
        <f t="shared" si="32"/>
        <v>8.2529777982100566E-2</v>
      </c>
      <c r="L194" s="302">
        <f t="shared" si="32"/>
        <v>9.8843759785619836E-2</v>
      </c>
      <c r="M194" s="302">
        <f t="shared" si="32"/>
        <v>9.9113064457109129E-2</v>
      </c>
      <c r="N194" s="302">
        <f t="shared" si="32"/>
        <v>9.9503139194287521E-2</v>
      </c>
      <c r="O194" s="302">
        <f t="shared" si="32"/>
        <v>9.6987626304569738E-2</v>
      </c>
      <c r="P194" s="302">
        <f t="shared" si="32"/>
        <v>9.6692519329983198E-2</v>
      </c>
      <c r="Q194" s="302">
        <f t="shared" si="32"/>
        <v>9.8103780421070416E-2</v>
      </c>
      <c r="R194" s="302">
        <f t="shared" si="32"/>
        <v>9.9243971334034745E-2</v>
      </c>
      <c r="S194" s="302">
        <f t="shared" si="32"/>
        <v>0.100499607853638</v>
      </c>
      <c r="T194" s="302">
        <f t="shared" si="32"/>
        <v>0.10345576540962491</v>
      </c>
      <c r="U194" s="302">
        <f t="shared" si="32"/>
        <v>0.10296395756973994</v>
      </c>
      <c r="V194" s="302">
        <f t="shared" si="32"/>
        <v>0.10347713725714788</v>
      </c>
      <c r="W194" s="302">
        <f t="shared" si="32"/>
        <v>0.10463039642803304</v>
      </c>
      <c r="X194" s="302">
        <f t="shared" si="32"/>
        <v>0.10521354016719538</v>
      </c>
      <c r="Y194" s="302">
        <f t="shared" si="32"/>
        <v>0.1045801474227645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0.11781705031354177</v>
      </c>
      <c r="C195" s="302">
        <f t="shared" si="33"/>
        <v>0.11586140446693552</v>
      </c>
      <c r="D195" s="302">
        <f t="shared" si="33"/>
        <v>0.11194104776290432</v>
      </c>
      <c r="E195" s="302">
        <f t="shared" si="33"/>
        <v>0.11163700124209854</v>
      </c>
      <c r="F195" s="302">
        <f t="shared" si="33"/>
        <v>0.11712018359127593</v>
      </c>
      <c r="G195" s="302">
        <f t="shared" si="33"/>
        <v>0.11171653487918194</v>
      </c>
      <c r="H195" s="302">
        <f t="shared" si="33"/>
        <v>0.11483591262944949</v>
      </c>
      <c r="I195" s="302">
        <f t="shared" si="33"/>
        <v>0.11773310077844462</v>
      </c>
      <c r="J195" s="302">
        <f t="shared" si="33"/>
        <v>0.10726707266661739</v>
      </c>
      <c r="K195" s="302">
        <f t="shared" si="33"/>
        <v>0.11032683825438261</v>
      </c>
      <c r="L195" s="302">
        <f t="shared" si="33"/>
        <v>9.3330360090917136E-2</v>
      </c>
      <c r="M195" s="302">
        <f t="shared" si="33"/>
        <v>9.781409322923959E-2</v>
      </c>
      <c r="N195" s="302">
        <f t="shared" si="33"/>
        <v>9.723303503615878E-2</v>
      </c>
      <c r="O195" s="302">
        <f t="shared" si="33"/>
        <v>9.7330365422380383E-2</v>
      </c>
      <c r="P195" s="302">
        <f t="shared" si="33"/>
        <v>0.10024351506940204</v>
      </c>
      <c r="Q195" s="302">
        <f t="shared" si="33"/>
        <v>9.9164345643500018E-2</v>
      </c>
      <c r="R195" s="302">
        <f t="shared" si="33"/>
        <v>9.975270597742486E-2</v>
      </c>
      <c r="S195" s="302">
        <f t="shared" si="33"/>
        <v>0.10270010669781915</v>
      </c>
      <c r="T195" s="302">
        <f t="shared" si="33"/>
        <v>0.1062985813653633</v>
      </c>
      <c r="U195" s="302">
        <f t="shared" si="33"/>
        <v>0.1120432422285252</v>
      </c>
      <c r="V195" s="302">
        <f t="shared" si="33"/>
        <v>0.10476100038696708</v>
      </c>
      <c r="W195" s="302">
        <f t="shared" si="33"/>
        <v>0.10834692966584152</v>
      </c>
      <c r="X195" s="302">
        <f t="shared" si="33"/>
        <v>0.10265686079843955</v>
      </c>
      <c r="Y195" s="302">
        <f t="shared" si="33"/>
        <v>0.10885911545642819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0.37601417900241629</v>
      </c>
      <c r="C196" s="301">
        <f t="shared" si="34"/>
        <v>0.36545789905612208</v>
      </c>
      <c r="D196" s="301">
        <f t="shared" si="34"/>
        <v>0.35425666237483555</v>
      </c>
      <c r="E196" s="301">
        <f t="shared" si="34"/>
        <v>0.35362217291971743</v>
      </c>
      <c r="F196" s="301">
        <f t="shared" si="34"/>
        <v>0.37813854092588783</v>
      </c>
      <c r="G196" s="301">
        <f t="shared" si="34"/>
        <v>0.3697816414627017</v>
      </c>
      <c r="H196" s="301">
        <f t="shared" si="34"/>
        <v>0.38472890772423535</v>
      </c>
      <c r="I196" s="301">
        <f t="shared" si="34"/>
        <v>0.38604283261390032</v>
      </c>
      <c r="J196" s="301">
        <f t="shared" si="34"/>
        <v>0.37560595082600284</v>
      </c>
      <c r="K196" s="301">
        <f t="shared" si="34"/>
        <v>0.36988553148652475</v>
      </c>
      <c r="L196" s="301">
        <f t="shared" si="34"/>
        <v>0.36857655109600096</v>
      </c>
      <c r="M196" s="301">
        <f t="shared" si="34"/>
        <v>0.37769254592555868</v>
      </c>
      <c r="N196" s="301">
        <f t="shared" si="34"/>
        <v>0.37732625298487488</v>
      </c>
      <c r="O196" s="301">
        <f t="shared" si="34"/>
        <v>0.37268834769548448</v>
      </c>
      <c r="P196" s="301">
        <f t="shared" si="34"/>
        <v>0.37770957084170326</v>
      </c>
      <c r="Q196" s="301">
        <f t="shared" si="34"/>
        <v>0.37834649948058735</v>
      </c>
      <c r="R196" s="301">
        <f t="shared" si="34"/>
        <v>0.38166174014556553</v>
      </c>
      <c r="S196" s="301">
        <f t="shared" si="34"/>
        <v>0.38972287226388419</v>
      </c>
      <c r="T196" s="301">
        <f t="shared" si="34"/>
        <v>0.40229419945509937</v>
      </c>
      <c r="U196" s="301">
        <f t="shared" si="34"/>
        <v>0.41236880498459261</v>
      </c>
      <c r="V196" s="301">
        <f t="shared" si="34"/>
        <v>0.39938621615039338</v>
      </c>
      <c r="W196" s="301">
        <f t="shared" si="34"/>
        <v>0.40847564887384552</v>
      </c>
      <c r="X196" s="301">
        <f t="shared" si="34"/>
        <v>0.39868092286348916</v>
      </c>
      <c r="Y196" s="301">
        <f t="shared" si="34"/>
        <v>0.40936161139193239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0.15004929833707192</v>
      </c>
      <c r="C197" s="302">
        <f t="shared" si="35"/>
        <v>0.1432438106502685</v>
      </c>
      <c r="D197" s="302">
        <f t="shared" si="35"/>
        <v>0.13956154454611389</v>
      </c>
      <c r="E197" s="302">
        <f t="shared" si="35"/>
        <v>0.13951019510008408</v>
      </c>
      <c r="F197" s="302">
        <f t="shared" si="35"/>
        <v>0.15351020200316384</v>
      </c>
      <c r="G197" s="302">
        <f t="shared" si="35"/>
        <v>0.15551712367737905</v>
      </c>
      <c r="H197" s="302">
        <f t="shared" si="35"/>
        <v>0.16448164109896549</v>
      </c>
      <c r="I197" s="302">
        <f t="shared" si="35"/>
        <v>0.16023896129847323</v>
      </c>
      <c r="J197" s="302">
        <f t="shared" si="35"/>
        <v>0.16987519105967175</v>
      </c>
      <c r="K197" s="302">
        <f t="shared" si="35"/>
        <v>0.15828635484790471</v>
      </c>
      <c r="L197" s="302">
        <f t="shared" si="35"/>
        <v>0.18957543347954928</v>
      </c>
      <c r="M197" s="302">
        <f t="shared" si="35"/>
        <v>0.19009194104610064</v>
      </c>
      <c r="N197" s="302">
        <f t="shared" si="35"/>
        <v>0.19084007717073201</v>
      </c>
      <c r="O197" s="302">
        <f t="shared" si="35"/>
        <v>0.1860154989927475</v>
      </c>
      <c r="P197" s="302">
        <f t="shared" si="35"/>
        <v>0.18544950440946351</v>
      </c>
      <c r="Q197" s="302">
        <f t="shared" si="35"/>
        <v>0.18815620469763483</v>
      </c>
      <c r="R197" s="302">
        <f t="shared" si="35"/>
        <v>0.1903430113007373</v>
      </c>
      <c r="S197" s="302">
        <f t="shared" si="35"/>
        <v>0.19275123452102777</v>
      </c>
      <c r="T197" s="302">
        <f t="shared" si="35"/>
        <v>0.1984209384186286</v>
      </c>
      <c r="U197" s="302">
        <f t="shared" si="35"/>
        <v>0.19747768530242757</v>
      </c>
      <c r="V197" s="302">
        <f t="shared" si="35"/>
        <v>0.19846192813074817</v>
      </c>
      <c r="W197" s="302">
        <f t="shared" si="35"/>
        <v>0.20067379874057722</v>
      </c>
      <c r="X197" s="302">
        <f t="shared" si="35"/>
        <v>0.20179222773773761</v>
      </c>
      <c r="Y197" s="302">
        <f t="shared" si="35"/>
        <v>0.20057742465508774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0.22596488066534429</v>
      </c>
      <c r="C198" s="302">
        <f t="shared" si="36"/>
        <v>0.22221408840585358</v>
      </c>
      <c r="D198" s="302">
        <f t="shared" si="36"/>
        <v>0.21469511782872167</v>
      </c>
      <c r="E198" s="302">
        <f t="shared" si="36"/>
        <v>0.21411197781963334</v>
      </c>
      <c r="F198" s="302">
        <f t="shared" si="36"/>
        <v>0.22462833892272396</v>
      </c>
      <c r="G198" s="302">
        <f t="shared" si="36"/>
        <v>0.2142645177853226</v>
      </c>
      <c r="H198" s="302">
        <f t="shared" si="36"/>
        <v>0.22024726662526981</v>
      </c>
      <c r="I198" s="302">
        <f t="shared" si="36"/>
        <v>0.22580387131542701</v>
      </c>
      <c r="J198" s="302">
        <f t="shared" si="36"/>
        <v>0.20573075976633118</v>
      </c>
      <c r="K198" s="302">
        <f t="shared" si="36"/>
        <v>0.21159917663862005</v>
      </c>
      <c r="L198" s="302">
        <f t="shared" si="36"/>
        <v>0.17900111761645171</v>
      </c>
      <c r="M198" s="302">
        <f t="shared" si="36"/>
        <v>0.18760060487945818</v>
      </c>
      <c r="N198" s="302">
        <f t="shared" si="36"/>
        <v>0.18648617581414276</v>
      </c>
      <c r="O198" s="302">
        <f t="shared" si="36"/>
        <v>0.18667284870273701</v>
      </c>
      <c r="P198" s="302">
        <f t="shared" si="36"/>
        <v>0.19226006643223978</v>
      </c>
      <c r="Q198" s="302">
        <f t="shared" si="36"/>
        <v>0.1901902947829523</v>
      </c>
      <c r="R198" s="302">
        <f t="shared" si="36"/>
        <v>0.19131872884482826</v>
      </c>
      <c r="S198" s="302">
        <f t="shared" si="36"/>
        <v>0.19697163774285642</v>
      </c>
      <c r="T198" s="302">
        <f t="shared" si="36"/>
        <v>0.20387326103647069</v>
      </c>
      <c r="U198" s="302">
        <f t="shared" si="36"/>
        <v>0.21489111968216504</v>
      </c>
      <c r="V198" s="302">
        <f t="shared" si="36"/>
        <v>0.20092428801964518</v>
      </c>
      <c r="W198" s="302">
        <f t="shared" si="36"/>
        <v>0.20780185013326818</v>
      </c>
      <c r="X198" s="302">
        <f t="shared" si="36"/>
        <v>0.19688869512575152</v>
      </c>
      <c r="Y198" s="302">
        <f t="shared" si="36"/>
        <v>0.20878418673684462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0.40162358299148626</v>
      </c>
      <c r="C199" s="301">
        <f t="shared" si="37"/>
        <v>0.41774762795734316</v>
      </c>
      <c r="D199" s="301">
        <f t="shared" si="37"/>
        <v>0.43485498273884099</v>
      </c>
      <c r="E199" s="301">
        <f t="shared" si="37"/>
        <v>0.43582243108517366</v>
      </c>
      <c r="F199" s="301">
        <f t="shared" si="37"/>
        <v>0.39837541684978905</v>
      </c>
      <c r="G199" s="301">
        <f t="shared" si="37"/>
        <v>0.41114048553271199</v>
      </c>
      <c r="H199" s="301">
        <f t="shared" si="37"/>
        <v>0.38830938761272293</v>
      </c>
      <c r="I199" s="301">
        <f t="shared" si="37"/>
        <v>0.38629954714910886</v>
      </c>
      <c r="J199" s="301">
        <f t="shared" si="37"/>
        <v>0.40224141583132256</v>
      </c>
      <c r="K199" s="301">
        <f t="shared" si="37"/>
        <v>0.41097692674336095</v>
      </c>
      <c r="L199" s="301">
        <f t="shared" si="37"/>
        <v>0.41297639151750043</v>
      </c>
      <c r="M199" s="301">
        <f t="shared" si="37"/>
        <v>0.39905217374570906</v>
      </c>
      <c r="N199" s="301">
        <f t="shared" si="37"/>
        <v>0.39961162776105108</v>
      </c>
      <c r="O199" s="301">
        <f t="shared" si="37"/>
        <v>0.40669580686242063</v>
      </c>
      <c r="P199" s="301">
        <f t="shared" si="37"/>
        <v>0.39902599687463158</v>
      </c>
      <c r="Q199" s="301">
        <f t="shared" si="37"/>
        <v>0.39805327773895011</v>
      </c>
      <c r="R199" s="301">
        <f t="shared" si="37"/>
        <v>0.39298990044952631</v>
      </c>
      <c r="S199" s="301">
        <f t="shared" si="37"/>
        <v>0.38067765023210476</v>
      </c>
      <c r="T199" s="301">
        <f t="shared" si="37"/>
        <v>0.36147497084658919</v>
      </c>
      <c r="U199" s="301">
        <f t="shared" si="37"/>
        <v>0.34608660302808614</v>
      </c>
      <c r="V199" s="301">
        <f t="shared" si="37"/>
        <v>0.3659170292661677</v>
      </c>
      <c r="W199" s="301">
        <f t="shared" si="37"/>
        <v>0.35203312928135555</v>
      </c>
      <c r="X199" s="301">
        <f t="shared" si="37"/>
        <v>0.36699441704411379</v>
      </c>
      <c r="Y199" s="301">
        <f t="shared" si="37"/>
        <v>0.35067996070496749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3.9209322525144807E-2</v>
      </c>
      <c r="C200" s="302">
        <f t="shared" si="38"/>
        <v>3.8585929473423444E-2</v>
      </c>
      <c r="D200" s="302">
        <f t="shared" si="38"/>
        <v>3.9226623016672568E-2</v>
      </c>
      <c r="E200" s="302">
        <f t="shared" si="38"/>
        <v>3.9672322568305704E-2</v>
      </c>
      <c r="F200" s="302">
        <f t="shared" si="38"/>
        <v>4.0668001751285009E-2</v>
      </c>
      <c r="G200" s="302">
        <f t="shared" si="38"/>
        <v>4.2184471570571189E-2</v>
      </c>
      <c r="H200" s="302">
        <f t="shared" si="38"/>
        <v>4.2983250700787658E-2</v>
      </c>
      <c r="I200" s="302">
        <f t="shared" si="38"/>
        <v>4.2546773436979657E-2</v>
      </c>
      <c r="J200" s="302">
        <f t="shared" si="38"/>
        <v>4.6381745506077404E-2</v>
      </c>
      <c r="K200" s="302">
        <f t="shared" si="38"/>
        <v>4.3800260950166967E-2</v>
      </c>
      <c r="L200" s="302">
        <f t="shared" si="38"/>
        <v>5.2959824525258749E-2</v>
      </c>
      <c r="M200" s="302">
        <f t="shared" si="38"/>
        <v>5.1854370499747032E-2</v>
      </c>
      <c r="N200" s="302">
        <f t="shared" si="38"/>
        <v>5.2122498291692111E-2</v>
      </c>
      <c r="O200" s="302">
        <f t="shared" si="38"/>
        <v>5.1416040107351936E-2</v>
      </c>
      <c r="P200" s="302">
        <f t="shared" si="38"/>
        <v>5.0737395132708862E-2</v>
      </c>
      <c r="Q200" s="302">
        <f t="shared" si="38"/>
        <v>5.1258591060045863E-2</v>
      </c>
      <c r="R200" s="302">
        <f t="shared" si="38"/>
        <v>5.0976131463625139E-2</v>
      </c>
      <c r="S200" s="302">
        <f t="shared" si="38"/>
        <v>4.9839970430475174E-2</v>
      </c>
      <c r="T200" s="302">
        <f t="shared" si="38"/>
        <v>5.0427298581686014E-2</v>
      </c>
      <c r="U200" s="302">
        <f t="shared" si="38"/>
        <v>4.8832789767810518E-2</v>
      </c>
      <c r="V200" s="302">
        <f t="shared" si="38"/>
        <v>5.0506886685110927E-2</v>
      </c>
      <c r="W200" s="302">
        <f t="shared" si="38"/>
        <v>5.0218641302682623E-2</v>
      </c>
      <c r="X200" s="302">
        <f t="shared" si="38"/>
        <v>5.1669678643098724E-2</v>
      </c>
      <c r="Y200" s="302">
        <f t="shared" si="38"/>
        <v>5.0005011784389049E-2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0.29766764468559154</v>
      </c>
      <c r="C201" s="302">
        <f t="shared" si="39"/>
        <v>0.31379168965144916</v>
      </c>
      <c r="D201" s="302">
        <f t="shared" si="39"/>
        <v>0.33089904443291684</v>
      </c>
      <c r="E201" s="302">
        <f t="shared" si="39"/>
        <v>0.33186649277929964</v>
      </c>
      <c r="F201" s="302">
        <f t="shared" si="39"/>
        <v>0.29441947854388867</v>
      </c>
      <c r="G201" s="302">
        <f t="shared" si="39"/>
        <v>0.3071845472269516</v>
      </c>
      <c r="H201" s="302">
        <f t="shared" si="39"/>
        <v>0.28435344930686979</v>
      </c>
      <c r="I201" s="302">
        <f t="shared" si="39"/>
        <v>0.28234360884337184</v>
      </c>
      <c r="J201" s="302">
        <f t="shared" si="39"/>
        <v>0.2982854775255972</v>
      </c>
      <c r="K201" s="302">
        <f t="shared" si="39"/>
        <v>0.30702098843778719</v>
      </c>
      <c r="L201" s="302">
        <f t="shared" si="39"/>
        <v>0.30902045321189808</v>
      </c>
      <c r="M201" s="302">
        <f t="shared" si="39"/>
        <v>0.29509623544006713</v>
      </c>
      <c r="N201" s="302">
        <f t="shared" si="39"/>
        <v>0.29565568945545018</v>
      </c>
      <c r="O201" s="302">
        <f t="shared" si="39"/>
        <v>0.30273986855683699</v>
      </c>
      <c r="P201" s="302">
        <f t="shared" si="39"/>
        <v>0.29507005856886465</v>
      </c>
      <c r="Q201" s="302">
        <f t="shared" si="39"/>
        <v>0.29409733943315691</v>
      </c>
      <c r="R201" s="302">
        <f t="shared" si="39"/>
        <v>0.28903396214367777</v>
      </c>
      <c r="S201" s="302">
        <f t="shared" si="39"/>
        <v>0.27672171192622802</v>
      </c>
      <c r="T201" s="302">
        <f t="shared" si="39"/>
        <v>0.2575190325406963</v>
      </c>
      <c r="U201" s="302">
        <f t="shared" si="39"/>
        <v>0.24213066472243935</v>
      </c>
      <c r="V201" s="302">
        <f t="shared" si="39"/>
        <v>0.26196109096029874</v>
      </c>
      <c r="W201" s="302">
        <f t="shared" si="39"/>
        <v>0.24807719097567613</v>
      </c>
      <c r="X201" s="302">
        <f t="shared" si="39"/>
        <v>0.26303847873823816</v>
      </c>
      <c r="Y201" s="302">
        <f t="shared" si="39"/>
        <v>0.24672402239925589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6.474661578074993E-2</v>
      </c>
      <c r="C202" s="303">
        <f t="shared" si="40"/>
        <v>6.5370008832470572E-2</v>
      </c>
      <c r="D202" s="303">
        <f t="shared" si="40"/>
        <v>6.4729315289251577E-2</v>
      </c>
      <c r="E202" s="303">
        <f t="shared" si="40"/>
        <v>6.428361573756837E-2</v>
      </c>
      <c r="F202" s="303">
        <f t="shared" si="40"/>
        <v>6.3287936554615398E-2</v>
      </c>
      <c r="G202" s="303">
        <f t="shared" si="40"/>
        <v>6.1771466735189136E-2</v>
      </c>
      <c r="H202" s="303">
        <f t="shared" si="40"/>
        <v>6.0972687605065461E-2</v>
      </c>
      <c r="I202" s="303">
        <f t="shared" si="40"/>
        <v>6.1409164868757381E-2</v>
      </c>
      <c r="J202" s="303">
        <f t="shared" si="40"/>
        <v>5.7574192799647941E-2</v>
      </c>
      <c r="K202" s="303">
        <f t="shared" si="40"/>
        <v>6.0155677355406799E-2</v>
      </c>
      <c r="L202" s="303">
        <f t="shared" si="40"/>
        <v>5.0996113780343535E-2</v>
      </c>
      <c r="M202" s="303">
        <f t="shared" si="40"/>
        <v>5.2101567805894873E-2</v>
      </c>
      <c r="N202" s="303">
        <f t="shared" si="40"/>
        <v>5.1833440013908799E-2</v>
      </c>
      <c r="O202" s="303">
        <f t="shared" si="40"/>
        <v>5.2539898198231724E-2</v>
      </c>
      <c r="P202" s="303">
        <f t="shared" si="40"/>
        <v>5.3218543173058054E-2</v>
      </c>
      <c r="Q202" s="303">
        <f t="shared" si="40"/>
        <v>5.2697347245747317E-2</v>
      </c>
      <c r="R202" s="303">
        <f t="shared" si="40"/>
        <v>5.2979806842223386E-2</v>
      </c>
      <c r="S202" s="303">
        <f t="shared" si="40"/>
        <v>5.4115967875401579E-2</v>
      </c>
      <c r="T202" s="303">
        <f t="shared" si="40"/>
        <v>5.3528639724206892E-2</v>
      </c>
      <c r="U202" s="303">
        <f t="shared" si="40"/>
        <v>5.5123148537836328E-2</v>
      </c>
      <c r="V202" s="303">
        <f t="shared" si="40"/>
        <v>5.344905162075804E-2</v>
      </c>
      <c r="W202" s="303">
        <f t="shared" si="40"/>
        <v>5.3737297002996808E-2</v>
      </c>
      <c r="X202" s="303">
        <f t="shared" si="40"/>
        <v>5.2286259662776939E-2</v>
      </c>
      <c r="Y202" s="303">
        <f t="shared" si="40"/>
        <v>5.3950926521322495E-2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1</v>
      </c>
      <c r="D204" s="232">
        <f t="shared" si="41"/>
        <v>0.99999999999999989</v>
      </c>
      <c r="E204" s="232">
        <f t="shared" si="41"/>
        <v>0.99999999999999978</v>
      </c>
      <c r="F204" s="232">
        <f t="shared" si="41"/>
        <v>0.99999999999999967</v>
      </c>
      <c r="G204" s="232">
        <f t="shared" si="41"/>
        <v>0.99999999999999989</v>
      </c>
      <c r="H204" s="232">
        <f t="shared" si="41"/>
        <v>1</v>
      </c>
      <c r="I204" s="232">
        <f t="shared" si="41"/>
        <v>1</v>
      </c>
      <c r="J204" s="232">
        <f t="shared" si="41"/>
        <v>1.0000000000000002</v>
      </c>
      <c r="K204" s="232">
        <f t="shared" si="41"/>
        <v>1.0000000000000002</v>
      </c>
      <c r="L204" s="232">
        <f t="shared" si="41"/>
        <v>0.99999999999999989</v>
      </c>
      <c r="M204" s="232">
        <f t="shared" si="41"/>
        <v>0.99999999999999989</v>
      </c>
      <c r="N204" s="232">
        <f t="shared" si="41"/>
        <v>0.99999999999999989</v>
      </c>
      <c r="O204" s="232">
        <f t="shared" si="41"/>
        <v>1.0000000000000002</v>
      </c>
      <c r="P204" s="232">
        <f t="shared" si="41"/>
        <v>1.0000000000000004</v>
      </c>
      <c r="Q204" s="232">
        <f t="shared" si="41"/>
        <v>0.99999999999999978</v>
      </c>
      <c r="R204" s="232">
        <f t="shared" si="41"/>
        <v>1.0000000000000002</v>
      </c>
      <c r="S204" s="232">
        <f t="shared" si="41"/>
        <v>1.0000000000000004</v>
      </c>
      <c r="T204" s="232">
        <f t="shared" si="41"/>
        <v>0.99999999999999978</v>
      </c>
      <c r="U204" s="232">
        <f t="shared" si="41"/>
        <v>1</v>
      </c>
      <c r="V204" s="232">
        <f t="shared" si="41"/>
        <v>0.99999999999999989</v>
      </c>
      <c r="W204" s="232">
        <f t="shared" si="41"/>
        <v>1.0000000000000002</v>
      </c>
      <c r="X204" s="232">
        <f t="shared" si="41"/>
        <v>0.99999999999999978</v>
      </c>
      <c r="Y204" s="232">
        <f t="shared" si="41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1.6297554041531923E-3</v>
      </c>
      <c r="C205" s="299">
        <f t="shared" si="42"/>
        <v>1.6297554041532231E-3</v>
      </c>
      <c r="D205" s="299">
        <f t="shared" si="42"/>
        <v>1.6297554041532875E-3</v>
      </c>
      <c r="E205" s="299">
        <f t="shared" si="42"/>
        <v>1.6297554041532387E-3</v>
      </c>
      <c r="F205" s="299">
        <f t="shared" si="42"/>
        <v>1.6297554041533018E-3</v>
      </c>
      <c r="G205" s="299">
        <f t="shared" si="42"/>
        <v>1.6297554041530226E-3</v>
      </c>
      <c r="H205" s="299">
        <f t="shared" si="42"/>
        <v>1.62975540415324E-3</v>
      </c>
      <c r="I205" s="299">
        <f t="shared" si="42"/>
        <v>1.6297554041530763E-3</v>
      </c>
      <c r="J205" s="299">
        <f t="shared" si="42"/>
        <v>1.6297554041531145E-3</v>
      </c>
      <c r="K205" s="299">
        <f t="shared" si="42"/>
        <v>1.6297554041537707E-3</v>
      </c>
      <c r="L205" s="299">
        <f t="shared" si="42"/>
        <v>1.6297554041538652E-3</v>
      </c>
      <c r="M205" s="299">
        <f t="shared" si="42"/>
        <v>1.6297554041538149E-3</v>
      </c>
      <c r="N205" s="299">
        <f t="shared" si="42"/>
        <v>1.6297554041538643E-3</v>
      </c>
      <c r="O205" s="299">
        <f t="shared" si="42"/>
        <v>1.6297554041542681E-3</v>
      </c>
      <c r="P205" s="299">
        <f t="shared" si="42"/>
        <v>1.6297554041540328E-3</v>
      </c>
      <c r="Q205" s="299">
        <f t="shared" si="42"/>
        <v>1.6297554041540133E-3</v>
      </c>
      <c r="R205" s="299">
        <f t="shared" si="42"/>
        <v>1.6297554041540005E-3</v>
      </c>
      <c r="S205" s="299">
        <f t="shared" si="42"/>
        <v>1.6297554041539337E-3</v>
      </c>
      <c r="T205" s="299">
        <f t="shared" si="42"/>
        <v>1.6297554041539602E-3</v>
      </c>
      <c r="U205" s="299">
        <f t="shared" si="42"/>
        <v>1.6297554041542212E-3</v>
      </c>
      <c r="V205" s="299">
        <f t="shared" si="42"/>
        <v>1.6297554041538724E-3</v>
      </c>
      <c r="W205" s="299">
        <f t="shared" si="42"/>
        <v>1.6297554041542152E-3</v>
      </c>
      <c r="X205" s="299">
        <f t="shared" si="42"/>
        <v>1.6297554041539296E-3</v>
      </c>
      <c r="Y205" s="299">
        <f t="shared" si="42"/>
        <v>1.6297554041542659E-3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8.1347755111794864E-4</v>
      </c>
      <c r="C206" s="233">
        <f t="shared" si="43"/>
        <v>8.1347755111796382E-4</v>
      </c>
      <c r="D206" s="233">
        <f t="shared" si="43"/>
        <v>8.1347755111799646E-4</v>
      </c>
      <c r="E206" s="233">
        <f t="shared" si="43"/>
        <v>8.1347755111797141E-4</v>
      </c>
      <c r="F206" s="233">
        <f t="shared" si="43"/>
        <v>8.1347755111800329E-4</v>
      </c>
      <c r="G206" s="233">
        <f t="shared" si="43"/>
        <v>8.1347755111786408E-4</v>
      </c>
      <c r="H206" s="233">
        <f t="shared" si="43"/>
        <v>8.1347755111797217E-4</v>
      </c>
      <c r="I206" s="233">
        <f t="shared" si="43"/>
        <v>8.1347755111789118E-4</v>
      </c>
      <c r="J206" s="233">
        <f t="shared" si="43"/>
        <v>8.1347755111791005E-4</v>
      </c>
      <c r="K206" s="233">
        <f t="shared" si="43"/>
        <v>8.1347755111823748E-4</v>
      </c>
      <c r="L206" s="233">
        <f t="shared" si="43"/>
        <v>8.1347755111828442E-4</v>
      </c>
      <c r="M206" s="233">
        <f t="shared" si="43"/>
        <v>8.1347755111825938E-4</v>
      </c>
      <c r="N206" s="233">
        <f t="shared" si="43"/>
        <v>8.1347755111828388E-4</v>
      </c>
      <c r="O206" s="233">
        <f t="shared" si="43"/>
        <v>8.1347755111848554E-4</v>
      </c>
      <c r="P206" s="233">
        <f t="shared" si="43"/>
        <v>8.1347755111836823E-4</v>
      </c>
      <c r="Q206" s="233">
        <f t="shared" si="43"/>
        <v>8.1347755111835858E-4</v>
      </c>
      <c r="R206" s="233">
        <f t="shared" si="43"/>
        <v>8.1347755111835208E-4</v>
      </c>
      <c r="S206" s="233">
        <f t="shared" si="43"/>
        <v>8.1347755111831857E-4</v>
      </c>
      <c r="T206" s="233">
        <f t="shared" si="43"/>
        <v>8.1347755111833234E-4</v>
      </c>
      <c r="U206" s="233">
        <f t="shared" si="43"/>
        <v>8.1347755111846234E-4</v>
      </c>
      <c r="V206" s="233">
        <f t="shared" si="43"/>
        <v>8.13477551118288E-4</v>
      </c>
      <c r="W206" s="233">
        <f t="shared" si="43"/>
        <v>8.1347755111845909E-4</v>
      </c>
      <c r="X206" s="233">
        <f t="shared" si="43"/>
        <v>8.1347755111831651E-4</v>
      </c>
      <c r="Y206" s="233">
        <f t="shared" si="43"/>
        <v>8.1347755111848457E-4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2.067909999508066E-2</v>
      </c>
      <c r="C207" s="233">
        <f t="shared" si="44"/>
        <v>2.0679099995081041E-2</v>
      </c>
      <c r="D207" s="233">
        <f t="shared" si="44"/>
        <v>2.067909999508187E-2</v>
      </c>
      <c r="E207" s="233">
        <f t="shared" si="44"/>
        <v>2.0679099995081239E-2</v>
      </c>
      <c r="F207" s="233">
        <f t="shared" si="44"/>
        <v>2.0679099995082051E-2</v>
      </c>
      <c r="G207" s="233">
        <f t="shared" si="44"/>
        <v>2.0679099995078502E-2</v>
      </c>
      <c r="H207" s="233">
        <f t="shared" si="44"/>
        <v>2.0679099995081256E-2</v>
      </c>
      <c r="I207" s="233">
        <f t="shared" si="44"/>
        <v>2.0679099995079192E-2</v>
      </c>
      <c r="J207" s="233">
        <f t="shared" si="44"/>
        <v>2.0679099995079678E-2</v>
      </c>
      <c r="K207" s="233">
        <f t="shared" si="44"/>
        <v>2.0679099995088004E-2</v>
      </c>
      <c r="L207" s="233">
        <f t="shared" si="44"/>
        <v>2.0679099995089198E-2</v>
      </c>
      <c r="M207" s="233">
        <f t="shared" si="44"/>
        <v>2.067909999508856E-2</v>
      </c>
      <c r="N207" s="233">
        <f t="shared" si="44"/>
        <v>2.0679099995089188E-2</v>
      </c>
      <c r="O207" s="233">
        <f t="shared" si="44"/>
        <v>2.0679099995094308E-2</v>
      </c>
      <c r="P207" s="233">
        <f t="shared" si="44"/>
        <v>2.0679099995091325E-2</v>
      </c>
      <c r="Q207" s="233">
        <f t="shared" si="44"/>
        <v>2.0679099995091082E-2</v>
      </c>
      <c r="R207" s="233">
        <f t="shared" si="44"/>
        <v>2.0679099995090912E-2</v>
      </c>
      <c r="S207" s="233">
        <f t="shared" si="44"/>
        <v>2.0679099995090062E-2</v>
      </c>
      <c r="T207" s="233">
        <f t="shared" si="44"/>
        <v>2.0679099995090398E-2</v>
      </c>
      <c r="U207" s="233">
        <f t="shared" si="44"/>
        <v>2.0679099995093712E-2</v>
      </c>
      <c r="V207" s="233">
        <f t="shared" si="44"/>
        <v>2.0679099995089281E-2</v>
      </c>
      <c r="W207" s="233">
        <f t="shared" si="44"/>
        <v>2.0679099995093639E-2</v>
      </c>
      <c r="X207" s="233">
        <f t="shared" si="44"/>
        <v>2.067909999509002E-2</v>
      </c>
      <c r="Y207" s="233">
        <f t="shared" si="44"/>
        <v>2.0679099995094277E-2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5.4325180138439756E-4</v>
      </c>
      <c r="C208" s="233">
        <f t="shared" si="45"/>
        <v>5.4325180138440775E-4</v>
      </c>
      <c r="D208" s="233">
        <f t="shared" si="45"/>
        <v>5.4325180138442932E-4</v>
      </c>
      <c r="E208" s="233">
        <f t="shared" si="45"/>
        <v>5.4325180138441306E-4</v>
      </c>
      <c r="F208" s="233">
        <f t="shared" si="45"/>
        <v>5.432518013844342E-4</v>
      </c>
      <c r="G208" s="233">
        <f t="shared" si="45"/>
        <v>5.4325180138434118E-4</v>
      </c>
      <c r="H208" s="233">
        <f t="shared" si="45"/>
        <v>5.4325180138441339E-4</v>
      </c>
      <c r="I208" s="233">
        <f t="shared" si="45"/>
        <v>5.4325180138435896E-4</v>
      </c>
      <c r="J208" s="233">
        <f t="shared" si="45"/>
        <v>5.4325180138437153E-4</v>
      </c>
      <c r="K208" s="233">
        <f t="shared" si="45"/>
        <v>5.4325180138459044E-4</v>
      </c>
      <c r="L208" s="233">
        <f t="shared" si="45"/>
        <v>5.4325180138462199E-4</v>
      </c>
      <c r="M208" s="233">
        <f t="shared" si="45"/>
        <v>5.4325180138460518E-4</v>
      </c>
      <c r="N208" s="233">
        <f t="shared" si="45"/>
        <v>5.4325180138462134E-4</v>
      </c>
      <c r="O208" s="233">
        <f t="shared" si="45"/>
        <v>5.432518013847561E-4</v>
      </c>
      <c r="P208" s="233">
        <f t="shared" si="45"/>
        <v>5.4325180138467771E-4</v>
      </c>
      <c r="Q208" s="233">
        <f t="shared" si="45"/>
        <v>5.4325180138467121E-4</v>
      </c>
      <c r="R208" s="233">
        <f t="shared" si="45"/>
        <v>5.4325180138466698E-4</v>
      </c>
      <c r="S208" s="233">
        <f t="shared" si="45"/>
        <v>5.4325180138464465E-4</v>
      </c>
      <c r="T208" s="233">
        <f t="shared" si="45"/>
        <v>5.4325180138465364E-4</v>
      </c>
      <c r="U208" s="233">
        <f t="shared" si="45"/>
        <v>5.4325180138474049E-4</v>
      </c>
      <c r="V208" s="233">
        <f t="shared" si="45"/>
        <v>5.4325180138462437E-4</v>
      </c>
      <c r="W208" s="233">
        <f t="shared" si="45"/>
        <v>5.4325180138473843E-4</v>
      </c>
      <c r="X208" s="233">
        <f t="shared" si="45"/>
        <v>5.4325180138464324E-4</v>
      </c>
      <c r="Y208" s="233">
        <f t="shared" si="45"/>
        <v>5.4325180138475545E-4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2.3531299725704563E-3</v>
      </c>
      <c r="C209" s="300">
        <f t="shared" si="46"/>
        <v>2.3032168067412032E-3</v>
      </c>
      <c r="D209" s="300">
        <f t="shared" si="46"/>
        <v>2.2983576410892654E-3</v>
      </c>
      <c r="E209" s="300">
        <f t="shared" si="46"/>
        <v>2.3157809152934122E-3</v>
      </c>
      <c r="F209" s="300">
        <f t="shared" si="46"/>
        <v>2.4226596902427898E-3</v>
      </c>
      <c r="G209" s="300">
        <f t="shared" si="46"/>
        <v>2.4269173197657757E-3</v>
      </c>
      <c r="H209" s="300">
        <f t="shared" si="46"/>
        <v>2.4726362728600699E-3</v>
      </c>
      <c r="I209" s="300">
        <f t="shared" si="46"/>
        <v>2.461741008627602E-3</v>
      </c>
      <c r="J209" s="300">
        <f t="shared" si="46"/>
        <v>2.4273818898587042E-3</v>
      </c>
      <c r="K209" s="300">
        <f t="shared" si="46"/>
        <v>2.4325512914055011E-3</v>
      </c>
      <c r="L209" s="300">
        <f t="shared" si="46"/>
        <v>2.4259630369549102E-3</v>
      </c>
      <c r="M209" s="300">
        <f t="shared" si="46"/>
        <v>2.4468958390587449E-3</v>
      </c>
      <c r="N209" s="300">
        <f t="shared" si="46"/>
        <v>2.447243825029673E-3</v>
      </c>
      <c r="O209" s="300">
        <f t="shared" si="46"/>
        <v>2.436865765586744E-3</v>
      </c>
      <c r="P209" s="300">
        <f t="shared" si="46"/>
        <v>2.4517621028666337E-3</v>
      </c>
      <c r="Q209" s="300">
        <f t="shared" si="46"/>
        <v>2.452191552877998E-3</v>
      </c>
      <c r="R209" s="300">
        <f t="shared" si="46"/>
        <v>2.463806504611961E-3</v>
      </c>
      <c r="S209" s="300">
        <f t="shared" si="46"/>
        <v>2.4838033887744858E-3</v>
      </c>
      <c r="T209" s="300">
        <f t="shared" si="46"/>
        <v>2.5073201746330419E-3</v>
      </c>
      <c r="U209" s="300">
        <f t="shared" si="46"/>
        <v>2.5198623220017368E-3</v>
      </c>
      <c r="V209" s="300">
        <f t="shared" si="46"/>
        <v>2.4948382885570022E-3</v>
      </c>
      <c r="W209" s="300">
        <f t="shared" si="46"/>
        <v>2.5192117052240419E-3</v>
      </c>
      <c r="X209" s="300">
        <f t="shared" si="46"/>
        <v>2.4365311290745965E-3</v>
      </c>
      <c r="Y209" s="300">
        <f t="shared" si="46"/>
        <v>2.5207040193768815E-3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0.5418388712279778</v>
      </c>
      <c r="C210" s="301">
        <f t="shared" si="47"/>
        <v>0.53851180519692521</v>
      </c>
      <c r="D210" s="301">
        <f t="shared" si="47"/>
        <v>0.52571124574009354</v>
      </c>
      <c r="E210" s="301">
        <f t="shared" si="47"/>
        <v>0.52180848193691365</v>
      </c>
      <c r="F210" s="301">
        <f t="shared" si="47"/>
        <v>0.53218160672349224</v>
      </c>
      <c r="G210" s="301">
        <f t="shared" si="47"/>
        <v>0.52106753462621425</v>
      </c>
      <c r="H210" s="301">
        <f t="shared" si="47"/>
        <v>0.53087206255775299</v>
      </c>
      <c r="I210" s="301">
        <f t="shared" si="47"/>
        <v>0.53489362797224482</v>
      </c>
      <c r="J210" s="301">
        <f t="shared" si="47"/>
        <v>0.52869991552046414</v>
      </c>
      <c r="K210" s="301">
        <f t="shared" si="47"/>
        <v>0.52108698962058286</v>
      </c>
      <c r="L210" s="301">
        <f t="shared" si="47"/>
        <v>0.52066446202580874</v>
      </c>
      <c r="M210" s="301">
        <f t="shared" si="47"/>
        <v>0.52803395528649011</v>
      </c>
      <c r="N210" s="301">
        <f t="shared" si="47"/>
        <v>0.52753432222904706</v>
      </c>
      <c r="O210" s="301">
        <f t="shared" si="47"/>
        <v>0.52376659249793711</v>
      </c>
      <c r="P210" s="301">
        <f t="shared" si="47"/>
        <v>0.52719537607522904</v>
      </c>
      <c r="Q210" s="301">
        <f t="shared" si="47"/>
        <v>0.52785832997685589</v>
      </c>
      <c r="R210" s="301">
        <f t="shared" si="47"/>
        <v>0.52963484291641427</v>
      </c>
      <c r="S210" s="301">
        <f t="shared" si="47"/>
        <v>0.53537900112918491</v>
      </c>
      <c r="T210" s="301">
        <f t="shared" si="47"/>
        <v>0.54549737550824495</v>
      </c>
      <c r="U210" s="301">
        <f t="shared" si="47"/>
        <v>0.55412452324731098</v>
      </c>
      <c r="V210" s="301">
        <f t="shared" si="47"/>
        <v>0.5444125622032624</v>
      </c>
      <c r="W210" s="301">
        <f t="shared" si="47"/>
        <v>0.55013769338764384</v>
      </c>
      <c r="X210" s="301">
        <f t="shared" si="47"/>
        <v>0.55373082468170254</v>
      </c>
      <c r="Y210" s="301">
        <f t="shared" si="47"/>
        <v>0.55081214545734603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0.299876059178183</v>
      </c>
      <c r="C211" s="302">
        <f t="shared" si="48"/>
        <v>0.3092993845707328</v>
      </c>
      <c r="D211" s="302">
        <f t="shared" si="48"/>
        <v>0.28154059946598053</v>
      </c>
      <c r="E211" s="302">
        <f t="shared" si="48"/>
        <v>0.26630314232820956</v>
      </c>
      <c r="F211" s="302">
        <f t="shared" si="48"/>
        <v>0.24924917266610391</v>
      </c>
      <c r="G211" s="302">
        <f t="shared" si="48"/>
        <v>0.22213725498169384</v>
      </c>
      <c r="H211" s="302">
        <f t="shared" si="48"/>
        <v>0.23001669834902574</v>
      </c>
      <c r="I211" s="302">
        <f t="shared" si="48"/>
        <v>0.24176118490109394</v>
      </c>
      <c r="J211" s="302">
        <f t="shared" si="48"/>
        <v>0.26011613042348836</v>
      </c>
      <c r="K211" s="302">
        <f t="shared" si="48"/>
        <v>0.22653722448854288</v>
      </c>
      <c r="L211" s="302">
        <f t="shared" si="48"/>
        <v>0.2730805865262721</v>
      </c>
      <c r="M211" s="302">
        <f t="shared" si="48"/>
        <v>0.27853911784775537</v>
      </c>
      <c r="N211" s="302">
        <f t="shared" si="48"/>
        <v>0.27806073274829513</v>
      </c>
      <c r="O211" s="302">
        <f t="shared" si="48"/>
        <v>0.26838674397396711</v>
      </c>
      <c r="P211" s="302">
        <f t="shared" si="48"/>
        <v>0.26667246389872712</v>
      </c>
      <c r="Q211" s="302">
        <f t="shared" si="48"/>
        <v>0.2714680154563972</v>
      </c>
      <c r="R211" s="302">
        <f t="shared" si="48"/>
        <v>0.27105756060854969</v>
      </c>
      <c r="S211" s="302">
        <f t="shared" si="48"/>
        <v>0.2750142682872469</v>
      </c>
      <c r="T211" s="302">
        <f t="shared" si="48"/>
        <v>0.29111411175289448</v>
      </c>
      <c r="U211" s="302">
        <f t="shared" si="48"/>
        <v>0.30227632341981303</v>
      </c>
      <c r="V211" s="302">
        <f t="shared" si="48"/>
        <v>0.29677137470628134</v>
      </c>
      <c r="W211" s="302">
        <f t="shared" si="48"/>
        <v>0.2976142813325382</v>
      </c>
      <c r="X211" s="302">
        <f t="shared" si="48"/>
        <v>0.34685278402218789</v>
      </c>
      <c r="Y211" s="302">
        <f t="shared" si="48"/>
        <v>0.2975306967969828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0.24196281204979486</v>
      </c>
      <c r="C212" s="302">
        <f t="shared" si="49"/>
        <v>0.2292124206261924</v>
      </c>
      <c r="D212" s="302">
        <f t="shared" si="49"/>
        <v>0.24417064627411306</v>
      </c>
      <c r="E212" s="302">
        <f t="shared" si="49"/>
        <v>0.25550533960870414</v>
      </c>
      <c r="F212" s="302">
        <f t="shared" si="49"/>
        <v>0.28293243405738833</v>
      </c>
      <c r="G212" s="302">
        <f t="shared" si="49"/>
        <v>0.29893027964452035</v>
      </c>
      <c r="H212" s="302">
        <f t="shared" si="49"/>
        <v>0.30085536420872727</v>
      </c>
      <c r="I212" s="302">
        <f t="shared" si="49"/>
        <v>0.29313244307115072</v>
      </c>
      <c r="J212" s="302">
        <f t="shared" si="49"/>
        <v>0.26858378509697578</v>
      </c>
      <c r="K212" s="302">
        <f t="shared" si="49"/>
        <v>0.29454976513203979</v>
      </c>
      <c r="L212" s="302">
        <f t="shared" si="49"/>
        <v>0.24758387549953664</v>
      </c>
      <c r="M212" s="302">
        <f t="shared" si="49"/>
        <v>0.24949483743873482</v>
      </c>
      <c r="N212" s="302">
        <f t="shared" si="49"/>
        <v>0.2494735894807521</v>
      </c>
      <c r="O212" s="302">
        <f t="shared" si="49"/>
        <v>0.25537984852396983</v>
      </c>
      <c r="P212" s="302">
        <f t="shared" si="49"/>
        <v>0.26052291217650181</v>
      </c>
      <c r="Q212" s="302">
        <f t="shared" si="49"/>
        <v>0.25639031452045868</v>
      </c>
      <c r="R212" s="302">
        <f t="shared" si="49"/>
        <v>0.25857728230786453</v>
      </c>
      <c r="S212" s="302">
        <f t="shared" si="49"/>
        <v>0.2603647328419379</v>
      </c>
      <c r="T212" s="302">
        <f t="shared" si="49"/>
        <v>0.25438326375535047</v>
      </c>
      <c r="U212" s="302">
        <f t="shared" si="49"/>
        <v>0.25184819982749801</v>
      </c>
      <c r="V212" s="302">
        <f t="shared" si="49"/>
        <v>0.24764118749698114</v>
      </c>
      <c r="W212" s="302">
        <f t="shared" si="49"/>
        <v>0.2525234120551057</v>
      </c>
      <c r="X212" s="302">
        <f t="shared" si="49"/>
        <v>0.20687804065951473</v>
      </c>
      <c r="Y212" s="302">
        <f t="shared" si="49"/>
        <v>0.25328144866036323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0.25860810430588854</v>
      </c>
      <c r="C213" s="301">
        <f t="shared" si="50"/>
        <v>0.25314471785081544</v>
      </c>
      <c r="D213" s="301">
        <f t="shared" si="50"/>
        <v>0.25242001984656415</v>
      </c>
      <c r="E213" s="301">
        <f t="shared" si="50"/>
        <v>0.25413263820290766</v>
      </c>
      <c r="F213" s="301">
        <f t="shared" si="50"/>
        <v>0.26585514961326862</v>
      </c>
      <c r="G213" s="301">
        <f t="shared" si="50"/>
        <v>0.26638380655173827</v>
      </c>
      <c r="H213" s="301">
        <f t="shared" si="50"/>
        <v>0.27137161464982951</v>
      </c>
      <c r="I213" s="301">
        <f t="shared" si="50"/>
        <v>0.26983778156059191</v>
      </c>
      <c r="J213" s="301">
        <f t="shared" si="50"/>
        <v>0.26609760655087655</v>
      </c>
      <c r="K213" s="301">
        <f t="shared" si="50"/>
        <v>0.26641997424579467</v>
      </c>
      <c r="L213" s="301">
        <f t="shared" si="50"/>
        <v>0.26570762967361922</v>
      </c>
      <c r="M213" s="301">
        <f t="shared" si="50"/>
        <v>0.26798915628008391</v>
      </c>
      <c r="N213" s="301">
        <f t="shared" si="50"/>
        <v>0.26802302979823162</v>
      </c>
      <c r="O213" s="301">
        <f t="shared" si="50"/>
        <v>0.26689374529111504</v>
      </c>
      <c r="P213" s="301">
        <f t="shared" si="50"/>
        <v>0.26850184660486726</v>
      </c>
      <c r="Q213" s="301">
        <f t="shared" si="50"/>
        <v>0.26856657895234326</v>
      </c>
      <c r="R213" s="301">
        <f t="shared" si="50"/>
        <v>0.26989135925634677</v>
      </c>
      <c r="S213" s="301">
        <f t="shared" si="50"/>
        <v>0.27215436819438515</v>
      </c>
      <c r="T213" s="301">
        <f t="shared" si="50"/>
        <v>0.2746430072112927</v>
      </c>
      <c r="U213" s="301">
        <f t="shared" si="50"/>
        <v>0.27601332345139057</v>
      </c>
      <c r="V213" s="301">
        <f t="shared" si="50"/>
        <v>0.27330907739381022</v>
      </c>
      <c r="W213" s="301">
        <f t="shared" si="50"/>
        <v>0.27593882116495388</v>
      </c>
      <c r="X213" s="301">
        <f t="shared" si="50"/>
        <v>0.266932229144075</v>
      </c>
      <c r="Y213" s="301">
        <f t="shared" si="50"/>
        <v>0.27611170568267279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0.10319814188477598</v>
      </c>
      <c r="C214" s="302">
        <f t="shared" si="51"/>
        <v>9.9221864199928872E-2</v>
      </c>
      <c r="D214" s="302">
        <f t="shared" si="51"/>
        <v>9.9442386229204288E-2</v>
      </c>
      <c r="E214" s="302">
        <f t="shared" si="51"/>
        <v>0.10025981584880948</v>
      </c>
      <c r="F214" s="302">
        <f t="shared" si="51"/>
        <v>0.10792731579485554</v>
      </c>
      <c r="G214" s="302">
        <f t="shared" si="51"/>
        <v>0.11203163906485139</v>
      </c>
      <c r="H214" s="302">
        <f t="shared" si="51"/>
        <v>0.11601844215271138</v>
      </c>
      <c r="I214" s="302">
        <f t="shared" si="51"/>
        <v>0.11200447769897715</v>
      </c>
      <c r="J214" s="302">
        <f t="shared" si="51"/>
        <v>0.12034788494150267</v>
      </c>
      <c r="K214" s="302">
        <f t="shared" si="51"/>
        <v>0.11400999226047258</v>
      </c>
      <c r="L214" s="302">
        <f t="shared" si="51"/>
        <v>0.13666533837927175</v>
      </c>
      <c r="M214" s="302">
        <f t="shared" si="51"/>
        <v>0.13487843338753219</v>
      </c>
      <c r="N214" s="302">
        <f t="shared" si="51"/>
        <v>0.13555785023068156</v>
      </c>
      <c r="O214" s="302">
        <f t="shared" si="51"/>
        <v>0.1332114983346219</v>
      </c>
      <c r="P214" s="302">
        <f t="shared" si="51"/>
        <v>0.13183021620272029</v>
      </c>
      <c r="Q214" s="302">
        <f t="shared" si="51"/>
        <v>0.1335613472667887</v>
      </c>
      <c r="R214" s="302">
        <f t="shared" si="51"/>
        <v>0.13460069124379337</v>
      </c>
      <c r="S214" s="302">
        <f t="shared" si="51"/>
        <v>0.13460357136606113</v>
      </c>
      <c r="T214" s="302">
        <f t="shared" si="51"/>
        <v>0.135460375254705</v>
      </c>
      <c r="U214" s="302">
        <f t="shared" si="51"/>
        <v>0.13217894168752012</v>
      </c>
      <c r="V214" s="302">
        <f t="shared" si="51"/>
        <v>0.13581201424033679</v>
      </c>
      <c r="W214" s="302">
        <f t="shared" si="51"/>
        <v>0.13556179325703163</v>
      </c>
      <c r="X214" s="302">
        <f t="shared" si="51"/>
        <v>0.13510766651964129</v>
      </c>
      <c r="Y214" s="302">
        <f t="shared" si="51"/>
        <v>0.13528814940571027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0.15540996242111263</v>
      </c>
      <c r="C215" s="302">
        <f t="shared" si="52"/>
        <v>0.15392285365088662</v>
      </c>
      <c r="D215" s="302">
        <f t="shared" si="52"/>
        <v>0.15297763361735994</v>
      </c>
      <c r="E215" s="302">
        <f t="shared" si="52"/>
        <v>0.15387282235409824</v>
      </c>
      <c r="F215" s="302">
        <f t="shared" si="52"/>
        <v>0.15792783381841299</v>
      </c>
      <c r="G215" s="302">
        <f t="shared" si="52"/>
        <v>0.15435216748688685</v>
      </c>
      <c r="H215" s="302">
        <f t="shared" si="52"/>
        <v>0.15535317249711816</v>
      </c>
      <c r="I215" s="302">
        <f t="shared" si="52"/>
        <v>0.15783330386161479</v>
      </c>
      <c r="J215" s="302">
        <f t="shared" si="52"/>
        <v>0.14574972160937386</v>
      </c>
      <c r="K215" s="302">
        <f t="shared" si="52"/>
        <v>0.15240998198532205</v>
      </c>
      <c r="L215" s="302">
        <f t="shared" si="52"/>
        <v>0.12904229129434749</v>
      </c>
      <c r="M215" s="302">
        <f t="shared" si="52"/>
        <v>0.13311072289255158</v>
      </c>
      <c r="N215" s="302">
        <f t="shared" si="52"/>
        <v>0.13246517956755002</v>
      </c>
      <c r="O215" s="302">
        <f t="shared" si="52"/>
        <v>0.13368224695649314</v>
      </c>
      <c r="P215" s="302">
        <f t="shared" si="52"/>
        <v>0.13667163040214697</v>
      </c>
      <c r="Q215" s="302">
        <f t="shared" si="52"/>
        <v>0.13500523168555448</v>
      </c>
      <c r="R215" s="302">
        <f t="shared" si="52"/>
        <v>0.13529066801255341</v>
      </c>
      <c r="S215" s="302">
        <f t="shared" si="52"/>
        <v>0.13755079682832394</v>
      </c>
      <c r="T215" s="302">
        <f t="shared" si="52"/>
        <v>0.13918263195658778</v>
      </c>
      <c r="U215" s="302">
        <f t="shared" si="52"/>
        <v>0.14383438176387034</v>
      </c>
      <c r="V215" s="302">
        <f t="shared" si="52"/>
        <v>0.13749706315347343</v>
      </c>
      <c r="W215" s="302">
        <f t="shared" si="52"/>
        <v>0.1403770279079222</v>
      </c>
      <c r="X215" s="302">
        <f t="shared" si="52"/>
        <v>0.13182456262443365</v>
      </c>
      <c r="Y215" s="302">
        <f t="shared" si="52"/>
        <v>0.14082355627696252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0.17353430974182701</v>
      </c>
      <c r="C216" s="301">
        <f t="shared" si="53"/>
        <v>0.18237467539378141</v>
      </c>
      <c r="D216" s="301">
        <f t="shared" si="53"/>
        <v>0.19590479202051528</v>
      </c>
      <c r="E216" s="301">
        <f t="shared" si="53"/>
        <v>0.19807751419314815</v>
      </c>
      <c r="F216" s="301">
        <f t="shared" si="53"/>
        <v>0.17587499922125838</v>
      </c>
      <c r="G216" s="301">
        <f t="shared" si="53"/>
        <v>0.18645615675054791</v>
      </c>
      <c r="H216" s="301">
        <f t="shared" si="53"/>
        <v>0.1716181017678205</v>
      </c>
      <c r="I216" s="301">
        <f t="shared" si="53"/>
        <v>0.16914126470680124</v>
      </c>
      <c r="J216" s="301">
        <f t="shared" si="53"/>
        <v>0.1791095112870657</v>
      </c>
      <c r="K216" s="301">
        <f t="shared" si="53"/>
        <v>0.18639490009047266</v>
      </c>
      <c r="L216" s="301">
        <f t="shared" si="53"/>
        <v>0.18753636051187089</v>
      </c>
      <c r="M216" s="301">
        <f t="shared" si="53"/>
        <v>0.17786440784262217</v>
      </c>
      <c r="N216" s="301">
        <f t="shared" si="53"/>
        <v>0.17832981939594558</v>
      </c>
      <c r="O216" s="301">
        <f t="shared" si="53"/>
        <v>0.18323721169360949</v>
      </c>
      <c r="P216" s="301">
        <f t="shared" si="53"/>
        <v>0.17818543046528887</v>
      </c>
      <c r="Q216" s="301">
        <f t="shared" si="53"/>
        <v>0.17745731476617474</v>
      </c>
      <c r="R216" s="301">
        <f t="shared" si="53"/>
        <v>0.17434440657087921</v>
      </c>
      <c r="S216" s="301">
        <f t="shared" si="53"/>
        <v>0.16631724253590885</v>
      </c>
      <c r="T216" s="301">
        <f t="shared" si="53"/>
        <v>0.15368671235408174</v>
      </c>
      <c r="U216" s="301">
        <f t="shared" si="53"/>
        <v>0.14367670622754566</v>
      </c>
      <c r="V216" s="301">
        <f t="shared" si="53"/>
        <v>0.15611793736262433</v>
      </c>
      <c r="W216" s="301">
        <f t="shared" si="53"/>
        <v>0.14773868899042733</v>
      </c>
      <c r="X216" s="301">
        <f t="shared" si="53"/>
        <v>0.15323483029340076</v>
      </c>
      <c r="Y216" s="301">
        <f t="shared" si="53"/>
        <v>0.14688986008885258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8.5192787633928471E-3</v>
      </c>
      <c r="C217" s="302">
        <f t="shared" si="54"/>
        <v>8.2080190929288612E-3</v>
      </c>
      <c r="D217" s="302">
        <f t="shared" si="54"/>
        <v>8.3248822205977627E-3</v>
      </c>
      <c r="E217" s="302">
        <f t="shared" si="54"/>
        <v>8.4830384116578832E-3</v>
      </c>
      <c r="F217" s="302">
        <f t="shared" si="54"/>
        <v>9.0968454300623305E-3</v>
      </c>
      <c r="G217" s="302">
        <f t="shared" si="54"/>
        <v>9.452880304015655E-3</v>
      </c>
      <c r="H217" s="302">
        <f t="shared" si="54"/>
        <v>9.8131759264447251E-3</v>
      </c>
      <c r="I217" s="302">
        <f t="shared" si="54"/>
        <v>9.6706924175801613E-3</v>
      </c>
      <c r="J217" s="302">
        <f t="shared" si="54"/>
        <v>1.039540300077363E-2</v>
      </c>
      <c r="K217" s="302">
        <f t="shared" si="54"/>
        <v>9.8357191968084755E-3</v>
      </c>
      <c r="L217" s="302">
        <f t="shared" si="54"/>
        <v>1.1860541439406977E-2</v>
      </c>
      <c r="M217" s="302">
        <f t="shared" si="54"/>
        <v>1.171310420053793E-2</v>
      </c>
      <c r="N217" s="302">
        <f t="shared" si="54"/>
        <v>1.177517731608255E-2</v>
      </c>
      <c r="O217" s="302">
        <f t="shared" si="54"/>
        <v>1.1566320517684676E-2</v>
      </c>
      <c r="P217" s="302">
        <f t="shared" si="54"/>
        <v>1.1483426236130245E-2</v>
      </c>
      <c r="Q217" s="302">
        <f t="shared" si="54"/>
        <v>1.1603420931173E-2</v>
      </c>
      <c r="R217" s="302">
        <f t="shared" si="54"/>
        <v>1.1594137915392461E-2</v>
      </c>
      <c r="S217" s="302">
        <f t="shared" si="54"/>
        <v>1.1427754407964938E-2</v>
      </c>
      <c r="T217" s="302">
        <f t="shared" si="54"/>
        <v>1.1671858670875163E-2</v>
      </c>
      <c r="U217" s="302">
        <f t="shared" si="54"/>
        <v>1.1359301254523965E-2</v>
      </c>
      <c r="V217" s="302">
        <f t="shared" si="54"/>
        <v>1.1632110842371384E-2</v>
      </c>
      <c r="W217" s="302">
        <f t="shared" si="54"/>
        <v>1.1678669089928082E-2</v>
      </c>
      <c r="X217" s="302">
        <f t="shared" si="54"/>
        <v>1.1621862943743323E-2</v>
      </c>
      <c r="Y217" s="302">
        <f t="shared" si="54"/>
        <v>1.1635865523435979E-2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0.15094708913963389</v>
      </c>
      <c r="C218" s="302">
        <f t="shared" si="55"/>
        <v>0.16026111384213304</v>
      </c>
      <c r="D218" s="302">
        <f t="shared" si="55"/>
        <v>0.17384271081202798</v>
      </c>
      <c r="E218" s="302">
        <f t="shared" si="55"/>
        <v>0.17584886306614836</v>
      </c>
      <c r="F218" s="302">
        <f t="shared" si="55"/>
        <v>0.15262155519690351</v>
      </c>
      <c r="G218" s="302">
        <f t="shared" si="55"/>
        <v>0.16316125687128691</v>
      </c>
      <c r="H218" s="302">
        <f t="shared" si="55"/>
        <v>0.14788471970476313</v>
      </c>
      <c r="I218" s="302">
        <f t="shared" si="55"/>
        <v>0.14551254217100631</v>
      </c>
      <c r="J218" s="302">
        <f t="shared" si="55"/>
        <v>0.15581017528277549</v>
      </c>
      <c r="K218" s="302">
        <f t="shared" si="55"/>
        <v>0.16305071455747591</v>
      </c>
      <c r="L218" s="302">
        <f t="shared" si="55"/>
        <v>0.16425505765260681</v>
      </c>
      <c r="M218" s="302">
        <f t="shared" si="55"/>
        <v>0.15438236137472386</v>
      </c>
      <c r="N218" s="302">
        <f t="shared" si="55"/>
        <v>0.15484476693821833</v>
      </c>
      <c r="O218" s="302">
        <f t="shared" si="55"/>
        <v>0.15985175261024637</v>
      </c>
      <c r="P218" s="302">
        <f t="shared" si="55"/>
        <v>0.15465701821196859</v>
      </c>
      <c r="Q218" s="302">
        <f t="shared" si="55"/>
        <v>0.15392478128229223</v>
      </c>
      <c r="R218" s="302">
        <f t="shared" si="55"/>
        <v>0.15070040983679819</v>
      </c>
      <c r="S218" s="302">
        <f t="shared" si="55"/>
        <v>0.14248129476249868</v>
      </c>
      <c r="T218" s="302">
        <f t="shared" si="55"/>
        <v>0.12962516128885648</v>
      </c>
      <c r="U218" s="302">
        <f t="shared" si="55"/>
        <v>0.11949486394441336</v>
      </c>
      <c r="V218" s="302">
        <f t="shared" si="55"/>
        <v>0.13217611325781248</v>
      </c>
      <c r="W218" s="302">
        <f t="shared" si="55"/>
        <v>0.12356306472199148</v>
      </c>
      <c r="X218" s="302">
        <f t="shared" si="55"/>
        <v>0.12985241919840762</v>
      </c>
      <c r="Y218" s="302">
        <f t="shared" si="55"/>
        <v>0.12269993841253182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1.4067941838800287E-2</v>
      </c>
      <c r="C219" s="303">
        <f t="shared" si="56"/>
        <v>1.3905542458719521E-2</v>
      </c>
      <c r="D219" s="303">
        <f t="shared" si="56"/>
        <v>1.3737198987889504E-2</v>
      </c>
      <c r="E219" s="303">
        <f t="shared" si="56"/>
        <v>1.3745612715341892E-2</v>
      </c>
      <c r="F219" s="303">
        <f t="shared" si="56"/>
        <v>1.4156598594292542E-2</v>
      </c>
      <c r="G219" s="303">
        <f t="shared" si="56"/>
        <v>1.3842019575245366E-2</v>
      </c>
      <c r="H219" s="303">
        <f t="shared" si="56"/>
        <v>1.3920206136612623E-2</v>
      </c>
      <c r="I219" s="303">
        <f t="shared" si="56"/>
        <v>1.3958030118214766E-2</v>
      </c>
      <c r="J219" s="303">
        <f t="shared" si="56"/>
        <v>1.2903933003516591E-2</v>
      </c>
      <c r="K219" s="303">
        <f t="shared" si="56"/>
        <v>1.3508466336188258E-2</v>
      </c>
      <c r="L219" s="303">
        <f t="shared" si="56"/>
        <v>1.1420761419857104E-2</v>
      </c>
      <c r="M219" s="303">
        <f t="shared" si="56"/>
        <v>1.1768942267360399E-2</v>
      </c>
      <c r="N219" s="303">
        <f t="shared" si="56"/>
        <v>1.1709875141644715E-2</v>
      </c>
      <c r="O219" s="303">
        <f t="shared" si="56"/>
        <v>1.1819138565678415E-2</v>
      </c>
      <c r="P219" s="303">
        <f t="shared" si="56"/>
        <v>1.2044986017190059E-2</v>
      </c>
      <c r="Q219" s="303">
        <f t="shared" si="56"/>
        <v>1.1929112552709507E-2</v>
      </c>
      <c r="R219" s="303">
        <f t="shared" si="56"/>
        <v>1.2049858818688568E-2</v>
      </c>
      <c r="S219" s="303">
        <f t="shared" si="56"/>
        <v>1.2408193365445245E-2</v>
      </c>
      <c r="T219" s="303">
        <f t="shared" si="56"/>
        <v>1.2389692394350104E-2</v>
      </c>
      <c r="U219" s="303">
        <f t="shared" si="56"/>
        <v>1.2822541028608322E-2</v>
      </c>
      <c r="V219" s="303">
        <f t="shared" si="56"/>
        <v>1.230971326244046E-2</v>
      </c>
      <c r="W219" s="303">
        <f t="shared" si="56"/>
        <v>1.2496955178507772E-2</v>
      </c>
      <c r="X219" s="303">
        <f t="shared" si="56"/>
        <v>1.1760548151249845E-2</v>
      </c>
      <c r="Y219" s="303">
        <f t="shared" si="56"/>
        <v>1.2554056152884767E-2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1855.641644829497</v>
      </c>
      <c r="C233" s="272">
        <f t="shared" si="58"/>
        <v>1901.7540481952306</v>
      </c>
      <c r="D233" s="272">
        <f t="shared" si="58"/>
        <v>1767.2308303252128</v>
      </c>
      <c r="E233" s="272">
        <f t="shared" si="58"/>
        <v>1760.745010746067</v>
      </c>
      <c r="F233" s="272">
        <f t="shared" si="58"/>
        <v>1630.1386515098079</v>
      </c>
      <c r="G233" s="272">
        <f t="shared" si="58"/>
        <v>1497.7201387258599</v>
      </c>
      <c r="H233" s="272">
        <f t="shared" si="58"/>
        <v>1471.317475082787</v>
      </c>
      <c r="I233" s="272">
        <f t="shared" si="58"/>
        <v>1492.6131351729202</v>
      </c>
      <c r="J233" s="272">
        <f t="shared" si="58"/>
        <v>1392.3845324169295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2.1456427498663597</v>
      </c>
      <c r="C234" s="273">
        <f>IF(C$35=0,0,C$35/NFM!C$13*1000)</f>
        <v>2.1989616351351353</v>
      </c>
      <c r="D234" s="273">
        <f>IF(D$35=0,0,D$35/NFM!D$13*1000)</f>
        <v>2.0434150251972154</v>
      </c>
      <c r="E234" s="273">
        <f>IF(E$35=0,0,E$35/NFM!E$13*1000)</f>
        <v>2.0359155967410536</v>
      </c>
      <c r="F234" s="273">
        <f>IF(F$35=0,0,F$35/NFM!F$13*1000)</f>
        <v>1.8848979751204413</v>
      </c>
      <c r="G234" s="273">
        <f>IF(G$35=0,0,G$35/NFM!G$13*1000)</f>
        <v>1.7317849952021698</v>
      </c>
      <c r="H234" s="273">
        <f>IF(H$35=0,0,H$35/NFM!H$13*1000)</f>
        <v>1.701256102954974</v>
      </c>
      <c r="I234" s="273">
        <f>IF(I$35=0,0,I$35/NFM!I$13*1000)</f>
        <v>1.7258798652026022</v>
      </c>
      <c r="J234" s="273">
        <f>IF(J$35=0,0,J$35/NFM!J$13*1000)</f>
        <v>1.609987459235235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0.99713643287878861</v>
      </c>
      <c r="C235" s="274">
        <f>IF(C$36=0,0,C$36/NFM!C$13*1000)</f>
        <v>1.021915116592697</v>
      </c>
      <c r="D235" s="274">
        <f>IF(D$36=0,0,D$36/NFM!D$13*1000)</f>
        <v>0.94962852937329834</v>
      </c>
      <c r="E235" s="274">
        <f>IF(E$36=0,0,E$36/NFM!E$13*1000)</f>
        <v>0.94614334837572833</v>
      </c>
      <c r="F235" s="274">
        <f>IF(F$36=0,0,F$36/NFM!F$13*1000)</f>
        <v>0.87596150075268142</v>
      </c>
      <c r="G235" s="274">
        <f>IF(G$36=0,0,G$36/NFM!G$13*1000)</f>
        <v>0.80480588519987972</v>
      </c>
      <c r="H235" s="274">
        <f>IF(H$36=0,0,H$36/NFM!H$13*1000)</f>
        <v>0.7906183086720513</v>
      </c>
      <c r="I235" s="274">
        <f>IF(I$36=0,0,I$36/NFM!I$13*1000)</f>
        <v>0.80206161648887409</v>
      </c>
      <c r="J235" s="274">
        <f>IF(J$36=0,0,J$36/NFM!J$13*1000)</f>
        <v>0.7482033773709047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29.241024767457173</v>
      </c>
      <c r="C236" s="274">
        <f>IF(C$37=0,0,C$37/NFM!C$13*1000)</f>
        <v>29.967659639368893</v>
      </c>
      <c r="D236" s="274">
        <f>IF(D$37=0,0,D$37/NFM!D$13*1000)</f>
        <v>27.847855550840183</v>
      </c>
      <c r="E236" s="274">
        <f>IF(E$37=0,0,E$37/NFM!E$13*1000)</f>
        <v>27.745652622024508</v>
      </c>
      <c r="F236" s="274">
        <f>IF(F$37=0,0,F$37/NFM!F$13*1000)</f>
        <v>25.687570019780576</v>
      </c>
      <c r="G236" s="274">
        <f>IF(G$37=0,0,G$37/NFM!G$13*1000)</f>
        <v>23.600931674096884</v>
      </c>
      <c r="H236" s="274">
        <f>IF(H$37=0,0,H$37/NFM!H$13*1000)</f>
        <v>23.18488100844953</v>
      </c>
      <c r="I236" s="274">
        <f>IF(I$37=0,0,I$37/NFM!I$13*1000)</f>
        <v>23.520455997247538</v>
      </c>
      <c r="J236" s="274">
        <f>IF(J$37=0,0,J$37/NFM!J$13*1000)</f>
        <v>21.941063195970131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0.71521424995545324</v>
      </c>
      <c r="C237" s="274">
        <f>IF(C$38=0,0,C$38/NFM!C$13*1000)</f>
        <v>0.73298721171171155</v>
      </c>
      <c r="D237" s="274">
        <f>IF(D$38=0,0,D$38/NFM!D$13*1000)</f>
        <v>0.68113834173240517</v>
      </c>
      <c r="E237" s="274">
        <f>IF(E$38=0,0,E$38/NFM!E$13*1000)</f>
        <v>0.67863853224701742</v>
      </c>
      <c r="F237" s="274">
        <f>IF(F$38=0,0,F$38/NFM!F$13*1000)</f>
        <v>0.62829932504014674</v>
      </c>
      <c r="G237" s="274">
        <f>IF(G$38=0,0,G$38/NFM!G$13*1000)</f>
        <v>0.57726166506738974</v>
      </c>
      <c r="H237" s="274">
        <f>IF(H$38=0,0,H$38/NFM!H$13*1000)</f>
        <v>0.56708536765165751</v>
      </c>
      <c r="I237" s="274">
        <f>IF(I$38=0,0,I$38/NFM!I$13*1000)</f>
        <v>0.57529328840086691</v>
      </c>
      <c r="J237" s="274">
        <f>IF(J$38=0,0,J$38/NFM!J$13*1000)</f>
        <v>0.53666248641174463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3.6196241247814425</v>
      </c>
      <c r="C238" s="275">
        <f>IF(C$39=0,0,C$39/NFM!C$13*1000)</f>
        <v>3.6925996468246405</v>
      </c>
      <c r="D238" s="275">
        <f>IF(D$39=0,0,D$39/NFM!D$13*1000)</f>
        <v>3.4277987532512957</v>
      </c>
      <c r="E238" s="275">
        <f>IF(E$39=0,0,E$39/NFM!E$13*1000)</f>
        <v>3.4050684112895326</v>
      </c>
      <c r="F238" s="275">
        <f>IF(F$39=0,0,F$39/NFM!F$13*1000)</f>
        <v>3.1673098065645706</v>
      </c>
      <c r="G238" s="275">
        <f>IF(G$39=0,0,G$39/NFM!G$13*1000)</f>
        <v>2.91811356531236</v>
      </c>
      <c r="H238" s="275">
        <f>IF(H$39=0,0,H$39/NFM!H$13*1000)</f>
        <v>2.8815188389629487</v>
      </c>
      <c r="I238" s="275">
        <f>IF(I$39=0,0,I$39/NFM!I$13*1000)</f>
        <v>2.9201071056392025</v>
      </c>
      <c r="J238" s="275">
        <f>IF(J$39=0,0,J$39/NFM!J$13*1000)</f>
        <v>2.7268262139855204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1520.1971619207698</v>
      </c>
      <c r="C239" s="276">
        <f>IF(C$45=0,0,C$45/NFM!C$13*1000)</f>
        <v>1552.3440856732798</v>
      </c>
      <c r="D239" s="276">
        <f>IF(D$45=0,0,D$45/NFM!D$13*1000)</f>
        <v>1435.8026175647535</v>
      </c>
      <c r="E239" s="276">
        <f>IF(E$45=0,0,E$45/NFM!E$13*1000)</f>
        <v>1431.149337857702</v>
      </c>
      <c r="F239" s="276">
        <f>IF(F$45=0,0,F$45/NFM!F$13*1000)</f>
        <v>1337.923496415041</v>
      </c>
      <c r="G239" s="276">
        <f>IF(G$45=0,0,G$45/NFM!G$13*1000)</f>
        <v>1224.3298225189471</v>
      </c>
      <c r="H239" s="276">
        <f>IF(H$45=0,0,H$45/NFM!H$13*1000)</f>
        <v>1208.9796730203727</v>
      </c>
      <c r="I239" s="276">
        <f>IF(I$45=0,0,I$45/NFM!I$13*1000)</f>
        <v>1227.6131361582752</v>
      </c>
      <c r="J239" s="276">
        <f>IF(J$45=0,0,J$45/NFM!J$13*1000)</f>
        <v>1140.1799473421727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194.71525267810082</v>
      </c>
      <c r="C240" s="276">
        <f>IF(C$46=0,0,C$46/NFM!C$13*1000)</f>
        <v>198.65822736482582</v>
      </c>
      <c r="D240" s="276">
        <f>IF(D$46=0,0,D$46/NFM!D$13*1000)</f>
        <v>184.27303439025371</v>
      </c>
      <c r="E240" s="276">
        <f>IF(E$46=0,0,E$46/NFM!E$13*1000)</f>
        <v>182.9064832022942</v>
      </c>
      <c r="F240" s="276">
        <f>IF(F$46=0,0,F$46/NFM!F$13*1000)</f>
        <v>170.13101477924667</v>
      </c>
      <c r="G240" s="276">
        <f>IF(G$46=0,0,G$46/NFM!G$13*1000)</f>
        <v>156.78167945378809</v>
      </c>
      <c r="H240" s="276">
        <f>IF(H$46=0,0,H$46/NFM!H$13*1000)</f>
        <v>154.79820818239153</v>
      </c>
      <c r="I240" s="276">
        <f>IF(I$46=0,0,I$46/NFM!I$13*1000)</f>
        <v>156.67491282076998</v>
      </c>
      <c r="J240" s="276">
        <f>IF(J$46=0,0,J$46/NFM!J$13*1000)</f>
        <v>146.31895961673857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104.01058790568719</v>
      </c>
      <c r="C241" s="277">
        <f>IF(C$53=0,0,C$53/NFM!C$13*1000)</f>
        <v>113.13761190749176</v>
      </c>
      <c r="D241" s="277">
        <f>IF(D$53=0,0,D$53/NFM!D$13*1000)</f>
        <v>112.20534216981096</v>
      </c>
      <c r="E241" s="277">
        <f>IF(E$53=0,0,E$53/NFM!E$13*1000)</f>
        <v>111.87777117539306</v>
      </c>
      <c r="F241" s="277">
        <f>IF(F$53=0,0,F$53/NFM!F$13*1000)</f>
        <v>89.84010168826191</v>
      </c>
      <c r="G241" s="277">
        <f>IF(G$53=0,0,G$53/NFM!G$13*1000)</f>
        <v>86.975738968246205</v>
      </c>
      <c r="H241" s="277">
        <f>IF(H$53=0,0,H$53/NFM!H$13*1000)</f>
        <v>78.414234253331728</v>
      </c>
      <c r="I241" s="277">
        <f>IF(I$53=0,0,I$53/NFM!I$13*1000)</f>
        <v>78.781288320895968</v>
      </c>
      <c r="J241" s="277">
        <f>IF(J$53=0,0,J$53/NFM!J$13*1000)</f>
        <v>78.322882725044749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197.93510878181297</v>
      </c>
      <c r="C243" s="272">
        <f t="shared" si="59"/>
        <v>202.85376514082446</v>
      </c>
      <c r="D243" s="272">
        <f t="shared" si="59"/>
        <v>183.44473117144292</v>
      </c>
      <c r="E243" s="272">
        <f t="shared" si="59"/>
        <v>175.88938778871298</v>
      </c>
      <c r="F243" s="272">
        <f t="shared" si="59"/>
        <v>160.39104867609359</v>
      </c>
      <c r="G243" s="272">
        <f t="shared" si="59"/>
        <v>150.49507471888506</v>
      </c>
      <c r="H243" s="272">
        <f t="shared" si="59"/>
        <v>142.34846685169111</v>
      </c>
      <c r="I243" s="272">
        <f t="shared" si="59"/>
        <v>144.19527887914083</v>
      </c>
      <c r="J243" s="272">
        <f t="shared" si="59"/>
        <v>134.51260157616207</v>
      </c>
      <c r="K243" s="272">
        <f t="shared" si="59"/>
        <v>141.51282667285651</v>
      </c>
      <c r="L243" s="272">
        <f t="shared" si="59"/>
        <v>137.70554740024284</v>
      </c>
      <c r="M243" s="272">
        <f t="shared" si="59"/>
        <v>132.29121428221518</v>
      </c>
      <c r="N243" s="272">
        <f t="shared" si="59"/>
        <v>138.28106293024743</v>
      </c>
      <c r="O243" s="272">
        <f t="shared" si="59"/>
        <v>137.12367524197359</v>
      </c>
      <c r="P243" s="272">
        <f t="shared" si="59"/>
        <v>126.64922392256095</v>
      </c>
      <c r="Q243" s="272">
        <f t="shared" si="59"/>
        <v>128.04848475585794</v>
      </c>
      <c r="R243" s="272">
        <f t="shared" si="59"/>
        <v>136.15860749261955</v>
      </c>
      <c r="S243" s="272">
        <f t="shared" si="59"/>
        <v>135.74624299956028</v>
      </c>
      <c r="T243" s="272">
        <f t="shared" si="59"/>
        <v>143.04360441171985</v>
      </c>
      <c r="U243" s="272">
        <f t="shared" si="59"/>
        <v>145.01933000802183</v>
      </c>
      <c r="V243" s="272">
        <f t="shared" si="59"/>
        <v>140.54459231135425</v>
      </c>
      <c r="W243" s="272">
        <f t="shared" si="59"/>
        <v>138.61648882081604</v>
      </c>
      <c r="X243" s="272">
        <f t="shared" si="59"/>
        <v>138.62579150486357</v>
      </c>
      <c r="Y243" s="272">
        <f t="shared" si="59"/>
        <v>134.7592102443069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0.33925766319830336</v>
      </c>
      <c r="C244" s="273">
        <f>IF(C$73=0,0,C$73/NFM!C$14*1000)</f>
        <v>0.34768816283378062</v>
      </c>
      <c r="D244" s="273">
        <f>IF(D$73=0,0,D$73/NFM!D$14*1000)</f>
        <v>0.31442138388841862</v>
      </c>
      <c r="E244" s="273">
        <f>IF(E$73=0,0,E$73/NFM!E$14*1000)</f>
        <v>0.30147164416568639</v>
      </c>
      <c r="F244" s="273">
        <f>IF(F$73=0,0,F$73/NFM!F$14*1000)</f>
        <v>0.27490773469481405</v>
      </c>
      <c r="G244" s="273">
        <f>IF(G$73=0,0,G$73/NFM!G$14*1000)</f>
        <v>0.25794619098220484</v>
      </c>
      <c r="H244" s="273">
        <f>IF(H$73=0,0,H$73/NFM!H$14*1000)</f>
        <v>0.24398303323328288</v>
      </c>
      <c r="I244" s="273">
        <f>IF(I$73=0,0,I$73/NFM!I$14*1000)</f>
        <v>0.2471484400001788</v>
      </c>
      <c r="J244" s="273">
        <f>IF(J$73=0,0,J$73/NFM!J$14*1000)</f>
        <v>0.23055248339839687</v>
      </c>
      <c r="K244" s="273">
        <f>IF(K$73=0,0,K$73/NFM!K$14*1000)</f>
        <v>0.24255075910960838</v>
      </c>
      <c r="L244" s="273">
        <f>IF(L$73=0,0,L$73/NFM!L$14*1000)</f>
        <v>0.23602514231982871</v>
      </c>
      <c r="M244" s="273">
        <f>IF(M$73=0,0,M$73/NFM!M$14*1000)</f>
        <v>0.22674506051583804</v>
      </c>
      <c r="N244" s="273">
        <f>IF(N$73=0,0,N$73/NFM!N$14*1000)</f>
        <v>0.23701156688616334</v>
      </c>
      <c r="O244" s="273">
        <f>IF(O$73=0,0,O$73/NFM!O$14*1000)</f>
        <v>0.23502782259258428</v>
      </c>
      <c r="P244" s="273">
        <f>IF(P$73=0,0,P$73/NFM!P$14*1000)</f>
        <v>0.21707477778061471</v>
      </c>
      <c r="Q244" s="273">
        <f>IF(Q$73=0,0,Q$73/NFM!Q$14*1000)</f>
        <v>0.21947308884044253</v>
      </c>
      <c r="R244" s="273">
        <f>IF(R$73=0,0,R$73/NFM!R$14*1000)</f>
        <v>0.23337371165001206</v>
      </c>
      <c r="S244" s="273">
        <f>IF(S$73=0,0,S$73/NFM!S$14*1000)</f>
        <v>0.23266692539491227</v>
      </c>
      <c r="T244" s="273">
        <f>IF(T$73=0,0,T$73/NFM!T$14*1000)</f>
        <v>0.24517448807768419</v>
      </c>
      <c r="U244" s="273">
        <f>IF(U$73=0,0,U$73/NFM!U$14*1000)</f>
        <v>0.24856085067364442</v>
      </c>
      <c r="V244" s="273">
        <f>IF(V$73=0,0,V$73/NFM!V$14*1000)</f>
        <v>0.24089122064371005</v>
      </c>
      <c r="W244" s="273">
        <f>IF(W$73=0,0,W$73/NFM!W$14*1000)</f>
        <v>0.23758648158697651</v>
      </c>
      <c r="X244" s="273">
        <f>IF(X$73=0,0,X$73/NFM!X$14*1000)</f>
        <v>0.23760242624156372</v>
      </c>
      <c r="Y244" s="273">
        <f>IF(Y$73=0,0,Y$73/NFM!Y$14*1000)</f>
        <v>0.23097516677674221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0.17647125691126647</v>
      </c>
      <c r="C245" s="274">
        <f>IF(C$74=0,0,C$74/NFM!C$14*1000)</f>
        <v>0.18085653992311404</v>
      </c>
      <c r="D245" s="274">
        <f>IF(D$74=0,0,D$74/NFM!D$14*1000)</f>
        <v>0.16355219891418071</v>
      </c>
      <c r="E245" s="274">
        <f>IF(E$74=0,0,E$74/NFM!E$14*1000)</f>
        <v>0.15681614813790531</v>
      </c>
      <c r="F245" s="274">
        <f>IF(F$74=0,0,F$74/NFM!F$14*1000)</f>
        <v>0.14299843080586733</v>
      </c>
      <c r="G245" s="274">
        <f>IF(G$74=0,0,G$74/NFM!G$14*1000)</f>
        <v>0.13417556469902292</v>
      </c>
      <c r="H245" s="274">
        <f>IF(H$74=0,0,H$74/NFM!H$14*1000)</f>
        <v>0.12691236546817095</v>
      </c>
      <c r="I245" s="274">
        <f>IF(I$74=0,0,I$74/NFM!I$14*1000)</f>
        <v>0.12855891135757957</v>
      </c>
      <c r="J245" s="274">
        <f>IF(J$74=0,0,J$74/NFM!J$14*1000)</f>
        <v>0.11992621226523983</v>
      </c>
      <c r="K245" s="274">
        <f>IF(K$74=0,0,K$74/NFM!K$14*1000)</f>
        <v>0.12616734113338204</v>
      </c>
      <c r="L245" s="274">
        <f>IF(L$74=0,0,L$74/NFM!L$14*1000)</f>
        <v>0.12277291877558683</v>
      </c>
      <c r="M245" s="274">
        <f>IF(M$74=0,0,M$74/NFM!M$14*1000)</f>
        <v>0.117945709613233</v>
      </c>
      <c r="N245" s="274">
        <f>IF(N$74=0,0,N$74/NFM!N$14*1000)</f>
        <v>0.12328602607411676</v>
      </c>
      <c r="O245" s="274">
        <f>IF(O$74=0,0,O$74/NFM!O$14*1000)</f>
        <v>0.12225414415410887</v>
      </c>
      <c r="P245" s="274">
        <f>IF(P$74=0,0,P$74/NFM!P$14*1000)</f>
        <v>0.1129155300945624</v>
      </c>
      <c r="Q245" s="274">
        <f>IF(Q$74=0,0,Q$74/NFM!Q$14*1000)</f>
        <v>0.11416305671843301</v>
      </c>
      <c r="R245" s="274">
        <f>IF(R$74=0,0,R$74/NFM!R$14*1000)</f>
        <v>0.12139372722393689</v>
      </c>
      <c r="S245" s="274">
        <f>IF(S$74=0,0,S$74/NFM!S$14*1000)</f>
        <v>0.12102607905460966</v>
      </c>
      <c r="T245" s="274">
        <f>IF(T$74=0,0,T$74/NFM!T$14*1000)</f>
        <v>0.1275321231236424</v>
      </c>
      <c r="U245" s="274">
        <f>IF(U$74=0,0,U$74/NFM!U$14*1000)</f>
        <v>0.12929360334499582</v>
      </c>
      <c r="V245" s="274">
        <f>IF(V$74=0,0,V$74/NFM!V$14*1000)</f>
        <v>0.12530410097482897</v>
      </c>
      <c r="W245" s="274">
        <f>IF(W$74=0,0,W$74/NFM!W$14*1000)</f>
        <v>0.12358507877321512</v>
      </c>
      <c r="X245" s="274">
        <f>IF(X$74=0,0,X$74/NFM!X$14*1000)</f>
        <v>0.12359337268530986</v>
      </c>
      <c r="Y245" s="274">
        <f>IF(Y$74=0,0,Y$74/NFM!Y$14*1000)</f>
        <v>0.12014607897760504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4.1306433637070548</v>
      </c>
      <c r="C246" s="274">
        <f>IF(C$75=0,0,C$75/NFM!C$14*1000)</f>
        <v>4.2332892024000595</v>
      </c>
      <c r="D246" s="274">
        <f>IF(D$75=0,0,D$75/NFM!D$14*1000)</f>
        <v>3.8282483895054407</v>
      </c>
      <c r="E246" s="274">
        <f>IF(E$75=0,0,E$75/NFM!E$14*1000)</f>
        <v>3.6705783874687548</v>
      </c>
      <c r="F246" s="274">
        <f>IF(F$75=0,0,F$75/NFM!F$14*1000)</f>
        <v>3.3471485927353175</v>
      </c>
      <c r="G246" s="274">
        <f>IF(G$75=0,0,G$75/NFM!G$14*1000)</f>
        <v>3.140632733036774</v>
      </c>
      <c r="H246" s="274">
        <f>IF(H$75=0,0,H$75/NFM!H$14*1000)</f>
        <v>2.97062382491591</v>
      </c>
      <c r="I246" s="274">
        <f>IF(I$75=0,0,I$75/NFM!I$14*1000)</f>
        <v>3.0091643440359439</v>
      </c>
      <c r="J246" s="274">
        <f>IF(J$75=0,0,J$75/NFM!J$14*1000)</f>
        <v>2.8070997027976095</v>
      </c>
      <c r="K246" s="274">
        <f>IF(K$75=0,0,K$75/NFM!K$14*1000)</f>
        <v>2.9531851219896699</v>
      </c>
      <c r="L246" s="274">
        <f>IF(L$75=0,0,L$75/NFM!L$14*1000)</f>
        <v>2.8737322499964941</v>
      </c>
      <c r="M246" s="274">
        <f>IF(M$75=0,0,M$75/NFM!M$14*1000)</f>
        <v>2.7607422943476334</v>
      </c>
      <c r="N246" s="274">
        <f>IF(N$75=0,0,N$75/NFM!N$14*1000)</f>
        <v>2.8857424962804412</v>
      </c>
      <c r="O246" s="274">
        <f>IF(O$75=0,0,O$75/NFM!O$14*1000)</f>
        <v>2.8615893493056177</v>
      </c>
      <c r="P246" s="274">
        <f>IF(P$75=0,0,P$75/NFM!P$14*1000)</f>
        <v>2.6430014338204169</v>
      </c>
      <c r="Q246" s="274">
        <f>IF(Q$75=0,0,Q$75/NFM!Q$14*1000)</f>
        <v>2.6722021527370954</v>
      </c>
      <c r="R246" s="274">
        <f>IF(R$75=0,0,R$75/NFM!R$14*1000)</f>
        <v>2.8414496645499123</v>
      </c>
      <c r="S246" s="274">
        <f>IF(S$75=0,0,S$75/NFM!S$14*1000)</f>
        <v>2.8328441641563034</v>
      </c>
      <c r="T246" s="274">
        <f>IF(T$75=0,0,T$75/NFM!T$14*1000)</f>
        <v>2.9851304244125481</v>
      </c>
      <c r="U246" s="274">
        <f>IF(U$75=0,0,U$75/NFM!U$14*1000)</f>
        <v>3.0263611988399846</v>
      </c>
      <c r="V246" s="274">
        <f>IF(V$75=0,0,V$75/NFM!V$14*1000)</f>
        <v>2.9329793542367608</v>
      </c>
      <c r="W246" s="274">
        <f>IF(W$75=0,0,W$75/NFM!W$14*1000)</f>
        <v>2.8927423900226299</v>
      </c>
      <c r="X246" s="274">
        <f>IF(X$75=0,0,X$75/NFM!X$14*1000)</f>
        <v>2.8929365247137588</v>
      </c>
      <c r="Y246" s="274">
        <f>IF(Y$75=0,0,Y$75/NFM!Y$14*1000)</f>
        <v>2.8122460988296156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0.11308588773276784</v>
      </c>
      <c r="C247" s="274">
        <f>IF(C$76=0,0,C$76/NFM!C$14*1000)</f>
        <v>0.11589605427792687</v>
      </c>
      <c r="D247" s="274">
        <f>IF(D$76=0,0,D$76/NFM!D$14*1000)</f>
        <v>0.10480712796280618</v>
      </c>
      <c r="E247" s="274">
        <f>IF(E$76=0,0,E$76/NFM!E$14*1000)</f>
        <v>0.10049054805522875</v>
      </c>
      <c r="F247" s="274">
        <f>IF(F$76=0,0,F$76/NFM!F$14*1000)</f>
        <v>9.1635911564938013E-2</v>
      </c>
      <c r="G247" s="274">
        <f>IF(G$76=0,0,G$76/NFM!G$14*1000)</f>
        <v>8.5982063660734992E-2</v>
      </c>
      <c r="H247" s="274">
        <f>IF(H$76=0,0,H$76/NFM!H$14*1000)</f>
        <v>8.1327677744427673E-2</v>
      </c>
      <c r="I247" s="274">
        <f>IF(I$76=0,0,I$76/NFM!I$14*1000)</f>
        <v>8.2382813333392937E-2</v>
      </c>
      <c r="J247" s="274">
        <f>IF(J$76=0,0,J$76/NFM!J$14*1000)</f>
        <v>7.6850827799465643E-2</v>
      </c>
      <c r="K247" s="274">
        <f>IF(K$76=0,0,K$76/NFM!K$14*1000)</f>
        <v>8.0850253036536104E-2</v>
      </c>
      <c r="L247" s="274">
        <f>IF(L$76=0,0,L$76/NFM!L$14*1000)</f>
        <v>7.8675047439942941E-2</v>
      </c>
      <c r="M247" s="274">
        <f>IF(M$76=0,0,M$76/NFM!M$14*1000)</f>
        <v>7.5581686838612661E-2</v>
      </c>
      <c r="N247" s="274">
        <f>IF(N$76=0,0,N$76/NFM!N$14*1000)</f>
        <v>7.900385562872117E-2</v>
      </c>
      <c r="O247" s="274">
        <f>IF(O$76=0,0,O$76/NFM!O$14*1000)</f>
        <v>7.8342607530861461E-2</v>
      </c>
      <c r="P247" s="274">
        <f>IF(P$76=0,0,P$76/NFM!P$14*1000)</f>
        <v>7.2358259260204921E-2</v>
      </c>
      <c r="Q247" s="274">
        <f>IF(Q$76=0,0,Q$76/NFM!Q$14*1000)</f>
        <v>7.3157696280147524E-2</v>
      </c>
      <c r="R247" s="274">
        <f>IF(R$76=0,0,R$76/NFM!R$14*1000)</f>
        <v>7.7791237216670667E-2</v>
      </c>
      <c r="S247" s="274">
        <f>IF(S$76=0,0,S$76/NFM!S$14*1000)</f>
        <v>7.7555641798304098E-2</v>
      </c>
      <c r="T247" s="274">
        <f>IF(T$76=0,0,T$76/NFM!T$14*1000)</f>
        <v>8.1724829359228091E-2</v>
      </c>
      <c r="U247" s="274">
        <f>IF(U$76=0,0,U$76/NFM!U$14*1000)</f>
        <v>8.2853616891214787E-2</v>
      </c>
      <c r="V247" s="274">
        <f>IF(V$76=0,0,V$76/NFM!V$14*1000)</f>
        <v>8.029707354790333E-2</v>
      </c>
      <c r="W247" s="274">
        <f>IF(W$76=0,0,W$76/NFM!W$14*1000)</f>
        <v>7.9195493862325508E-2</v>
      </c>
      <c r="X247" s="274">
        <f>IF(X$76=0,0,X$76/NFM!X$14*1000)</f>
        <v>7.920080874718792E-2</v>
      </c>
      <c r="Y247" s="274">
        <f>IF(Y$76=0,0,Y$76/NFM!Y$14*1000)</f>
        <v>7.6991722258914111E-2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0.44824880706870845</v>
      </c>
      <c r="C248" s="275">
        <f>IF(C$77=0,0,C$77/NFM!C$14*1000)</f>
        <v>0.44645190347737262</v>
      </c>
      <c r="D248" s="275">
        <f>IF(D$77=0,0,D$77/NFM!D$14*1000)</f>
        <v>0.39165654027192781</v>
      </c>
      <c r="E248" s="275">
        <f>IF(E$77=0,0,E$77/NFM!E$14*1000)</f>
        <v>0.3751495698433272</v>
      </c>
      <c r="F248" s="275">
        <f>IF(F$77=0,0,F$77/NFM!F$14*1000)</f>
        <v>0.36581937959083877</v>
      </c>
      <c r="G248" s="275">
        <f>IF(G$77=0,0,G$77/NFM!G$14*1000)</f>
        <v>0.33558542840515881</v>
      </c>
      <c r="H248" s="275">
        <f>IF(H$77=0,0,H$77/NFM!H$14*1000)</f>
        <v>0.33028719161995951</v>
      </c>
      <c r="I248" s="275">
        <f>IF(I$77=0,0,I$77/NFM!I$14*1000)</f>
        <v>0.33613554448053712</v>
      </c>
      <c r="J248" s="275">
        <f>IF(J$77=0,0,J$77/NFM!J$14*1000)</f>
        <v>0.30505691739274193</v>
      </c>
      <c r="K248" s="275">
        <f>IF(K$77=0,0,K$77/NFM!K$14*1000)</f>
        <v>0.31633458457379127</v>
      </c>
      <c r="L248" s="275">
        <f>IF(L$77=0,0,L$77/NFM!L$14*1000)</f>
        <v>0.30672388308975551</v>
      </c>
      <c r="M248" s="275">
        <f>IF(M$77=0,0,M$77/NFM!M$14*1000)</f>
        <v>0.30196456281671158</v>
      </c>
      <c r="N248" s="275">
        <f>IF(N$77=0,0,N$77/NFM!N$14*1000)</f>
        <v>0.31533571564107526</v>
      </c>
      <c r="O248" s="275">
        <f>IF(O$77=0,0,O$77/NFM!O$14*1000)</f>
        <v>0.30884442881325203</v>
      </c>
      <c r="P248" s="275">
        <f>IF(P$77=0,0,P$77/NFM!P$14*1000)</f>
        <v>0.28912115821265466</v>
      </c>
      <c r="Q248" s="275">
        <f>IF(Q$77=0,0,Q$77/NFM!Q$14*1000)</f>
        <v>0.29278909033857975</v>
      </c>
      <c r="R248" s="275">
        <f>IF(R$77=0,0,R$77/NFM!R$14*1000)</f>
        <v>0.31399999829158814</v>
      </c>
      <c r="S248" s="275">
        <f>IF(S$77=0,0,S$77/NFM!S$14*1000)</f>
        <v>0.31957582648404415</v>
      </c>
      <c r="T248" s="275">
        <f>IF(T$77=0,0,T$77/NFM!T$14*1000)</f>
        <v>0.34772968452441327</v>
      </c>
      <c r="U248" s="275">
        <f>IF(U$77=0,0,U$77/NFM!U$14*1000)</f>
        <v>0.36136556566718647</v>
      </c>
      <c r="V248" s="275">
        <f>IF(V$77=0,0,V$77/NFM!V$14*1000)</f>
        <v>0.33914378145637764</v>
      </c>
      <c r="W248" s="275">
        <f>IF(W$77=0,0,W$77/NFM!W$14*1000)</f>
        <v>0.34215368970915666</v>
      </c>
      <c r="X248" s="275">
        <f>IF(X$77=0,0,X$77/NFM!X$14*1000)</f>
        <v>0.33390947773433066</v>
      </c>
      <c r="Y248" s="275">
        <f>IF(Y$77=0,0,Y$77/NFM!Y$14*1000)</f>
        <v>0.33334266811733365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38.80558679008621</v>
      </c>
      <c r="C249" s="276">
        <f>IF(C$83=0,0,C$83/NFM!C$14*1000)</f>
        <v>38.653393244127088</v>
      </c>
      <c r="D249" s="276">
        <f>IF(D$83=0,0,D$83/NFM!D$14*1000)</f>
        <v>33.88367192876666</v>
      </c>
      <c r="E249" s="276">
        <f>IF(E$83=0,0,E$83/NFM!E$14*1000)</f>
        <v>32.429953399518823</v>
      </c>
      <c r="F249" s="276">
        <f>IF(F$83=0,0,F$83/NFM!F$14*1000)</f>
        <v>31.622650627437181</v>
      </c>
      <c r="G249" s="276">
        <f>IF(G$83=0,0,G$83/NFM!G$14*1000)</f>
        <v>29.015818886295737</v>
      </c>
      <c r="H249" s="276">
        <f>IF(H$83=0,0,H$83/NFM!H$14*1000)</f>
        <v>28.554516599848586</v>
      </c>
      <c r="I249" s="276">
        <f>IF(I$83=0,0,I$83/NFM!I$14*1000)</f>
        <v>29.023763985826797</v>
      </c>
      <c r="J249" s="276">
        <f>IF(J$83=0,0,J$83/NFM!J$14*1000)</f>
        <v>26.342842514264948</v>
      </c>
      <c r="K249" s="276">
        <f>IF(K$83=0,0,K$83/NFM!K$14*1000)</f>
        <v>27.291684906187051</v>
      </c>
      <c r="L249" s="276">
        <f>IF(L$83=0,0,L$83/NFM!L$14*1000)</f>
        <v>26.463442373758419</v>
      </c>
      <c r="M249" s="276">
        <f>IF(M$83=0,0,M$83/NFM!M$14*1000)</f>
        <v>26.051732815472334</v>
      </c>
      <c r="N249" s="276">
        <f>IF(N$83=0,0,N$83/NFM!N$14*1000)</f>
        <v>27.204887289416465</v>
      </c>
      <c r="O249" s="276">
        <f>IF(O$83=0,0,O$83/NFM!O$14*1000)</f>
        <v>26.645597191238828</v>
      </c>
      <c r="P249" s="276">
        <f>IF(P$83=0,0,P$83/NFM!P$14*1000)</f>
        <v>24.941795919068909</v>
      </c>
      <c r="Q249" s="276">
        <f>IF(Q$83=0,0,Q$83/NFM!Q$14*1000)</f>
        <v>25.259884633195814</v>
      </c>
      <c r="R249" s="276">
        <f>IF(R$83=0,0,R$83/NFM!R$14*1000)</f>
        <v>27.095110478386506</v>
      </c>
      <c r="S249" s="276">
        <f>IF(S$83=0,0,S$83/NFM!S$14*1000)</f>
        <v>27.583597828943383</v>
      </c>
      <c r="T249" s="276">
        <f>IF(T$83=0,0,T$83/NFM!T$14*1000)</f>
        <v>30.004017803720114</v>
      </c>
      <c r="U249" s="276">
        <f>IF(U$83=0,0,U$83/NFM!U$14*1000)</f>
        <v>31.180200061645301</v>
      </c>
      <c r="V249" s="276">
        <f>IF(V$83=0,0,V$83/NFM!V$14*1000)</f>
        <v>29.266744158867802</v>
      </c>
      <c r="W249" s="276">
        <f>IF(W$83=0,0,W$83/NFM!W$14*1000)</f>
        <v>29.52216914157885</v>
      </c>
      <c r="X249" s="276">
        <f>IF(X$83=0,0,X$83/NFM!X$14*1000)</f>
        <v>28.816198864294496</v>
      </c>
      <c r="Y249" s="276">
        <f>IF(Y$83=0,0,Y$83/NFM!Y$14*1000)</f>
        <v>28.762906500727009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74.42640742434736</v>
      </c>
      <c r="C250" s="276">
        <f>IF(C$90=0,0,C$90/NFM!C$14*1000)</f>
        <v>74.134510823989714</v>
      </c>
      <c r="D250" s="276">
        <f>IF(D$90=0,0,D$90/NFM!D$14*1000)</f>
        <v>64.98651819504434</v>
      </c>
      <c r="E250" s="276">
        <f>IF(E$90=0,0,E$90/NFM!E$14*1000)</f>
        <v>62.198387503363499</v>
      </c>
      <c r="F250" s="276">
        <f>IF(F$90=0,0,F$90/NFM!F$14*1000)</f>
        <v>60.650037123951066</v>
      </c>
      <c r="G250" s="276">
        <f>IF(G$90=0,0,G$90/NFM!G$14*1000)</f>
        <v>55.650315761601256</v>
      </c>
      <c r="H250" s="276">
        <f>IF(H$90=0,0,H$90/NFM!H$14*1000)</f>
        <v>54.765570168070631</v>
      </c>
      <c r="I250" s="276">
        <f>IF(I$90=0,0,I$90/NFM!I$14*1000)</f>
        <v>55.665553908054839</v>
      </c>
      <c r="J250" s="276">
        <f>IF(J$90=0,0,J$90/NFM!J$14*1000)</f>
        <v>50.523733613093654</v>
      </c>
      <c r="K250" s="276">
        <f>IF(K$90=0,0,K$90/NFM!K$14*1000)</f>
        <v>52.343547106049982</v>
      </c>
      <c r="L250" s="276">
        <f>IF(L$90=0,0,L$90/NFM!L$14*1000)</f>
        <v>50.755035727568391</v>
      </c>
      <c r="M250" s="276">
        <f>IF(M$90=0,0,M$90/NFM!M$14*1000)</f>
        <v>49.965405525833468</v>
      </c>
      <c r="N250" s="276">
        <f>IF(N$90=0,0,N$90/NFM!N$14*1000)</f>
        <v>52.177075334235937</v>
      </c>
      <c r="O250" s="276">
        <f>IF(O$90=0,0,O$90/NFM!O$14*1000)</f>
        <v>51.104395955863353</v>
      </c>
      <c r="P250" s="276">
        <f>IF(P$90=0,0,P$90/NFM!P$14*1000)</f>
        <v>47.836624015225276</v>
      </c>
      <c r="Q250" s="276">
        <f>IF(Q$90=0,0,Q$90/NFM!Q$14*1000)</f>
        <v>48.446695971172197</v>
      </c>
      <c r="R250" s="276">
        <f>IF(R$90=0,0,R$90/NFM!R$14*1000)</f>
        <v>51.966531071430225</v>
      </c>
      <c r="S250" s="276">
        <f>IF(S$90=0,0,S$90/NFM!S$14*1000)</f>
        <v>52.903415720819808</v>
      </c>
      <c r="T250" s="276">
        <f>IF(T$90=0,0,T$90/NFM!T$14*1000)</f>
        <v>57.545612323984756</v>
      </c>
      <c r="U250" s="276">
        <f>IF(U$90=0,0,U$90/NFM!U$14*1000)</f>
        <v>59.801447815074233</v>
      </c>
      <c r="V250" s="276">
        <f>IF(V$90=0,0,V$90/NFM!V$14*1000)</f>
        <v>56.131572923631445</v>
      </c>
      <c r="W250" s="276">
        <f>IF(W$90=0,0,W$90/NFM!W$14*1000)</f>
        <v>56.621460215696978</v>
      </c>
      <c r="X250" s="276">
        <f>IF(X$90=0,0,X$90/NFM!X$14*1000)</f>
        <v>55.267458489840649</v>
      </c>
      <c r="Y250" s="276">
        <f>IF(Y$90=0,0,Y$90/NFM!Y$14*1000)</f>
        <v>55.165247455513679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79.495407588761324</v>
      </c>
      <c r="C251" s="277">
        <f>IF(C$97=0,0,C$97/NFM!C$14*1000)</f>
        <v>84.741679209795393</v>
      </c>
      <c r="D251" s="277">
        <f>IF(D$97=0,0,D$97/NFM!D$14*1000)</f>
        <v>79.771855407089149</v>
      </c>
      <c r="E251" s="277">
        <f>IF(E$97=0,0,E$97/NFM!E$14*1000)</f>
        <v>76.656540588159757</v>
      </c>
      <c r="F251" s="277">
        <f>IF(F$97=0,0,F$97/NFM!F$14*1000)</f>
        <v>63.895850875313577</v>
      </c>
      <c r="G251" s="277">
        <f>IF(G$97=0,0,G$97/NFM!G$14*1000)</f>
        <v>61.874618090204166</v>
      </c>
      <c r="H251" s="277">
        <f>IF(H$97=0,0,H$97/NFM!H$14*1000)</f>
        <v>55.275245990790154</v>
      </c>
      <c r="I251" s="277">
        <f>IF(I$97=0,0,I$97/NFM!I$14*1000)</f>
        <v>55.702570932051565</v>
      </c>
      <c r="J251" s="277">
        <f>IF(J$97=0,0,J$97/NFM!J$14*1000)</f>
        <v>54.106539305150029</v>
      </c>
      <c r="K251" s="277">
        <f>IF(K$97=0,0,K$97/NFM!K$14*1000)</f>
        <v>58.158506600776484</v>
      </c>
      <c r="L251" s="277">
        <f>IF(L$97=0,0,L$97/NFM!L$14*1000)</f>
        <v>56.869140057294402</v>
      </c>
      <c r="M251" s="277">
        <f>IF(M$97=0,0,M$97/NFM!M$14*1000)</f>
        <v>52.791096626777346</v>
      </c>
      <c r="N251" s="277">
        <f>IF(N$97=0,0,N$97/NFM!N$14*1000)</f>
        <v>55.258720646084512</v>
      </c>
      <c r="O251" s="277">
        <f>IF(O$97=0,0,O$97/NFM!O$14*1000)</f>
        <v>55.767623742474981</v>
      </c>
      <c r="P251" s="277">
        <f>IF(P$97=0,0,P$97/NFM!P$14*1000)</f>
        <v>50.536332829098313</v>
      </c>
      <c r="Q251" s="277">
        <f>IF(Q$97=0,0,Q$97/NFM!Q$14*1000)</f>
        <v>50.970119066575229</v>
      </c>
      <c r="R251" s="277">
        <f>IF(R$97=0,0,R$97/NFM!R$14*1000)</f>
        <v>53.508957603870691</v>
      </c>
      <c r="S251" s="277">
        <f>IF(S$97=0,0,S$97/NFM!S$14*1000)</f>
        <v>51.675560812908905</v>
      </c>
      <c r="T251" s="277">
        <f>IF(T$97=0,0,T$97/NFM!T$14*1000)</f>
        <v>51.706682734517472</v>
      </c>
      <c r="U251" s="277">
        <f>IF(U$97=0,0,U$97/NFM!U$14*1000)</f>
        <v>50.189247295885274</v>
      </c>
      <c r="V251" s="277">
        <f>IF(V$97=0,0,V$97/NFM!V$14*1000)</f>
        <v>51.427659697995423</v>
      </c>
      <c r="W251" s="277">
        <f>IF(W$97=0,0,W$97/NFM!W$14*1000)</f>
        <v>48.797596329585907</v>
      </c>
      <c r="X251" s="277">
        <f>IF(X$97=0,0,X$97/NFM!X$14*1000)</f>
        <v>50.874891540606271</v>
      </c>
      <c r="Y251" s="277">
        <f>IF(Y$97=0,0,Y$97/NFM!Y$14*1000)</f>
        <v>47.257354553105991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463.91041120737418</v>
      </c>
      <c r="C253" s="272">
        <f t="shared" si="60"/>
        <v>475.43851204880758</v>
      </c>
      <c r="D253" s="272">
        <f t="shared" si="60"/>
        <v>441.80770758130319</v>
      </c>
      <c r="E253" s="272">
        <f t="shared" si="60"/>
        <v>440.18625268651681</v>
      </c>
      <c r="F253" s="272">
        <f t="shared" si="60"/>
        <v>407.53466287745204</v>
      </c>
      <c r="G253" s="272">
        <f t="shared" si="60"/>
        <v>382.39016482856488</v>
      </c>
      <c r="H253" s="272">
        <f t="shared" si="60"/>
        <v>375.64917320981232</v>
      </c>
      <c r="I253" s="272">
        <f t="shared" si="60"/>
        <v>381.08627107705928</v>
      </c>
      <c r="J253" s="272">
        <f t="shared" si="60"/>
        <v>355.49642225456495</v>
      </c>
      <c r="K253" s="272">
        <f t="shared" si="60"/>
        <v>367.21320391828885</v>
      </c>
      <c r="L253" s="272">
        <f t="shared" si="60"/>
        <v>357.33365269470778</v>
      </c>
      <c r="M253" s="272">
        <f t="shared" si="60"/>
        <v>343.28393961853499</v>
      </c>
      <c r="N253" s="272">
        <f t="shared" si="60"/>
        <v>351.32700553882887</v>
      </c>
      <c r="O253" s="272">
        <f t="shared" si="60"/>
        <v>358.88404932001913</v>
      </c>
      <c r="P253" s="272">
        <f t="shared" si="60"/>
        <v>327.11753787766366</v>
      </c>
      <c r="Q253" s="272">
        <f t="shared" si="60"/>
        <v>332.27188244856927</v>
      </c>
      <c r="R253" s="272">
        <f t="shared" si="60"/>
        <v>347.02940807378542</v>
      </c>
      <c r="S253" s="272">
        <f t="shared" si="60"/>
        <v>347.65733646493237</v>
      </c>
      <c r="T253" s="272">
        <f t="shared" si="60"/>
        <v>360.63767841795055</v>
      </c>
      <c r="U253" s="272">
        <f t="shared" si="60"/>
        <v>352.38891407747258</v>
      </c>
      <c r="V253" s="272">
        <f t="shared" si="60"/>
        <v>341.51555010852451</v>
      </c>
      <c r="W253" s="272">
        <f t="shared" si="60"/>
        <v>325.28906129202153</v>
      </c>
      <c r="X253" s="272">
        <f t="shared" si="60"/>
        <v>325.3108917494734</v>
      </c>
      <c r="Y253" s="272">
        <f t="shared" si="60"/>
        <v>318.54942536490006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0.75606049970814759</v>
      </c>
      <c r="C254" s="273">
        <f>IF(C$116=0,0,C$116/NFM!C$15*1000)</f>
        <v>0.77484848435411147</v>
      </c>
      <c r="D254" s="273">
        <f>IF(D$116=0,0,D$116/NFM!D$15*1000)</f>
        <v>0.72003849902720429</v>
      </c>
      <c r="E254" s="273">
        <f>IF(E$116=0,0,E$116/NFM!E$15*1000)</f>
        <v>0.71739592414981401</v>
      </c>
      <c r="F254" s="273">
        <f>IF(F$116=0,0,F$116/NFM!F$15*1000)</f>
        <v>0.66418181920432162</v>
      </c>
      <c r="G254" s="273">
        <f>IF(G$116=0,0,G$116/NFM!G$15*1000)</f>
        <v>0.62320243762431871</v>
      </c>
      <c r="H254" s="273">
        <f>IF(H$116=0,0,H$116/NFM!H$15*1000)</f>
        <v>0.61221627010438828</v>
      </c>
      <c r="I254" s="273">
        <f>IF(I$116=0,0,I$116/NFM!I$15*1000)</f>
        <v>0.62107740973638148</v>
      </c>
      <c r="J254" s="273">
        <f>IF(J$116=0,0,J$116/NFM!J$15*1000)</f>
        <v>0.57937221532647465</v>
      </c>
      <c r="K254" s="273">
        <f>IF(K$116=0,0,K$116/NFM!K$15*1000)</f>
        <v>0.5984677035624516</v>
      </c>
      <c r="L254" s="273">
        <f>IF(L$116=0,0,L$116/NFM!L$15*1000)</f>
        <v>0.58236645156524058</v>
      </c>
      <c r="M254" s="273">
        <f>IF(M$116=0,0,M$116/NFM!M$15*1000)</f>
        <v>0.55946885575251926</v>
      </c>
      <c r="N254" s="273">
        <f>IF(N$116=0,0,N$116/NFM!N$15*1000)</f>
        <v>0.5725770859021011</v>
      </c>
      <c r="O254" s="273">
        <f>IF(O$116=0,0,O$116/NFM!O$15*1000)</f>
        <v>0.58489321884406797</v>
      </c>
      <c r="P254" s="273">
        <f>IF(P$116=0,0,P$116/NFM!P$15*1000)</f>
        <v>0.53312157514968384</v>
      </c>
      <c r="Q254" s="273">
        <f>IF(Q$116=0,0,Q$116/NFM!Q$15*1000)</f>
        <v>0.54152189606898293</v>
      </c>
      <c r="R254" s="273">
        <f>IF(R$116=0,0,R$116/NFM!R$15*1000)</f>
        <v>0.56557305320861562</v>
      </c>
      <c r="S254" s="273">
        <f>IF(S$116=0,0,S$116/NFM!S$15*1000)</f>
        <v>0.5665964228974858</v>
      </c>
      <c r="T254" s="273">
        <f>IF(T$116=0,0,T$116/NFM!T$15*1000)</f>
        <v>0.58775120534319303</v>
      </c>
      <c r="U254" s="273">
        <f>IF(U$116=0,0,U$116/NFM!U$15*1000)</f>
        <v>0.5743077370817985</v>
      </c>
      <c r="V254" s="273">
        <f>IF(V$116=0,0,V$116/NFM!V$15*1000)</f>
        <v>0.55658681339195049</v>
      </c>
      <c r="W254" s="273">
        <f>IF(W$116=0,0,W$116/NFM!W$15*1000)</f>
        <v>0.53014160555292356</v>
      </c>
      <c r="X254" s="273">
        <f>IF(X$116=0,0,X$116/NFM!X$15*1000)</f>
        <v>0.53017718385883839</v>
      </c>
      <c r="Y254" s="273">
        <f>IF(Y$116=0,0,Y$116/NFM!Y$15*1000)</f>
        <v>0.51915764747868176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0.37738070524709527</v>
      </c>
      <c r="C255" s="274">
        <f>IF(C$117=0,0,C$117/NFM!C$15*1000)</f>
        <v>0.38675855648863255</v>
      </c>
      <c r="D255" s="274">
        <f>IF(D$117=0,0,D$117/NFM!D$15*1000)</f>
        <v>0.35940065202829441</v>
      </c>
      <c r="E255" s="274">
        <f>IF(E$117=0,0,E$117/NFM!E$15*1000)</f>
        <v>0.35808163487122435</v>
      </c>
      <c r="F255" s="274">
        <f>IF(F$117=0,0,F$117/NFM!F$15*1000)</f>
        <v>0.3315202995532508</v>
      </c>
      <c r="G255" s="274">
        <f>IF(G$117=0,0,G$117/NFM!G$15*1000)</f>
        <v>0.31106581485629736</v>
      </c>
      <c r="H255" s="274">
        <f>IF(H$117=0,0,H$117/NFM!H$15*1000)</f>
        <v>0.30558216950220912</v>
      </c>
      <c r="I255" s="274">
        <f>IF(I$117=0,0,I$117/NFM!I$15*1000)</f>
        <v>0.31000512656041501</v>
      </c>
      <c r="J255" s="274">
        <f>IF(J$117=0,0,J$117/NFM!J$15*1000)</f>
        <v>0.28918835900682194</v>
      </c>
      <c r="K255" s="274">
        <f>IF(K$117=0,0,K$117/NFM!K$15*1000)</f>
        <v>0.29871969786173147</v>
      </c>
      <c r="L255" s="274">
        <f>IF(L$117=0,0,L$117/NFM!L$15*1000)</f>
        <v>0.29068290472624253</v>
      </c>
      <c r="M255" s="274">
        <f>IF(M$117=0,0,M$117/NFM!M$15*1000)</f>
        <v>0.27925377853911421</v>
      </c>
      <c r="N255" s="274">
        <f>IF(N$117=0,0,N$117/NFM!N$15*1000)</f>
        <v>0.28579663210744632</v>
      </c>
      <c r="O255" s="274">
        <f>IF(O$117=0,0,O$117/NFM!O$15*1000)</f>
        <v>0.29194411757633487</v>
      </c>
      <c r="P255" s="274">
        <f>IF(P$117=0,0,P$117/NFM!P$15*1000)</f>
        <v>0.26610277364059187</v>
      </c>
      <c r="Q255" s="274">
        <f>IF(Q$117=0,0,Q$117/NFM!Q$15*1000)</f>
        <v>0.27029571723974927</v>
      </c>
      <c r="R255" s="274">
        <f>IF(R$117=0,0,R$117/NFM!R$15*1000)</f>
        <v>0.28230063304591418</v>
      </c>
      <c r="S255" s="274">
        <f>IF(S$117=0,0,S$117/NFM!S$15*1000)</f>
        <v>0.28281143869581038</v>
      </c>
      <c r="T255" s="274">
        <f>IF(T$117=0,0,T$117/NFM!T$15*1000)</f>
        <v>0.29337065548043512</v>
      </c>
      <c r="U255" s="274">
        <f>IF(U$117=0,0,U$117/NFM!U$15*1000)</f>
        <v>0.28666047086503671</v>
      </c>
      <c r="V255" s="274">
        <f>IF(V$117=0,0,V$117/NFM!V$15*1000)</f>
        <v>0.27781523337109748</v>
      </c>
      <c r="W255" s="274">
        <f>IF(W$117=0,0,W$117/NFM!W$15*1000)</f>
        <v>0.26461534898545591</v>
      </c>
      <c r="X255" s="274">
        <f>IF(X$117=0,0,X$117/NFM!X$15*1000)</f>
        <v>0.26463310757247743</v>
      </c>
      <c r="Y255" s="274">
        <f>IF(Y$117=0,0,Y$117/NFM!Y$15*1000)</f>
        <v>0.25913280645603931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9.5932497821162777</v>
      </c>
      <c r="C256" s="274">
        <f>IF(C$118=0,0,C$118/NFM!C$15*1000)</f>
        <v>9.8316405321698355</v>
      </c>
      <c r="D256" s="274">
        <f>IF(D$118=0,0,D$118/NFM!D$15*1000)</f>
        <v>9.1361857636716604</v>
      </c>
      <c r="E256" s="274">
        <f>IF(E$118=0,0,E$118/NFM!E$15*1000)</f>
        <v>9.1026555357645798</v>
      </c>
      <c r="F256" s="274">
        <f>IF(F$118=0,0,F$118/NFM!F$15*1000)</f>
        <v>8.4274500451048855</v>
      </c>
      <c r="G256" s="274">
        <f>IF(G$118=0,0,G$118/NFM!G$15*1000)</f>
        <v>7.9074844556244441</v>
      </c>
      <c r="H256" s="274">
        <f>IF(H$118=0,0,H$118/NFM!H$15*1000)</f>
        <v>7.7680868158753107</v>
      </c>
      <c r="I256" s="274">
        <f>IF(I$118=0,0,I$118/NFM!I$15*1000)</f>
        <v>7.8805211063543625</v>
      </c>
      <c r="J256" s="274">
        <f>IF(J$118=0,0,J$118/NFM!J$15*1000)</f>
        <v>7.3513460636952148</v>
      </c>
      <c r="K256" s="274">
        <f>IF(K$118=0,0,K$118/NFM!K$15*1000)</f>
        <v>7.5936385633429344</v>
      </c>
      <c r="L256" s="274">
        <f>IF(L$118=0,0,L$118/NFM!L$15*1000)</f>
        <v>7.3893383356843394</v>
      </c>
      <c r="M256" s="274">
        <f>IF(M$118=0,0,M$118/NFM!M$15*1000)</f>
        <v>7.0988029140796263</v>
      </c>
      <c r="N256" s="274">
        <f>IF(N$118=0,0,N$118/NFM!N$15*1000)</f>
        <v>7.265126278512696</v>
      </c>
      <c r="O256" s="274">
        <f>IF(O$118=0,0,O$118/NFM!O$15*1000)</f>
        <v>7.4213991425330308</v>
      </c>
      <c r="P256" s="274">
        <f>IF(P$118=0,0,P$118/NFM!P$15*1000)</f>
        <v>6.7644962759202798</v>
      </c>
      <c r="Q256" s="274">
        <f>IF(Q$118=0,0,Q$118/NFM!Q$15*1000)</f>
        <v>6.8710834827111134</v>
      </c>
      <c r="R256" s="274">
        <f>IF(R$118=0,0,R$118/NFM!R$15*1000)</f>
        <v>7.1762558307950162</v>
      </c>
      <c r="S256" s="274">
        <f>IF(S$118=0,0,S$118/NFM!S$15*1000)</f>
        <v>7.1892408247850046</v>
      </c>
      <c r="T256" s="274">
        <f>IF(T$118=0,0,T$118/NFM!T$15*1000)</f>
        <v>7.4576626140020554</v>
      </c>
      <c r="U256" s="274">
        <f>IF(U$118=0,0,U$118/NFM!U$15*1000)</f>
        <v>7.2870855913705421</v>
      </c>
      <c r="V256" s="274">
        <f>IF(V$118=0,0,V$118/NFM!V$15*1000)</f>
        <v>7.0622342105721021</v>
      </c>
      <c r="W256" s="274">
        <f>IF(W$118=0,0,W$118/NFM!W$15*1000)</f>
        <v>6.7266850257678543</v>
      </c>
      <c r="X256" s="274">
        <f>IF(X$118=0,0,X$118/NFM!X$15*1000)</f>
        <v>6.727136459979266</v>
      </c>
      <c r="Y256" s="274">
        <f>IF(Y$118=0,0,Y$118/NFM!Y$15*1000)</f>
        <v>6.5873154205005884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0.25202016656938264</v>
      </c>
      <c r="C257" s="274">
        <f>IF(C$119=0,0,C$119/NFM!C$15*1000)</f>
        <v>0.25828282811803716</v>
      </c>
      <c r="D257" s="274">
        <f>IF(D$119=0,0,D$119/NFM!D$15*1000)</f>
        <v>0.2400128330090682</v>
      </c>
      <c r="E257" s="274">
        <f>IF(E$119=0,0,E$119/NFM!E$15*1000)</f>
        <v>0.23913197471660472</v>
      </c>
      <c r="F257" s="274">
        <f>IF(F$119=0,0,F$119/NFM!F$15*1000)</f>
        <v>0.22139393973477395</v>
      </c>
      <c r="G257" s="274">
        <f>IF(G$119=0,0,G$119/NFM!G$15*1000)</f>
        <v>0.20773414587477301</v>
      </c>
      <c r="H257" s="274">
        <f>IF(H$119=0,0,H$119/NFM!H$15*1000)</f>
        <v>0.20407209003479612</v>
      </c>
      <c r="I257" s="274">
        <f>IF(I$119=0,0,I$119/NFM!I$15*1000)</f>
        <v>0.20702580324546055</v>
      </c>
      <c r="J257" s="274">
        <f>IF(J$119=0,0,J$119/NFM!J$15*1000)</f>
        <v>0.19312407177549157</v>
      </c>
      <c r="K257" s="274">
        <f>IF(K$119=0,0,K$119/NFM!K$15*1000)</f>
        <v>0.19948923452081729</v>
      </c>
      <c r="L257" s="274">
        <f>IF(L$119=0,0,L$119/NFM!L$15*1000)</f>
        <v>0.19412215052174697</v>
      </c>
      <c r="M257" s="274">
        <f>IF(M$119=0,0,M$119/NFM!M$15*1000)</f>
        <v>0.18648961858417318</v>
      </c>
      <c r="N257" s="274">
        <f>IF(N$119=0,0,N$119/NFM!N$15*1000)</f>
        <v>0.19085902863403362</v>
      </c>
      <c r="O257" s="274">
        <f>IF(O$119=0,0,O$119/NFM!O$15*1000)</f>
        <v>0.19496440628135597</v>
      </c>
      <c r="P257" s="274">
        <f>IF(P$119=0,0,P$119/NFM!P$15*1000)</f>
        <v>0.17770719171656132</v>
      </c>
      <c r="Q257" s="274">
        <f>IF(Q$119=0,0,Q$119/NFM!Q$15*1000)</f>
        <v>0.18050729868966098</v>
      </c>
      <c r="R257" s="274">
        <f>IF(R$119=0,0,R$119/NFM!R$15*1000)</f>
        <v>0.1885243510695386</v>
      </c>
      <c r="S257" s="274">
        <f>IF(S$119=0,0,S$119/NFM!S$15*1000)</f>
        <v>0.18886547429916192</v>
      </c>
      <c r="T257" s="274">
        <f>IF(T$119=0,0,T$119/NFM!T$15*1000)</f>
        <v>0.19591706844773107</v>
      </c>
      <c r="U257" s="274">
        <f>IF(U$119=0,0,U$119/NFM!U$15*1000)</f>
        <v>0.19143591236059951</v>
      </c>
      <c r="V257" s="274">
        <f>IF(V$119=0,0,V$119/NFM!V$15*1000)</f>
        <v>0.18552893779731688</v>
      </c>
      <c r="W257" s="274">
        <f>IF(W$119=0,0,W$119/NFM!W$15*1000)</f>
        <v>0.1767138685176412</v>
      </c>
      <c r="X257" s="274">
        <f>IF(X$119=0,0,X$119/NFM!X$15*1000)</f>
        <v>0.17672572795294614</v>
      </c>
      <c r="Y257" s="274">
        <f>IF(Y$119=0,0,Y$119/NFM!Y$15*1000)</f>
        <v>0.17305254915956064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1.0916414931995573</v>
      </c>
      <c r="C258" s="275">
        <f>IF(C$120=0,0,C$120/NFM!C$15*1000)</f>
        <v>1.0950379715228435</v>
      </c>
      <c r="D258" s="275">
        <f>IF(D$120=0,0,D$120/NFM!D$15*1000)</f>
        <v>1.0154321206116201</v>
      </c>
      <c r="E258" s="275">
        <f>IF(E$120=0,0,E$120/NFM!E$15*1000)</f>
        <v>1.0193749231459595</v>
      </c>
      <c r="F258" s="275">
        <f>IF(F$120=0,0,F$120/NFM!F$15*1000)</f>
        <v>0.98731780012988779</v>
      </c>
      <c r="G258" s="275">
        <f>IF(G$120=0,0,G$120/NFM!G$15*1000)</f>
        <v>0.92802931393053389</v>
      </c>
      <c r="H258" s="275">
        <f>IF(H$120=0,0,H$120/NFM!H$15*1000)</f>
        <v>0.92884377154847741</v>
      </c>
      <c r="I258" s="275">
        <f>IF(I$120=0,0,I$120/NFM!I$15*1000)</f>
        <v>0.93813570133537161</v>
      </c>
      <c r="J258" s="275">
        <f>IF(J$120=0,0,J$120/NFM!J$15*1000)</f>
        <v>0.86292557729029362</v>
      </c>
      <c r="K258" s="275">
        <f>IF(K$120=0,0,K$120/NFM!K$15*1000)</f>
        <v>0.89326495341258483</v>
      </c>
      <c r="L258" s="275">
        <f>IF(L$120=0,0,L$120/NFM!L$15*1000)</f>
        <v>0.86687823329744484</v>
      </c>
      <c r="M258" s="275">
        <f>IF(M$120=0,0,M$120/NFM!M$15*1000)</f>
        <v>0.83998004346828659</v>
      </c>
      <c r="N258" s="275">
        <f>IF(N$120=0,0,N$120/NFM!N$15*1000)</f>
        <v>0.85978284487106482</v>
      </c>
      <c r="O258" s="275">
        <f>IF(O$120=0,0,O$120/NFM!O$15*1000)</f>
        <v>0.87455225360309896</v>
      </c>
      <c r="P258" s="275">
        <f>IF(P$120=0,0,P$120/NFM!P$15*1000)</f>
        <v>0.80201438255149626</v>
      </c>
      <c r="Q258" s="275">
        <f>IF(Q$120=0,0,Q$120/NFM!Q$15*1000)</f>
        <v>0.81479430339925274</v>
      </c>
      <c r="R258" s="275">
        <f>IF(R$120=0,0,R$120/NFM!R$15*1000)</f>
        <v>0.85501331290383098</v>
      </c>
      <c r="S258" s="275">
        <f>IF(S$120=0,0,S$120/NFM!S$15*1000)</f>
        <v>0.86351247044391022</v>
      </c>
      <c r="T258" s="275">
        <f>IF(T$120=0,0,T$120/NFM!T$15*1000)</f>
        <v>0.90423412683015059</v>
      </c>
      <c r="U258" s="275">
        <f>IF(U$120=0,0,U$120/NFM!U$15*1000)</f>
        <v>0.88797154727493066</v>
      </c>
      <c r="V258" s="275">
        <f>IF(V$120=0,0,V$120/NFM!V$15*1000)</f>
        <v>0.85202607054835444</v>
      </c>
      <c r="W258" s="275">
        <f>IF(W$120=0,0,W$120/NFM!W$15*1000)</f>
        <v>0.8194720107882012</v>
      </c>
      <c r="X258" s="275">
        <f>IF(X$120=0,0,X$120/NFM!X$15*1000)</f>
        <v>0.7926301143746084</v>
      </c>
      <c r="Y258" s="275">
        <f>IF(Y$120=0,0,Y$120/NFM!Y$15*1000)</f>
        <v>0.80296881688749944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251.36469355951064</v>
      </c>
      <c r="C259" s="276">
        <f>IF(C$126=0,0,C$126/NFM!C$15*1000)</f>
        <v>256.02925138354351</v>
      </c>
      <c r="D259" s="276">
        <f>IF(D$126=0,0,D$126/NFM!D$15*1000)</f>
        <v>232.2632803301419</v>
      </c>
      <c r="E259" s="276">
        <f>IF(E$126=0,0,E$126/NFM!E$15*1000)</f>
        <v>229.69292028385007</v>
      </c>
      <c r="F259" s="276">
        <f>IF(F$126=0,0,F$126/NFM!F$15*1000)</f>
        <v>216.88245168563921</v>
      </c>
      <c r="G259" s="276">
        <f>IF(G$126=0,0,G$126/NFM!G$15*1000)</f>
        <v>199.251100452532</v>
      </c>
      <c r="H259" s="276">
        <f>IF(H$126=0,0,H$126/NFM!H$15*1000)</f>
        <v>199.42165138000769</v>
      </c>
      <c r="I259" s="276">
        <f>IF(I$126=0,0,I$126/NFM!I$15*1000)</f>
        <v>203.84061810682257</v>
      </c>
      <c r="J259" s="276">
        <f>IF(J$126=0,0,J$126/NFM!J$15*1000)</f>
        <v>187.95092841381569</v>
      </c>
      <c r="K259" s="276">
        <f>IF(K$126=0,0,K$126/NFM!K$15*1000)</f>
        <v>191.35002297871029</v>
      </c>
      <c r="L259" s="276">
        <f>IF(L$126=0,0,L$126/NFM!L$15*1000)</f>
        <v>186.05093404400728</v>
      </c>
      <c r="M259" s="276">
        <f>IF(M$126=0,0,M$126/NFM!M$15*1000)</f>
        <v>181.26557642310365</v>
      </c>
      <c r="N259" s="276">
        <f>IF(N$126=0,0,N$126/NFM!N$15*1000)</f>
        <v>185.33705374768678</v>
      </c>
      <c r="O259" s="276">
        <f>IF(O$126=0,0,O$126/NFM!O$15*1000)</f>
        <v>187.97147561420798</v>
      </c>
      <c r="P259" s="276">
        <f>IF(P$126=0,0,P$126/NFM!P$15*1000)</f>
        <v>172.45485340221782</v>
      </c>
      <c r="Q259" s="276">
        <f>IF(Q$126=0,0,Q$126/NFM!Q$15*1000)</f>
        <v>175.39248096756796</v>
      </c>
      <c r="R259" s="276">
        <f>IF(R$126=0,0,R$126/NFM!R$15*1000)</f>
        <v>183.79886603253553</v>
      </c>
      <c r="S259" s="276">
        <f>IF(S$126=0,0,S$126/NFM!S$15*1000)</f>
        <v>186.12843753182835</v>
      </c>
      <c r="T259" s="276">
        <f>IF(T$126=0,0,T$126/NFM!T$15*1000)</f>
        <v>196.7269070863785</v>
      </c>
      <c r="U259" s="276">
        <f>IF(U$126=0,0,U$126/NFM!U$15*1000)</f>
        <v>195.26733901081712</v>
      </c>
      <c r="V259" s="276">
        <f>IF(V$126=0,0,V$126/NFM!V$15*1000)</f>
        <v>185.9253556668385</v>
      </c>
      <c r="W259" s="276">
        <f>IF(W$126=0,0,W$126/NFM!W$15*1000)</f>
        <v>178.9537738634246</v>
      </c>
      <c r="X259" s="276">
        <f>IF(X$126=0,0,X$126/NFM!X$15*1000)</f>
        <v>180.13466836637599</v>
      </c>
      <c r="Y259" s="276">
        <f>IF(Y$126=0,0,Y$126/NFM!Y$15*1000)</f>
        <v>175.46089241944529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119.97099201010427</v>
      </c>
      <c r="C260" s="276">
        <f>IF(C$134=0,0,C$134/NFM!C$15*1000)</f>
        <v>120.35474798800692</v>
      </c>
      <c r="D260" s="276">
        <f>IF(D$134=0,0,D$134/NFM!D$15*1000)</f>
        <v>111.52111031603758</v>
      </c>
      <c r="E260" s="276">
        <f>IF(E$134=0,0,E$134/NFM!E$15*1000)</f>
        <v>111.86569369587629</v>
      </c>
      <c r="F260" s="276">
        <f>IF(F$134=0,0,F$134/NFM!F$15*1000)</f>
        <v>108.34518877187801</v>
      </c>
      <c r="G260" s="276">
        <f>IF(G$134=0,0,G$134/NFM!G$15*1000)</f>
        <v>101.86254769497975</v>
      </c>
      <c r="H260" s="276">
        <f>IF(H$134=0,0,H$134/NFM!H$15*1000)</f>
        <v>101.94052267582026</v>
      </c>
      <c r="I260" s="276">
        <f>IF(I$134=0,0,I$134/NFM!I$15*1000)</f>
        <v>102.83147397063203</v>
      </c>
      <c r="J260" s="276">
        <f>IF(J$134=0,0,J$134/NFM!J$15*1000)</f>
        <v>94.596747099339481</v>
      </c>
      <c r="K260" s="276">
        <f>IF(K$134=0,0,K$134/NFM!K$15*1000)</f>
        <v>97.832932330626235</v>
      </c>
      <c r="L260" s="276">
        <f>IF(L$134=0,0,L$134/NFM!L$15*1000)</f>
        <v>94.946277860127125</v>
      </c>
      <c r="M260" s="276">
        <f>IF(M$134=0,0,M$134/NFM!M$15*1000)</f>
        <v>91.996373342874449</v>
      </c>
      <c r="N260" s="276">
        <f>IF(N$134=0,0,N$134/NFM!N$15*1000)</f>
        <v>94.163728474457017</v>
      </c>
      <c r="O260" s="276">
        <f>IF(O$134=0,0,O$134/NFM!O$15*1000)</f>
        <v>95.783908048261125</v>
      </c>
      <c r="P260" s="276">
        <f>IF(P$134=0,0,P$134/NFM!P$15*1000)</f>
        <v>87.831662976990287</v>
      </c>
      <c r="Q260" s="276">
        <f>IF(Q$134=0,0,Q$134/NFM!Q$15*1000)</f>
        <v>89.237122751267393</v>
      </c>
      <c r="R260" s="276">
        <f>IF(R$134=0,0,R$134/NFM!R$15*1000)</f>
        <v>93.660238646959385</v>
      </c>
      <c r="S260" s="276">
        <f>IF(S$134=0,0,S$134/NFM!S$15*1000)</f>
        <v>94.616462753756423</v>
      </c>
      <c r="T260" s="276">
        <f>IF(T$134=0,0,T$134/NFM!T$15*1000)</f>
        <v>99.046616514405059</v>
      </c>
      <c r="U260" s="276">
        <f>IF(U$134=0,0,U$134/NFM!U$15*1000)</f>
        <v>97.26403532194972</v>
      </c>
      <c r="V260" s="276">
        <f>IF(V$134=0,0,V$134/NFM!V$15*1000)</f>
        <v>93.33929991580041</v>
      </c>
      <c r="W260" s="276">
        <f>IF(W$134=0,0,W$134/NFM!W$15*1000)</f>
        <v>89.759880110774816</v>
      </c>
      <c r="X260" s="276">
        <f>IF(X$134=0,0,X$134/NFM!X$15*1000)</f>
        <v>86.835961499533823</v>
      </c>
      <c r="Y260" s="276">
        <f>IF(Y$134=0,0,Y$134/NFM!Y$15*1000)</f>
        <v>87.955225181737802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80.50437299091881</v>
      </c>
      <c r="C261" s="277">
        <f>IF(C$141=0,0,C$141/NFM!C$15*1000)</f>
        <v>86.707944304603714</v>
      </c>
      <c r="D261" s="277">
        <f>IF(D$141=0,0,D$141/NFM!D$15*1000)</f>
        <v>86.552247066775848</v>
      </c>
      <c r="E261" s="277">
        <f>IF(E$141=0,0,E$141/NFM!E$15*1000)</f>
        <v>87.190998714142239</v>
      </c>
      <c r="F261" s="277">
        <f>IF(F$141=0,0,F$141/NFM!F$15*1000)</f>
        <v>71.675158516207674</v>
      </c>
      <c r="G261" s="277">
        <f>IF(G$141=0,0,G$141/NFM!G$15*1000)</f>
        <v>71.299000513142758</v>
      </c>
      <c r="H261" s="277">
        <f>IF(H$141=0,0,H$141/NFM!H$15*1000)</f>
        <v>64.468198036919205</v>
      </c>
      <c r="I261" s="277">
        <f>IF(I$141=0,0,I$141/NFM!I$15*1000)</f>
        <v>64.457413852372682</v>
      </c>
      <c r="J261" s="277">
        <f>IF(J$141=0,0,J$141/NFM!J$15*1000)</f>
        <v>63.672790454315468</v>
      </c>
      <c r="K261" s="277">
        <f>IF(K$141=0,0,K$141/NFM!K$15*1000)</f>
        <v>68.446668456251786</v>
      </c>
      <c r="L261" s="277">
        <f>IF(L$141=0,0,L$141/NFM!L$15*1000)</f>
        <v>67.013052714778411</v>
      </c>
      <c r="M261" s="277">
        <f>IF(M$141=0,0,M$141/NFM!M$15*1000)</f>
        <v>61.057994642133181</v>
      </c>
      <c r="N261" s="277">
        <f>IF(N$141=0,0,N$141/NFM!N$15*1000)</f>
        <v>62.652081446657725</v>
      </c>
      <c r="O261" s="277">
        <f>IF(O$141=0,0,O$141/NFM!O$15*1000)</f>
        <v>65.760912518712118</v>
      </c>
      <c r="P261" s="277">
        <f>IF(P$141=0,0,P$141/NFM!P$15*1000)</f>
        <v>58.287579299476931</v>
      </c>
      <c r="Q261" s="277">
        <f>IF(Q$141=0,0,Q$141/NFM!Q$15*1000)</f>
        <v>58.964076031625169</v>
      </c>
      <c r="R261" s="277">
        <f>IF(R$141=0,0,R$141/NFM!R$15*1000)</f>
        <v>60.502636213267593</v>
      </c>
      <c r="S261" s="277">
        <f>IF(S$141=0,0,S$141/NFM!S$15*1000)</f>
        <v>57.821409548226207</v>
      </c>
      <c r="T261" s="277">
        <f>IF(T$141=0,0,T$141/NFM!T$15*1000)</f>
        <v>55.425219147063409</v>
      </c>
      <c r="U261" s="277">
        <f>IF(U$141=0,0,U$141/NFM!U$15*1000)</f>
        <v>50.630078485752854</v>
      </c>
      <c r="V261" s="277">
        <f>IF(V$141=0,0,V$141/NFM!V$15*1000)</f>
        <v>53.316703260204818</v>
      </c>
      <c r="W261" s="277">
        <f>IF(W$141=0,0,W$141/NFM!W$15*1000)</f>
        <v>48.057779458210007</v>
      </c>
      <c r="X261" s="277">
        <f>IF(X$141=0,0,X$141/NFM!X$15*1000)</f>
        <v>49.84895928982543</v>
      </c>
      <c r="Y261" s="277">
        <f>IF(Y$141=0,0,Y$141/NFM!Y$15*1000)</f>
        <v>46.791680523234547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PL: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46.800159435116932</v>
      </c>
      <c r="C34" s="223">
        <v>45.698735913648633</v>
      </c>
      <c r="D34" s="223">
        <v>46.638742715388872</v>
      </c>
      <c r="E34" s="223">
        <v>42.940429863829841</v>
      </c>
      <c r="F34" s="223">
        <v>40.161543491127382</v>
      </c>
      <c r="G34" s="223">
        <v>44.329208260020422</v>
      </c>
      <c r="H34" s="223">
        <v>46.022981238123258</v>
      </c>
      <c r="I34" s="223">
        <v>44.148979816436807</v>
      </c>
      <c r="J34" s="223">
        <v>35.899363264036452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4.5578690915185321E-2</v>
      </c>
      <c r="C35" s="259">
        <v>4.4504167061949172E-2</v>
      </c>
      <c r="D35" s="259">
        <v>4.5426705610485632E-2</v>
      </c>
      <c r="E35" s="259">
        <v>4.1801341313907739E-2</v>
      </c>
      <c r="F35" s="259">
        <v>3.9072553490475073E-2</v>
      </c>
      <c r="G35" s="259">
        <v>4.3081619862089332E-2</v>
      </c>
      <c r="H35" s="259">
        <v>4.4738431583628779E-2</v>
      </c>
      <c r="I35" s="259">
        <v>4.2903210832936203E-2</v>
      </c>
      <c r="J35" s="259">
        <v>3.4933884529130113E-2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5.4962385066986861E-3</v>
      </c>
      <c r="C36" s="224">
        <v>5.3666639344602547E-3</v>
      </c>
      <c r="D36" s="224">
        <v>5.4779109183592739E-3</v>
      </c>
      <c r="E36" s="224">
        <v>5.0407358602879287E-3</v>
      </c>
      <c r="F36" s="224">
        <v>4.7116770740303271E-3</v>
      </c>
      <c r="G36" s="224">
        <v>5.1951219585835134E-3</v>
      </c>
      <c r="H36" s="224">
        <v>5.3949134005803947E-3</v>
      </c>
      <c r="I36" s="224">
        <v>5.1736079888690511E-3</v>
      </c>
      <c r="J36" s="224">
        <v>4.2126036856754163E-3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0.88316534331928565</v>
      </c>
      <c r="C37" s="224">
        <v>0.86234459992597567</v>
      </c>
      <c r="D37" s="224">
        <v>0.88022036725460728</v>
      </c>
      <c r="E37" s="224">
        <v>0.80997271337611543</v>
      </c>
      <c r="F37" s="224">
        <v>0.75709776706815801</v>
      </c>
      <c r="G37" s="224">
        <v>0.8347803070310793</v>
      </c>
      <c r="H37" s="224">
        <v>0.86688387699959046</v>
      </c>
      <c r="I37" s="224">
        <v>0.83132332596559677</v>
      </c>
      <c r="J37" s="224">
        <v>0.67690395454877927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1.5070184779347649E-2</v>
      </c>
      <c r="C38" s="224">
        <v>1.471490311827015E-2</v>
      </c>
      <c r="D38" s="224">
        <v>1.5019932203427211E-2</v>
      </c>
      <c r="E38" s="224">
        <v>1.382123806050973E-2</v>
      </c>
      <c r="F38" s="224">
        <v>1.2918988875703429E-2</v>
      </c>
      <c r="G38" s="224">
        <v>1.4244550663454709E-2</v>
      </c>
      <c r="H38" s="224">
        <v>1.4792360578282031E-2</v>
      </c>
      <c r="I38" s="224">
        <v>1.418556132037233E-2</v>
      </c>
      <c r="J38" s="224">
        <v>1.155057515570255E-2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0.12532658041141059</v>
      </c>
      <c r="C39" s="260">
        <v>0.1220718311706387</v>
      </c>
      <c r="D39" s="260">
        <v>0.1242553660309222</v>
      </c>
      <c r="E39" s="260">
        <v>0.1139227933193997</v>
      </c>
      <c r="F39" s="260">
        <v>0.10674570989720859</v>
      </c>
      <c r="G39" s="260">
        <v>0.11765428201531231</v>
      </c>
      <c r="H39" s="260">
        <v>0.12261123731809261</v>
      </c>
      <c r="I39" s="260">
        <v>0.11756193977284871</v>
      </c>
      <c r="J39" s="260">
        <v>9.5054972332521193E-2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1.5637885619078501E-3</v>
      </c>
      <c r="C40" s="226">
        <v>1.0257866449913419E-3</v>
      </c>
      <c r="D40" s="226">
        <v>1.0891843272850721E-3</v>
      </c>
      <c r="E40" s="226">
        <v>7.2830916963089669E-4</v>
      </c>
      <c r="F40" s="226">
        <v>8.5326501191412189E-4</v>
      </c>
      <c r="G40" s="226">
        <v>9.6959224861267626E-4</v>
      </c>
      <c r="H40" s="226">
        <v>9.7074343006525266E-4</v>
      </c>
      <c r="I40" s="226">
        <v>9.3896199495324944E-4</v>
      </c>
      <c r="J40" s="226">
        <v>8.597329967985172E-4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3.90954743630956E-2</v>
      </c>
      <c r="C41" s="226">
        <v>3.7711492820073467E-2</v>
      </c>
      <c r="D41" s="226">
        <v>3.9264509766288647E-2</v>
      </c>
      <c r="E41" s="226">
        <v>3.6754910197890532E-2</v>
      </c>
      <c r="F41" s="226">
        <v>3.5232539078196068E-2</v>
      </c>
      <c r="G41" s="226">
        <v>4.0424227697964783E-2</v>
      </c>
      <c r="H41" s="226">
        <v>4.3075699057081793E-2</v>
      </c>
      <c r="I41" s="226">
        <v>4.0820567743323051E-2</v>
      </c>
      <c r="J41" s="226">
        <v>3.6248232550109602E-2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8.4667317486407156E-2</v>
      </c>
      <c r="C44" s="226">
        <v>8.333455170557387E-2</v>
      </c>
      <c r="D44" s="226">
        <v>8.3901671937348515E-2</v>
      </c>
      <c r="E44" s="226">
        <v>7.6439573951878281E-2</v>
      </c>
      <c r="F44" s="226">
        <v>7.0659905807098383E-2</v>
      </c>
      <c r="G44" s="226">
        <v>7.6260462068734838E-2</v>
      </c>
      <c r="H44" s="226">
        <v>7.8564794830945528E-2</v>
      </c>
      <c r="I44" s="226">
        <v>7.5802410034572359E-2</v>
      </c>
      <c r="J44" s="226">
        <v>5.7947006785613091E-2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39.061603809863279</v>
      </c>
      <c r="C45" s="261">
        <v>38.002899714511493</v>
      </c>
      <c r="D45" s="261">
        <v>38.609583812854048</v>
      </c>
      <c r="E45" s="261">
        <v>35.54357616010477</v>
      </c>
      <c r="F45" s="261">
        <v>33.547560651324872</v>
      </c>
      <c r="G45" s="261">
        <v>36.841915282951227</v>
      </c>
      <c r="H45" s="261">
        <v>38.457033182038913</v>
      </c>
      <c r="I45" s="261">
        <v>36.913606628163649</v>
      </c>
      <c r="J45" s="261">
        <v>29.925644007381781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4.2259472441998129</v>
      </c>
      <c r="C46" s="294">
        <v>4.1160469385356446</v>
      </c>
      <c r="D46" s="294">
        <v>4.1954631029233411</v>
      </c>
      <c r="E46" s="294">
        <v>3.8491577331484299</v>
      </c>
      <c r="F46" s="294">
        <v>3.6040277163999872</v>
      </c>
      <c r="G46" s="294">
        <v>3.973072709484553</v>
      </c>
      <c r="H46" s="294">
        <v>4.1412232315703772</v>
      </c>
      <c r="I46" s="294">
        <v>3.9794386627554799</v>
      </c>
      <c r="J46" s="294">
        <v>3.2175674354511381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1.457857539221286</v>
      </c>
      <c r="C47" s="262">
        <v>1.393578546568695</v>
      </c>
      <c r="D47" s="262">
        <v>1.4306892193750971</v>
      </c>
      <c r="E47" s="262">
        <v>1.3169457986465081</v>
      </c>
      <c r="F47" s="262">
        <v>1.2709990807522771</v>
      </c>
      <c r="G47" s="262">
        <v>1.456338774988664</v>
      </c>
      <c r="H47" s="262">
        <v>1.546017900573484</v>
      </c>
      <c r="I47" s="262">
        <v>1.442478697213311</v>
      </c>
      <c r="J47" s="262">
        <v>1.2810081975513481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1.012098360856639E-2</v>
      </c>
      <c r="C48" s="297">
        <v>1.9904010098547791E-2</v>
      </c>
      <c r="D48" s="297">
        <v>1.0657386701975099E-2</v>
      </c>
      <c r="E48" s="297">
        <v>9.5509491713541422E-3</v>
      </c>
      <c r="F48" s="297">
        <v>8.3626456171341547E-3</v>
      </c>
      <c r="G48" s="297">
        <v>9.4972700339225544E-3</v>
      </c>
      <c r="H48" s="297">
        <v>9.5172232603168653E-3</v>
      </c>
      <c r="I48" s="297">
        <v>9.3271923351062169E-3</v>
      </c>
      <c r="J48" s="297">
        <v>8.5279696436457095E-3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5.2575799975787277E-2</v>
      </c>
      <c r="C49" s="297">
        <v>3.4461825635740587E-2</v>
      </c>
      <c r="D49" s="297">
        <v>3.6909136428301112E-2</v>
      </c>
      <c r="E49" s="297">
        <v>2.4810817191086531E-2</v>
      </c>
      <c r="F49" s="297">
        <v>2.89717314141671E-2</v>
      </c>
      <c r="G49" s="297">
        <v>3.2905652337144667E-2</v>
      </c>
      <c r="H49" s="297">
        <v>3.2975523683091187E-2</v>
      </c>
      <c r="I49" s="297">
        <v>3.2316335776168277E-2</v>
      </c>
      <c r="J49" s="297">
        <v>2.9546556364895189E-2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0.1122141348029799</v>
      </c>
      <c r="C50" s="297">
        <v>0.1026128094651126</v>
      </c>
      <c r="D50" s="297">
        <v>8.4428430456397391E-2</v>
      </c>
      <c r="E50" s="297">
        <v>6.0461081846433729E-2</v>
      </c>
      <c r="F50" s="297">
        <v>6.6025420019707279E-2</v>
      </c>
      <c r="G50" s="297">
        <v>7.4884154945220993E-2</v>
      </c>
      <c r="H50" s="297">
        <v>7.5309402371045539E-2</v>
      </c>
      <c r="I50" s="297">
        <v>2.955125578715706E-2</v>
      </c>
      <c r="J50" s="297">
        <v>2.701548489884336E-2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1.2829466208339519</v>
      </c>
      <c r="C51" s="297">
        <v>1.2365999013692941</v>
      </c>
      <c r="D51" s="297">
        <v>1.2986942657884231</v>
      </c>
      <c r="E51" s="297">
        <v>1.2221229504376341</v>
      </c>
      <c r="F51" s="297">
        <v>1.167639283701269</v>
      </c>
      <c r="G51" s="297">
        <v>1.3390516976723761</v>
      </c>
      <c r="H51" s="297">
        <v>1.4282157512590301</v>
      </c>
      <c r="I51" s="297">
        <v>1.3712839133148791</v>
      </c>
      <c r="J51" s="297">
        <v>1.2159181866439639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2.7680897049785269</v>
      </c>
      <c r="C52" s="262">
        <v>2.7224683919669488</v>
      </c>
      <c r="D52" s="262">
        <v>2.7647738835482452</v>
      </c>
      <c r="E52" s="262">
        <v>2.5322119345019218</v>
      </c>
      <c r="F52" s="262">
        <v>2.3330286356477101</v>
      </c>
      <c r="G52" s="262">
        <v>2.516733934495889</v>
      </c>
      <c r="H52" s="262">
        <v>2.595205330996893</v>
      </c>
      <c r="I52" s="262">
        <v>2.5369599655421688</v>
      </c>
      <c r="J52" s="262">
        <v>1.93655923789979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2.4379713431219083</v>
      </c>
      <c r="C53" s="294">
        <f t="shared" si="0"/>
        <v>2.530787095390207</v>
      </c>
      <c r="D53" s="294">
        <f t="shared" si="0"/>
        <v>2.7632955175936811</v>
      </c>
      <c r="E53" s="294">
        <f t="shared" si="0"/>
        <v>2.5631371486464136</v>
      </c>
      <c r="F53" s="294">
        <f t="shared" si="0"/>
        <v>2.0894084269969473</v>
      </c>
      <c r="G53" s="294">
        <f t="shared" si="0"/>
        <v>2.4992643860541115</v>
      </c>
      <c r="H53" s="294">
        <f t="shared" si="0"/>
        <v>2.370304004633804</v>
      </c>
      <c r="I53" s="294">
        <f t="shared" si="0"/>
        <v>2.244786879637068</v>
      </c>
      <c r="J53" s="294">
        <f t="shared" si="0"/>
        <v>1.9334958309517238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0.18634643812056501</v>
      </c>
      <c r="C54" s="262">
        <v>0.1791939896006772</v>
      </c>
      <c r="D54" s="262">
        <v>0.18598339964443661</v>
      </c>
      <c r="E54" s="262">
        <v>0.1731968628256895</v>
      </c>
      <c r="F54" s="262">
        <v>0.16589853968632351</v>
      </c>
      <c r="G54" s="262">
        <v>0.18974555212259639</v>
      </c>
      <c r="H54" s="262">
        <v>0.20079981984380391</v>
      </c>
      <c r="I54" s="262">
        <v>0.1905994227585916</v>
      </c>
      <c r="J54" s="262">
        <v>0.16917310201802449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1.4015668932351761E-3</v>
      </c>
      <c r="C55" s="230">
        <v>2.7627991015572321E-3</v>
      </c>
      <c r="D55" s="230">
        <v>1.4722979577758749E-3</v>
      </c>
      <c r="E55" s="230">
        <v>1.316525709679097E-3</v>
      </c>
      <c r="F55" s="230">
        <v>1.151353544901009E-3</v>
      </c>
      <c r="G55" s="230">
        <v>1.3044690141087341E-3</v>
      </c>
      <c r="H55" s="230">
        <v>1.299412302587943E-3</v>
      </c>
      <c r="I55" s="230">
        <v>1.2582086120680089E-3</v>
      </c>
      <c r="J55" s="230">
        <v>1.15048760967631E-3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7.2807647439571332E-3</v>
      </c>
      <c r="C56" s="230">
        <v>4.7835134946697397E-3</v>
      </c>
      <c r="D56" s="230">
        <v>5.0989278803769029E-3</v>
      </c>
      <c r="E56" s="230">
        <v>3.4199824671019988E-3</v>
      </c>
      <c r="F56" s="230">
        <v>3.9887742698646606E-3</v>
      </c>
      <c r="G56" s="230">
        <v>4.5196570919350011E-3</v>
      </c>
      <c r="H56" s="230">
        <v>4.5022376785833814E-3</v>
      </c>
      <c r="I56" s="230">
        <v>4.3593710221901871E-3</v>
      </c>
      <c r="J56" s="230">
        <v>3.9860539409568808E-3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0.17766410648337269</v>
      </c>
      <c r="C57" s="230">
        <v>0.17164767700445019</v>
      </c>
      <c r="D57" s="230">
        <v>0.1794121738062838</v>
      </c>
      <c r="E57" s="230">
        <v>0.16846035464890841</v>
      </c>
      <c r="F57" s="230">
        <v>0.16075841187155779</v>
      </c>
      <c r="G57" s="230">
        <v>0.1839214260165527</v>
      </c>
      <c r="H57" s="230">
        <v>0.19499816986263249</v>
      </c>
      <c r="I57" s="230">
        <v>0.18498184312433341</v>
      </c>
      <c r="J57" s="230">
        <v>0.16403656046739129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1.8682962644214609</v>
      </c>
      <c r="C58" s="262">
        <v>1.973697737464077</v>
      </c>
      <c r="D58" s="262">
        <v>2.19536379831984</v>
      </c>
      <c r="E58" s="262">
        <v>2.040894127756482</v>
      </c>
      <c r="F58" s="262">
        <v>1.6023028300003219</v>
      </c>
      <c r="G58" s="262">
        <v>1.9638403997520559</v>
      </c>
      <c r="H58" s="262">
        <v>1.8151737627119431</v>
      </c>
      <c r="I58" s="262">
        <v>1.7119596178424361</v>
      </c>
      <c r="J58" s="262">
        <v>1.5030662397917609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0.13384385575334631</v>
      </c>
      <c r="C59" s="229">
        <v>0.13799225062767659</v>
      </c>
      <c r="D59" s="229">
        <v>9.7872094208322991E-2</v>
      </c>
      <c r="E59" s="229">
        <v>7.1518374614954888E-2</v>
      </c>
      <c r="F59" s="229">
        <v>4.589037367373025E-2</v>
      </c>
      <c r="G59" s="229">
        <v>4.3945515203824568E-3</v>
      </c>
      <c r="H59" s="229">
        <v>5.3316263926912379E-3</v>
      </c>
      <c r="I59" s="229">
        <v>3.2866498608555582E-2</v>
      </c>
      <c r="J59" s="229">
        <v>2.5829225531180201E-2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1.2812782733058481E-3</v>
      </c>
      <c r="C61" s="229">
        <v>2.1561700160914019E-3</v>
      </c>
      <c r="D61" s="229">
        <v>1.1297523924507159E-3</v>
      </c>
      <c r="E61" s="229">
        <v>1.0400201672970629E-3</v>
      </c>
      <c r="F61" s="229">
        <v>1.254196490750285E-3</v>
      </c>
      <c r="G61" s="229">
        <v>1.4448194590005539E-3</v>
      </c>
      <c r="H61" s="229">
        <v>1.660343033262033E-3</v>
      </c>
      <c r="I61" s="229">
        <v>1.5811418981550791E-3</v>
      </c>
      <c r="J61" s="229">
        <v>1.2001436121406241E-3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6.7824717404743788E-3</v>
      </c>
      <c r="C62" s="229">
        <v>3.8041888020862412E-3</v>
      </c>
      <c r="D62" s="229">
        <v>3.9870142916663886E-3</v>
      </c>
      <c r="E62" s="229">
        <v>2.7530725673095731E-3</v>
      </c>
      <c r="F62" s="229">
        <v>4.4276950465600177E-3</v>
      </c>
      <c r="G62" s="229">
        <v>5.1011331976735614E-3</v>
      </c>
      <c r="H62" s="229">
        <v>5.8622000014289591E-3</v>
      </c>
      <c r="I62" s="229">
        <v>5.5824313322726639E-3</v>
      </c>
      <c r="J62" s="229">
        <v>4.2371691987192154E-3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1.403418052038051E-2</v>
      </c>
      <c r="C63" s="229">
        <v>1.098152742106798E-2</v>
      </c>
      <c r="D63" s="229">
        <v>8.8417862958281752E-3</v>
      </c>
      <c r="E63" s="229">
        <v>6.5041401950123312E-3</v>
      </c>
      <c r="F63" s="229">
        <v>9.7825440835225212E-3</v>
      </c>
      <c r="G63" s="229">
        <v>1.125442941760563E-2</v>
      </c>
      <c r="H63" s="229">
        <v>1.297942702249257E-2</v>
      </c>
      <c r="I63" s="229">
        <v>4.9489675770328654E-3</v>
      </c>
      <c r="J63" s="229">
        <v>3.755943858367701E-3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1.612286376475279E-2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0.1620260091692341</v>
      </c>
      <c r="C65" s="229">
        <v>0.1336370973829645</v>
      </c>
      <c r="D65" s="229">
        <v>0.1373393146464994</v>
      </c>
      <c r="E65" s="229">
        <v>0.1327594774986858</v>
      </c>
      <c r="F65" s="229">
        <v>0.17469721981578321</v>
      </c>
      <c r="G65" s="229">
        <v>0.20322051506103189</v>
      </c>
      <c r="H65" s="229">
        <v>0.2485631779523115</v>
      </c>
      <c r="I65" s="229">
        <v>0.2319010438326061</v>
      </c>
      <c r="J65" s="229">
        <v>0.17070542926189641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1.1317871692122901</v>
      </c>
      <c r="C66" s="229">
        <v>1.2128896419019921</v>
      </c>
      <c r="D66" s="229">
        <v>1.4409108237228081</v>
      </c>
      <c r="E66" s="229">
        <v>1.2245854362188391</v>
      </c>
      <c r="F66" s="229">
        <v>0.78680747601271206</v>
      </c>
      <c r="G66" s="229">
        <v>0.50835400913213669</v>
      </c>
      <c r="H66" s="229">
        <v>0.48904315833619461</v>
      </c>
      <c r="I66" s="229">
        <v>0.46425916539174639</v>
      </c>
      <c r="J66" s="229">
        <v>0.54269397565970401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4.7945696708053438E-3</v>
      </c>
      <c r="C67" s="229">
        <v>2.0762885568368218E-3</v>
      </c>
      <c r="D67" s="229">
        <v>4.5979540373923008E-4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0.4137467300816251</v>
      </c>
      <c r="C68" s="229">
        <v>0.47016057275536138</v>
      </c>
      <c r="D68" s="229">
        <v>0.50482321735852453</v>
      </c>
      <c r="E68" s="229">
        <v>0.6017336064943839</v>
      </c>
      <c r="F68" s="229">
        <v>0.563320461112511</v>
      </c>
      <c r="G68" s="229">
        <v>1.230070941964226</v>
      </c>
      <c r="H68" s="229">
        <v>1.0517338299735619</v>
      </c>
      <c r="I68" s="229">
        <v>0.97082036920206738</v>
      </c>
      <c r="J68" s="229">
        <v>0.75464435266975294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0.38332864057988247</v>
      </c>
      <c r="C69" s="263">
        <v>0.37789536832545279</v>
      </c>
      <c r="D69" s="263">
        <v>0.38194831962940479</v>
      </c>
      <c r="E69" s="263">
        <v>0.34904615806424227</v>
      </c>
      <c r="F69" s="263">
        <v>0.32120705731030169</v>
      </c>
      <c r="G69" s="263">
        <v>0.34567843417945893</v>
      </c>
      <c r="H69" s="263">
        <v>0.35433042207805709</v>
      </c>
      <c r="I69" s="263">
        <v>0.34222783903604032</v>
      </c>
      <c r="J69" s="263">
        <v>0.26125648914193839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9.4595257087201627</v>
      </c>
      <c r="C72" s="223">
        <v>10.38208524860174</v>
      </c>
      <c r="D72" s="223">
        <v>10.08078730485706</v>
      </c>
      <c r="E72" s="223">
        <v>10.44274793030133</v>
      </c>
      <c r="F72" s="223">
        <v>10.799980659864721</v>
      </c>
      <c r="G72" s="223">
        <v>10.05648694371683</v>
      </c>
      <c r="H72" s="223">
        <v>19.52418353678695</v>
      </c>
      <c r="I72" s="223">
        <v>20.998326885811</v>
      </c>
      <c r="J72" s="223">
        <v>17.555243000795471</v>
      </c>
      <c r="K72" s="223">
        <v>10.619746389154701</v>
      </c>
      <c r="L72" s="223">
        <v>12.052438679677589</v>
      </c>
      <c r="M72" s="223">
        <v>12.42957083992316</v>
      </c>
      <c r="N72" s="223">
        <v>13.62793086588249</v>
      </c>
      <c r="O72" s="223">
        <v>25.20124470853321</v>
      </c>
      <c r="P72" s="223">
        <v>26.21404150698293</v>
      </c>
      <c r="Q72" s="223">
        <v>27.783718280873089</v>
      </c>
      <c r="R72" s="223">
        <v>31.85109150054614</v>
      </c>
      <c r="S72" s="223">
        <v>32.67467647798243</v>
      </c>
      <c r="T72" s="223">
        <v>38.696058743637671</v>
      </c>
      <c r="U72" s="223">
        <v>36.245640271219877</v>
      </c>
      <c r="V72" s="223">
        <v>28.151765727032561</v>
      </c>
      <c r="W72" s="223">
        <v>35.155960670282369</v>
      </c>
      <c r="X72" s="223">
        <v>35.078169382894473</v>
      </c>
      <c r="Y72" s="223">
        <v>35.344254513546133</v>
      </c>
      <c r="DA72" s="89" t="s">
        <v>706</v>
      </c>
    </row>
    <row r="73" spans="1:105" ht="12" customHeight="1" x14ac:dyDescent="0.25">
      <c r="A73" s="55" t="s">
        <v>91</v>
      </c>
      <c r="B73" s="259">
        <v>1.4181304930973341E-2</v>
      </c>
      <c r="C73" s="259">
        <v>1.5527439114585409E-2</v>
      </c>
      <c r="D73" s="259">
        <v>1.5048957178511541E-2</v>
      </c>
      <c r="E73" s="259">
        <v>1.5539061883003609E-2</v>
      </c>
      <c r="F73" s="259">
        <v>1.609409102846052E-2</v>
      </c>
      <c r="G73" s="259">
        <v>1.484183556967739E-2</v>
      </c>
      <c r="H73" s="259">
        <v>2.8957205711643171E-2</v>
      </c>
      <c r="I73" s="259">
        <v>3.1082994292910102E-2</v>
      </c>
      <c r="J73" s="259">
        <v>2.61513601952203E-2</v>
      </c>
      <c r="K73" s="259">
        <v>1.5717088871475261E-2</v>
      </c>
      <c r="L73" s="259">
        <v>1.8054258369057521E-2</v>
      </c>
      <c r="M73" s="259">
        <v>1.8628046640930662E-2</v>
      </c>
      <c r="N73" s="259">
        <v>2.0411603674060259E-2</v>
      </c>
      <c r="O73" s="259">
        <v>3.7711883929852377E-2</v>
      </c>
      <c r="P73" s="259">
        <v>3.9282324788379307E-2</v>
      </c>
      <c r="Q73" s="259">
        <v>4.1682685115694458E-2</v>
      </c>
      <c r="R73" s="259">
        <v>4.7798077154811457E-2</v>
      </c>
      <c r="S73" s="259">
        <v>4.9216423754165031E-2</v>
      </c>
      <c r="T73" s="259">
        <v>5.8486270054796542E-2</v>
      </c>
      <c r="U73" s="259">
        <v>5.4828527301679378E-2</v>
      </c>
      <c r="V73" s="259">
        <v>4.255800146477625E-2</v>
      </c>
      <c r="W73" s="259">
        <v>5.3130266655340617E-2</v>
      </c>
      <c r="X73" s="259">
        <v>5.3216764168371608E-2</v>
      </c>
      <c r="Y73" s="259">
        <v>5.348142209509691E-2</v>
      </c>
      <c r="DA73" s="67" t="s">
        <v>707</v>
      </c>
    </row>
    <row r="74" spans="1:105" ht="12" customHeight="1" x14ac:dyDescent="0.25">
      <c r="A74" s="173" t="s">
        <v>92</v>
      </c>
      <c r="B74" s="224">
        <v>1.9145765513286621E-3</v>
      </c>
      <c r="C74" s="224">
        <v>2.096314195038486E-3</v>
      </c>
      <c r="D74" s="224">
        <v>2.03171574662345E-3</v>
      </c>
      <c r="E74" s="224">
        <v>2.0978833510493988E-3</v>
      </c>
      <c r="F74" s="224">
        <v>2.1728162145882731E-3</v>
      </c>
      <c r="G74" s="224">
        <v>2.0037528632726241E-3</v>
      </c>
      <c r="H74" s="224">
        <v>3.9094277513506094E-3</v>
      </c>
      <c r="I74" s="224">
        <v>4.1964242577078384E-3</v>
      </c>
      <c r="J74" s="224">
        <v>3.530618744807007E-3</v>
      </c>
      <c r="K74" s="224">
        <v>2.1219182546982889E-3</v>
      </c>
      <c r="L74" s="224">
        <v>2.4374526810667968E-3</v>
      </c>
      <c r="M74" s="224">
        <v>2.514918159462678E-3</v>
      </c>
      <c r="N74" s="224">
        <v>2.7557109842561919E-3</v>
      </c>
      <c r="O74" s="224">
        <v>5.0923334302392887E-3</v>
      </c>
      <c r="P74" s="224">
        <v>5.3033919154536974E-3</v>
      </c>
      <c r="Q74" s="224">
        <v>5.627457551147054E-3</v>
      </c>
      <c r="R74" s="224">
        <v>6.453078765644959E-3</v>
      </c>
      <c r="S74" s="224">
        <v>6.6445655966521737E-3</v>
      </c>
      <c r="T74" s="224">
        <v>7.8960604659886902E-3</v>
      </c>
      <c r="U74" s="224">
        <v>7.4022393021397201E-3</v>
      </c>
      <c r="V74" s="224">
        <v>5.7456314544023406E-3</v>
      </c>
      <c r="W74" s="224">
        <v>7.1729620933531756E-3</v>
      </c>
      <c r="X74" s="224">
        <v>7.184639869905014E-3</v>
      </c>
      <c r="Y74" s="224">
        <v>7.2203705634552784E-3</v>
      </c>
      <c r="DA74" s="177" t="s">
        <v>708</v>
      </c>
    </row>
    <row r="75" spans="1:105" ht="12" customHeight="1" x14ac:dyDescent="0.25">
      <c r="A75" s="173" t="s">
        <v>93</v>
      </c>
      <c r="B75" s="224">
        <v>0.2464717577526763</v>
      </c>
      <c r="C75" s="224">
        <v>0.269867634226722</v>
      </c>
      <c r="D75" s="224">
        <v>0.26155159530004629</v>
      </c>
      <c r="E75" s="224">
        <v>0.27006963849755111</v>
      </c>
      <c r="F75" s="224">
        <v>0.27971607158326439</v>
      </c>
      <c r="G75" s="224">
        <v>0.25795181183537969</v>
      </c>
      <c r="H75" s="224">
        <v>0.50194378981965226</v>
      </c>
      <c r="I75" s="224">
        <v>0.54022392698554944</v>
      </c>
      <c r="J75" s="224">
        <v>0.45451189057091379</v>
      </c>
      <c r="K75" s="224">
        <v>0.27316375606921323</v>
      </c>
      <c r="L75" s="224">
        <v>0.31378387368454602</v>
      </c>
      <c r="M75" s="224">
        <v>0.32375634128430569</v>
      </c>
      <c r="N75" s="224">
        <v>0.35475464779751531</v>
      </c>
      <c r="O75" s="224">
        <v>0.65335912204078517</v>
      </c>
      <c r="P75" s="224">
        <v>0.68272868303233381</v>
      </c>
      <c r="Q75" s="224">
        <v>0.7244470602897749</v>
      </c>
      <c r="R75" s="224">
        <v>0.83073286632556909</v>
      </c>
      <c r="S75" s="224">
        <v>0.85538379803790288</v>
      </c>
      <c r="T75" s="224">
        <v>1.0164941699631029</v>
      </c>
      <c r="U75" s="224">
        <v>0.95292242602585275</v>
      </c>
      <c r="V75" s="224">
        <v>0.73966010028841689</v>
      </c>
      <c r="W75" s="224">
        <v>0.92340657479335408</v>
      </c>
      <c r="X75" s="224">
        <v>0.92490990570554876</v>
      </c>
      <c r="Y75" s="224">
        <v>0.92950967312615396</v>
      </c>
      <c r="DA75" s="177" t="s">
        <v>709</v>
      </c>
    </row>
    <row r="76" spans="1:105" ht="12" customHeight="1" x14ac:dyDescent="0.25">
      <c r="A76" s="173" t="s">
        <v>94</v>
      </c>
      <c r="B76" s="224">
        <v>4.6830923092413441E-3</v>
      </c>
      <c r="C76" s="224">
        <v>5.1276261989761183E-3</v>
      </c>
      <c r="D76" s="224">
        <v>4.9696171098376147E-3</v>
      </c>
      <c r="E76" s="224">
        <v>5.1314643857760158E-3</v>
      </c>
      <c r="F76" s="224">
        <v>5.3147516597713031E-3</v>
      </c>
      <c r="G76" s="224">
        <v>4.901219341216876E-3</v>
      </c>
      <c r="H76" s="224">
        <v>9.5625380051684739E-3</v>
      </c>
      <c r="I76" s="224">
        <v>1.026453716564495E-2</v>
      </c>
      <c r="J76" s="224">
        <v>8.6359636438640905E-3</v>
      </c>
      <c r="K76" s="224">
        <v>5.1902542379516116E-3</v>
      </c>
      <c r="L76" s="224">
        <v>5.9620577181529032E-3</v>
      </c>
      <c r="M76" s="224">
        <v>6.15153981844066E-3</v>
      </c>
      <c r="N76" s="224">
        <v>6.7405238552128892E-3</v>
      </c>
      <c r="O76" s="224">
        <v>1.245594881369275E-2</v>
      </c>
      <c r="P76" s="224">
        <v>1.297220206469063E-2</v>
      </c>
      <c r="Q76" s="224">
        <v>1.37648730525139E-2</v>
      </c>
      <c r="R76" s="224">
        <v>1.5784358957780211E-2</v>
      </c>
      <c r="S76" s="224">
        <v>1.6252739553473089E-2</v>
      </c>
      <c r="T76" s="224">
        <v>1.931392088549011E-2</v>
      </c>
      <c r="U76" s="224">
        <v>1.810602450080032E-2</v>
      </c>
      <c r="V76" s="224">
        <v>1.4053928769353109E-2</v>
      </c>
      <c r="W76" s="224">
        <v>1.7545207889729079E-2</v>
      </c>
      <c r="X76" s="224">
        <v>1.7573771963346831E-2</v>
      </c>
      <c r="Y76" s="224">
        <v>1.7661169950151271E-2</v>
      </c>
      <c r="DA76" s="177" t="s">
        <v>710</v>
      </c>
    </row>
    <row r="77" spans="1:105" ht="12" customHeight="1" x14ac:dyDescent="0.25">
      <c r="A77" s="56" t="s">
        <v>95</v>
      </c>
      <c r="B77" s="260">
        <v>3.06638600284736E-2</v>
      </c>
      <c r="C77" s="260">
        <v>3.2698715290021933E-2</v>
      </c>
      <c r="D77" s="260">
        <v>3.0689567049162439E-2</v>
      </c>
      <c r="E77" s="260">
        <v>3.1636103314666181E-2</v>
      </c>
      <c r="F77" s="260">
        <v>3.4959725292538768E-2</v>
      </c>
      <c r="G77" s="260">
        <v>3.1420635055018582E-2</v>
      </c>
      <c r="H77" s="260">
        <v>6.3684300227531174E-2</v>
      </c>
      <c r="I77" s="260">
        <v>6.874071000299925E-2</v>
      </c>
      <c r="J77" s="260">
        <v>5.5814137495142788E-2</v>
      </c>
      <c r="K77" s="260">
        <v>3.3240762223990333E-2</v>
      </c>
      <c r="L77" s="260">
        <v>3.7306625228828737E-2</v>
      </c>
      <c r="M77" s="260">
        <v>3.9554104956841259E-2</v>
      </c>
      <c r="N77" s="260">
        <v>4.3260570080547588E-2</v>
      </c>
      <c r="O77" s="260">
        <v>7.9073877636642198E-2</v>
      </c>
      <c r="P77" s="260">
        <v>8.359166853435486E-2</v>
      </c>
      <c r="Q77" s="260">
        <v>8.8770937674431477E-2</v>
      </c>
      <c r="R77" s="260">
        <v>0.10270297577982961</v>
      </c>
      <c r="S77" s="260">
        <v>0.10823473562064929</v>
      </c>
      <c r="T77" s="260">
        <v>0.1326499650587282</v>
      </c>
      <c r="U77" s="260">
        <v>0.12788357605457709</v>
      </c>
      <c r="V77" s="260">
        <v>9.583555136589339E-2</v>
      </c>
      <c r="W77" s="260">
        <v>0.1224961161622725</v>
      </c>
      <c r="X77" s="260">
        <v>0.1193741362905268</v>
      </c>
      <c r="Y77" s="260">
        <v>0.123616663008874</v>
      </c>
      <c r="DA77" s="68" t="s">
        <v>711</v>
      </c>
    </row>
    <row r="78" spans="1:105" ht="12" customHeight="1" x14ac:dyDescent="0.25">
      <c r="A78" s="37" t="s">
        <v>159</v>
      </c>
      <c r="B78" s="226">
        <v>3.8261471284909061E-4</v>
      </c>
      <c r="C78" s="226">
        <v>2.7477187104690853E-4</v>
      </c>
      <c r="D78" s="226">
        <v>2.6901530701534088E-4</v>
      </c>
      <c r="E78" s="226">
        <v>2.022498173026995E-4</v>
      </c>
      <c r="F78" s="226">
        <v>2.7944833049475641E-4</v>
      </c>
      <c r="G78" s="226">
        <v>2.5893833759377152E-4</v>
      </c>
      <c r="H78" s="226">
        <v>5.0420432414196518E-4</v>
      </c>
      <c r="I78" s="226">
        <v>5.4902899972245804E-4</v>
      </c>
      <c r="J78" s="226">
        <v>5.0481583987591538E-4</v>
      </c>
      <c r="K78" s="226">
        <v>3.1681192216381228E-4</v>
      </c>
      <c r="L78" s="226">
        <v>5.277385631435815E-4</v>
      </c>
      <c r="M78" s="226">
        <v>3.9967467291960039E-4</v>
      </c>
      <c r="N78" s="226">
        <v>4.27520102990912E-4</v>
      </c>
      <c r="O78" s="226">
        <v>7.9059912937328532E-4</v>
      </c>
      <c r="P78" s="226">
        <v>7.9501436822233904E-4</v>
      </c>
      <c r="Q78" s="226">
        <v>6.1576531232966181E-4</v>
      </c>
      <c r="R78" s="226">
        <v>9.3878512514974748E-4</v>
      </c>
      <c r="S78" s="226">
        <v>9.7880761384353822E-4</v>
      </c>
      <c r="T78" s="226">
        <v>1.178952958834205E-3</v>
      </c>
      <c r="U78" s="226">
        <v>1.2520627426596601E-3</v>
      </c>
      <c r="V78" s="226">
        <v>5.0543618580246549E-4</v>
      </c>
      <c r="W78" s="226">
        <v>3.3275957376139952E-4</v>
      </c>
      <c r="X78" s="226">
        <v>2.589172213593357E-4</v>
      </c>
      <c r="Y78" s="226">
        <v>4.115373745933834E-4</v>
      </c>
      <c r="DA78" s="69" t="s">
        <v>712</v>
      </c>
    </row>
    <row r="79" spans="1:105" ht="12" customHeight="1" x14ac:dyDescent="0.25">
      <c r="A79" s="37" t="s">
        <v>35</v>
      </c>
      <c r="B79" s="226">
        <v>9.5655538488433247E-3</v>
      </c>
      <c r="C79" s="226">
        <v>1.0101571796375939E-2</v>
      </c>
      <c r="D79" s="226">
        <v>9.6978572726197539E-3</v>
      </c>
      <c r="E79" s="226">
        <v>1.020675584280757E-2</v>
      </c>
      <c r="F79" s="226">
        <v>1.153882332806128E-2</v>
      </c>
      <c r="G79" s="226">
        <v>1.0795653877802919E-2</v>
      </c>
      <c r="H79" s="226">
        <v>2.2373526368917769E-2</v>
      </c>
      <c r="I79" s="226">
        <v>2.386856507151321E-2</v>
      </c>
      <c r="J79" s="226">
        <v>2.128414522525237E-2</v>
      </c>
      <c r="K79" s="226">
        <v>1.186236955908395E-2</v>
      </c>
      <c r="L79" s="226">
        <v>1.6331731037441989E-2</v>
      </c>
      <c r="M79" s="226">
        <v>1.7074710811644529E-2</v>
      </c>
      <c r="N79" s="226">
        <v>1.8867093222446701E-2</v>
      </c>
      <c r="O79" s="226">
        <v>3.3945492410391132E-2</v>
      </c>
      <c r="P79" s="226">
        <v>3.5390506588191907E-2</v>
      </c>
      <c r="Q79" s="226">
        <v>3.8264191069409301E-2</v>
      </c>
      <c r="R79" s="226">
        <v>4.3754239580047247E-2</v>
      </c>
      <c r="S79" s="226">
        <v>4.486869715090918E-2</v>
      </c>
      <c r="T79" s="226">
        <v>5.5750816649092767E-2</v>
      </c>
      <c r="U79" s="226">
        <v>5.1706610631999161E-2</v>
      </c>
      <c r="V79" s="226">
        <v>4.072140368315063E-2</v>
      </c>
      <c r="W79" s="226">
        <v>5.2031555340744627E-2</v>
      </c>
      <c r="X79" s="226">
        <v>5.2411410306024218E-2</v>
      </c>
      <c r="Y79" s="226">
        <v>5.2175440487176712E-2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2.0715691466781181E-2</v>
      </c>
      <c r="C82" s="226">
        <v>2.2322371622599091E-2</v>
      </c>
      <c r="D82" s="226">
        <v>2.072269446952734E-2</v>
      </c>
      <c r="E82" s="226">
        <v>2.122709765455591E-2</v>
      </c>
      <c r="F82" s="226">
        <v>2.3141453633982741E-2</v>
      </c>
      <c r="G82" s="226">
        <v>2.036604283962188E-2</v>
      </c>
      <c r="H82" s="226">
        <v>4.0806569534471433E-2</v>
      </c>
      <c r="I82" s="226">
        <v>4.4323115931763579E-2</v>
      </c>
      <c r="J82" s="226">
        <v>3.40251764300145E-2</v>
      </c>
      <c r="K82" s="226">
        <v>2.1061580742742569E-2</v>
      </c>
      <c r="L82" s="226">
        <v>2.0447155628243181E-2</v>
      </c>
      <c r="M82" s="226">
        <v>2.2079719472277132E-2</v>
      </c>
      <c r="N82" s="226">
        <v>2.3965956755109971E-2</v>
      </c>
      <c r="O82" s="226">
        <v>4.4337786096877767E-2</v>
      </c>
      <c r="P82" s="226">
        <v>4.7406147577940608E-2</v>
      </c>
      <c r="Q82" s="226">
        <v>4.9890981292692517E-2</v>
      </c>
      <c r="R82" s="226">
        <v>5.8009951074632561E-2</v>
      </c>
      <c r="S82" s="226">
        <v>6.2387230855896578E-2</v>
      </c>
      <c r="T82" s="226">
        <v>7.5720195450801206E-2</v>
      </c>
      <c r="U82" s="226">
        <v>7.4924902679918262E-2</v>
      </c>
      <c r="V82" s="226">
        <v>5.4608711496940292E-2</v>
      </c>
      <c r="W82" s="226">
        <v>7.0131801247766495E-2</v>
      </c>
      <c r="X82" s="226">
        <v>6.6703808763143232E-2</v>
      </c>
      <c r="Y82" s="226">
        <v>7.1029685147103908E-2</v>
      </c>
      <c r="DA82" s="69" t="s">
        <v>716</v>
      </c>
    </row>
    <row r="83" spans="1:105" ht="12" customHeight="1" x14ac:dyDescent="0.25">
      <c r="A83" s="57" t="s">
        <v>558</v>
      </c>
      <c r="B83" s="261">
        <v>1.775381147290622</v>
      </c>
      <c r="C83" s="261">
        <v>1.8931256858413481</v>
      </c>
      <c r="D83" s="261">
        <v>1.77925999226844</v>
      </c>
      <c r="E83" s="261">
        <v>1.8353629781687351</v>
      </c>
      <c r="F83" s="261">
        <v>2.0267006304672348</v>
      </c>
      <c r="G83" s="261">
        <v>1.8218710395323769</v>
      </c>
      <c r="H83" s="261">
        <v>3.693300513854568</v>
      </c>
      <c r="I83" s="261">
        <v>3.9953330153492121</v>
      </c>
      <c r="J83" s="261">
        <v>3.2440006665426608</v>
      </c>
      <c r="K83" s="261">
        <v>1.92976894154269</v>
      </c>
      <c r="L83" s="261">
        <v>2.1678497222148181</v>
      </c>
      <c r="M83" s="261">
        <v>2.2986465180254809</v>
      </c>
      <c r="N83" s="261">
        <v>2.5152942377429781</v>
      </c>
      <c r="O83" s="261">
        <v>4.5973828245063464</v>
      </c>
      <c r="P83" s="261">
        <v>4.86309376082695</v>
      </c>
      <c r="Q83" s="261">
        <v>5.1613535129704253</v>
      </c>
      <c r="R83" s="261">
        <v>5.9615856260954114</v>
      </c>
      <c r="S83" s="261">
        <v>6.2636302502051588</v>
      </c>
      <c r="T83" s="261">
        <v>7.6984973467625357</v>
      </c>
      <c r="U83" s="261">
        <v>7.4187717334295566</v>
      </c>
      <c r="V83" s="261">
        <v>5.554707402677094</v>
      </c>
      <c r="W83" s="261">
        <v>7.1075181342645202</v>
      </c>
      <c r="X83" s="261">
        <v>6.9244686207770663</v>
      </c>
      <c r="Y83" s="261">
        <v>7.1704031826874761</v>
      </c>
      <c r="DA83" s="70" t="s">
        <v>717</v>
      </c>
    </row>
    <row r="84" spans="1:105" ht="12" customHeight="1" x14ac:dyDescent="0.25">
      <c r="A84" s="60" t="s">
        <v>560</v>
      </c>
      <c r="B84" s="262">
        <v>0.61246689582350822</v>
      </c>
      <c r="C84" s="262">
        <v>0.64095948883548015</v>
      </c>
      <c r="D84" s="262">
        <v>0.60674305242492954</v>
      </c>
      <c r="E84" s="262">
        <v>0.62794869180733848</v>
      </c>
      <c r="F84" s="262">
        <v>0.71473774370885856</v>
      </c>
      <c r="G84" s="262">
        <v>0.66781094430162757</v>
      </c>
      <c r="H84" s="262">
        <v>1.378797613006526</v>
      </c>
      <c r="I84" s="262">
        <v>1.4482401291552169</v>
      </c>
      <c r="J84" s="262">
        <v>1.2915320440270821</v>
      </c>
      <c r="K84" s="262">
        <v>0.72285408549709884</v>
      </c>
      <c r="L84" s="262">
        <v>0.99504435027729021</v>
      </c>
      <c r="M84" s="262">
        <v>1.030433806890461</v>
      </c>
      <c r="N84" s="262">
        <v>1.133910556888762</v>
      </c>
      <c r="O84" s="262">
        <v>2.0421410565766198</v>
      </c>
      <c r="P84" s="262">
        <v>2.1222970723460999</v>
      </c>
      <c r="Q84" s="262">
        <v>2.2843884372261281</v>
      </c>
      <c r="R84" s="262">
        <v>2.6429584644940229</v>
      </c>
      <c r="S84" s="262">
        <v>2.7455616817679411</v>
      </c>
      <c r="T84" s="262">
        <v>3.3713194935120252</v>
      </c>
      <c r="U84" s="262">
        <v>3.1429892834141202</v>
      </c>
      <c r="V84" s="262">
        <v>2.4515470777313539</v>
      </c>
      <c r="W84" s="262">
        <v>3.1008630612618902</v>
      </c>
      <c r="X84" s="262">
        <v>3.1220511622028391</v>
      </c>
      <c r="Y84" s="262">
        <v>3.1182010590915921</v>
      </c>
      <c r="DA84" s="72" t="s">
        <v>718</v>
      </c>
    </row>
    <row r="85" spans="1:105" ht="12" customHeight="1" x14ac:dyDescent="0.25">
      <c r="A85" s="59" t="s">
        <v>31</v>
      </c>
      <c r="B85" s="230">
        <v>4.2519706121150486E-3</v>
      </c>
      <c r="C85" s="230">
        <v>9.1546071586375063E-3</v>
      </c>
      <c r="D85" s="230">
        <v>4.5197064819245672E-3</v>
      </c>
      <c r="E85" s="230">
        <v>4.5541024116817572E-3</v>
      </c>
      <c r="F85" s="230">
        <v>4.7026772484284754E-3</v>
      </c>
      <c r="G85" s="230">
        <v>4.3550175127972822E-3</v>
      </c>
      <c r="H85" s="230">
        <v>8.4878219772924011E-3</v>
      </c>
      <c r="I85" s="230">
        <v>9.3644462536227237E-3</v>
      </c>
      <c r="J85" s="230">
        <v>8.5980293383853667E-3</v>
      </c>
      <c r="K85" s="230">
        <v>5.2023555545064786E-3</v>
      </c>
      <c r="L85" s="230">
        <v>6.9394775557351232E-3</v>
      </c>
      <c r="M85" s="230">
        <v>6.5787403438098023E-3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8.6753886602043678E-3</v>
      </c>
      <c r="T85" s="230">
        <v>1.0549379819444109E-2</v>
      </c>
      <c r="U85" s="230">
        <v>9.638483747004236E-3</v>
      </c>
      <c r="V85" s="230">
        <v>7.2818903567477842E-3</v>
      </c>
      <c r="W85" s="230">
        <v>1.101360492952265E-2</v>
      </c>
      <c r="X85" s="230">
        <v>1.1270136861711451E-2</v>
      </c>
      <c r="Y85" s="230">
        <v>1.130053692906296E-2</v>
      </c>
      <c r="DA85" s="71" t="s">
        <v>719</v>
      </c>
    </row>
    <row r="86" spans="1:105" ht="12" customHeight="1" x14ac:dyDescent="0.25">
      <c r="A86" s="59" t="s">
        <v>159</v>
      </c>
      <c r="B86" s="230">
        <v>2.2087848874320221E-2</v>
      </c>
      <c r="C86" s="230">
        <v>1.585029720657579E-2</v>
      </c>
      <c r="D86" s="230">
        <v>1.5652848847674341E-2</v>
      </c>
      <c r="E86" s="230">
        <v>1.1830342762645279E-2</v>
      </c>
      <c r="F86" s="230">
        <v>1.6292057371154599E-2</v>
      </c>
      <c r="G86" s="230">
        <v>1.508904050178894E-2</v>
      </c>
      <c r="H86" s="230">
        <v>2.9408827236101751E-2</v>
      </c>
      <c r="I86" s="230">
        <v>3.2445411075197571E-2</v>
      </c>
      <c r="J86" s="230">
        <v>2.9789289724186069E-2</v>
      </c>
      <c r="K86" s="230">
        <v>1.866941387889344E-2</v>
      </c>
      <c r="L86" s="230">
        <v>3.1128297733069112E-2</v>
      </c>
      <c r="M86" s="230">
        <v>2.360742812325704E-2</v>
      </c>
      <c r="N86" s="230">
        <v>2.5340757228183759E-2</v>
      </c>
      <c r="O86" s="230">
        <v>4.6855202926610877E-2</v>
      </c>
      <c r="P86" s="230">
        <v>4.7267282210024041E-2</v>
      </c>
      <c r="Q86" s="230">
        <v>3.6514996349499007E-2</v>
      </c>
      <c r="R86" s="230">
        <v>5.5228806893538228E-2</v>
      </c>
      <c r="S86" s="230">
        <v>5.6760920099730702E-2</v>
      </c>
      <c r="T86" s="230">
        <v>6.9284006461185627E-2</v>
      </c>
      <c r="U86" s="230">
        <v>7.3478283575383274E-2</v>
      </c>
      <c r="V86" s="230">
        <v>2.9536029509085359E-2</v>
      </c>
      <c r="W86" s="230">
        <v>1.9549741518361929E-2</v>
      </c>
      <c r="X86" s="230">
        <v>1.517796676981813E-2</v>
      </c>
      <c r="Y86" s="230">
        <v>2.4143709127857061E-2</v>
      </c>
      <c r="DA86" s="71" t="s">
        <v>720</v>
      </c>
    </row>
    <row r="87" spans="1:105" ht="12" customHeight="1" x14ac:dyDescent="0.25">
      <c r="A87" s="59" t="s">
        <v>32</v>
      </c>
      <c r="B87" s="230">
        <v>4.7142770100165307E-2</v>
      </c>
      <c r="C87" s="230">
        <v>4.7195512635203288E-2</v>
      </c>
      <c r="D87" s="230">
        <v>3.5805374719280622E-2</v>
      </c>
      <c r="E87" s="230">
        <v>2.8829172233014091E-2</v>
      </c>
      <c r="F87" s="230">
        <v>3.7128948751390153E-2</v>
      </c>
      <c r="G87" s="230">
        <v>3.4338478852619078E-2</v>
      </c>
      <c r="H87" s="230">
        <v>6.7163791691951455E-2</v>
      </c>
      <c r="I87" s="230">
        <v>2.966928702695595E-2</v>
      </c>
      <c r="J87" s="230">
        <v>2.7237424786571141E-2</v>
      </c>
      <c r="K87" s="230">
        <v>1.6683119359908041E-2</v>
      </c>
      <c r="L87" s="230">
        <v>1.6727308258281521E-2</v>
      </c>
      <c r="M87" s="230">
        <v>1.585207497610696E-2</v>
      </c>
      <c r="N87" s="230">
        <v>1.7023189102755531E-2</v>
      </c>
      <c r="O87" s="230">
        <v>3.1664043528362079E-2</v>
      </c>
      <c r="P87" s="230">
        <v>2.1284046670333651E-2</v>
      </c>
      <c r="Q87" s="230">
        <v>3.3133077570971302E-2</v>
      </c>
      <c r="R87" s="230">
        <v>7.5300383553270067E-2</v>
      </c>
      <c r="S87" s="230">
        <v>0.14049922491000269</v>
      </c>
      <c r="T87" s="230">
        <v>9.3607357200228017E-2</v>
      </c>
      <c r="U87" s="230">
        <v>9.8089598825185947E-2</v>
      </c>
      <c r="V87" s="230">
        <v>9.2084538463317586E-2</v>
      </c>
      <c r="W87" s="230">
        <v>8.662474228850453E-2</v>
      </c>
      <c r="X87" s="230">
        <v>9.6766829063698434E-2</v>
      </c>
      <c r="Y87" s="230">
        <v>9.5069968395751533E-2</v>
      </c>
      <c r="DA87" s="71" t="s">
        <v>721</v>
      </c>
    </row>
    <row r="88" spans="1:105" ht="12" customHeight="1" x14ac:dyDescent="0.25">
      <c r="A88" s="59" t="s">
        <v>35</v>
      </c>
      <c r="B88" s="230">
        <v>0.53898430623690763</v>
      </c>
      <c r="C88" s="230">
        <v>0.56875907183506358</v>
      </c>
      <c r="D88" s="230">
        <v>0.55076512237605002</v>
      </c>
      <c r="E88" s="230">
        <v>0.58273507439999739</v>
      </c>
      <c r="F88" s="230">
        <v>0.65661406033788539</v>
      </c>
      <c r="G88" s="230">
        <v>0.61402840743442233</v>
      </c>
      <c r="H88" s="230">
        <v>1.2737371721011801</v>
      </c>
      <c r="I88" s="230">
        <v>1.37676098479944</v>
      </c>
      <c r="J88" s="230">
        <v>1.225907300177939</v>
      </c>
      <c r="K88" s="230">
        <v>0.68229919670379091</v>
      </c>
      <c r="L88" s="230">
        <v>0.94024926673020448</v>
      </c>
      <c r="M88" s="230">
        <v>0.98439556344728707</v>
      </c>
      <c r="N88" s="230">
        <v>1.0915466105578231</v>
      </c>
      <c r="O88" s="230">
        <v>1.9636218101216469</v>
      </c>
      <c r="P88" s="230">
        <v>2.053745743465742</v>
      </c>
      <c r="Q88" s="230">
        <v>2.2147403633056579</v>
      </c>
      <c r="R88" s="230">
        <v>2.5124292740472152</v>
      </c>
      <c r="S88" s="230">
        <v>2.5396261480980029</v>
      </c>
      <c r="T88" s="230">
        <v>3.1978787500311672</v>
      </c>
      <c r="U88" s="230">
        <v>2.9617829172665462</v>
      </c>
      <c r="V88" s="230">
        <v>2.3226446194022028</v>
      </c>
      <c r="W88" s="230">
        <v>2.9836749725255012</v>
      </c>
      <c r="X88" s="230">
        <v>2.998836229507611</v>
      </c>
      <c r="Y88" s="230">
        <v>2.9876868446389211</v>
      </c>
      <c r="DA88" s="71" t="s">
        <v>722</v>
      </c>
    </row>
    <row r="89" spans="1:105" ht="12" customHeight="1" x14ac:dyDescent="0.25">
      <c r="A89" s="60" t="s">
        <v>566</v>
      </c>
      <c r="B89" s="262">
        <v>1.162914251467114</v>
      </c>
      <c r="C89" s="262">
        <v>1.252166197005868</v>
      </c>
      <c r="D89" s="262">
        <v>1.17251693984351</v>
      </c>
      <c r="E89" s="262">
        <v>1.207414286361397</v>
      </c>
      <c r="F89" s="262">
        <v>1.311962886758377</v>
      </c>
      <c r="G89" s="262">
        <v>1.1540600952307489</v>
      </c>
      <c r="H89" s="262">
        <v>2.3145029008480429</v>
      </c>
      <c r="I89" s="262">
        <v>2.5470928861939952</v>
      </c>
      <c r="J89" s="262">
        <v>1.952468622515579</v>
      </c>
      <c r="K89" s="262">
        <v>1.206914856045592</v>
      </c>
      <c r="L89" s="262">
        <v>1.172805371937528</v>
      </c>
      <c r="M89" s="262">
        <v>1.2682127111350201</v>
      </c>
      <c r="N89" s="262">
        <v>1.3813836808542159</v>
      </c>
      <c r="O89" s="262">
        <v>2.5552417679297248</v>
      </c>
      <c r="P89" s="262">
        <v>2.7407966884808501</v>
      </c>
      <c r="Q89" s="262">
        <v>2.8769650757442968</v>
      </c>
      <c r="R89" s="262">
        <v>3.318627161601388</v>
      </c>
      <c r="S89" s="262">
        <v>3.5180685684372182</v>
      </c>
      <c r="T89" s="262">
        <v>4.327177853250511</v>
      </c>
      <c r="U89" s="262">
        <v>4.2757824500154369</v>
      </c>
      <c r="V89" s="262">
        <v>3.10316032494574</v>
      </c>
      <c r="W89" s="262">
        <v>4.00665507300263</v>
      </c>
      <c r="X89" s="262">
        <v>3.8024174585742272</v>
      </c>
      <c r="Y89" s="262">
        <v>4.0522021235958841</v>
      </c>
      <c r="DA89" s="72" t="s">
        <v>723</v>
      </c>
    </row>
    <row r="90" spans="1:105" ht="12" customHeight="1" x14ac:dyDescent="0.25">
      <c r="A90" s="57" t="s">
        <v>517</v>
      </c>
      <c r="B90" s="294">
        <v>3.505205885520613</v>
      </c>
      <c r="C90" s="294">
        <v>3.737673629219342</v>
      </c>
      <c r="D90" s="294">
        <v>3.5128640440326691</v>
      </c>
      <c r="E90" s="294">
        <v>3.6236304091442402</v>
      </c>
      <c r="F90" s="294">
        <v>4.0013959756998556</v>
      </c>
      <c r="G90" s="294">
        <v>3.5969927359959062</v>
      </c>
      <c r="H90" s="294">
        <v>7.2918306685387861</v>
      </c>
      <c r="I90" s="294">
        <v>7.8881454956243271</v>
      </c>
      <c r="J90" s="294">
        <v>6.4047600405980649</v>
      </c>
      <c r="K90" s="294">
        <v>3.8100198720219072</v>
      </c>
      <c r="L90" s="294">
        <v>4.28007226325904</v>
      </c>
      <c r="M90" s="294">
        <v>4.5383095996092884</v>
      </c>
      <c r="N90" s="294">
        <v>4.9660458428364329</v>
      </c>
      <c r="O90" s="294">
        <v>9.0767964721510612</v>
      </c>
      <c r="P90" s="294">
        <v>9.6014001828863691</v>
      </c>
      <c r="Q90" s="294">
        <v>10.190266320291681</v>
      </c>
      <c r="R90" s="294">
        <v>11.77019653245425</v>
      </c>
      <c r="S90" s="294">
        <v>12.36653529370281</v>
      </c>
      <c r="T90" s="294">
        <v>15.19945069300635</v>
      </c>
      <c r="U90" s="294">
        <v>14.647177245875341</v>
      </c>
      <c r="V90" s="294">
        <v>10.966880610353501</v>
      </c>
      <c r="W90" s="294">
        <v>14.0326568374843</v>
      </c>
      <c r="X90" s="294">
        <v>13.6712548743075</v>
      </c>
      <c r="Y90" s="294">
        <v>14.15681329942476</v>
      </c>
      <c r="DA90" s="70" t="s">
        <v>724</v>
      </c>
    </row>
    <row r="91" spans="1:105" ht="12" customHeight="1" x14ac:dyDescent="0.25">
      <c r="A91" s="60" t="s">
        <v>519</v>
      </c>
      <c r="B91" s="262">
        <v>1.209217846659761</v>
      </c>
      <c r="C91" s="262">
        <v>1.265471910679602</v>
      </c>
      <c r="D91" s="262">
        <v>1.1979170340995311</v>
      </c>
      <c r="E91" s="262">
        <v>1.2397841746191209</v>
      </c>
      <c r="F91" s="262">
        <v>1.4111352650529789</v>
      </c>
      <c r="G91" s="262">
        <v>1.318485811316302</v>
      </c>
      <c r="H91" s="262">
        <v>2.7222151792181388</v>
      </c>
      <c r="I91" s="262">
        <v>2.8593183115124159</v>
      </c>
      <c r="J91" s="262">
        <v>2.5499232820912292</v>
      </c>
      <c r="K91" s="262">
        <v>1.427159682710254</v>
      </c>
      <c r="L91" s="262">
        <v>1.9645557903263291</v>
      </c>
      <c r="M91" s="262">
        <v>2.0344266075281281</v>
      </c>
      <c r="N91" s="262">
        <v>2.2387248866115299</v>
      </c>
      <c r="O91" s="262">
        <v>4.031880625464308</v>
      </c>
      <c r="P91" s="262">
        <v>4.190135847822523</v>
      </c>
      <c r="Q91" s="262">
        <v>4.5101593013984553</v>
      </c>
      <c r="R91" s="262">
        <v>5.2180984230168121</v>
      </c>
      <c r="S91" s="262">
        <v>5.4206720515645381</v>
      </c>
      <c r="T91" s="262">
        <v>6.6561306841985424</v>
      </c>
      <c r="U91" s="262">
        <v>6.2053292337614234</v>
      </c>
      <c r="V91" s="262">
        <v>4.8401872795645584</v>
      </c>
      <c r="W91" s="262">
        <v>6.1221577513740533</v>
      </c>
      <c r="X91" s="262">
        <v>6.1639902650484029</v>
      </c>
      <c r="Y91" s="262">
        <v>6.1563888527511086</v>
      </c>
      <c r="DA91" s="72" t="s">
        <v>725</v>
      </c>
    </row>
    <row r="92" spans="1:105" ht="12" customHeight="1" x14ac:dyDescent="0.25">
      <c r="A92" s="59" t="s">
        <v>31</v>
      </c>
      <c r="B92" s="297">
        <v>8.3948353498014393E-3</v>
      </c>
      <c r="C92" s="297">
        <v>1.8074306433328659E-2</v>
      </c>
      <c r="D92" s="297">
        <v>8.9234369675743278E-3</v>
      </c>
      <c r="E92" s="297">
        <v>8.991346225035373E-3</v>
      </c>
      <c r="F92" s="297">
        <v>9.2846834574373399E-3</v>
      </c>
      <c r="G92" s="297">
        <v>8.5982849602173495E-3</v>
      </c>
      <c r="H92" s="297">
        <v>1.6757845826773511E-2</v>
      </c>
      <c r="I92" s="297">
        <v>1.8488600136895909E-2</v>
      </c>
      <c r="J92" s="297">
        <v>1.6975432620077179E-2</v>
      </c>
      <c r="K92" s="297">
        <v>1.0271218288002881E-2</v>
      </c>
      <c r="L92" s="297">
        <v>1.370088761386355E-2</v>
      </c>
      <c r="M92" s="297">
        <v>1.298866973304591E-2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1.712816621790415E-2</v>
      </c>
      <c r="T92" s="297">
        <v>2.0828061787261262E-2</v>
      </c>
      <c r="U92" s="297">
        <v>1.9029643301694689E-2</v>
      </c>
      <c r="V92" s="297">
        <v>1.437692687856951E-2</v>
      </c>
      <c r="W92" s="297">
        <v>2.174459995740969E-2</v>
      </c>
      <c r="X92" s="297">
        <v>2.2251081193793449E-2</v>
      </c>
      <c r="Y92" s="297">
        <v>2.2311101260562401E-2</v>
      </c>
      <c r="DA92" s="71" t="s">
        <v>726</v>
      </c>
    </row>
    <row r="93" spans="1:105" ht="12" customHeight="1" x14ac:dyDescent="0.25">
      <c r="A93" s="59" t="s">
        <v>159</v>
      </c>
      <c r="B93" s="297">
        <v>4.3608921943837323E-2</v>
      </c>
      <c r="C93" s="297">
        <v>3.1293874636737773E-2</v>
      </c>
      <c r="D93" s="297">
        <v>3.0904044458151071E-2</v>
      </c>
      <c r="E93" s="297">
        <v>2.335711807159474E-2</v>
      </c>
      <c r="F93" s="297">
        <v>3.2166059368018293E-2</v>
      </c>
      <c r="G93" s="297">
        <v>2.9790895129445469E-2</v>
      </c>
      <c r="H93" s="297">
        <v>5.8063021831428918E-2</v>
      </c>
      <c r="I93" s="297">
        <v>6.4058270547975693E-2</v>
      </c>
      <c r="J93" s="297">
        <v>5.8814184112547067E-2</v>
      </c>
      <c r="K93" s="297">
        <v>3.6859769243007087E-2</v>
      </c>
      <c r="L93" s="297">
        <v>6.145784108764718E-2</v>
      </c>
      <c r="M93" s="297">
        <v>4.660908792792301E-2</v>
      </c>
      <c r="N93" s="297">
        <v>5.0031268787174163E-2</v>
      </c>
      <c r="O93" s="297">
        <v>9.2508097946324669E-2</v>
      </c>
      <c r="P93" s="297">
        <v>9.332168252883824E-2</v>
      </c>
      <c r="Q93" s="297">
        <v>7.2093015243152092E-2</v>
      </c>
      <c r="R93" s="297">
        <v>0.1090404385948016</v>
      </c>
      <c r="S93" s="297">
        <v>0.112065350871146</v>
      </c>
      <c r="T93" s="297">
        <v>0.13679018028934931</v>
      </c>
      <c r="U93" s="297">
        <v>0.1450711090626588</v>
      </c>
      <c r="V93" s="297">
        <v>5.831416235784162E-2</v>
      </c>
      <c r="W93" s="297">
        <v>3.8597835250838972E-2</v>
      </c>
      <c r="X93" s="297">
        <v>2.996646581101375E-2</v>
      </c>
      <c r="Y93" s="297">
        <v>4.7667888927632622E-2</v>
      </c>
      <c r="DA93" s="71" t="s">
        <v>727</v>
      </c>
    </row>
    <row r="94" spans="1:105" ht="12" customHeight="1" x14ac:dyDescent="0.25">
      <c r="A94" s="59" t="s">
        <v>32</v>
      </c>
      <c r="B94" s="297">
        <v>9.3075853298894298E-2</v>
      </c>
      <c r="C94" s="297">
        <v>9.317998499169422E-2</v>
      </c>
      <c r="D94" s="297">
        <v>7.0691980925236653E-2</v>
      </c>
      <c r="E94" s="297">
        <v>5.6918585814692453E-2</v>
      </c>
      <c r="F94" s="297">
        <v>7.330516598375364E-2</v>
      </c>
      <c r="G94" s="297">
        <v>6.7795829846289679E-2</v>
      </c>
      <c r="H94" s="297">
        <v>0.13260415561570171</v>
      </c>
      <c r="I94" s="297">
        <v>5.8577257996005098E-2</v>
      </c>
      <c r="J94" s="297">
        <v>5.3775935276779041E-2</v>
      </c>
      <c r="K94" s="297">
        <v>3.2938148666518431E-2</v>
      </c>
      <c r="L94" s="297">
        <v>3.3025392572926783E-2</v>
      </c>
      <c r="M94" s="297">
        <v>3.1297384558104928E-2</v>
      </c>
      <c r="N94" s="297">
        <v>3.3609561937936572E-2</v>
      </c>
      <c r="O94" s="297">
        <v>6.2515585402252327E-2</v>
      </c>
      <c r="P94" s="297">
        <v>4.2021943158742137E-2</v>
      </c>
      <c r="Q94" s="297">
        <v>6.5415957967344757E-2</v>
      </c>
      <c r="R94" s="297">
        <v>0.14866855380078869</v>
      </c>
      <c r="S94" s="297">
        <v>0.27739322951423079</v>
      </c>
      <c r="T94" s="297">
        <v>0.18481274282257479</v>
      </c>
      <c r="U94" s="297">
        <v>0.19366221142716411</v>
      </c>
      <c r="V94" s="297">
        <v>0.1818061809880383</v>
      </c>
      <c r="W94" s="297">
        <v>0.1710266874044192</v>
      </c>
      <c r="X94" s="297">
        <v>0.1910506142722487</v>
      </c>
      <c r="Y94" s="297">
        <v>0.18770043450421811</v>
      </c>
      <c r="DA94" s="71" t="s">
        <v>728</v>
      </c>
    </row>
    <row r="95" spans="1:105" ht="12" customHeight="1" x14ac:dyDescent="0.25">
      <c r="A95" s="59" t="s">
        <v>35</v>
      </c>
      <c r="B95" s="297">
        <v>1.064138236067228</v>
      </c>
      <c r="C95" s="297">
        <v>1.1229237446178419</v>
      </c>
      <c r="D95" s="297">
        <v>1.0873975717485691</v>
      </c>
      <c r="E95" s="297">
        <v>1.1505171245077981</v>
      </c>
      <c r="F95" s="297">
        <v>1.29637935624377</v>
      </c>
      <c r="G95" s="297">
        <v>1.21230080138035</v>
      </c>
      <c r="H95" s="297">
        <v>2.5147901559442341</v>
      </c>
      <c r="I95" s="297">
        <v>2.7181941828315401</v>
      </c>
      <c r="J95" s="297">
        <v>2.4203577300818262</v>
      </c>
      <c r="K95" s="297">
        <v>1.3470905465127261</v>
      </c>
      <c r="L95" s="297">
        <v>1.856371669051891</v>
      </c>
      <c r="M95" s="297">
        <v>1.9435314653090541</v>
      </c>
      <c r="N95" s="297">
        <v>2.155084055886419</v>
      </c>
      <c r="O95" s="297">
        <v>3.8768569421157308</v>
      </c>
      <c r="P95" s="297">
        <v>4.0547922221349424</v>
      </c>
      <c r="Q95" s="297">
        <v>4.3726503281879587</v>
      </c>
      <c r="R95" s="297">
        <v>4.9603894306212224</v>
      </c>
      <c r="S95" s="297">
        <v>5.0140853049612568</v>
      </c>
      <c r="T95" s="297">
        <v>6.3136996992993568</v>
      </c>
      <c r="U95" s="297">
        <v>5.8475662699699047</v>
      </c>
      <c r="V95" s="297">
        <v>4.5856900093401087</v>
      </c>
      <c r="W95" s="297">
        <v>5.8907886287613858</v>
      </c>
      <c r="X95" s="297">
        <v>5.9207221037713467</v>
      </c>
      <c r="Y95" s="297">
        <v>5.8987094280586954</v>
      </c>
      <c r="DA95" s="71" t="s">
        <v>729</v>
      </c>
    </row>
    <row r="96" spans="1:105" ht="12" customHeight="1" x14ac:dyDescent="0.25">
      <c r="A96" s="60" t="s">
        <v>525</v>
      </c>
      <c r="B96" s="262">
        <v>2.2959880388608518</v>
      </c>
      <c r="C96" s="262">
        <v>2.4722017185397398</v>
      </c>
      <c r="D96" s="262">
        <v>2.314947009933138</v>
      </c>
      <c r="E96" s="262">
        <v>2.383846234525119</v>
      </c>
      <c r="F96" s="262">
        <v>2.5902607106468771</v>
      </c>
      <c r="G96" s="262">
        <v>2.2785069246796041</v>
      </c>
      <c r="H96" s="262">
        <v>4.5696154893206478</v>
      </c>
      <c r="I96" s="262">
        <v>5.0288271841119112</v>
      </c>
      <c r="J96" s="262">
        <v>3.8548367585068348</v>
      </c>
      <c r="K96" s="262">
        <v>2.3828601893116521</v>
      </c>
      <c r="L96" s="262">
        <v>2.3155164729327109</v>
      </c>
      <c r="M96" s="262">
        <v>2.5038829920811612</v>
      </c>
      <c r="N96" s="262">
        <v>2.727320956224903</v>
      </c>
      <c r="O96" s="262">
        <v>5.0449158466867532</v>
      </c>
      <c r="P96" s="262">
        <v>5.4112643350638452</v>
      </c>
      <c r="Q96" s="262">
        <v>5.6801070188932226</v>
      </c>
      <c r="R96" s="262">
        <v>6.5520981094374342</v>
      </c>
      <c r="S96" s="262">
        <v>6.9458632421382767</v>
      </c>
      <c r="T96" s="262">
        <v>8.5433200088078074</v>
      </c>
      <c r="U96" s="262">
        <v>8.4418480121139137</v>
      </c>
      <c r="V96" s="262">
        <v>6.1266933307889371</v>
      </c>
      <c r="W96" s="262">
        <v>7.9104990861102493</v>
      </c>
      <c r="X96" s="262">
        <v>7.507264609259102</v>
      </c>
      <c r="Y96" s="262">
        <v>8.0004244466736552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3.8810240843362331</v>
      </c>
      <c r="C97" s="294">
        <f t="shared" si="1"/>
        <v>4.4259682045157067</v>
      </c>
      <c r="D97" s="294">
        <f t="shared" si="1"/>
        <v>4.4743718161717672</v>
      </c>
      <c r="E97" s="294">
        <f t="shared" si="1"/>
        <v>4.6592803915563037</v>
      </c>
      <c r="F97" s="294">
        <f t="shared" si="1"/>
        <v>4.4336265979190079</v>
      </c>
      <c r="G97" s="294">
        <f t="shared" si="1"/>
        <v>4.3265039135239789</v>
      </c>
      <c r="H97" s="294">
        <f t="shared" si="1"/>
        <v>7.9309950928782476</v>
      </c>
      <c r="I97" s="294">
        <f t="shared" si="1"/>
        <v>8.4603397821326443</v>
      </c>
      <c r="J97" s="294">
        <f t="shared" si="1"/>
        <v>7.3578383230047946</v>
      </c>
      <c r="K97" s="294">
        <f t="shared" si="1"/>
        <v>4.5505237959327687</v>
      </c>
      <c r="L97" s="294">
        <f t="shared" si="1"/>
        <v>5.2269724265220807</v>
      </c>
      <c r="M97" s="294">
        <f t="shared" si="1"/>
        <v>5.2020097714284121</v>
      </c>
      <c r="N97" s="294">
        <f t="shared" si="1"/>
        <v>5.7186677289114876</v>
      </c>
      <c r="O97" s="294">
        <f t="shared" si="1"/>
        <v>10.739372246024587</v>
      </c>
      <c r="P97" s="294">
        <f t="shared" si="1"/>
        <v>10.925669292934398</v>
      </c>
      <c r="Q97" s="294">
        <f t="shared" si="1"/>
        <v>11.557805433927424</v>
      </c>
      <c r="R97" s="294">
        <f t="shared" si="1"/>
        <v>13.115837985012844</v>
      </c>
      <c r="S97" s="294">
        <f t="shared" si="1"/>
        <v>13.008778671511619</v>
      </c>
      <c r="T97" s="294">
        <f t="shared" si="1"/>
        <v>14.563270317440679</v>
      </c>
      <c r="U97" s="294">
        <f t="shared" si="1"/>
        <v>13.018548498729942</v>
      </c>
      <c r="V97" s="294">
        <f t="shared" si="1"/>
        <v>10.73232450065913</v>
      </c>
      <c r="W97" s="294">
        <f t="shared" si="1"/>
        <v>12.892034570939501</v>
      </c>
      <c r="X97" s="294">
        <f t="shared" si="1"/>
        <v>13.360186669812192</v>
      </c>
      <c r="Y97" s="294">
        <f t="shared" si="1"/>
        <v>12.885548732690159</v>
      </c>
      <c r="DA97" s="70"/>
    </row>
    <row r="98" spans="1:105" ht="12" customHeight="1" x14ac:dyDescent="0.25">
      <c r="A98" s="60" t="s">
        <v>528</v>
      </c>
      <c r="B98" s="262">
        <v>0.33808760948795002</v>
      </c>
      <c r="C98" s="262">
        <v>0.36456620488180791</v>
      </c>
      <c r="D98" s="262">
        <v>0.35927182222076121</v>
      </c>
      <c r="E98" s="262">
        <v>0.37542951348652231</v>
      </c>
      <c r="F98" s="262">
        <v>0.39846578231169311</v>
      </c>
      <c r="G98" s="262">
        <v>0.38117201368572667</v>
      </c>
      <c r="H98" s="262">
        <v>0.75786705111207353</v>
      </c>
      <c r="I98" s="262">
        <v>0.80520867448898836</v>
      </c>
      <c r="J98" s="262">
        <v>0.73846943650415753</v>
      </c>
      <c r="K98" s="262">
        <v>0.41901359482183831</v>
      </c>
      <c r="L98" s="262">
        <v>0.58172344302150891</v>
      </c>
      <c r="M98" s="262">
        <v>0.58811086681566738</v>
      </c>
      <c r="N98" s="262">
        <v>0.6479304291638095</v>
      </c>
      <c r="O98" s="262">
        <v>1.181035064887006</v>
      </c>
      <c r="P98" s="262">
        <v>1.2138310617772179</v>
      </c>
      <c r="Q98" s="262">
        <v>1.30190942185557</v>
      </c>
      <c r="R98" s="262">
        <v>1.4840402602412619</v>
      </c>
      <c r="S98" s="262">
        <v>1.4938104133480401</v>
      </c>
      <c r="T98" s="262">
        <v>1.796190333425052</v>
      </c>
      <c r="U98" s="262">
        <v>1.6302122202595499</v>
      </c>
      <c r="V98" s="262">
        <v>1.3100149752438821</v>
      </c>
      <c r="W98" s="262">
        <v>1.6268952919027031</v>
      </c>
      <c r="X98" s="262">
        <v>1.6768283236302861</v>
      </c>
      <c r="Y98" s="262">
        <v>1.6304740571226619</v>
      </c>
      <c r="DA98" s="72" t="s">
        <v>731</v>
      </c>
    </row>
    <row r="99" spans="1:105" ht="12" customHeight="1" x14ac:dyDescent="0.25">
      <c r="A99" s="59" t="s">
        <v>31</v>
      </c>
      <c r="B99" s="230">
        <v>2.5428572998253602E-3</v>
      </c>
      <c r="C99" s="230">
        <v>5.6208536098232079E-3</v>
      </c>
      <c r="D99" s="230">
        <v>2.8440988343760849E-3</v>
      </c>
      <c r="E99" s="230">
        <v>2.8537618904492632E-3</v>
      </c>
      <c r="F99" s="230">
        <v>2.765394992950275E-3</v>
      </c>
      <c r="G99" s="230">
        <v>2.620494000181872E-3</v>
      </c>
      <c r="H99" s="230">
        <v>4.9042960830697237E-3</v>
      </c>
      <c r="I99" s="230">
        <v>5.3154436361389414E-3</v>
      </c>
      <c r="J99" s="230">
        <v>5.0220745892107553E-3</v>
      </c>
      <c r="K99" s="230">
        <v>3.0868696207649341E-3</v>
      </c>
      <c r="L99" s="230">
        <v>4.126327768104324E-3</v>
      </c>
      <c r="M99" s="230">
        <v>3.8134223832839409E-3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4.9746929814825178E-3</v>
      </c>
      <c r="T99" s="230">
        <v>5.7810732813884588E-3</v>
      </c>
      <c r="U99" s="230">
        <v>5.1603585066089322E-3</v>
      </c>
      <c r="V99" s="230">
        <v>4.0430332148366976E-3</v>
      </c>
      <c r="W99" s="230">
        <v>5.9444476881374943E-3</v>
      </c>
      <c r="X99" s="230">
        <v>6.2467135713151992E-3</v>
      </c>
      <c r="Y99" s="230">
        <v>6.0947513493874884E-3</v>
      </c>
      <c r="DA99" s="71" t="s">
        <v>732</v>
      </c>
    </row>
    <row r="100" spans="1:105" ht="12" customHeight="1" x14ac:dyDescent="0.25">
      <c r="A100" s="59" t="s">
        <v>159</v>
      </c>
      <c r="B100" s="230">
        <v>1.320946282824045E-2</v>
      </c>
      <c r="C100" s="230">
        <v>9.7319523084387523E-3</v>
      </c>
      <c r="D100" s="230">
        <v>9.8498097919356483E-3</v>
      </c>
      <c r="E100" s="230">
        <v>7.4133118395380906E-3</v>
      </c>
      <c r="F100" s="230">
        <v>9.5804945776590388E-3</v>
      </c>
      <c r="G100" s="230">
        <v>9.0793527206832429E-3</v>
      </c>
      <c r="H100" s="230">
        <v>1.6992533138365479E-2</v>
      </c>
      <c r="I100" s="230">
        <v>1.8416652640283179E-2</v>
      </c>
      <c r="J100" s="230">
        <v>1.739980512587623E-2</v>
      </c>
      <c r="K100" s="230">
        <v>1.1077683164181659E-2</v>
      </c>
      <c r="L100" s="230">
        <v>1.8509399054634629E-2</v>
      </c>
      <c r="M100" s="230">
        <v>1.3684245024460241E-2</v>
      </c>
      <c r="N100" s="230">
        <v>1.4700719320284101E-2</v>
      </c>
      <c r="O100" s="230">
        <v>2.7524630856048209E-2</v>
      </c>
      <c r="P100" s="230">
        <v>2.7308015062811469E-2</v>
      </c>
      <c r="Q100" s="230">
        <v>2.111675940383613E-2</v>
      </c>
      <c r="R100" s="230">
        <v>3.192082838579164E-2</v>
      </c>
      <c r="S100" s="230">
        <v>3.2548184513956822E-2</v>
      </c>
      <c r="T100" s="230">
        <v>3.7967721841056228E-2</v>
      </c>
      <c r="U100" s="230">
        <v>3.933961976302601E-2</v>
      </c>
      <c r="V100" s="230">
        <v>1.6398921501059479E-2</v>
      </c>
      <c r="W100" s="230">
        <v>1.0551714585384991E-2</v>
      </c>
      <c r="X100" s="230">
        <v>8.4127115907619999E-3</v>
      </c>
      <c r="Y100" s="230">
        <v>1.302149665187877E-2</v>
      </c>
      <c r="DA100" s="71" t="s">
        <v>733</v>
      </c>
    </row>
    <row r="101" spans="1:105" ht="12" customHeight="1" x14ac:dyDescent="0.25">
      <c r="A101" s="59" t="s">
        <v>35</v>
      </c>
      <c r="B101" s="230">
        <v>0.32233528935988409</v>
      </c>
      <c r="C101" s="230">
        <v>0.34921339896354592</v>
      </c>
      <c r="D101" s="230">
        <v>0.34657791359444939</v>
      </c>
      <c r="E101" s="230">
        <v>0.36516243975653501</v>
      </c>
      <c r="F101" s="230">
        <v>0.38611989274108371</v>
      </c>
      <c r="G101" s="230">
        <v>0.36947216696486163</v>
      </c>
      <c r="H101" s="230">
        <v>0.73597022189063832</v>
      </c>
      <c r="I101" s="230">
        <v>0.78147657821256622</v>
      </c>
      <c r="J101" s="230">
        <v>0.71604755678907051</v>
      </c>
      <c r="K101" s="230">
        <v>0.4048490420368917</v>
      </c>
      <c r="L101" s="230">
        <v>0.55908771619876996</v>
      </c>
      <c r="M101" s="230">
        <v>0.57061319940792321</v>
      </c>
      <c r="N101" s="230">
        <v>0.63322970984352545</v>
      </c>
      <c r="O101" s="230">
        <v>1.1535104340309581</v>
      </c>
      <c r="P101" s="230">
        <v>1.1865230467144059</v>
      </c>
      <c r="Q101" s="230">
        <v>1.2807926624517341</v>
      </c>
      <c r="R101" s="230">
        <v>1.4521194318554711</v>
      </c>
      <c r="S101" s="230">
        <v>1.4562875358526011</v>
      </c>
      <c r="T101" s="230">
        <v>1.7524415383026071</v>
      </c>
      <c r="U101" s="230">
        <v>1.585712241989915</v>
      </c>
      <c r="V101" s="230">
        <v>1.2895730205279861</v>
      </c>
      <c r="W101" s="230">
        <v>1.61039912962918</v>
      </c>
      <c r="X101" s="230">
        <v>1.662168898468209</v>
      </c>
      <c r="Y101" s="230">
        <v>1.6113578091213949</v>
      </c>
      <c r="DA101" s="71" t="s">
        <v>734</v>
      </c>
    </row>
    <row r="102" spans="1:105" ht="12" customHeight="1" x14ac:dyDescent="0.25">
      <c r="A102" s="60" t="s">
        <v>533</v>
      </c>
      <c r="B102" s="262">
        <v>2.8474648304798058</v>
      </c>
      <c r="C102" s="262">
        <v>3.292582238547991</v>
      </c>
      <c r="D102" s="262">
        <v>3.3772746340008291</v>
      </c>
      <c r="E102" s="262">
        <v>3.5272423161798181</v>
      </c>
      <c r="F102" s="262">
        <v>3.2636650470659738</v>
      </c>
      <c r="G102" s="262">
        <v>3.2509127507728768</v>
      </c>
      <c r="H102" s="262">
        <v>5.8357993912301369</v>
      </c>
      <c r="I102" s="262">
        <v>6.2093511537743069</v>
      </c>
      <c r="J102" s="262">
        <v>5.478939763795621</v>
      </c>
      <c r="K102" s="262">
        <v>3.415375218612517</v>
      </c>
      <c r="L102" s="262">
        <v>3.947879572916019</v>
      </c>
      <c r="M102" s="262">
        <v>3.8787686993359709</v>
      </c>
      <c r="N102" s="262">
        <v>4.2693668599064756</v>
      </c>
      <c r="O102" s="262">
        <v>8.0572853871589594</v>
      </c>
      <c r="P102" s="262">
        <v>8.1283810541488926</v>
      </c>
      <c r="Q102" s="262">
        <v>8.592136313556507</v>
      </c>
      <c r="R102" s="262">
        <v>9.7137166714164564</v>
      </c>
      <c r="S102" s="262">
        <v>9.4976164482025265</v>
      </c>
      <c r="T102" s="262">
        <v>10.39578113049112</v>
      </c>
      <c r="U102" s="262">
        <v>9.0991203688410067</v>
      </c>
      <c r="V102" s="262">
        <v>7.6993804987383871</v>
      </c>
      <c r="W102" s="262">
        <v>9.1026001614377119</v>
      </c>
      <c r="X102" s="262">
        <v>9.5757874236869647</v>
      </c>
      <c r="Y102" s="262">
        <v>9.069588754340149</v>
      </c>
      <c r="DA102" s="72" t="s">
        <v>735</v>
      </c>
    </row>
    <row r="103" spans="1:105" ht="12" customHeight="1" x14ac:dyDescent="0.25">
      <c r="A103" s="64" t="s">
        <v>28</v>
      </c>
      <c r="B103" s="229">
        <v>0.20453869521415749</v>
      </c>
      <c r="C103" s="229">
        <v>0.23086778514936521</v>
      </c>
      <c r="D103" s="229">
        <v>0.15098294696640729</v>
      </c>
      <c r="E103" s="229">
        <v>0.1240461826265242</v>
      </c>
      <c r="F103" s="229">
        <v>9.3871246257485871E-2</v>
      </c>
      <c r="G103" s="229">
        <v>7.33018927824532E-3</v>
      </c>
      <c r="H103" s="229">
        <v>1.7296380201912251E-2</v>
      </c>
      <c r="I103" s="229">
        <v>0.1200311916684323</v>
      </c>
      <c r="J103" s="229">
        <v>9.4727084444839654E-2</v>
      </c>
      <c r="K103" s="229">
        <v>7.881703152845471E-3</v>
      </c>
      <c r="L103" s="229">
        <v>1.37472458966894E-2</v>
      </c>
      <c r="M103" s="229">
        <v>3.7851277916609347E-2</v>
      </c>
      <c r="N103" s="229">
        <v>3.638210011207299E-2</v>
      </c>
      <c r="O103" s="229">
        <v>3.8739297850416868E-2</v>
      </c>
      <c r="P103" s="229">
        <v>4.7849071661550453E-2</v>
      </c>
      <c r="Q103" s="229">
        <v>5.8724105280056518E-2</v>
      </c>
      <c r="R103" s="229">
        <v>5.3926192312894569E-2</v>
      </c>
      <c r="S103" s="229">
        <v>9.0268397065993544E-2</v>
      </c>
      <c r="T103" s="229">
        <v>0.26822098555176321</v>
      </c>
      <c r="U103" s="229">
        <v>0.47393864220162157</v>
      </c>
      <c r="V103" s="229">
        <v>0.22608006056243271</v>
      </c>
      <c r="W103" s="229">
        <v>0.32623624941203472</v>
      </c>
      <c r="X103" s="229">
        <v>0.72350741173695632</v>
      </c>
      <c r="Y103" s="229">
        <v>0.33465634531999772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1.9580352400425708E-3</v>
      </c>
      <c r="C105" s="229">
        <v>3.6073779053260339E-3</v>
      </c>
      <c r="D105" s="229">
        <v>1.742819002028188E-3</v>
      </c>
      <c r="E105" s="229">
        <v>1.8038795247008149E-3</v>
      </c>
      <c r="F105" s="229">
        <v>2.565526889703457E-3</v>
      </c>
      <c r="G105" s="229">
        <v>2.4099842858240849E-3</v>
      </c>
      <c r="H105" s="229">
        <v>5.3863347229775498E-3</v>
      </c>
      <c r="I105" s="229">
        <v>5.7744619678786581E-3</v>
      </c>
      <c r="J105" s="229">
        <v>4.4014523453652001E-3</v>
      </c>
      <c r="K105" s="229">
        <v>2.4312273637207668E-3</v>
      </c>
      <c r="L105" s="229">
        <v>2.790461419281849E-3</v>
      </c>
      <c r="M105" s="229">
        <v>2.8677437844271542E-3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4.3156753092275131E-3</v>
      </c>
      <c r="T105" s="229">
        <v>5.7554465484287642E-3</v>
      </c>
      <c r="U105" s="229">
        <v>5.721397377862065E-3</v>
      </c>
      <c r="V105" s="229">
        <v>3.79358074131099E-3</v>
      </c>
      <c r="W105" s="229">
        <v>6.3457510831559771E-3</v>
      </c>
      <c r="X105" s="229">
        <v>4.9564269258009028E-3</v>
      </c>
      <c r="Y105" s="229">
        <v>6.5686253328016567E-3</v>
      </c>
      <c r="DA105" s="73" t="s">
        <v>738</v>
      </c>
    </row>
    <row r="106" spans="1:105" ht="12" customHeight="1" x14ac:dyDescent="0.25">
      <c r="A106" s="64" t="s">
        <v>159</v>
      </c>
      <c r="B106" s="229">
        <v>1.036489805464111E-2</v>
      </c>
      <c r="C106" s="229">
        <v>6.3645939466365703E-3</v>
      </c>
      <c r="D106" s="229">
        <v>6.1505904438058203E-3</v>
      </c>
      <c r="E106" s="229">
        <v>4.7751105126086811E-3</v>
      </c>
      <c r="F106" s="229">
        <v>9.0570901650036777E-3</v>
      </c>
      <c r="G106" s="229">
        <v>8.508779951505438E-3</v>
      </c>
      <c r="H106" s="229">
        <v>1.9017619123380639E-2</v>
      </c>
      <c r="I106" s="229">
        <v>2.0387504406856861E-2</v>
      </c>
      <c r="J106" s="229">
        <v>1.5539555532147959E-2</v>
      </c>
      <c r="K106" s="229">
        <v>8.8907334728618708E-3</v>
      </c>
      <c r="L106" s="229">
        <v>1.2755162083769721E-2</v>
      </c>
      <c r="M106" s="229">
        <v>1.048642948263929E-2</v>
      </c>
      <c r="N106" s="229">
        <v>1.122741566883838E-2</v>
      </c>
      <c r="O106" s="229">
        <v>2.0023568103654309E-2</v>
      </c>
      <c r="P106" s="229">
        <v>2.1457650231688129E-2</v>
      </c>
      <c r="Q106" s="229">
        <v>1.6460281369405829E-2</v>
      </c>
      <c r="R106" s="229">
        <v>2.581277945398272E-2</v>
      </c>
      <c r="S106" s="229">
        <v>2.877336218572038E-2</v>
      </c>
      <c r="T106" s="229">
        <v>3.8518241574362747E-2</v>
      </c>
      <c r="U106" s="229">
        <v>4.4446110239354158E-2</v>
      </c>
      <c r="V106" s="229">
        <v>1.5679733347408579E-2</v>
      </c>
      <c r="W106" s="229">
        <v>1.14782563936488E-2</v>
      </c>
      <c r="X106" s="229">
        <v>6.8019663376408549E-3</v>
      </c>
      <c r="Y106" s="229">
        <v>1.430081423885028E-2</v>
      </c>
      <c r="DA106" s="73" t="s">
        <v>739</v>
      </c>
    </row>
    <row r="107" spans="1:105" ht="12" customHeight="1" x14ac:dyDescent="0.25">
      <c r="A107" s="64" t="s">
        <v>32</v>
      </c>
      <c r="B107" s="229">
        <v>2.144687894622917E-2</v>
      </c>
      <c r="C107" s="229">
        <v>1.8372632533543841E-2</v>
      </c>
      <c r="D107" s="229">
        <v>1.3639832295300049E-2</v>
      </c>
      <c r="E107" s="229">
        <v>1.1281209434677321E-2</v>
      </c>
      <c r="F107" s="229">
        <v>2.0010724062042899E-2</v>
      </c>
      <c r="G107" s="229">
        <v>1.8772586341762071E-2</v>
      </c>
      <c r="H107" s="229">
        <v>4.2106683411229473E-2</v>
      </c>
      <c r="I107" s="229">
        <v>1.8074041986482079E-2</v>
      </c>
      <c r="J107" s="229">
        <v>1.3774691409627299E-2</v>
      </c>
      <c r="K107" s="229">
        <v>7.7023199370719721E-3</v>
      </c>
      <c r="L107" s="229">
        <v>6.6449858443070921E-3</v>
      </c>
      <c r="M107" s="229">
        <v>6.8265688105290778E-3</v>
      </c>
      <c r="N107" s="229">
        <v>7.3120394654019247E-3</v>
      </c>
      <c r="O107" s="229">
        <v>1.311859757162843E-2</v>
      </c>
      <c r="P107" s="229">
        <v>9.3672718105237366E-3</v>
      </c>
      <c r="Q107" s="229">
        <v>1.4479886583677361E-2</v>
      </c>
      <c r="R107" s="229">
        <v>3.4119580873413248E-2</v>
      </c>
      <c r="S107" s="229">
        <v>6.9048222617626123E-2</v>
      </c>
      <c r="T107" s="229">
        <v>5.0452284135099792E-2</v>
      </c>
      <c r="U107" s="229">
        <v>5.7522149225350233E-2</v>
      </c>
      <c r="V107" s="229">
        <v>4.7392614168067157E-2</v>
      </c>
      <c r="W107" s="229">
        <v>4.9307643488631633E-2</v>
      </c>
      <c r="X107" s="229">
        <v>4.2042136739269521E-2</v>
      </c>
      <c r="Y107" s="229">
        <v>5.4593069649254818E-2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3.2980191566916478E-2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6.616392559001285E-3</v>
      </c>
      <c r="T108" s="229">
        <v>7.7741213855724309E-3</v>
      </c>
      <c r="U108" s="229">
        <v>1.9413942331583079E-3</v>
      </c>
      <c r="V108" s="229">
        <v>1.3565222439049869E-3</v>
      </c>
      <c r="W108" s="229">
        <v>1.8386187839938041E-3</v>
      </c>
      <c r="X108" s="229">
        <v>3.3842584236643122E-3</v>
      </c>
      <c r="Y108" s="229">
        <v>4.1360123011166131E-3</v>
      </c>
      <c r="DA108" s="73" t="s">
        <v>741</v>
      </c>
    </row>
    <row r="109" spans="1:105" ht="12" customHeight="1" x14ac:dyDescent="0.25">
      <c r="A109" s="64" t="s">
        <v>35</v>
      </c>
      <c r="B109" s="229">
        <v>0.24760634935163009</v>
      </c>
      <c r="C109" s="229">
        <v>0.2235814007399563</v>
      </c>
      <c r="D109" s="229">
        <v>0.21186728073416219</v>
      </c>
      <c r="E109" s="229">
        <v>0.23026678779917739</v>
      </c>
      <c r="F109" s="229">
        <v>0.35735263038864917</v>
      </c>
      <c r="G109" s="229">
        <v>0.33897539571688168</v>
      </c>
      <c r="H109" s="229">
        <v>0.80636618423832029</v>
      </c>
      <c r="I109" s="229">
        <v>0.84692193628241086</v>
      </c>
      <c r="J109" s="229">
        <v>0.62605158615243239</v>
      </c>
      <c r="K109" s="229">
        <v>0.3180942450701546</v>
      </c>
      <c r="L109" s="229">
        <v>0.37717913297481659</v>
      </c>
      <c r="M109" s="229">
        <v>0.42807775152800759</v>
      </c>
      <c r="N109" s="229">
        <v>0.47345264084868871</v>
      </c>
      <c r="O109" s="229">
        <v>0.82151507602017848</v>
      </c>
      <c r="P109" s="229">
        <v>0.91272984343146157</v>
      </c>
      <c r="Q109" s="229">
        <v>0.97737867315564364</v>
      </c>
      <c r="R109" s="229">
        <v>1.1495741753484601</v>
      </c>
      <c r="S109" s="229">
        <v>1.2603321650426851</v>
      </c>
      <c r="T109" s="229">
        <v>1.7404818416391841</v>
      </c>
      <c r="U109" s="229">
        <v>1.7538886785013219</v>
      </c>
      <c r="V109" s="229">
        <v>1.20710033038702</v>
      </c>
      <c r="W109" s="229">
        <v>1.7149855206854789</v>
      </c>
      <c r="X109" s="229">
        <v>1.3156721271038621</v>
      </c>
      <c r="Y109" s="229">
        <v>1.7324706838640671</v>
      </c>
      <c r="DA109" s="73" t="s">
        <v>742</v>
      </c>
    </row>
    <row r="110" spans="1:105" ht="12" customHeight="1" x14ac:dyDescent="0.25">
      <c r="A110" s="64" t="s">
        <v>36</v>
      </c>
      <c r="B110" s="229">
        <v>1.72958459353872</v>
      </c>
      <c r="C110" s="229">
        <v>2.0292236990325412</v>
      </c>
      <c r="D110" s="229">
        <v>2.222829339059575</v>
      </c>
      <c r="E110" s="229">
        <v>2.1240016916047142</v>
      </c>
      <c r="F110" s="229">
        <v>1.609457331141765</v>
      </c>
      <c r="G110" s="229">
        <v>0.84794343404787487</v>
      </c>
      <c r="H110" s="229">
        <v>1.5865095898921611</v>
      </c>
      <c r="I110" s="229">
        <v>1.6955131585101979</v>
      </c>
      <c r="J110" s="229">
        <v>1.9902965343643271</v>
      </c>
      <c r="K110" s="229">
        <v>1.179735062677449</v>
      </c>
      <c r="L110" s="229">
        <v>1.353064773495732</v>
      </c>
      <c r="M110" s="229">
        <v>1.3360197514424681</v>
      </c>
      <c r="N110" s="229">
        <v>1.3817919928442339</v>
      </c>
      <c r="O110" s="229">
        <v>2.7734477459013549</v>
      </c>
      <c r="P110" s="229">
        <v>3.365948961744555</v>
      </c>
      <c r="Q110" s="229">
        <v>3.5679223976621222</v>
      </c>
      <c r="R110" s="229">
        <v>3.691551096661152</v>
      </c>
      <c r="S110" s="229">
        <v>4.0638977192006864</v>
      </c>
      <c r="T110" s="229">
        <v>4.8376952090473324</v>
      </c>
      <c r="U110" s="229">
        <v>4.0328731935380047</v>
      </c>
      <c r="V110" s="229">
        <v>3.5230364737618429</v>
      </c>
      <c r="W110" s="229">
        <v>3.845405956458154</v>
      </c>
      <c r="X110" s="229">
        <v>4.2500078348510986</v>
      </c>
      <c r="Y110" s="229">
        <v>4.1803313443535597</v>
      </c>
      <c r="DA110" s="73" t="s">
        <v>743</v>
      </c>
    </row>
    <row r="111" spans="1:105" ht="12" customHeight="1" x14ac:dyDescent="0.25">
      <c r="A111" s="64" t="s">
        <v>38</v>
      </c>
      <c r="B111" s="229">
        <v>7.327008169782042E-3</v>
      </c>
      <c r="C111" s="229">
        <v>3.4737323166156679E-3</v>
      </c>
      <c r="D111" s="229">
        <v>7.0930601434146502E-4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1.2318736778982071E-3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2.5706904254963652E-3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1.46825254624513E-3</v>
      </c>
      <c r="Y111" s="229">
        <v>2.1069719584581358E-3</v>
      </c>
      <c r="DA111" s="73" t="s">
        <v>744</v>
      </c>
    </row>
    <row r="112" spans="1:105" ht="12" customHeight="1" x14ac:dyDescent="0.25">
      <c r="A112" s="64" t="s">
        <v>39</v>
      </c>
      <c r="B112" s="229">
        <v>0.62463837196460426</v>
      </c>
      <c r="C112" s="229">
        <v>0.77709101692400684</v>
      </c>
      <c r="D112" s="229">
        <v>0.76935251948520855</v>
      </c>
      <c r="E112" s="229">
        <v>1.031067454677415</v>
      </c>
      <c r="F112" s="229">
        <v>1.1383703065944071</v>
      </c>
      <c r="G112" s="229">
        <v>2.026972381150784</v>
      </c>
      <c r="H112" s="229">
        <v>3.359116599640156</v>
      </c>
      <c r="I112" s="229">
        <v>3.5026488589520479</v>
      </c>
      <c r="J112" s="229">
        <v>2.734148859546881</v>
      </c>
      <c r="K112" s="229">
        <v>1.890639926938414</v>
      </c>
      <c r="L112" s="229">
        <v>2.1804659375235249</v>
      </c>
      <c r="M112" s="229">
        <v>2.0566391763712901</v>
      </c>
      <c r="N112" s="229">
        <v>2.3592006709672408</v>
      </c>
      <c r="O112" s="229">
        <v>4.3904411017117253</v>
      </c>
      <c r="P112" s="229">
        <v>3.7710282552691128</v>
      </c>
      <c r="Q112" s="229">
        <v>3.9571709695056021</v>
      </c>
      <c r="R112" s="229">
        <v>4.7561621563410563</v>
      </c>
      <c r="S112" s="229">
        <v>3.9743645142215871</v>
      </c>
      <c r="T112" s="229">
        <v>3.4468830006093829</v>
      </c>
      <c r="U112" s="229">
        <v>2.728788803524334</v>
      </c>
      <c r="V112" s="229">
        <v>2.6749411835263999</v>
      </c>
      <c r="W112" s="229">
        <v>3.1470021651326139</v>
      </c>
      <c r="X112" s="229">
        <v>3.2279470090224271</v>
      </c>
      <c r="Y112" s="229">
        <v>2.7404248873220429</v>
      </c>
      <c r="DA112" s="73" t="s">
        <v>745</v>
      </c>
    </row>
    <row r="113" spans="1:105" ht="12" customHeight="1" x14ac:dyDescent="0.25">
      <c r="A113" s="61" t="s">
        <v>545</v>
      </c>
      <c r="B113" s="263">
        <v>0.69547164436847742</v>
      </c>
      <c r="C113" s="263">
        <v>0.76881976108590788</v>
      </c>
      <c r="D113" s="263">
        <v>0.73782535995017673</v>
      </c>
      <c r="E113" s="263">
        <v>0.75660856188996306</v>
      </c>
      <c r="F113" s="263">
        <v>0.77149576854134072</v>
      </c>
      <c r="G113" s="263">
        <v>0.69441914906537572</v>
      </c>
      <c r="H113" s="263">
        <v>1.3373286505360369</v>
      </c>
      <c r="I113" s="263">
        <v>1.4457799538693481</v>
      </c>
      <c r="J113" s="263">
        <v>1.1404291227050161</v>
      </c>
      <c r="K113" s="263">
        <v>0.71613498249841323</v>
      </c>
      <c r="L113" s="263">
        <v>0.69736941058455304</v>
      </c>
      <c r="M113" s="263">
        <v>0.73513020527677442</v>
      </c>
      <c r="N113" s="263">
        <v>0.80137043984120193</v>
      </c>
      <c r="O113" s="263">
        <v>1.5010517939786221</v>
      </c>
      <c r="P113" s="263">
        <v>1.5834571770082879</v>
      </c>
      <c r="Q113" s="263">
        <v>1.6637596985153471</v>
      </c>
      <c r="R113" s="263">
        <v>1.918081053355126</v>
      </c>
      <c r="S113" s="263">
        <v>2.017351809961053</v>
      </c>
      <c r="T113" s="263">
        <v>2.3712988535245079</v>
      </c>
      <c r="U113" s="263">
        <v>2.2892159096293851</v>
      </c>
      <c r="V113" s="263">
        <v>1.72292902667686</v>
      </c>
      <c r="W113" s="263">
        <v>2.1625391175990849</v>
      </c>
      <c r="X113" s="263">
        <v>2.1075709224949422</v>
      </c>
      <c r="Y113" s="263">
        <v>2.185485921227349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208.7692305805684</v>
      </c>
      <c r="C115" s="223">
        <v>216.85575285758981</v>
      </c>
      <c r="D115" s="223">
        <v>201.94987487143001</v>
      </c>
      <c r="E115" s="223">
        <v>202.85431883350469</v>
      </c>
      <c r="F115" s="223">
        <v>196.88612929830231</v>
      </c>
      <c r="G115" s="223">
        <v>186.31124858895231</v>
      </c>
      <c r="H115" s="223">
        <v>180.11457764966909</v>
      </c>
      <c r="I115" s="223">
        <v>179.34551858591291</v>
      </c>
      <c r="J115" s="223">
        <v>165.75187427078379</v>
      </c>
      <c r="K115" s="223">
        <v>168.42895724884801</v>
      </c>
      <c r="L115" s="223">
        <v>142.0314346516258</v>
      </c>
      <c r="M115" s="223">
        <v>158.49239981148659</v>
      </c>
      <c r="N115" s="223">
        <v>163.98034701458661</v>
      </c>
      <c r="O115" s="223">
        <v>153.47823181808161</v>
      </c>
      <c r="P115" s="223">
        <v>162.70018977209111</v>
      </c>
      <c r="Q115" s="223">
        <v>166.3490638069531</v>
      </c>
      <c r="R115" s="223">
        <v>168.64758000367931</v>
      </c>
      <c r="S115" s="223">
        <v>182.1271042936109</v>
      </c>
      <c r="T115" s="223">
        <v>185.71626593789551</v>
      </c>
      <c r="U115" s="223">
        <v>200.33668638630149</v>
      </c>
      <c r="V115" s="223">
        <v>192.30731264930259</v>
      </c>
      <c r="W115" s="223">
        <v>193.79727923884971</v>
      </c>
      <c r="X115" s="223">
        <v>189.52818768759309</v>
      </c>
      <c r="Y115" s="223">
        <v>169.1617497438944</v>
      </c>
      <c r="DA115" s="89" t="s">
        <v>747</v>
      </c>
    </row>
    <row r="116" spans="1:105" ht="12" customHeight="1" x14ac:dyDescent="0.25">
      <c r="A116" s="55" t="s">
        <v>91</v>
      </c>
      <c r="B116" s="259">
        <v>0.38399876675903899</v>
      </c>
      <c r="C116" s="259">
        <v>0.39970415029893652</v>
      </c>
      <c r="D116" s="259">
        <v>0.36677635071607417</v>
      </c>
      <c r="E116" s="259">
        <v>0.36509557523978309</v>
      </c>
      <c r="F116" s="259">
        <v>0.35266238639519631</v>
      </c>
      <c r="G116" s="259">
        <v>0.32697047542658469</v>
      </c>
      <c r="H116" s="259">
        <v>0.31819945981091929</v>
      </c>
      <c r="I116" s="259">
        <v>0.31852733053125282</v>
      </c>
      <c r="J116" s="259">
        <v>0.29604700609367229</v>
      </c>
      <c r="K116" s="259">
        <v>0.29620910724933242</v>
      </c>
      <c r="L116" s="259">
        <v>0.25351575520221858</v>
      </c>
      <c r="M116" s="259">
        <v>0.28433426050977889</v>
      </c>
      <c r="N116" s="259">
        <v>0.2930457542830141</v>
      </c>
      <c r="O116" s="259">
        <v>0.27377142810971722</v>
      </c>
      <c r="P116" s="259">
        <v>0.28902344113215639</v>
      </c>
      <c r="Q116" s="259">
        <v>0.29794065132040831</v>
      </c>
      <c r="R116" s="259">
        <v>0.29939393073015741</v>
      </c>
      <c r="S116" s="259">
        <v>0.3285351451786156</v>
      </c>
      <c r="T116" s="259">
        <v>0.33385305958082961</v>
      </c>
      <c r="U116" s="259">
        <v>0.35927575424616331</v>
      </c>
      <c r="V116" s="259">
        <v>0.34546263119596982</v>
      </c>
      <c r="W116" s="259">
        <v>0.34392312156963828</v>
      </c>
      <c r="X116" s="259">
        <v>0.34614153686041399</v>
      </c>
      <c r="Y116" s="259">
        <v>0.3039647932863932</v>
      </c>
      <c r="DA116" s="67" t="s">
        <v>748</v>
      </c>
    </row>
    <row r="117" spans="1:105" ht="12" customHeight="1" x14ac:dyDescent="0.25">
      <c r="A117" s="173" t="s">
        <v>92</v>
      </c>
      <c r="B117" s="224">
        <v>4.9741454179438767E-2</v>
      </c>
      <c r="C117" s="224">
        <v>5.1775858149831031E-2</v>
      </c>
      <c r="D117" s="224">
        <v>4.7510540716641313E-2</v>
      </c>
      <c r="E117" s="224">
        <v>4.7292820704034247E-2</v>
      </c>
      <c r="F117" s="224">
        <v>4.5682281955597613E-2</v>
      </c>
      <c r="G117" s="224">
        <v>4.2354268631457609E-2</v>
      </c>
      <c r="H117" s="224">
        <v>4.1218111150963577E-2</v>
      </c>
      <c r="I117" s="224">
        <v>4.1260582033226828E-2</v>
      </c>
      <c r="J117" s="224">
        <v>3.8348583025030768E-2</v>
      </c>
      <c r="K117" s="224">
        <v>3.8369580871650828E-2</v>
      </c>
      <c r="L117" s="224">
        <v>3.2839278176822778E-2</v>
      </c>
      <c r="M117" s="224">
        <v>3.6831367220683538E-2</v>
      </c>
      <c r="N117" s="224">
        <v>3.8103359597019673E-2</v>
      </c>
      <c r="O117" s="224">
        <v>3.5463105941442342E-2</v>
      </c>
      <c r="P117" s="224">
        <v>3.7720564515842443E-2</v>
      </c>
      <c r="Q117" s="224">
        <v>3.8593877217178267E-2</v>
      </c>
      <c r="R117" s="224">
        <v>3.9216606837990622E-2</v>
      </c>
      <c r="S117" s="224">
        <v>4.255694883648397E-2</v>
      </c>
      <c r="T117" s="224">
        <v>4.3886109266607118E-2</v>
      </c>
      <c r="U117" s="224">
        <v>4.7787127510539609E-2</v>
      </c>
      <c r="V117" s="224">
        <v>4.5572298916386429E-2</v>
      </c>
      <c r="W117" s="224">
        <v>4.6047933337588998E-2</v>
      </c>
      <c r="X117" s="224">
        <v>4.6040785591156347E-2</v>
      </c>
      <c r="Y117" s="224">
        <v>4.0193378121770477E-2</v>
      </c>
      <c r="DA117" s="177" t="s">
        <v>749</v>
      </c>
    </row>
    <row r="118" spans="1:105" ht="12" customHeight="1" x14ac:dyDescent="0.25">
      <c r="A118" s="173" t="s">
        <v>93</v>
      </c>
      <c r="B118" s="224">
        <v>6.9493398812235858</v>
      </c>
      <c r="C118" s="224">
        <v>7.2335648778424133</v>
      </c>
      <c r="D118" s="224">
        <v>6.637660696239374</v>
      </c>
      <c r="E118" s="224">
        <v>6.6072432025912686</v>
      </c>
      <c r="F118" s="224">
        <v>6.3822360865067287</v>
      </c>
      <c r="G118" s="224">
        <v>5.9172819330704636</v>
      </c>
      <c r="H118" s="224">
        <v>5.7585502550205021</v>
      </c>
      <c r="I118" s="224">
        <v>5.7644838289533826</v>
      </c>
      <c r="J118" s="224">
        <v>5.3576507120778958</v>
      </c>
      <c r="K118" s="224">
        <v>5.3577535679443242</v>
      </c>
      <c r="L118" s="224">
        <v>4.5879500161280724</v>
      </c>
      <c r="M118" s="224">
        <v>5.1456816719381067</v>
      </c>
      <c r="N118" s="224">
        <v>5.2889623772667278</v>
      </c>
      <c r="O118" s="224">
        <v>4.9545229526641679</v>
      </c>
      <c r="P118" s="224">
        <v>5.2166395527409382</v>
      </c>
      <c r="Q118" s="224">
        <v>5.3919205729061268</v>
      </c>
      <c r="R118" s="224">
        <v>5.4041114225274534</v>
      </c>
      <c r="S118" s="224">
        <v>5.9192392856293443</v>
      </c>
      <c r="T118" s="224">
        <v>6.0025813043952851</v>
      </c>
      <c r="U118" s="224">
        <v>6.4478299379349382</v>
      </c>
      <c r="V118" s="224">
        <v>6.1898573367223317</v>
      </c>
      <c r="W118" s="224">
        <v>6.1533884652976329</v>
      </c>
      <c r="X118" s="224">
        <v>6.1851436243026177</v>
      </c>
      <c r="Y118" s="224">
        <v>5.4253001419790046</v>
      </c>
      <c r="DA118" s="177" t="s">
        <v>750</v>
      </c>
    </row>
    <row r="119" spans="1:105" ht="12" customHeight="1" x14ac:dyDescent="0.25">
      <c r="A119" s="173" t="s">
        <v>94</v>
      </c>
      <c r="B119" s="224">
        <v>0.1268276246045319</v>
      </c>
      <c r="C119" s="224">
        <v>0.13201481961736961</v>
      </c>
      <c r="D119" s="224">
        <v>0.12113938207418321</v>
      </c>
      <c r="E119" s="224">
        <v>0.1205842533091856</v>
      </c>
      <c r="F119" s="224">
        <v>0.1164778031225681</v>
      </c>
      <c r="G119" s="224">
        <v>0.1079922445172594</v>
      </c>
      <c r="H119" s="224">
        <v>0.1050953417868344</v>
      </c>
      <c r="I119" s="224">
        <v>0.1052036313654396</v>
      </c>
      <c r="J119" s="224">
        <v>9.7778799841054476E-2</v>
      </c>
      <c r="K119" s="224">
        <v>9.7832338826847415E-2</v>
      </c>
      <c r="L119" s="224">
        <v>8.3731521597040462E-2</v>
      </c>
      <c r="M119" s="224">
        <v>9.391029861502169E-2</v>
      </c>
      <c r="N119" s="224">
        <v>9.7153544601032066E-2</v>
      </c>
      <c r="O119" s="224">
        <v>9.0421592248325813E-2</v>
      </c>
      <c r="P119" s="224">
        <v>9.6177517831069329E-2</v>
      </c>
      <c r="Q119" s="224">
        <v>9.8404235511011531E-2</v>
      </c>
      <c r="R119" s="224">
        <v>9.9992032246780452E-2</v>
      </c>
      <c r="S119" s="224">
        <v>0.1085090257288646</v>
      </c>
      <c r="T119" s="224">
        <v>0.11189803521505159</v>
      </c>
      <c r="U119" s="224">
        <v>0.1218446056476751</v>
      </c>
      <c r="V119" s="224">
        <v>0.1161973753015475</v>
      </c>
      <c r="W119" s="224">
        <v>0.1174101179689343</v>
      </c>
      <c r="X119" s="224">
        <v>0.1173918930956112</v>
      </c>
      <c r="Y119" s="224">
        <v>0.10248254209912259</v>
      </c>
      <c r="DA119" s="177" t="s">
        <v>751</v>
      </c>
    </row>
    <row r="120" spans="1:105" ht="12" customHeight="1" x14ac:dyDescent="0.25">
      <c r="A120" s="56" t="s">
        <v>95</v>
      </c>
      <c r="B120" s="260">
        <v>0.90687586586917457</v>
      </c>
      <c r="C120" s="260">
        <v>0.92591369310327631</v>
      </c>
      <c r="D120" s="260">
        <v>0.84637129947692857</v>
      </c>
      <c r="E120" s="260">
        <v>0.84831118390134608</v>
      </c>
      <c r="F120" s="260">
        <v>0.85531149836038289</v>
      </c>
      <c r="G120" s="260">
        <v>0.79189542463374041</v>
      </c>
      <c r="H120" s="260">
        <v>0.78388841223148031</v>
      </c>
      <c r="I120" s="260">
        <v>0.78194212194611312</v>
      </c>
      <c r="J120" s="260">
        <v>0.71086738736586219</v>
      </c>
      <c r="K120" s="260">
        <v>0.71658248380391543</v>
      </c>
      <c r="L120" s="260">
        <v>0.59973178516739178</v>
      </c>
      <c r="M120" s="260">
        <v>0.68030196105446861</v>
      </c>
      <c r="N120" s="260">
        <v>0.70325738168689134</v>
      </c>
      <c r="O120" s="260">
        <v>0.65271399556315457</v>
      </c>
      <c r="P120" s="260">
        <v>0.69954251248361154</v>
      </c>
      <c r="Q120" s="260">
        <v>0.71528086504708599</v>
      </c>
      <c r="R120" s="260">
        <v>0.73052284146268609</v>
      </c>
      <c r="S120" s="260">
        <v>0.80124869481468397</v>
      </c>
      <c r="T120" s="260">
        <v>0.83307844835827161</v>
      </c>
      <c r="U120" s="260">
        <v>0.91462736054122939</v>
      </c>
      <c r="V120" s="260">
        <v>0.8609703024118639</v>
      </c>
      <c r="W120" s="260">
        <v>0.87926124263850203</v>
      </c>
      <c r="X120" s="260">
        <v>0.84773651829113161</v>
      </c>
      <c r="Y120" s="260">
        <v>0.76822265893096842</v>
      </c>
      <c r="DA120" s="68" t="s">
        <v>752</v>
      </c>
    </row>
    <row r="121" spans="1:105" ht="12" customHeight="1" x14ac:dyDescent="0.25">
      <c r="A121" s="37" t="s">
        <v>159</v>
      </c>
      <c r="B121" s="226">
        <v>1.1315732875349189E-2</v>
      </c>
      <c r="C121" s="226">
        <v>7.7805820695217133E-3</v>
      </c>
      <c r="D121" s="226">
        <v>7.4190305328524636E-3</v>
      </c>
      <c r="E121" s="226">
        <v>5.4232589979040019E-3</v>
      </c>
      <c r="F121" s="226">
        <v>6.8368778149635236E-3</v>
      </c>
      <c r="G121" s="226">
        <v>6.5260324765467519E-3</v>
      </c>
      <c r="H121" s="226">
        <v>6.2062380473645656E-3</v>
      </c>
      <c r="I121" s="226">
        <v>6.2453370213109427E-3</v>
      </c>
      <c r="J121" s="226">
        <v>6.4295021530114066E-3</v>
      </c>
      <c r="K121" s="226">
        <v>6.8296229957985873E-3</v>
      </c>
      <c r="L121" s="226">
        <v>8.4837904429692912E-3</v>
      </c>
      <c r="M121" s="226">
        <v>6.8741149387070086E-3</v>
      </c>
      <c r="N121" s="226">
        <v>6.9499007453693072E-3</v>
      </c>
      <c r="O121" s="226">
        <v>6.5259872418709083E-3</v>
      </c>
      <c r="P121" s="226">
        <v>6.65313132705634E-3</v>
      </c>
      <c r="Q121" s="226">
        <v>4.9615916741184776E-3</v>
      </c>
      <c r="R121" s="226">
        <v>6.6775472856550472E-3</v>
      </c>
      <c r="S121" s="226">
        <v>7.245994722208068E-3</v>
      </c>
      <c r="T121" s="226">
        <v>7.4041504737536882E-3</v>
      </c>
      <c r="U121" s="226">
        <v>8.9547921389224426E-3</v>
      </c>
      <c r="V121" s="226">
        <v>4.5407527742895339E-3</v>
      </c>
      <c r="W121" s="226">
        <v>2.3885050848283032E-3</v>
      </c>
      <c r="X121" s="226">
        <v>1.838703010395694E-3</v>
      </c>
      <c r="Y121" s="226">
        <v>2.5575220076673932E-3</v>
      </c>
      <c r="DA121" s="69" t="s">
        <v>753</v>
      </c>
    </row>
    <row r="122" spans="1:105" ht="12" customHeight="1" x14ac:dyDescent="0.25">
      <c r="A122" s="37" t="s">
        <v>35</v>
      </c>
      <c r="B122" s="226">
        <v>0.28289882360318819</v>
      </c>
      <c r="C122" s="226">
        <v>0.28604131890724399</v>
      </c>
      <c r="D122" s="226">
        <v>0.26745206437159458</v>
      </c>
      <c r="E122" s="226">
        <v>0.27369063271424071</v>
      </c>
      <c r="F122" s="226">
        <v>0.28230451433627729</v>
      </c>
      <c r="G122" s="226">
        <v>0.27208326301463992</v>
      </c>
      <c r="H122" s="226">
        <v>0.27539516016803389</v>
      </c>
      <c r="I122" s="226">
        <v>0.27151067277328961</v>
      </c>
      <c r="J122" s="226">
        <v>0.27108194066256858</v>
      </c>
      <c r="K122" s="226">
        <v>0.25572115901462372</v>
      </c>
      <c r="L122" s="226">
        <v>0.26254473970456987</v>
      </c>
      <c r="M122" s="226">
        <v>0.29367266083442561</v>
      </c>
      <c r="N122" s="226">
        <v>0.30670937888603089</v>
      </c>
      <c r="O122" s="226">
        <v>0.28020249726918539</v>
      </c>
      <c r="P122" s="226">
        <v>0.2961678398200267</v>
      </c>
      <c r="Q122" s="226">
        <v>0.30831761391135198</v>
      </c>
      <c r="R122" s="226">
        <v>0.31122244687999329</v>
      </c>
      <c r="S122" s="226">
        <v>0.33215755389476359</v>
      </c>
      <c r="T122" s="226">
        <v>0.35013053948540562</v>
      </c>
      <c r="U122" s="226">
        <v>0.36980730648864141</v>
      </c>
      <c r="V122" s="226">
        <v>0.36583416846908379</v>
      </c>
      <c r="W122" s="226">
        <v>0.37347575938417721</v>
      </c>
      <c r="X122" s="226">
        <v>0.37220010860160518</v>
      </c>
      <c r="Y122" s="226">
        <v>0.32424719003356373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0.61266130939063712</v>
      </c>
      <c r="C125" s="226">
        <v>0.63209179212651057</v>
      </c>
      <c r="D125" s="226">
        <v>0.57150020457248141</v>
      </c>
      <c r="E125" s="226">
        <v>0.56919729218920134</v>
      </c>
      <c r="F125" s="226">
        <v>0.5661701062091421</v>
      </c>
      <c r="G125" s="226">
        <v>0.51328612914255378</v>
      </c>
      <c r="H125" s="226">
        <v>0.50228701401608178</v>
      </c>
      <c r="I125" s="226">
        <v>0.50418611215151266</v>
      </c>
      <c r="J125" s="226">
        <v>0.4333559445502822</v>
      </c>
      <c r="K125" s="226">
        <v>0.45403170179349323</v>
      </c>
      <c r="L125" s="226">
        <v>0.32870325501985259</v>
      </c>
      <c r="M125" s="226">
        <v>0.37975518528133612</v>
      </c>
      <c r="N125" s="226">
        <v>0.38959810205549111</v>
      </c>
      <c r="O125" s="226">
        <v>0.36598551105209831</v>
      </c>
      <c r="P125" s="226">
        <v>0.39672154133652848</v>
      </c>
      <c r="Q125" s="226">
        <v>0.40200165946161548</v>
      </c>
      <c r="R125" s="226">
        <v>0.4126228472970378</v>
      </c>
      <c r="S125" s="226">
        <v>0.46184514619771228</v>
      </c>
      <c r="T125" s="226">
        <v>0.47554375839911223</v>
      </c>
      <c r="U125" s="226">
        <v>0.53586526191366557</v>
      </c>
      <c r="V125" s="226">
        <v>0.4905953811684905</v>
      </c>
      <c r="W125" s="226">
        <v>0.50339697816949658</v>
      </c>
      <c r="X125" s="226">
        <v>0.47369770667913069</v>
      </c>
      <c r="Y125" s="226">
        <v>0.44141794688973729</v>
      </c>
      <c r="DA125" s="69" t="s">
        <v>757</v>
      </c>
    </row>
    <row r="126" spans="1:105" ht="12" customHeight="1" x14ac:dyDescent="0.25">
      <c r="A126" s="57" t="s">
        <v>602</v>
      </c>
      <c r="B126" s="294">
        <v>92.16288120698033</v>
      </c>
      <c r="C126" s="294">
        <v>94.299716070595082</v>
      </c>
      <c r="D126" s="294">
        <v>86.153479930604249</v>
      </c>
      <c r="E126" s="294">
        <v>86.221996772708167</v>
      </c>
      <c r="F126" s="294">
        <v>86.802870585789151</v>
      </c>
      <c r="G126" s="294">
        <v>80.619591205488319</v>
      </c>
      <c r="H126" s="294">
        <v>79.824198549637245</v>
      </c>
      <c r="I126" s="294">
        <v>79.703082664162466</v>
      </c>
      <c r="J126" s="294">
        <v>72.470074331684685</v>
      </c>
      <c r="K126" s="294">
        <v>72.995793124018363</v>
      </c>
      <c r="L126" s="294">
        <v>61.134831613057592</v>
      </c>
      <c r="M126" s="294">
        <v>69.23526118294339</v>
      </c>
      <c r="N126" s="294">
        <v>71.634346488734366</v>
      </c>
      <c r="O126" s="294">
        <v>66.569276324176769</v>
      </c>
      <c r="P126" s="294">
        <v>71.375283078864328</v>
      </c>
      <c r="Q126" s="294">
        <v>72.927813301658588</v>
      </c>
      <c r="R126" s="294">
        <v>74.39368245428048</v>
      </c>
      <c r="S126" s="294">
        <v>81.30287940230825</v>
      </c>
      <c r="T126" s="294">
        <v>84.658057280180003</v>
      </c>
      <c r="U126" s="294">
        <v>92.701040250623123</v>
      </c>
      <c r="V126" s="294">
        <v>87.271164241046222</v>
      </c>
      <c r="W126" s="294">
        <v>89.240600600059807</v>
      </c>
      <c r="X126" s="294">
        <v>86.118316179256908</v>
      </c>
      <c r="Y126" s="294">
        <v>77.979527075836387</v>
      </c>
      <c r="DA126" s="70" t="s">
        <v>758</v>
      </c>
    </row>
    <row r="127" spans="1:105" ht="12" customHeight="1" x14ac:dyDescent="0.25">
      <c r="A127" s="60" t="s">
        <v>604</v>
      </c>
      <c r="B127" s="262">
        <v>43.970990627671817</v>
      </c>
      <c r="C127" s="262">
        <v>46.78016635662587</v>
      </c>
      <c r="D127" s="262">
        <v>39.702991052237792</v>
      </c>
      <c r="E127" s="262">
        <v>37.837964243203103</v>
      </c>
      <c r="F127" s="262">
        <v>35.049649027906668</v>
      </c>
      <c r="G127" s="262">
        <v>29.923560339351081</v>
      </c>
      <c r="H127" s="262">
        <v>30.170373616338431</v>
      </c>
      <c r="I127" s="262">
        <v>31.274015824345231</v>
      </c>
      <c r="J127" s="262">
        <v>31.228429792164089</v>
      </c>
      <c r="K127" s="262">
        <v>27.742248811935688</v>
      </c>
      <c r="L127" s="262">
        <v>28.579447587969579</v>
      </c>
      <c r="M127" s="262">
        <v>32.440476353000903</v>
      </c>
      <c r="N127" s="262">
        <v>33.572074484600883</v>
      </c>
      <c r="O127" s="262">
        <v>30.305731253437671</v>
      </c>
      <c r="P127" s="262">
        <v>32.026530310570358</v>
      </c>
      <c r="Q127" s="262">
        <v>33.306680402352988</v>
      </c>
      <c r="R127" s="262">
        <v>33.789829697883022</v>
      </c>
      <c r="S127" s="262">
        <v>36.935936577562487</v>
      </c>
      <c r="T127" s="262">
        <v>39.956517968287933</v>
      </c>
      <c r="U127" s="262">
        <v>44.511072009324238</v>
      </c>
      <c r="V127" s="262">
        <v>42.082377781342821</v>
      </c>
      <c r="W127" s="262">
        <v>42.679991218795088</v>
      </c>
      <c r="X127" s="262">
        <v>47.979783251663783</v>
      </c>
      <c r="Y127" s="262">
        <v>37.216657102181372</v>
      </c>
      <c r="DA127" s="72" t="s">
        <v>759</v>
      </c>
    </row>
    <row r="128" spans="1:105" ht="12" customHeight="1" x14ac:dyDescent="0.25">
      <c r="A128" s="59" t="s">
        <v>28</v>
      </c>
      <c r="B128" s="230">
        <v>18.589981159657789</v>
      </c>
      <c r="C128" s="230">
        <v>22.455834357256968</v>
      </c>
      <c r="D128" s="230">
        <v>15.666228382990701</v>
      </c>
      <c r="E128" s="230">
        <v>12.67453005622971</v>
      </c>
      <c r="F128" s="230">
        <v>6.8552685471133774</v>
      </c>
      <c r="G128" s="230">
        <v>0.58768399723533693</v>
      </c>
      <c r="H128" s="230">
        <v>0.59055530218060692</v>
      </c>
      <c r="I128" s="230">
        <v>3.7379497487314821</v>
      </c>
      <c r="J128" s="230">
        <v>3.947630061544916</v>
      </c>
      <c r="K128" s="230">
        <v>0.6386720970118438</v>
      </c>
      <c r="L128" s="230">
        <v>0.95845290258973392</v>
      </c>
      <c r="M128" s="230">
        <v>2.5443951411193679</v>
      </c>
      <c r="N128" s="230">
        <v>2.3286099476737432</v>
      </c>
      <c r="O128" s="230">
        <v>1.324021899972796</v>
      </c>
      <c r="P128" s="230">
        <v>1.5573812665717499</v>
      </c>
      <c r="Q128" s="230">
        <v>1.846424374894035</v>
      </c>
      <c r="R128" s="230">
        <v>1.452874954884505</v>
      </c>
      <c r="S128" s="230">
        <v>2.311205482306435</v>
      </c>
      <c r="T128" s="230">
        <v>5.1293913783859271</v>
      </c>
      <c r="U128" s="230">
        <v>9.0881861349687121</v>
      </c>
      <c r="V128" s="230">
        <v>6.3825022380290708</v>
      </c>
      <c r="W128" s="230">
        <v>6.6454259493646699</v>
      </c>
      <c r="X128" s="230">
        <v>16.66537541808766</v>
      </c>
      <c r="Y128" s="230">
        <v>5.8493115338733039</v>
      </c>
      <c r="DA128" s="71" t="s">
        <v>760</v>
      </c>
    </row>
    <row r="129" spans="1:105" ht="12" customHeight="1" x14ac:dyDescent="0.25">
      <c r="A129" s="59" t="s">
        <v>31</v>
      </c>
      <c r="B129" s="230">
        <v>0.17620430932630851</v>
      </c>
      <c r="C129" s="230">
        <v>0.34741619046013478</v>
      </c>
      <c r="D129" s="230">
        <v>0.17905291474947721</v>
      </c>
      <c r="E129" s="230">
        <v>0.18249398049904719</v>
      </c>
      <c r="F129" s="230">
        <v>0.18550730360557441</v>
      </c>
      <c r="G129" s="230">
        <v>0.19130901689066271</v>
      </c>
      <c r="H129" s="230">
        <v>0.18209215740065021</v>
      </c>
      <c r="I129" s="230">
        <v>0.17805059092769579</v>
      </c>
      <c r="J129" s="230">
        <v>0.18161463166419181</v>
      </c>
      <c r="K129" s="230">
        <v>0.19506349303249859</v>
      </c>
      <c r="L129" s="230">
        <v>0.19262987889219019</v>
      </c>
      <c r="M129" s="230">
        <v>0.1908696650626554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0.1094067569128461</v>
      </c>
      <c r="T129" s="230">
        <v>0.1089794625290761</v>
      </c>
      <c r="U129" s="230">
        <v>0.1086299948821606</v>
      </c>
      <c r="V129" s="230">
        <v>0.1060402151022611</v>
      </c>
      <c r="W129" s="230">
        <v>0.12798709837999059</v>
      </c>
      <c r="X129" s="230">
        <v>0.1130403198706207</v>
      </c>
      <c r="Y129" s="230">
        <v>0.1136770337268149</v>
      </c>
      <c r="DA129" s="71" t="s">
        <v>761</v>
      </c>
    </row>
    <row r="130" spans="1:105" ht="12" customHeight="1" x14ac:dyDescent="0.25">
      <c r="A130" s="59" t="s">
        <v>159</v>
      </c>
      <c r="B130" s="230">
        <v>0.91533420864061443</v>
      </c>
      <c r="C130" s="230">
        <v>0.60151678578297874</v>
      </c>
      <c r="D130" s="230">
        <v>0.62010403142720349</v>
      </c>
      <c r="E130" s="230">
        <v>0.47407066118786712</v>
      </c>
      <c r="F130" s="230">
        <v>0.64267553851802017</v>
      </c>
      <c r="G130" s="230">
        <v>0.66283763400218554</v>
      </c>
      <c r="H130" s="230">
        <v>0.63091766207766742</v>
      </c>
      <c r="I130" s="230">
        <v>0.61689975662961138</v>
      </c>
      <c r="J130" s="230">
        <v>0.6292338241557951</v>
      </c>
      <c r="K130" s="230">
        <v>0.70001387754663658</v>
      </c>
      <c r="L130" s="230">
        <v>0.86407660724913693</v>
      </c>
      <c r="M130" s="230">
        <v>0.68492472166295493</v>
      </c>
      <c r="N130" s="230">
        <v>0.69823236496713259</v>
      </c>
      <c r="O130" s="230">
        <v>0.66496085985023323</v>
      </c>
      <c r="P130" s="230">
        <v>0.67860144808563483</v>
      </c>
      <c r="Q130" s="230">
        <v>0.50287907051039449</v>
      </c>
      <c r="R130" s="230">
        <v>0.67573193185540803</v>
      </c>
      <c r="S130" s="230">
        <v>0.7158213229094017</v>
      </c>
      <c r="T130" s="230">
        <v>0.71573248050887905</v>
      </c>
      <c r="U130" s="230">
        <v>0.82813290744249368</v>
      </c>
      <c r="V130" s="230">
        <v>0.43010904709762088</v>
      </c>
      <c r="W130" s="230">
        <v>0.22718398807886239</v>
      </c>
      <c r="X130" s="230">
        <v>0.15223614759061141</v>
      </c>
      <c r="Y130" s="230">
        <v>0.24287210900211581</v>
      </c>
      <c r="DA130" s="71" t="s">
        <v>762</v>
      </c>
    </row>
    <row r="131" spans="1:105" ht="12" customHeight="1" x14ac:dyDescent="0.25">
      <c r="A131" s="59" t="s">
        <v>32</v>
      </c>
      <c r="B131" s="230">
        <v>1.95362574274627</v>
      </c>
      <c r="C131" s="230">
        <v>1.7910637695758651</v>
      </c>
      <c r="D131" s="230">
        <v>1.418467489608862</v>
      </c>
      <c r="E131" s="230">
        <v>1.1552551786714189</v>
      </c>
      <c r="F131" s="230">
        <v>1.464631911722551</v>
      </c>
      <c r="G131" s="230">
        <v>1.508434951526946</v>
      </c>
      <c r="H131" s="230">
        <v>1.4408878698345</v>
      </c>
      <c r="I131" s="230">
        <v>0.56411601332105321</v>
      </c>
      <c r="J131" s="230">
        <v>0.57533123875373915</v>
      </c>
      <c r="K131" s="230">
        <v>0.62553731726444484</v>
      </c>
      <c r="L131" s="230">
        <v>0.46432592916481669</v>
      </c>
      <c r="M131" s="230">
        <v>0.45991786924446981</v>
      </c>
      <c r="N131" s="230">
        <v>0.46905234439009008</v>
      </c>
      <c r="O131" s="230">
        <v>0.44937057777625589</v>
      </c>
      <c r="P131" s="230">
        <v>0.30556833852714332</v>
      </c>
      <c r="Q131" s="230">
        <v>0.45630379071001748</v>
      </c>
      <c r="R131" s="230">
        <v>0.92131039053566299</v>
      </c>
      <c r="S131" s="230">
        <v>1.77185889281067</v>
      </c>
      <c r="T131" s="230">
        <v>0.96700276708641963</v>
      </c>
      <c r="U131" s="230">
        <v>1.105513366838949</v>
      </c>
      <c r="V131" s="230">
        <v>1.3409518391325661</v>
      </c>
      <c r="W131" s="230">
        <v>1.006650364196483</v>
      </c>
      <c r="X131" s="230">
        <v>0.97057856922644814</v>
      </c>
      <c r="Y131" s="230">
        <v>0.95635031074821797</v>
      </c>
      <c r="DA131" s="71" t="s">
        <v>763</v>
      </c>
    </row>
    <row r="132" spans="1:105" ht="12" customHeight="1" x14ac:dyDescent="0.25">
      <c r="A132" s="59" t="s">
        <v>35</v>
      </c>
      <c r="B132" s="230">
        <v>22.335845207300839</v>
      </c>
      <c r="C132" s="230">
        <v>21.58433525354992</v>
      </c>
      <c r="D132" s="230">
        <v>21.819138233461551</v>
      </c>
      <c r="E132" s="230">
        <v>23.351614366615049</v>
      </c>
      <c r="F132" s="230">
        <v>25.901565726947151</v>
      </c>
      <c r="G132" s="230">
        <v>26.973294739695952</v>
      </c>
      <c r="H132" s="230">
        <v>27.325920624845001</v>
      </c>
      <c r="I132" s="230">
        <v>26.176999714735381</v>
      </c>
      <c r="J132" s="230">
        <v>25.894620036045449</v>
      </c>
      <c r="K132" s="230">
        <v>25.58296202708026</v>
      </c>
      <c r="L132" s="230">
        <v>26.0999622700737</v>
      </c>
      <c r="M132" s="230">
        <v>28.560368955911461</v>
      </c>
      <c r="N132" s="230">
        <v>30.076179827569909</v>
      </c>
      <c r="O132" s="230">
        <v>27.867377915838379</v>
      </c>
      <c r="P132" s="230">
        <v>29.484979257385831</v>
      </c>
      <c r="Q132" s="230">
        <v>30.501073166238541</v>
      </c>
      <c r="R132" s="230">
        <v>30.73991242060745</v>
      </c>
      <c r="S132" s="230">
        <v>32.027644122623137</v>
      </c>
      <c r="T132" s="230">
        <v>33.035411879777627</v>
      </c>
      <c r="U132" s="230">
        <v>33.380609605191928</v>
      </c>
      <c r="V132" s="230">
        <v>33.822774441981302</v>
      </c>
      <c r="W132" s="230">
        <v>34.672743818775082</v>
      </c>
      <c r="X132" s="230">
        <v>30.078552796888442</v>
      </c>
      <c r="Y132" s="230">
        <v>30.05444611483092</v>
      </c>
      <c r="DA132" s="71" t="s">
        <v>764</v>
      </c>
    </row>
    <row r="133" spans="1:105" ht="12" customHeight="1" x14ac:dyDescent="0.25">
      <c r="A133" s="60" t="s">
        <v>611</v>
      </c>
      <c r="B133" s="262">
        <v>48.191890579308513</v>
      </c>
      <c r="C133" s="262">
        <v>47.519549713969219</v>
      </c>
      <c r="D133" s="262">
        <v>46.450488878366457</v>
      </c>
      <c r="E133" s="262">
        <v>48.38403252950507</v>
      </c>
      <c r="F133" s="262">
        <v>51.753221557882483</v>
      </c>
      <c r="G133" s="262">
        <v>50.696030866137242</v>
      </c>
      <c r="H133" s="262">
        <v>49.653824933298822</v>
      </c>
      <c r="I133" s="262">
        <v>48.429066839817239</v>
      </c>
      <c r="J133" s="262">
        <v>41.241644539520593</v>
      </c>
      <c r="K133" s="262">
        <v>45.253544312082667</v>
      </c>
      <c r="L133" s="262">
        <v>32.555384025088017</v>
      </c>
      <c r="M133" s="262">
        <v>36.794784829942493</v>
      </c>
      <c r="N133" s="262">
        <v>38.062272004133483</v>
      </c>
      <c r="O133" s="262">
        <v>36.263545070739099</v>
      </c>
      <c r="P133" s="262">
        <v>39.348752768293963</v>
      </c>
      <c r="Q133" s="262">
        <v>39.6211328993056</v>
      </c>
      <c r="R133" s="262">
        <v>40.603852756397472</v>
      </c>
      <c r="S133" s="262">
        <v>44.366942824745763</v>
      </c>
      <c r="T133" s="262">
        <v>44.701539311892077</v>
      </c>
      <c r="U133" s="262">
        <v>48.189968241298871</v>
      </c>
      <c r="V133" s="262">
        <v>45.188786459703387</v>
      </c>
      <c r="W133" s="262">
        <v>46.560609381264719</v>
      </c>
      <c r="X133" s="262">
        <v>38.138532927593133</v>
      </c>
      <c r="Y133" s="262">
        <v>40.762869973655008</v>
      </c>
      <c r="DA133" s="72" t="s">
        <v>765</v>
      </c>
    </row>
    <row r="134" spans="1:105" ht="12" customHeight="1" x14ac:dyDescent="0.25">
      <c r="A134" s="57" t="s">
        <v>613</v>
      </c>
      <c r="B134" s="294">
        <v>63.006715975365758</v>
      </c>
      <c r="C134" s="294">
        <v>64.327027656778995</v>
      </c>
      <c r="D134" s="294">
        <v>58.882168988433527</v>
      </c>
      <c r="E134" s="294">
        <v>59.056593744720907</v>
      </c>
      <c r="F134" s="294">
        <v>59.50043232528386</v>
      </c>
      <c r="G134" s="294">
        <v>55.099128177505548</v>
      </c>
      <c r="H134" s="294">
        <v>54.552006540291742</v>
      </c>
      <c r="I134" s="294">
        <v>54.536567296846712</v>
      </c>
      <c r="J134" s="294">
        <v>49.579201379118857</v>
      </c>
      <c r="K134" s="294">
        <v>49.920019490502767</v>
      </c>
      <c r="L134" s="294">
        <v>41.819081984115712</v>
      </c>
      <c r="M134" s="294">
        <v>47.441299014653367</v>
      </c>
      <c r="N134" s="294">
        <v>49.066499611341172</v>
      </c>
      <c r="O134" s="294">
        <v>45.538086449589272</v>
      </c>
      <c r="P134" s="294">
        <v>48.8357633869241</v>
      </c>
      <c r="Q134" s="294">
        <v>49.904950055218059</v>
      </c>
      <c r="R134" s="294">
        <v>50.884648405779977</v>
      </c>
      <c r="S134" s="294">
        <v>55.641778986483203</v>
      </c>
      <c r="T134" s="294">
        <v>58.017490997905192</v>
      </c>
      <c r="U134" s="294">
        <v>63.670116562147342</v>
      </c>
      <c r="V134" s="294">
        <v>59.882087629785701</v>
      </c>
      <c r="W134" s="294">
        <v>61.219222105078543</v>
      </c>
      <c r="X134" s="294">
        <v>59.008057820825726</v>
      </c>
      <c r="Y134" s="294">
        <v>53.472180303074182</v>
      </c>
      <c r="DA134" s="70" t="s">
        <v>766</v>
      </c>
    </row>
    <row r="135" spans="1:105" ht="12" customHeight="1" x14ac:dyDescent="0.25">
      <c r="A135" s="60" t="s">
        <v>615</v>
      </c>
      <c r="B135" s="262">
        <v>21.73591164261067</v>
      </c>
      <c r="C135" s="262">
        <v>21.77933513530607</v>
      </c>
      <c r="D135" s="262">
        <v>20.07932910349653</v>
      </c>
      <c r="E135" s="262">
        <v>20.205545837911949</v>
      </c>
      <c r="F135" s="262">
        <v>20.983466482699431</v>
      </c>
      <c r="G135" s="262">
        <v>20.19670987682029</v>
      </c>
      <c r="H135" s="262">
        <v>20.36557169402122</v>
      </c>
      <c r="I135" s="262">
        <v>19.768576226871549</v>
      </c>
      <c r="J135" s="262">
        <v>19.73893777483342</v>
      </c>
      <c r="K135" s="262">
        <v>18.699072857892428</v>
      </c>
      <c r="L135" s="262">
        <v>19.19498424437085</v>
      </c>
      <c r="M135" s="262">
        <v>21.26691423154956</v>
      </c>
      <c r="N135" s="262">
        <v>22.119488473365362</v>
      </c>
      <c r="O135" s="262">
        <v>20.227855614053041</v>
      </c>
      <c r="P135" s="262">
        <v>21.312358502467301</v>
      </c>
      <c r="Q135" s="262">
        <v>22.087673432947579</v>
      </c>
      <c r="R135" s="262">
        <v>22.558765511674999</v>
      </c>
      <c r="S135" s="262">
        <v>24.38967981637888</v>
      </c>
      <c r="T135" s="262">
        <v>25.40697093935486</v>
      </c>
      <c r="U135" s="262">
        <v>26.974073501523939</v>
      </c>
      <c r="V135" s="262">
        <v>26.428711054429591</v>
      </c>
      <c r="W135" s="262">
        <v>26.70867958108547</v>
      </c>
      <c r="X135" s="262">
        <v>26.605099335141102</v>
      </c>
      <c r="Y135" s="262">
        <v>23.25350541731871</v>
      </c>
      <c r="DA135" s="72" t="s">
        <v>767</v>
      </c>
    </row>
    <row r="136" spans="1:105" ht="12" customHeight="1" x14ac:dyDescent="0.25">
      <c r="A136" s="59" t="s">
        <v>31</v>
      </c>
      <c r="B136" s="297">
        <v>0.15089869862703939</v>
      </c>
      <c r="C136" s="297">
        <v>0.31106686274710088</v>
      </c>
      <c r="D136" s="297">
        <v>0.1495734867322579</v>
      </c>
      <c r="E136" s="297">
        <v>0.1465376490632346</v>
      </c>
      <c r="F136" s="297">
        <v>0.1380624869610185</v>
      </c>
      <c r="G136" s="297">
        <v>0.13170946952122861</v>
      </c>
      <c r="H136" s="297">
        <v>0.12536963030252879</v>
      </c>
      <c r="I136" s="297">
        <v>0.12782532803808391</v>
      </c>
      <c r="J136" s="297">
        <v>0.1314067017395831</v>
      </c>
      <c r="K136" s="297">
        <v>0.13457657291855821</v>
      </c>
      <c r="L136" s="297">
        <v>0.13386655811811901</v>
      </c>
      <c r="M136" s="297">
        <v>0.13577728691340471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7.7066180341204424E-2</v>
      </c>
      <c r="T136" s="297">
        <v>7.9502339370873101E-2</v>
      </c>
      <c r="U136" s="297">
        <v>8.2720348557001389E-2</v>
      </c>
      <c r="V136" s="297">
        <v>7.850184804389615E-2</v>
      </c>
      <c r="W136" s="297">
        <v>9.4863539370737798E-2</v>
      </c>
      <c r="X136" s="297">
        <v>9.6040421872813572E-2</v>
      </c>
      <c r="Y136" s="297">
        <v>8.4272018294782133E-2</v>
      </c>
      <c r="DA136" s="71" t="s">
        <v>768</v>
      </c>
    </row>
    <row r="137" spans="1:105" ht="12" customHeight="1" x14ac:dyDescent="0.25">
      <c r="A137" s="59" t="s">
        <v>159</v>
      </c>
      <c r="B137" s="297">
        <v>0.78387833657855377</v>
      </c>
      <c r="C137" s="297">
        <v>0.53858151859707815</v>
      </c>
      <c r="D137" s="297">
        <v>0.51800956296673328</v>
      </c>
      <c r="E137" s="297">
        <v>0.38066570738581712</v>
      </c>
      <c r="F137" s="297">
        <v>0.47830668352263978</v>
      </c>
      <c r="G137" s="297">
        <v>0.45634019019097882</v>
      </c>
      <c r="H137" s="297">
        <v>0.43438396894808029</v>
      </c>
      <c r="I137" s="297">
        <v>0.44288206709640399</v>
      </c>
      <c r="J137" s="297">
        <v>0.45528017592869208</v>
      </c>
      <c r="K137" s="297">
        <v>0.48294771702853939</v>
      </c>
      <c r="L137" s="297">
        <v>0.60048296779318255</v>
      </c>
      <c r="M137" s="297">
        <v>0.48722891831338072</v>
      </c>
      <c r="N137" s="297">
        <v>0.49432874930905912</v>
      </c>
      <c r="O137" s="297">
        <v>0.46411107426412029</v>
      </c>
      <c r="P137" s="297">
        <v>0.47466364488912899</v>
      </c>
      <c r="Q137" s="297">
        <v>0.35306224704602213</v>
      </c>
      <c r="R137" s="297">
        <v>0.47140116688872219</v>
      </c>
      <c r="S137" s="297">
        <v>0.50422493747219554</v>
      </c>
      <c r="T137" s="297">
        <v>0.52213880710773353</v>
      </c>
      <c r="U137" s="297">
        <v>0.63061259304556716</v>
      </c>
      <c r="V137" s="297">
        <v>0.31841085030807731</v>
      </c>
      <c r="W137" s="297">
        <v>0.16838788807864499</v>
      </c>
      <c r="X137" s="297">
        <v>0.12934167079169939</v>
      </c>
      <c r="Y137" s="297">
        <v>0.18004800215235259</v>
      </c>
      <c r="DA137" s="71" t="s">
        <v>769</v>
      </c>
    </row>
    <row r="138" spans="1:105" ht="12" customHeight="1" x14ac:dyDescent="0.25">
      <c r="A138" s="59" t="s">
        <v>32</v>
      </c>
      <c r="B138" s="297">
        <v>1.6730554622178011</v>
      </c>
      <c r="C138" s="297">
        <v>1.6036690375427149</v>
      </c>
      <c r="D138" s="297">
        <v>1.184929765226119</v>
      </c>
      <c r="E138" s="297">
        <v>0.9276381472293036</v>
      </c>
      <c r="F138" s="297">
        <v>1.09004184894427</v>
      </c>
      <c r="G138" s="297">
        <v>1.038503937252689</v>
      </c>
      <c r="H138" s="297">
        <v>0.9920448092176023</v>
      </c>
      <c r="I138" s="297">
        <v>0.4049877850929573</v>
      </c>
      <c r="J138" s="297">
        <v>0.41627912795136152</v>
      </c>
      <c r="K138" s="297">
        <v>0.43156547174151411</v>
      </c>
      <c r="L138" s="297">
        <v>0.32267950506826393</v>
      </c>
      <c r="M138" s="297">
        <v>0.32716775852521812</v>
      </c>
      <c r="N138" s="297">
        <v>0.33207578221291673</v>
      </c>
      <c r="O138" s="297">
        <v>0.31363930448688249</v>
      </c>
      <c r="P138" s="297">
        <v>0.21373691691519331</v>
      </c>
      <c r="Q138" s="297">
        <v>0.32036259039411841</v>
      </c>
      <c r="R138" s="297">
        <v>0.64272054152111291</v>
      </c>
      <c r="S138" s="297">
        <v>1.248098388304212</v>
      </c>
      <c r="T138" s="297">
        <v>0.70544468083577072</v>
      </c>
      <c r="U138" s="297">
        <v>0.84183425709025594</v>
      </c>
      <c r="V138" s="297">
        <v>0.99271014688391634</v>
      </c>
      <c r="W138" s="297">
        <v>0.74612533345353316</v>
      </c>
      <c r="X138" s="297">
        <v>0.82461528201537249</v>
      </c>
      <c r="Y138" s="297">
        <v>0.70896968579664299</v>
      </c>
      <c r="DA138" s="71" t="s">
        <v>770</v>
      </c>
    </row>
    <row r="139" spans="1:105" ht="12" customHeight="1" x14ac:dyDescent="0.25">
      <c r="A139" s="59" t="s">
        <v>35</v>
      </c>
      <c r="B139" s="297">
        <v>19.128079145187279</v>
      </c>
      <c r="C139" s="297">
        <v>19.32601771641918</v>
      </c>
      <c r="D139" s="297">
        <v>18.22681628857142</v>
      </c>
      <c r="E139" s="297">
        <v>18.750704334233589</v>
      </c>
      <c r="F139" s="297">
        <v>19.277055463271498</v>
      </c>
      <c r="G139" s="297">
        <v>18.570156279855389</v>
      </c>
      <c r="H139" s="297">
        <v>18.813773285553012</v>
      </c>
      <c r="I139" s="297">
        <v>18.792881046644109</v>
      </c>
      <c r="J139" s="297">
        <v>18.73597176921378</v>
      </c>
      <c r="K139" s="297">
        <v>17.649983096203819</v>
      </c>
      <c r="L139" s="297">
        <v>18.13795521339129</v>
      </c>
      <c r="M139" s="297">
        <v>20.316740267797549</v>
      </c>
      <c r="N139" s="297">
        <v>21.293083941843381</v>
      </c>
      <c r="O139" s="297">
        <v>19.45010523530204</v>
      </c>
      <c r="P139" s="297">
        <v>20.623957940662979</v>
      </c>
      <c r="Q139" s="297">
        <v>21.414248595507441</v>
      </c>
      <c r="R139" s="297">
        <v>21.444643803265169</v>
      </c>
      <c r="S139" s="297">
        <v>22.560290310261269</v>
      </c>
      <c r="T139" s="297">
        <v>24.099885112040489</v>
      </c>
      <c r="U139" s="297">
        <v>25.418906302831111</v>
      </c>
      <c r="V139" s="297">
        <v>25.0390882091937</v>
      </c>
      <c r="W139" s="297">
        <v>25.699302820182549</v>
      </c>
      <c r="X139" s="297">
        <v>25.555101960461212</v>
      </c>
      <c r="Y139" s="297">
        <v>22.280215711074931</v>
      </c>
      <c r="DA139" s="71" t="s">
        <v>771</v>
      </c>
    </row>
    <row r="140" spans="1:105" ht="12" customHeight="1" x14ac:dyDescent="0.25">
      <c r="A140" s="60" t="s">
        <v>621</v>
      </c>
      <c r="B140" s="262">
        <v>41.270804332755077</v>
      </c>
      <c r="C140" s="262">
        <v>42.547692521472918</v>
      </c>
      <c r="D140" s="262">
        <v>38.802839884937001</v>
      </c>
      <c r="E140" s="262">
        <v>38.851047906808972</v>
      </c>
      <c r="F140" s="262">
        <v>38.516965842584433</v>
      </c>
      <c r="G140" s="262">
        <v>34.902418300685262</v>
      </c>
      <c r="H140" s="262">
        <v>34.186434846270522</v>
      </c>
      <c r="I140" s="262">
        <v>34.767991069975153</v>
      </c>
      <c r="J140" s="262">
        <v>29.84026360428544</v>
      </c>
      <c r="K140" s="262">
        <v>31.220946632610339</v>
      </c>
      <c r="L140" s="262">
        <v>22.624097739744862</v>
      </c>
      <c r="M140" s="262">
        <v>26.174384783103811</v>
      </c>
      <c r="N140" s="262">
        <v>26.94701113797581</v>
      </c>
      <c r="O140" s="262">
        <v>25.310230835536231</v>
      </c>
      <c r="P140" s="262">
        <v>27.523404884456799</v>
      </c>
      <c r="Q140" s="262">
        <v>27.81727662227048</v>
      </c>
      <c r="R140" s="262">
        <v>28.325882894104979</v>
      </c>
      <c r="S140" s="262">
        <v>31.25209917010433</v>
      </c>
      <c r="T140" s="262">
        <v>32.610520058550328</v>
      </c>
      <c r="U140" s="262">
        <v>36.69604306062341</v>
      </c>
      <c r="V140" s="262">
        <v>33.45337657535611</v>
      </c>
      <c r="W140" s="262">
        <v>34.510542523993067</v>
      </c>
      <c r="X140" s="262">
        <v>32.402958485684628</v>
      </c>
      <c r="Y140" s="262">
        <v>30.218674885755458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45.18284980558655</v>
      </c>
      <c r="C141" s="261">
        <f t="shared" si="2"/>
        <v>49.486035731203884</v>
      </c>
      <c r="D141" s="261">
        <f t="shared" si="2"/>
        <v>48.894767683169029</v>
      </c>
      <c r="E141" s="261">
        <f t="shared" si="2"/>
        <v>49.58720128032995</v>
      </c>
      <c r="F141" s="261">
        <f t="shared" si="2"/>
        <v>42.830456330888822</v>
      </c>
      <c r="G141" s="261">
        <f t="shared" si="2"/>
        <v>43.406034859678918</v>
      </c>
      <c r="H141" s="261">
        <f t="shared" si="2"/>
        <v>38.731420979739411</v>
      </c>
      <c r="I141" s="261">
        <f t="shared" si="2"/>
        <v>38.094451130074241</v>
      </c>
      <c r="J141" s="261">
        <f t="shared" si="2"/>
        <v>37.201906071576701</v>
      </c>
      <c r="K141" s="261">
        <f t="shared" si="2"/>
        <v>39.006397555630762</v>
      </c>
      <c r="L141" s="261">
        <f t="shared" si="2"/>
        <v>33.519752698180994</v>
      </c>
      <c r="M141" s="261">
        <f t="shared" si="2"/>
        <v>35.574780054551738</v>
      </c>
      <c r="N141" s="261">
        <f t="shared" si="2"/>
        <v>36.858978497076457</v>
      </c>
      <c r="O141" s="261">
        <f t="shared" si="2"/>
        <v>35.363975969788719</v>
      </c>
      <c r="P141" s="261">
        <f t="shared" si="2"/>
        <v>36.150039717599014</v>
      </c>
      <c r="Q141" s="261">
        <f t="shared" si="2"/>
        <v>36.974160248074647</v>
      </c>
      <c r="R141" s="261">
        <f t="shared" si="2"/>
        <v>36.796012309813719</v>
      </c>
      <c r="S141" s="261">
        <f t="shared" si="2"/>
        <v>37.982356804631422</v>
      </c>
      <c r="T141" s="261">
        <f t="shared" si="2"/>
        <v>35.71542070299423</v>
      </c>
      <c r="U141" s="261">
        <f t="shared" si="2"/>
        <v>36.074164787650531</v>
      </c>
      <c r="V141" s="261">
        <f t="shared" si="2"/>
        <v>37.596000833922588</v>
      </c>
      <c r="W141" s="261">
        <f t="shared" si="2"/>
        <v>35.797425652899115</v>
      </c>
      <c r="X141" s="261">
        <f t="shared" si="2"/>
        <v>36.859359329369511</v>
      </c>
      <c r="Y141" s="261">
        <f t="shared" si="2"/>
        <v>31.069878850566571</v>
      </c>
      <c r="DA141" s="70"/>
    </row>
    <row r="142" spans="1:105" ht="12" customHeight="1" x14ac:dyDescent="0.25">
      <c r="A142" s="60" t="s">
        <v>624</v>
      </c>
      <c r="B142" s="262">
        <v>2.0431346591464941</v>
      </c>
      <c r="C142" s="262">
        <v>2.0505257780997659</v>
      </c>
      <c r="D142" s="262">
        <v>1.9087799438063771</v>
      </c>
      <c r="E142" s="262">
        <v>1.9373790650761671</v>
      </c>
      <c r="F142" s="262">
        <v>2.0061449774009308</v>
      </c>
      <c r="G142" s="262">
        <v>1.932831907739047</v>
      </c>
      <c r="H142" s="262">
        <v>1.952930338863921</v>
      </c>
      <c r="I142" s="262">
        <v>1.926477093624293</v>
      </c>
      <c r="J142" s="262">
        <v>1.9245702572223251</v>
      </c>
      <c r="K142" s="262">
        <v>1.821480168340365</v>
      </c>
      <c r="L142" s="262">
        <v>1.879059172555444</v>
      </c>
      <c r="M142" s="262">
        <v>2.082803659437372</v>
      </c>
      <c r="N142" s="262">
        <v>2.1667495450049699</v>
      </c>
      <c r="O142" s="262">
        <v>1.9807416337379371</v>
      </c>
      <c r="P142" s="262">
        <v>2.0918692225022522</v>
      </c>
      <c r="Q142" s="262">
        <v>2.163788654630491</v>
      </c>
      <c r="R142" s="262">
        <v>2.1959822365287982</v>
      </c>
      <c r="S142" s="262">
        <v>2.348502347737373</v>
      </c>
      <c r="T142" s="262">
        <v>2.4737271179291609</v>
      </c>
      <c r="U142" s="262">
        <v>2.6208401565292112</v>
      </c>
      <c r="V142" s="262">
        <v>2.5618628089260889</v>
      </c>
      <c r="W142" s="262">
        <v>2.6002081094471059</v>
      </c>
      <c r="X142" s="262">
        <v>2.587466973433044</v>
      </c>
      <c r="Y142" s="262">
        <v>2.2610104933531892</v>
      </c>
      <c r="DA142" s="72" t="s">
        <v>773</v>
      </c>
    </row>
    <row r="143" spans="1:105" ht="12" customHeight="1" x14ac:dyDescent="0.25">
      <c r="A143" s="59" t="s">
        <v>31</v>
      </c>
      <c r="B143" s="230">
        <v>1.536702244251289E-2</v>
      </c>
      <c r="C143" s="230">
        <v>3.1614848188147977E-2</v>
      </c>
      <c r="D143" s="230">
        <v>1.5110449741656521E-2</v>
      </c>
      <c r="E143" s="230">
        <v>1.4726648664149499E-2</v>
      </c>
      <c r="F143" s="230">
        <v>1.3922859934048791E-2</v>
      </c>
      <c r="G143" s="230">
        <v>1.3287896896245601E-2</v>
      </c>
      <c r="H143" s="230">
        <v>1.2637768850544739E-2</v>
      </c>
      <c r="I143" s="230">
        <v>1.271730016317991E-2</v>
      </c>
      <c r="J143" s="230">
        <v>1.3088335015869861E-2</v>
      </c>
      <c r="K143" s="230">
        <v>1.341882904507284E-2</v>
      </c>
      <c r="L143" s="230">
        <v>1.332869447611376E-2</v>
      </c>
      <c r="M143" s="230">
        <v>1.3505293887680609E-2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7.8209912328160418E-3</v>
      </c>
      <c r="T143" s="230">
        <v>7.9617385088789436E-3</v>
      </c>
      <c r="U143" s="230">
        <v>8.2961436726652262E-3</v>
      </c>
      <c r="V143" s="230">
        <v>7.9065481113410607E-3</v>
      </c>
      <c r="W143" s="230">
        <v>9.5007964936710942E-3</v>
      </c>
      <c r="X143" s="230">
        <v>9.6391293196200697E-3</v>
      </c>
      <c r="Y143" s="230">
        <v>8.451711755329645E-3</v>
      </c>
      <c r="DA143" s="71" t="s">
        <v>774</v>
      </c>
    </row>
    <row r="144" spans="1:105" ht="12" customHeight="1" x14ac:dyDescent="0.25">
      <c r="A144" s="59" t="s">
        <v>159</v>
      </c>
      <c r="B144" s="230">
        <v>7.9827567102979724E-2</v>
      </c>
      <c r="C144" s="230">
        <v>5.4737983972378307E-2</v>
      </c>
      <c r="D144" s="230">
        <v>5.2331182737737063E-2</v>
      </c>
      <c r="E144" s="230">
        <v>3.825590329173198E-2</v>
      </c>
      <c r="F144" s="230">
        <v>4.8234658862007701E-2</v>
      </c>
      <c r="G144" s="230">
        <v>4.6039221165441568E-2</v>
      </c>
      <c r="H144" s="230">
        <v>4.3787671533376982E-2</v>
      </c>
      <c r="I144" s="230">
        <v>4.406219229475785E-2</v>
      </c>
      <c r="J144" s="230">
        <v>4.5346693812070037E-2</v>
      </c>
      <c r="K144" s="230">
        <v>4.8155430859693898E-2</v>
      </c>
      <c r="L144" s="230">
        <v>5.9788300590826078E-2</v>
      </c>
      <c r="M144" s="230">
        <v>4.8462963739992822E-2</v>
      </c>
      <c r="N144" s="230">
        <v>4.9160797926374789E-2</v>
      </c>
      <c r="O144" s="230">
        <v>4.6162204587091242E-2</v>
      </c>
      <c r="P144" s="230">
        <v>4.706157062242626E-2</v>
      </c>
      <c r="Q144" s="230">
        <v>3.5096300597823968E-2</v>
      </c>
      <c r="R144" s="230">
        <v>4.7234279276956261E-2</v>
      </c>
      <c r="S144" s="230">
        <v>5.117080926909251E-2</v>
      </c>
      <c r="T144" s="230">
        <v>5.2289438026936717E-2</v>
      </c>
      <c r="U144" s="230">
        <v>6.324505112660328E-2</v>
      </c>
      <c r="V144" s="230">
        <v>3.2069699884340233E-2</v>
      </c>
      <c r="W144" s="230">
        <v>1.6864425123144441E-2</v>
      </c>
      <c r="X144" s="230">
        <v>1.298142039429998E-2</v>
      </c>
      <c r="Y144" s="230">
        <v>1.805716591468981E-2</v>
      </c>
      <c r="DA144" s="71" t="s">
        <v>775</v>
      </c>
    </row>
    <row r="145" spans="1:105" ht="12" customHeight="1" x14ac:dyDescent="0.25">
      <c r="A145" s="59" t="s">
        <v>35</v>
      </c>
      <c r="B145" s="230">
        <v>1.947940069601001</v>
      </c>
      <c r="C145" s="230">
        <v>1.964172945939239</v>
      </c>
      <c r="D145" s="230">
        <v>1.8413383113269839</v>
      </c>
      <c r="E145" s="230">
        <v>1.884396513120286</v>
      </c>
      <c r="F145" s="230">
        <v>1.9439874586048751</v>
      </c>
      <c r="G145" s="230">
        <v>1.8735047896773589</v>
      </c>
      <c r="H145" s="230">
        <v>1.896504898479999</v>
      </c>
      <c r="I145" s="230">
        <v>1.8696976011663551</v>
      </c>
      <c r="J145" s="230">
        <v>1.8661352283943851</v>
      </c>
      <c r="K145" s="230">
        <v>1.7599059084355979</v>
      </c>
      <c r="L145" s="230">
        <v>1.8059421774885041</v>
      </c>
      <c r="M145" s="230">
        <v>2.0208354018096988</v>
      </c>
      <c r="N145" s="230">
        <v>2.117588747078595</v>
      </c>
      <c r="O145" s="230">
        <v>1.9345794291508449</v>
      </c>
      <c r="P145" s="230">
        <v>2.0448076518798262</v>
      </c>
      <c r="Q145" s="230">
        <v>2.1286923540326672</v>
      </c>
      <c r="R145" s="230">
        <v>2.148747957251842</v>
      </c>
      <c r="S145" s="230">
        <v>2.2895105472354649</v>
      </c>
      <c r="T145" s="230">
        <v>2.4134759413933451</v>
      </c>
      <c r="U145" s="230">
        <v>2.5492989617299431</v>
      </c>
      <c r="V145" s="230">
        <v>2.5218865609304082</v>
      </c>
      <c r="W145" s="230">
        <v>2.573842887830291</v>
      </c>
      <c r="X145" s="230">
        <v>2.564846423719124</v>
      </c>
      <c r="Y145" s="230">
        <v>2.2345016156831692</v>
      </c>
      <c r="DA145" s="71" t="s">
        <v>776</v>
      </c>
    </row>
    <row r="146" spans="1:105" ht="12" customHeight="1" x14ac:dyDescent="0.25">
      <c r="A146" s="60" t="s">
        <v>629</v>
      </c>
      <c r="B146" s="262">
        <v>38.936833463745657</v>
      </c>
      <c r="C146" s="262">
        <v>43.111234368288862</v>
      </c>
      <c r="D146" s="262">
        <v>43.065985774278857</v>
      </c>
      <c r="E146" s="262">
        <v>43.745393992096467</v>
      </c>
      <c r="F146" s="262">
        <v>36.94008231839701</v>
      </c>
      <c r="G146" s="262">
        <v>37.951969911559353</v>
      </c>
      <c r="H146" s="262">
        <v>33.332358907306357</v>
      </c>
      <c r="I146" s="262">
        <v>32.70891795348102</v>
      </c>
      <c r="J146" s="262">
        <v>32.305193892789731</v>
      </c>
      <c r="K146" s="262">
        <v>34.071830641190267</v>
      </c>
      <c r="L146" s="262">
        <v>29.388079498567961</v>
      </c>
      <c r="M146" s="262">
        <v>30.88850149249313</v>
      </c>
      <c r="N146" s="262">
        <v>32.012359389304947</v>
      </c>
      <c r="O146" s="262">
        <v>30.86578513312222</v>
      </c>
      <c r="P146" s="262">
        <v>31.32930200751321</v>
      </c>
      <c r="Q146" s="262">
        <v>32.045183555594363</v>
      </c>
      <c r="R146" s="262">
        <v>31.76178367644826</v>
      </c>
      <c r="S146" s="262">
        <v>32.462263591298758</v>
      </c>
      <c r="T146" s="262">
        <v>29.97592259770402</v>
      </c>
      <c r="U146" s="262">
        <v>29.773025276006059</v>
      </c>
      <c r="V146" s="262">
        <v>31.664781277726529</v>
      </c>
      <c r="W146" s="262">
        <v>29.740909212753358</v>
      </c>
      <c r="X146" s="262">
        <v>31.019758503427759</v>
      </c>
      <c r="Y146" s="262">
        <v>25.778211978852521</v>
      </c>
      <c r="DA146" s="72" t="s">
        <v>777</v>
      </c>
    </row>
    <row r="147" spans="1:105" ht="12" customHeight="1" x14ac:dyDescent="0.25">
      <c r="A147" s="64" t="s">
        <v>28</v>
      </c>
      <c r="B147" s="229">
        <v>2.7941239479444451</v>
      </c>
      <c r="C147" s="229">
        <v>3.01962018133935</v>
      </c>
      <c r="D147" s="229">
        <v>1.923300878587709</v>
      </c>
      <c r="E147" s="229">
        <v>1.5364016936019129</v>
      </c>
      <c r="F147" s="229">
        <v>1.0608110834607261</v>
      </c>
      <c r="G147" s="229">
        <v>8.533304242959297E-2</v>
      </c>
      <c r="H147" s="229">
        <v>9.8339105249248715E-2</v>
      </c>
      <c r="I147" s="229">
        <v>0.63067247711311125</v>
      </c>
      <c r="J147" s="229">
        <v>0.55727262407742884</v>
      </c>
      <c r="K147" s="229">
        <v>7.8480986624926086E-2</v>
      </c>
      <c r="L147" s="229">
        <v>0.102078897069519</v>
      </c>
      <c r="M147" s="229">
        <v>0.30070446281080171</v>
      </c>
      <c r="N147" s="229">
        <v>0.27318634743879389</v>
      </c>
      <c r="O147" s="229">
        <v>0.14770350435664911</v>
      </c>
      <c r="P147" s="229">
        <v>0.1849582895538909</v>
      </c>
      <c r="Q147" s="229">
        <v>0.21856034835226101</v>
      </c>
      <c r="R147" s="229">
        <v>0.1771738793080008</v>
      </c>
      <c r="S147" s="229">
        <v>0.30866370922266329</v>
      </c>
      <c r="T147" s="229">
        <v>0.77807359879236471</v>
      </c>
      <c r="U147" s="229">
        <v>1.5656717034414569</v>
      </c>
      <c r="V147" s="229">
        <v>0.93815144615829071</v>
      </c>
      <c r="W147" s="229">
        <v>1.08162568616248</v>
      </c>
      <c r="X147" s="229">
        <v>2.3732462306148849</v>
      </c>
      <c r="Y147" s="229">
        <v>0.96063482490876384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2.6747961550228041E-2</v>
      </c>
      <c r="C149" s="229">
        <v>4.718246470633719E-2</v>
      </c>
      <c r="D149" s="229">
        <v>2.2200953055751101E-2</v>
      </c>
      <c r="E149" s="229">
        <v>2.2342352647388399E-2</v>
      </c>
      <c r="F149" s="229">
        <v>2.899225767226796E-2</v>
      </c>
      <c r="G149" s="229">
        <v>2.805538622682157E-2</v>
      </c>
      <c r="H149" s="229">
        <v>3.0624172864332101E-2</v>
      </c>
      <c r="I149" s="229">
        <v>3.0340398880129269E-2</v>
      </c>
      <c r="J149" s="229">
        <v>2.589342755167038E-2</v>
      </c>
      <c r="K149" s="229">
        <v>2.4208615639811179E-2</v>
      </c>
      <c r="L149" s="229">
        <v>2.0720311990922669E-2</v>
      </c>
      <c r="M149" s="229">
        <v>2.2782410572108631E-2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1.47570178716363E-2</v>
      </c>
      <c r="T149" s="229">
        <v>1.6695789106064691E-2</v>
      </c>
      <c r="U149" s="229">
        <v>1.8900822133958779E-2</v>
      </c>
      <c r="V149" s="229">
        <v>1.574200418084341E-2</v>
      </c>
      <c r="W149" s="229">
        <v>2.1039131555445369E-2</v>
      </c>
      <c r="X149" s="229">
        <v>1.6258052548121921E-2</v>
      </c>
      <c r="Y149" s="229">
        <v>1.8855313322786491E-2</v>
      </c>
      <c r="DA149" s="73" t="s">
        <v>780</v>
      </c>
    </row>
    <row r="150" spans="1:105" ht="12" customHeight="1" x14ac:dyDescent="0.25">
      <c r="A150" s="64" t="s">
        <v>159</v>
      </c>
      <c r="B150" s="229">
        <v>0.14159086055649661</v>
      </c>
      <c r="C150" s="229">
        <v>8.3245292602690785E-2</v>
      </c>
      <c r="D150" s="229">
        <v>7.8349484111188195E-2</v>
      </c>
      <c r="E150" s="229">
        <v>5.9143197504084713E-2</v>
      </c>
      <c r="F150" s="229">
        <v>0.1023514868928551</v>
      </c>
      <c r="G150" s="229">
        <v>9.9053387718207861E-2</v>
      </c>
      <c r="H150" s="229">
        <v>0.1081252624382928</v>
      </c>
      <c r="I150" s="229">
        <v>0.1071208052482282</v>
      </c>
      <c r="J150" s="229">
        <v>9.1418087436647269E-2</v>
      </c>
      <c r="K150" s="229">
        <v>8.8528268730540899E-2</v>
      </c>
      <c r="L150" s="229">
        <v>9.4712270896944936E-2</v>
      </c>
      <c r="M150" s="229">
        <v>8.3308049765915798E-2</v>
      </c>
      <c r="N150" s="229">
        <v>8.4304552741561872E-2</v>
      </c>
      <c r="O150" s="229">
        <v>7.6344986686482763E-2</v>
      </c>
      <c r="P150" s="229">
        <v>8.2943516914411278E-2</v>
      </c>
      <c r="Q150" s="229">
        <v>6.1262148021101533E-2</v>
      </c>
      <c r="R150" s="229">
        <v>8.4807587471560059E-2</v>
      </c>
      <c r="S150" s="229">
        <v>9.8387619451784744E-2</v>
      </c>
      <c r="T150" s="229">
        <v>0.1117363236111675</v>
      </c>
      <c r="U150" s="229">
        <v>0.14682916929190271</v>
      </c>
      <c r="V150" s="229">
        <v>6.5065289166381546E-2</v>
      </c>
      <c r="W150" s="229">
        <v>3.8055786167554152E-2</v>
      </c>
      <c r="X150" s="229">
        <v>2.2311783832070092E-2</v>
      </c>
      <c r="Y150" s="229">
        <v>4.1050649044931692E-2</v>
      </c>
      <c r="DA150" s="73" t="s">
        <v>781</v>
      </c>
    </row>
    <row r="151" spans="1:105" ht="12" customHeight="1" x14ac:dyDescent="0.25">
      <c r="A151" s="64" t="s">
        <v>32</v>
      </c>
      <c r="B151" s="229">
        <v>0.29297751219924978</v>
      </c>
      <c r="C151" s="229">
        <v>0.2403036523555154</v>
      </c>
      <c r="D151" s="229">
        <v>0.17375142004067759</v>
      </c>
      <c r="E151" s="229">
        <v>0.13972593847164469</v>
      </c>
      <c r="F151" s="229">
        <v>0.22613525141514279</v>
      </c>
      <c r="G151" s="229">
        <v>0.2185375910508883</v>
      </c>
      <c r="H151" s="229">
        <v>0.23939885243826331</v>
      </c>
      <c r="I151" s="229">
        <v>9.4965322535066302E-2</v>
      </c>
      <c r="J151" s="229">
        <v>8.103551875039261E-2</v>
      </c>
      <c r="K151" s="229">
        <v>7.6694802663814413E-2</v>
      </c>
      <c r="L151" s="229">
        <v>4.9341724962727637E-2</v>
      </c>
      <c r="M151" s="229">
        <v>5.4232771520518433E-2</v>
      </c>
      <c r="N151" s="229">
        <v>5.4904729186279137E-2</v>
      </c>
      <c r="O151" s="229">
        <v>5.0018016357859622E-2</v>
      </c>
      <c r="P151" s="229">
        <v>3.6208739515693873E-2</v>
      </c>
      <c r="Q151" s="229">
        <v>5.3891481883582469E-2</v>
      </c>
      <c r="R151" s="229">
        <v>0.1120994871774067</v>
      </c>
      <c r="S151" s="229">
        <v>0.2361034559282954</v>
      </c>
      <c r="T151" s="229">
        <v>0.1463554024437666</v>
      </c>
      <c r="U151" s="229">
        <v>0.1900262889409097</v>
      </c>
      <c r="V151" s="229">
        <v>0.19666240980467159</v>
      </c>
      <c r="W151" s="229">
        <v>0.16347789007985911</v>
      </c>
      <c r="X151" s="229">
        <v>0.13790645531042939</v>
      </c>
      <c r="Y151" s="229">
        <v>0.15671002399072101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0.3726993530359462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2.2624089219636E-2</v>
      </c>
      <c r="T152" s="229">
        <v>2.255169777815047E-2</v>
      </c>
      <c r="U152" s="229">
        <v>6.4134589278485058E-3</v>
      </c>
      <c r="V152" s="229">
        <v>5.629082466181992E-3</v>
      </c>
      <c r="W152" s="229">
        <v>6.0958808452852486E-3</v>
      </c>
      <c r="X152" s="229">
        <v>1.1101031471268549E-2</v>
      </c>
      <c r="Y152" s="229">
        <v>1.187247009736059E-2</v>
      </c>
      <c r="DA152" s="73" t="s">
        <v>783</v>
      </c>
    </row>
    <row r="153" spans="1:105" ht="12" customHeight="1" x14ac:dyDescent="0.25">
      <c r="A153" s="64" t="s">
        <v>35</v>
      </c>
      <c r="B153" s="229">
        <v>3.38245450163897</v>
      </c>
      <c r="C153" s="229">
        <v>2.924318390327612</v>
      </c>
      <c r="D153" s="229">
        <v>2.6988778227428929</v>
      </c>
      <c r="E153" s="229">
        <v>2.852020717316949</v>
      </c>
      <c r="F153" s="229">
        <v>4.0383359775613172</v>
      </c>
      <c r="G153" s="229">
        <v>3.9461193602658131</v>
      </c>
      <c r="H153" s="229">
        <v>4.5846199109615036</v>
      </c>
      <c r="I153" s="229">
        <v>4.4499296228943042</v>
      </c>
      <c r="J153" s="229">
        <v>3.683016449494537</v>
      </c>
      <c r="K153" s="229">
        <v>3.1673801599346061</v>
      </c>
      <c r="L153" s="229">
        <v>2.8007086060036772</v>
      </c>
      <c r="M153" s="229">
        <v>3.4008069845906101</v>
      </c>
      <c r="N153" s="229">
        <v>3.5550668389201681</v>
      </c>
      <c r="O153" s="229">
        <v>3.1322368329578198</v>
      </c>
      <c r="P153" s="229">
        <v>3.5281133949674541</v>
      </c>
      <c r="Q153" s="229">
        <v>3.6376241452845961</v>
      </c>
      <c r="R153" s="229">
        <v>3.7769126182135602</v>
      </c>
      <c r="S153" s="229">
        <v>4.3095791390900704</v>
      </c>
      <c r="T153" s="229">
        <v>5.0489075915188391</v>
      </c>
      <c r="U153" s="229">
        <v>5.7940282357218074</v>
      </c>
      <c r="V153" s="229">
        <v>5.0090349312251954</v>
      </c>
      <c r="W153" s="229">
        <v>5.6828004065676936</v>
      </c>
      <c r="X153" s="229">
        <v>4.3156626535147611</v>
      </c>
      <c r="Y153" s="229">
        <v>4.9730766959220558</v>
      </c>
      <c r="DA153" s="73" t="s">
        <v>784</v>
      </c>
    </row>
    <row r="154" spans="1:105" ht="12" customHeight="1" x14ac:dyDescent="0.25">
      <c r="A154" s="64" t="s">
        <v>36</v>
      </c>
      <c r="B154" s="229">
        <v>23.627185690914668</v>
      </c>
      <c r="C154" s="229">
        <v>26.54109940062202</v>
      </c>
      <c r="D154" s="229">
        <v>28.315579386028361</v>
      </c>
      <c r="E154" s="229">
        <v>26.30729722671073</v>
      </c>
      <c r="F154" s="229">
        <v>18.18799944925788</v>
      </c>
      <c r="G154" s="229">
        <v>9.8711766216250894</v>
      </c>
      <c r="H154" s="229">
        <v>9.0201494022488475</v>
      </c>
      <c r="I154" s="229">
        <v>8.9086300718342954</v>
      </c>
      <c r="J154" s="229">
        <v>11.70877134979575</v>
      </c>
      <c r="K154" s="229">
        <v>11.747051351651001</v>
      </c>
      <c r="L154" s="229">
        <v>10.047056754496889</v>
      </c>
      <c r="M154" s="229">
        <v>10.613831917305999</v>
      </c>
      <c r="N154" s="229">
        <v>10.375616203640311</v>
      </c>
      <c r="O154" s="229">
        <v>10.574480539152869</v>
      </c>
      <c r="P154" s="229">
        <v>13.01091413211746</v>
      </c>
      <c r="Q154" s="229">
        <v>13.27915271604318</v>
      </c>
      <c r="R154" s="229">
        <v>12.12854830662258</v>
      </c>
      <c r="S154" s="229">
        <v>13.8960897133573</v>
      </c>
      <c r="T154" s="229">
        <v>14.033513870739309</v>
      </c>
      <c r="U154" s="229">
        <v>13.32272762853527</v>
      </c>
      <c r="V154" s="229">
        <v>14.619342168016431</v>
      </c>
      <c r="W154" s="229">
        <v>12.749318519090069</v>
      </c>
      <c r="X154" s="229">
        <v>13.940859361660779</v>
      </c>
      <c r="Y154" s="229">
        <v>11.99968841231391</v>
      </c>
      <c r="DA154" s="73" t="s">
        <v>785</v>
      </c>
    </row>
    <row r="155" spans="1:105" ht="12" customHeight="1" x14ac:dyDescent="0.25">
      <c r="A155" s="64" t="s">
        <v>38</v>
      </c>
      <c r="B155" s="229">
        <v>0.1000914226647299</v>
      </c>
      <c r="C155" s="229">
        <v>4.5434455920461303E-2</v>
      </c>
      <c r="D155" s="229">
        <v>9.0355163147929126E-3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9.1471635347050492E-3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8.445973573331992E-3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4.8161563578201817E-3</v>
      </c>
      <c r="Y155" s="229">
        <v>6.0480868410420652E-3</v>
      </c>
      <c r="DA155" s="73" t="s">
        <v>786</v>
      </c>
    </row>
    <row r="156" spans="1:105" ht="12" customHeight="1" x14ac:dyDescent="0.25">
      <c r="A156" s="64" t="s">
        <v>39</v>
      </c>
      <c r="B156" s="229">
        <v>8.5716615662768767</v>
      </c>
      <c r="C156" s="229">
        <v>10.210030530414871</v>
      </c>
      <c r="D156" s="229">
        <v>9.8448903133974817</v>
      </c>
      <c r="E156" s="229">
        <v>12.828462865843759</v>
      </c>
      <c r="F156" s="229">
        <v>12.92275745910087</v>
      </c>
      <c r="G156" s="229">
        <v>23.703694522242941</v>
      </c>
      <c r="H156" s="229">
        <v>19.25110220110588</v>
      </c>
      <c r="I156" s="229">
        <v>18.487259254975889</v>
      </c>
      <c r="J156" s="229">
        <v>16.15778643568331</v>
      </c>
      <c r="K156" s="229">
        <v>18.88948645594558</v>
      </c>
      <c r="L156" s="229">
        <v>16.264313769612581</v>
      </c>
      <c r="M156" s="229">
        <v>16.412834895927169</v>
      </c>
      <c r="N156" s="229">
        <v>17.669280717377841</v>
      </c>
      <c r="O156" s="229">
        <v>16.88500125361054</v>
      </c>
      <c r="P156" s="229">
        <v>14.486163934444299</v>
      </c>
      <c r="Q156" s="229">
        <v>14.79469271600964</v>
      </c>
      <c r="R156" s="229">
        <v>15.473795824081829</v>
      </c>
      <c r="S156" s="229">
        <v>13.576058847157389</v>
      </c>
      <c r="T156" s="229">
        <v>9.8180883237143561</v>
      </c>
      <c r="U156" s="229">
        <v>8.7284279690129036</v>
      </c>
      <c r="V156" s="229">
        <v>10.81515394670854</v>
      </c>
      <c r="W156" s="229">
        <v>9.9984959122849766</v>
      </c>
      <c r="X156" s="229">
        <v>10.19759677811763</v>
      </c>
      <c r="Y156" s="229">
        <v>7.6102755024109499</v>
      </c>
      <c r="DA156" s="73" t="s">
        <v>787</v>
      </c>
    </row>
    <row r="157" spans="1:105" ht="12" customHeight="1" x14ac:dyDescent="0.25">
      <c r="A157" s="61" t="s">
        <v>641</v>
      </c>
      <c r="B157" s="263">
        <v>4.2028816826943958</v>
      </c>
      <c r="C157" s="263">
        <v>4.324275584815255</v>
      </c>
      <c r="D157" s="263">
        <v>3.9200019650837929</v>
      </c>
      <c r="E157" s="263">
        <v>3.9044282231573209</v>
      </c>
      <c r="F157" s="263">
        <v>3.8842290350908848</v>
      </c>
      <c r="G157" s="263">
        <v>3.5212330403805181</v>
      </c>
      <c r="H157" s="263">
        <v>3.4461317335691288</v>
      </c>
      <c r="I157" s="263">
        <v>3.4590560829689312</v>
      </c>
      <c r="J157" s="263">
        <v>2.972141921564639</v>
      </c>
      <c r="K157" s="263">
        <v>3.113086746100127</v>
      </c>
      <c r="L157" s="263">
        <v>2.2526140270575898</v>
      </c>
      <c r="M157" s="263">
        <v>2.6034749026212389</v>
      </c>
      <c r="N157" s="263">
        <v>2.6798695627665441</v>
      </c>
      <c r="O157" s="263">
        <v>2.517449202928562</v>
      </c>
      <c r="P157" s="263">
        <v>2.728868487583556</v>
      </c>
      <c r="Q157" s="263">
        <v>2.7651880378497879</v>
      </c>
      <c r="R157" s="263">
        <v>2.8382463968366598</v>
      </c>
      <c r="S157" s="263">
        <v>3.171590865595292</v>
      </c>
      <c r="T157" s="263">
        <v>3.265770987361051</v>
      </c>
      <c r="U157" s="263">
        <v>3.6802993551152601</v>
      </c>
      <c r="V157" s="263">
        <v>3.3693567472699688</v>
      </c>
      <c r="W157" s="263">
        <v>3.4563083306986542</v>
      </c>
      <c r="X157" s="263">
        <v>3.2521338525087051</v>
      </c>
      <c r="Y157" s="263">
        <v>3.0306563783608582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0.99999999999999989</v>
      </c>
      <c r="C171" s="232">
        <f t="shared" si="11"/>
        <v>1</v>
      </c>
      <c r="D171" s="232">
        <f t="shared" si="11"/>
        <v>1</v>
      </c>
      <c r="E171" s="232">
        <f t="shared" si="11"/>
        <v>0.99999999999999978</v>
      </c>
      <c r="F171" s="232">
        <f t="shared" si="11"/>
        <v>0.99999999999999989</v>
      </c>
      <c r="G171" s="232">
        <f t="shared" si="11"/>
        <v>0.99999999999999967</v>
      </c>
      <c r="H171" s="232">
        <f t="shared" si="11"/>
        <v>1.0000000000000002</v>
      </c>
      <c r="I171" s="232">
        <f t="shared" si="11"/>
        <v>1.0000000000000002</v>
      </c>
      <c r="J171" s="232">
        <f t="shared" si="11"/>
        <v>0.99999999999999989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9.7390033421520627E-4</v>
      </c>
      <c r="C172" s="299">
        <f t="shared" si="12"/>
        <v>9.7385991476970626E-4</v>
      </c>
      <c r="D172" s="299">
        <f t="shared" si="12"/>
        <v>9.740122260091862E-4</v>
      </c>
      <c r="E172" s="299">
        <f t="shared" si="12"/>
        <v>9.7347281912327579E-4</v>
      </c>
      <c r="F172" s="299">
        <f t="shared" si="12"/>
        <v>9.7288475725807475E-4</v>
      </c>
      <c r="G172" s="299">
        <f t="shared" si="12"/>
        <v>9.7185628963609842E-4</v>
      </c>
      <c r="H172" s="299">
        <f t="shared" si="12"/>
        <v>9.7208895165117168E-4</v>
      </c>
      <c r="I172" s="299">
        <f t="shared" si="12"/>
        <v>9.7178260995655448E-4</v>
      </c>
      <c r="J172" s="299">
        <f t="shared" si="12"/>
        <v>9.7310596492184744E-4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1.1744059364410055E-4</v>
      </c>
      <c r="C173" s="233">
        <f t="shared" si="13"/>
        <v>1.1743571954815095E-4</v>
      </c>
      <c r="D173" s="233">
        <f t="shared" si="13"/>
        <v>1.1745408644028022E-4</v>
      </c>
      <c r="E173" s="233">
        <f t="shared" si="13"/>
        <v>1.1738904049802979E-4</v>
      </c>
      <c r="F173" s="233">
        <f t="shared" si="13"/>
        <v>1.1731812735412536E-4</v>
      </c>
      <c r="G173" s="233">
        <f t="shared" si="13"/>
        <v>1.171941066059798E-4</v>
      </c>
      <c r="H173" s="233">
        <f t="shared" si="13"/>
        <v>1.1722216282919769E-4</v>
      </c>
      <c r="I173" s="233">
        <f t="shared" si="13"/>
        <v>1.1718522172833766E-4</v>
      </c>
      <c r="J173" s="233">
        <f t="shared" si="13"/>
        <v>1.1734480232120305E-4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1.887099005599956E-2</v>
      </c>
      <c r="C174" s="233">
        <f t="shared" si="14"/>
        <v>1.8870206859888723E-2</v>
      </c>
      <c r="D174" s="233">
        <f t="shared" si="14"/>
        <v>1.8873158151499026E-2</v>
      </c>
      <c r="E174" s="233">
        <f t="shared" si="14"/>
        <v>1.8862706217535621E-2</v>
      </c>
      <c r="F174" s="233">
        <f t="shared" si="14"/>
        <v>1.8851311509863123E-2</v>
      </c>
      <c r="G174" s="233">
        <f t="shared" si="14"/>
        <v>1.8831383184976711E-2</v>
      </c>
      <c r="H174" s="233">
        <f t="shared" si="14"/>
        <v>1.8835891410735141E-2</v>
      </c>
      <c r="I174" s="233">
        <f t="shared" si="14"/>
        <v>1.8829955514761236E-2</v>
      </c>
      <c r="J174" s="233">
        <f t="shared" si="14"/>
        <v>1.8855597787911002E-2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3.2201139827826305E-4</v>
      </c>
      <c r="C175" s="233">
        <f t="shared" si="15"/>
        <v>3.2199803395164189E-4</v>
      </c>
      <c r="D175" s="233">
        <f t="shared" si="15"/>
        <v>3.220483942949699E-4</v>
      </c>
      <c r="E175" s="233">
        <f t="shared" si="15"/>
        <v>3.2187004425290628E-4</v>
      </c>
      <c r="F175" s="233">
        <f t="shared" si="15"/>
        <v>3.2167560687894212E-4</v>
      </c>
      <c r="G175" s="233">
        <f t="shared" si="15"/>
        <v>3.2133555329707001E-4</v>
      </c>
      <c r="H175" s="233">
        <f t="shared" si="15"/>
        <v>3.2141248090266565E-4</v>
      </c>
      <c r="I175" s="233">
        <f t="shared" si="15"/>
        <v>3.2131119177279384E-4</v>
      </c>
      <c r="J175" s="233">
        <f t="shared" si="15"/>
        <v>3.2174874720615942E-4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2.67790926193663E-3</v>
      </c>
      <c r="C176" s="300">
        <f t="shared" si="16"/>
        <v>2.671229930764454E-3</v>
      </c>
      <c r="D176" s="300">
        <f t="shared" si="16"/>
        <v>2.6642091702425551E-3</v>
      </c>
      <c r="E176" s="300">
        <f t="shared" si="16"/>
        <v>2.6530426844972193E-3</v>
      </c>
      <c r="F176" s="300">
        <f t="shared" si="16"/>
        <v>2.6579085517664728E-3</v>
      </c>
      <c r="G176" s="300">
        <f t="shared" si="16"/>
        <v>2.6541029410042999E-3</v>
      </c>
      <c r="H176" s="300">
        <f t="shared" si="16"/>
        <v>2.6641307020877488E-3</v>
      </c>
      <c r="I176" s="300">
        <f t="shared" si="16"/>
        <v>2.6628461237756624E-3</v>
      </c>
      <c r="J176" s="300">
        <f t="shared" si="16"/>
        <v>2.6478177797583978E-3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0.83464681063785107</v>
      </c>
      <c r="C177" s="301">
        <f t="shared" si="17"/>
        <v>0.83159630030732079</v>
      </c>
      <c r="D177" s="301">
        <f t="shared" si="17"/>
        <v>0.82784358164343197</v>
      </c>
      <c r="E177" s="301">
        <f t="shared" si="17"/>
        <v>0.82774150777759936</v>
      </c>
      <c r="F177" s="301">
        <f t="shared" si="17"/>
        <v>0.83531552164413969</v>
      </c>
      <c r="G177" s="301">
        <f t="shared" si="17"/>
        <v>0.83109797645942107</v>
      </c>
      <c r="H177" s="301">
        <f t="shared" si="17"/>
        <v>0.83560499879531769</v>
      </c>
      <c r="I177" s="301">
        <f t="shared" si="17"/>
        <v>0.83611460064634591</v>
      </c>
      <c r="J177" s="301">
        <f t="shared" si="17"/>
        <v>0.8335981835466405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9.0297710418243457E-2</v>
      </c>
      <c r="C178" s="301">
        <f t="shared" si="18"/>
        <v>9.0069163976728817E-2</v>
      </c>
      <c r="D178" s="301">
        <f t="shared" si="18"/>
        <v>8.9956608147136227E-2</v>
      </c>
      <c r="E178" s="301">
        <f t="shared" si="18"/>
        <v>8.9639478350697743E-2</v>
      </c>
      <c r="F178" s="301">
        <f t="shared" si="18"/>
        <v>8.9738277045955689E-2</v>
      </c>
      <c r="G178" s="301">
        <f t="shared" si="18"/>
        <v>8.9626520874900972E-2</v>
      </c>
      <c r="H178" s="301">
        <f t="shared" si="18"/>
        <v>8.9981637872254661E-2</v>
      </c>
      <c r="I178" s="301">
        <f t="shared" si="18"/>
        <v>9.013659385338553E-2</v>
      </c>
      <c r="J178" s="301">
        <f t="shared" si="18"/>
        <v>8.962742352242381E-2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3.1150695998000577E-2</v>
      </c>
      <c r="C179" s="302">
        <f t="shared" si="19"/>
        <v>3.0494903605254454E-2</v>
      </c>
      <c r="D179" s="302">
        <f t="shared" si="19"/>
        <v>3.0675981728448876E-2</v>
      </c>
      <c r="E179" s="302">
        <f t="shared" si="19"/>
        <v>3.0669134026434501E-2</v>
      </c>
      <c r="F179" s="302">
        <f t="shared" si="19"/>
        <v>3.1647167172075205E-2</v>
      </c>
      <c r="G179" s="302">
        <f t="shared" si="19"/>
        <v>3.2852803651404375E-2</v>
      </c>
      <c r="H179" s="302">
        <f t="shared" si="19"/>
        <v>3.3592302345090932E-2</v>
      </c>
      <c r="I179" s="302">
        <f t="shared" si="19"/>
        <v>3.2672979154011426E-2</v>
      </c>
      <c r="J179" s="302">
        <f t="shared" si="19"/>
        <v>3.5683312490242591E-2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5.914701442024288E-2</v>
      </c>
      <c r="C180" s="302">
        <f t="shared" si="20"/>
        <v>5.9574260371474334E-2</v>
      </c>
      <c r="D180" s="302">
        <f t="shared" si="20"/>
        <v>5.9280626418687379E-2</v>
      </c>
      <c r="E180" s="302">
        <f t="shared" si="20"/>
        <v>5.8970344324263242E-2</v>
      </c>
      <c r="F180" s="302">
        <f t="shared" si="20"/>
        <v>5.8091109873880477E-2</v>
      </c>
      <c r="G180" s="302">
        <f t="shared" si="20"/>
        <v>5.6773717223496598E-2</v>
      </c>
      <c r="H180" s="302">
        <f t="shared" si="20"/>
        <v>5.6389335527163714E-2</v>
      </c>
      <c r="I180" s="302">
        <f t="shared" si="20"/>
        <v>5.7463614699374103E-2</v>
      </c>
      <c r="J180" s="302">
        <f t="shared" si="20"/>
        <v>5.3944111032181219E-2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5.2093227299831679E-2</v>
      </c>
      <c r="C181" s="301">
        <f t="shared" si="21"/>
        <v>5.5379805257027868E-2</v>
      </c>
      <c r="D181" s="301">
        <f t="shared" si="21"/>
        <v>5.924892818094573E-2</v>
      </c>
      <c r="E181" s="301">
        <f t="shared" si="21"/>
        <v>5.9690533065795637E-2</v>
      </c>
      <c r="F181" s="301">
        <f t="shared" si="21"/>
        <v>5.2025102756783889E-2</v>
      </c>
      <c r="G181" s="301">
        <f t="shared" si="21"/>
        <v>5.6379630590157534E-2</v>
      </c>
      <c r="H181" s="301">
        <f t="shared" si="21"/>
        <v>5.1502617624221973E-2</v>
      </c>
      <c r="I181" s="301">
        <f t="shared" si="21"/>
        <v>5.0845724838274216E-2</v>
      </c>
      <c r="J181" s="301">
        <f t="shared" si="21"/>
        <v>5.3858777848817076E-2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3.9817479335495223E-3</v>
      </c>
      <c r="C182" s="302">
        <f t="shared" si="22"/>
        <v>3.9212023268932073E-3</v>
      </c>
      <c r="D182" s="302">
        <f t="shared" si="22"/>
        <v>3.9877447121461473E-3</v>
      </c>
      <c r="E182" s="302">
        <f t="shared" si="22"/>
        <v>4.0334217280758753E-3</v>
      </c>
      <c r="F182" s="302">
        <f t="shared" si="22"/>
        <v>4.1307809726728838E-3</v>
      </c>
      <c r="G182" s="302">
        <f t="shared" si="22"/>
        <v>4.2803731347876087E-3</v>
      </c>
      <c r="H182" s="302">
        <f t="shared" si="22"/>
        <v>4.3630337375335183E-3</v>
      </c>
      <c r="I182" s="302">
        <f t="shared" si="22"/>
        <v>4.3171874763826548E-3</v>
      </c>
      <c r="J182" s="302">
        <f t="shared" si="22"/>
        <v>4.7124262559692818E-3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3.9920724351626191E-2</v>
      </c>
      <c r="C183" s="302">
        <f t="shared" si="23"/>
        <v>4.3189328938847117E-2</v>
      </c>
      <c r="D183" s="302">
        <f t="shared" si="23"/>
        <v>4.7071676261021073E-2</v>
      </c>
      <c r="E183" s="302">
        <f t="shared" si="23"/>
        <v>4.7528497833590512E-2</v>
      </c>
      <c r="F183" s="302">
        <f t="shared" si="23"/>
        <v>3.9896445472876504E-2</v>
      </c>
      <c r="G183" s="302">
        <f t="shared" si="23"/>
        <v>4.430127396439882E-2</v>
      </c>
      <c r="H183" s="302">
        <f t="shared" si="23"/>
        <v>3.9440594978413505E-2</v>
      </c>
      <c r="I183" s="302">
        <f t="shared" si="23"/>
        <v>3.8776878309769412E-2</v>
      </c>
      <c r="J183" s="302">
        <f t="shared" si="23"/>
        <v>4.1868882986498941E-2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8.1907550146559597E-3</v>
      </c>
      <c r="C184" s="303">
        <f t="shared" si="24"/>
        <v>8.2692739912875474E-3</v>
      </c>
      <c r="D184" s="303">
        <f t="shared" si="24"/>
        <v>8.1895072077785135E-3</v>
      </c>
      <c r="E184" s="303">
        <f t="shared" si="24"/>
        <v>8.128613504129252E-3</v>
      </c>
      <c r="F184" s="303">
        <f t="shared" si="24"/>
        <v>7.9978763112344975E-3</v>
      </c>
      <c r="G184" s="303">
        <f t="shared" si="24"/>
        <v>7.7979834909710985E-3</v>
      </c>
      <c r="H184" s="303">
        <f t="shared" si="24"/>
        <v>7.6989889082749504E-3</v>
      </c>
      <c r="I184" s="303">
        <f t="shared" si="24"/>
        <v>7.7516590521221462E-3</v>
      </c>
      <c r="J184" s="303">
        <f t="shared" si="24"/>
        <v>7.2774686063488475E-3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0.99999999999999978</v>
      </c>
      <c r="C187" s="232">
        <f t="shared" si="25"/>
        <v>0.99999999999999989</v>
      </c>
      <c r="D187" s="232">
        <f t="shared" si="25"/>
        <v>0.99999999999999978</v>
      </c>
      <c r="E187" s="232">
        <f t="shared" si="25"/>
        <v>0.99999999999999944</v>
      </c>
      <c r="F187" s="232">
        <f t="shared" si="25"/>
        <v>1</v>
      </c>
      <c r="G187" s="232">
        <f t="shared" si="25"/>
        <v>0.99999999999999978</v>
      </c>
      <c r="H187" s="232">
        <f t="shared" si="25"/>
        <v>0.99999999999999978</v>
      </c>
      <c r="I187" s="232">
        <f t="shared" si="25"/>
        <v>0.99999999999999978</v>
      </c>
      <c r="J187" s="232">
        <f t="shared" si="25"/>
        <v>0.99999999999999978</v>
      </c>
      <c r="K187" s="232">
        <f t="shared" si="25"/>
        <v>0.99999999999999933</v>
      </c>
      <c r="L187" s="232">
        <f t="shared" si="25"/>
        <v>1</v>
      </c>
      <c r="M187" s="232">
        <f t="shared" si="25"/>
        <v>1.0000000000000002</v>
      </c>
      <c r="N187" s="232">
        <f t="shared" si="25"/>
        <v>1</v>
      </c>
      <c r="O187" s="232">
        <f t="shared" si="25"/>
        <v>0.99999999999999989</v>
      </c>
      <c r="P187" s="232">
        <f t="shared" si="25"/>
        <v>1</v>
      </c>
      <c r="Q187" s="232">
        <f t="shared" si="25"/>
        <v>0.99999999999999989</v>
      </c>
      <c r="R187" s="232">
        <f t="shared" si="25"/>
        <v>0.99999999999999989</v>
      </c>
      <c r="S187" s="232">
        <f t="shared" si="25"/>
        <v>1.0000000000000002</v>
      </c>
      <c r="T187" s="232">
        <f t="shared" si="25"/>
        <v>1</v>
      </c>
      <c r="U187" s="232">
        <f t="shared" si="25"/>
        <v>1.0000000000000002</v>
      </c>
      <c r="V187" s="232">
        <f t="shared" si="25"/>
        <v>1</v>
      </c>
      <c r="W187" s="232">
        <f t="shared" si="25"/>
        <v>1.0000000000000002</v>
      </c>
      <c r="X187" s="232">
        <f t="shared" si="25"/>
        <v>0.99999999999999978</v>
      </c>
      <c r="Y187" s="232">
        <f t="shared" si="25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1.4991560219452078E-3</v>
      </c>
      <c r="C188" s="299">
        <f t="shared" si="26"/>
        <v>1.495599269585717E-3</v>
      </c>
      <c r="D188" s="299">
        <f t="shared" si="26"/>
        <v>1.4928355021696321E-3</v>
      </c>
      <c r="E188" s="299">
        <f t="shared" si="26"/>
        <v>1.4880242237691572E-3</v>
      </c>
      <c r="F188" s="299">
        <f t="shared" si="26"/>
        <v>1.4901962823202048E-3</v>
      </c>
      <c r="G188" s="299">
        <f t="shared" si="26"/>
        <v>1.4758469486156282E-3</v>
      </c>
      <c r="H188" s="299">
        <f t="shared" si="26"/>
        <v>1.4831455388176807E-3</v>
      </c>
      <c r="I188" s="299">
        <f t="shared" si="26"/>
        <v>1.480260520847188E-3</v>
      </c>
      <c r="J188" s="299">
        <f t="shared" si="26"/>
        <v>1.4896609630544743E-3</v>
      </c>
      <c r="K188" s="299">
        <f t="shared" si="26"/>
        <v>1.4799872139626767E-3</v>
      </c>
      <c r="L188" s="299">
        <f t="shared" si="26"/>
        <v>1.4979755424518355E-3</v>
      </c>
      <c r="M188" s="299">
        <f t="shared" si="26"/>
        <v>1.4986878373224525E-3</v>
      </c>
      <c r="N188" s="299">
        <f t="shared" si="26"/>
        <v>1.4977771662432399E-3</v>
      </c>
      <c r="O188" s="299">
        <f t="shared" si="26"/>
        <v>1.4964294171185533E-3</v>
      </c>
      <c r="P188" s="299">
        <f t="shared" si="26"/>
        <v>1.4985222625025305E-3</v>
      </c>
      <c r="Q188" s="299">
        <f t="shared" si="26"/>
        <v>1.5002558222881822E-3</v>
      </c>
      <c r="R188" s="299">
        <f t="shared" si="26"/>
        <v>1.5006731293334761E-3</v>
      </c>
      <c r="S188" s="299">
        <f t="shared" si="26"/>
        <v>1.5062558855733162E-3</v>
      </c>
      <c r="T188" s="299">
        <f t="shared" si="26"/>
        <v>1.5114270536508512E-3</v>
      </c>
      <c r="U188" s="299">
        <f t="shared" si="26"/>
        <v>1.5126930271173846E-3</v>
      </c>
      <c r="V188" s="299">
        <f t="shared" si="26"/>
        <v>1.511734712395329E-3</v>
      </c>
      <c r="W188" s="299">
        <f t="shared" si="26"/>
        <v>1.5112733557086973E-3</v>
      </c>
      <c r="X188" s="299">
        <f t="shared" si="26"/>
        <v>1.5170906892969804E-3</v>
      </c>
      <c r="Y188" s="299">
        <f t="shared" si="26"/>
        <v>1.5131574517889316E-3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2.0239667508527729E-4</v>
      </c>
      <c r="C189" s="233">
        <f t="shared" si="27"/>
        <v>2.0191648833945162E-4</v>
      </c>
      <c r="D189" s="233">
        <f t="shared" si="27"/>
        <v>2.0154336017431316E-4</v>
      </c>
      <c r="E189" s="233">
        <f t="shared" si="27"/>
        <v>2.0089380353250215E-4</v>
      </c>
      <c r="F189" s="233">
        <f t="shared" si="27"/>
        <v>2.0118704681231249E-4</v>
      </c>
      <c r="G189" s="233">
        <f t="shared" si="27"/>
        <v>1.9924978518711688E-4</v>
      </c>
      <c r="H189" s="233">
        <f t="shared" si="27"/>
        <v>2.0023514652915288E-4</v>
      </c>
      <c r="I189" s="233">
        <f t="shared" si="27"/>
        <v>1.9984564868086934E-4</v>
      </c>
      <c r="J189" s="233">
        <f t="shared" si="27"/>
        <v>2.0111477492205753E-4</v>
      </c>
      <c r="K189" s="233">
        <f t="shared" si="27"/>
        <v>1.9980875031679426E-4</v>
      </c>
      <c r="L189" s="233">
        <f t="shared" si="27"/>
        <v>2.0223730199737472E-4</v>
      </c>
      <c r="M189" s="233">
        <f t="shared" si="27"/>
        <v>2.0233346684705208E-4</v>
      </c>
      <c r="N189" s="233">
        <f t="shared" si="27"/>
        <v>2.0221051980496256E-4</v>
      </c>
      <c r="O189" s="233">
        <f t="shared" si="27"/>
        <v>2.0206674270001476E-4</v>
      </c>
      <c r="P189" s="233">
        <f t="shared" si="27"/>
        <v>2.0231111307430306E-4</v>
      </c>
      <c r="Q189" s="233">
        <f t="shared" si="27"/>
        <v>2.0254515591677005E-4</v>
      </c>
      <c r="R189" s="233">
        <f t="shared" si="27"/>
        <v>2.0260149532188906E-4</v>
      </c>
      <c r="S189" s="233">
        <f t="shared" si="27"/>
        <v>2.0335520693309881E-4</v>
      </c>
      <c r="T189" s="233">
        <f t="shared" si="27"/>
        <v>2.0405335122887535E-4</v>
      </c>
      <c r="U189" s="233">
        <f t="shared" si="27"/>
        <v>2.042242666083435E-4</v>
      </c>
      <c r="V189" s="233">
        <f t="shared" si="27"/>
        <v>2.0409488733721357E-4</v>
      </c>
      <c r="W189" s="233">
        <f t="shared" si="27"/>
        <v>2.0403260091869831E-4</v>
      </c>
      <c r="X189" s="233">
        <f t="shared" si="27"/>
        <v>2.0481798213245795E-4</v>
      </c>
      <c r="Y189" s="233">
        <f t="shared" si="27"/>
        <v>2.0428696722653975E-4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2.605540334072658E-2</v>
      </c>
      <c r="C190" s="233">
        <f t="shared" si="28"/>
        <v>2.5993586814659204E-2</v>
      </c>
      <c r="D190" s="233">
        <f t="shared" si="28"/>
        <v>2.59455524048233E-2</v>
      </c>
      <c r="E190" s="233">
        <f t="shared" si="28"/>
        <v>2.5861932156180864E-2</v>
      </c>
      <c r="F190" s="233">
        <f t="shared" si="28"/>
        <v>2.5899682637650953E-2</v>
      </c>
      <c r="G190" s="233">
        <f t="shared" si="28"/>
        <v>2.5650290531779071E-2</v>
      </c>
      <c r="H190" s="233">
        <f t="shared" si="28"/>
        <v>2.5708823566112409E-2</v>
      </c>
      <c r="I190" s="233">
        <f t="shared" si="28"/>
        <v>2.572699862819022E-2</v>
      </c>
      <c r="J190" s="233">
        <f t="shared" si="28"/>
        <v>2.5890378763217276E-2</v>
      </c>
      <c r="K190" s="233">
        <f t="shared" si="28"/>
        <v>2.5722248541469758E-2</v>
      </c>
      <c r="L190" s="233">
        <f t="shared" si="28"/>
        <v>2.6034886550689338E-2</v>
      </c>
      <c r="M190" s="233">
        <f t="shared" si="28"/>
        <v>2.6047266269597701E-2</v>
      </c>
      <c r="N190" s="233">
        <f t="shared" si="28"/>
        <v>2.6031438762698977E-2</v>
      </c>
      <c r="O190" s="233">
        <f t="shared" si="28"/>
        <v>2.5925668735701613E-2</v>
      </c>
      <c r="P190" s="233">
        <f t="shared" si="28"/>
        <v>2.6044388571310823E-2</v>
      </c>
      <c r="Q190" s="233">
        <f t="shared" si="28"/>
        <v>2.6074517923272346E-2</v>
      </c>
      <c r="R190" s="233">
        <f t="shared" si="28"/>
        <v>2.6081770739672289E-2</v>
      </c>
      <c r="S190" s="233">
        <f t="shared" si="28"/>
        <v>2.6178799310049676E-2</v>
      </c>
      <c r="T190" s="233">
        <f t="shared" si="28"/>
        <v>2.6268674458486883E-2</v>
      </c>
      <c r="U190" s="233">
        <f t="shared" si="28"/>
        <v>2.629067713786537E-2</v>
      </c>
      <c r="V190" s="233">
        <f t="shared" si="28"/>
        <v>2.6274021582176028E-2</v>
      </c>
      <c r="W190" s="233">
        <f t="shared" si="28"/>
        <v>2.6266003180903472E-2</v>
      </c>
      <c r="X190" s="233">
        <f t="shared" si="28"/>
        <v>2.6367108716812686E-2</v>
      </c>
      <c r="Y190" s="233">
        <f t="shared" si="28"/>
        <v>2.6298748860862451E-2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4.9506629121207264E-4</v>
      </c>
      <c r="C191" s="233">
        <f t="shared" si="29"/>
        <v>4.9389174488494083E-4</v>
      </c>
      <c r="D191" s="233">
        <f t="shared" si="29"/>
        <v>4.929790659746571E-4</v>
      </c>
      <c r="E191" s="233">
        <f t="shared" si="29"/>
        <v>4.9139023751461417E-4</v>
      </c>
      <c r="F191" s="233">
        <f t="shared" si="29"/>
        <v>4.9210751640715205E-4</v>
      </c>
      <c r="G191" s="233">
        <f t="shared" si="29"/>
        <v>4.8736893595621857E-4</v>
      </c>
      <c r="H191" s="233">
        <f t="shared" si="29"/>
        <v>4.8977914938931979E-4</v>
      </c>
      <c r="I191" s="233">
        <f t="shared" si="29"/>
        <v>4.8882642990860897E-4</v>
      </c>
      <c r="J191" s="233">
        <f t="shared" si="29"/>
        <v>4.9193073792671367E-4</v>
      </c>
      <c r="K191" s="233">
        <f t="shared" si="29"/>
        <v>4.8873617577648574E-4</v>
      </c>
      <c r="L191" s="233">
        <f t="shared" si="29"/>
        <v>4.946764614704841E-4</v>
      </c>
      <c r="M191" s="233">
        <f t="shared" si="29"/>
        <v>4.9491168260469792E-4</v>
      </c>
      <c r="N191" s="233">
        <f t="shared" si="29"/>
        <v>4.9461095169537315E-4</v>
      </c>
      <c r="O191" s="233">
        <f t="shared" si="29"/>
        <v>4.9425927003816331E-4</v>
      </c>
      <c r="P191" s="233">
        <f t="shared" si="29"/>
        <v>4.9485700483212702E-4</v>
      </c>
      <c r="Q191" s="233">
        <f t="shared" si="29"/>
        <v>4.9542947827792858E-4</v>
      </c>
      <c r="R191" s="233">
        <f t="shared" si="29"/>
        <v>4.9556728558296226E-4</v>
      </c>
      <c r="S191" s="233">
        <f t="shared" si="29"/>
        <v>4.9741087916891442E-4</v>
      </c>
      <c r="T191" s="233">
        <f t="shared" si="29"/>
        <v>4.9911855399655306E-4</v>
      </c>
      <c r="U191" s="233">
        <f t="shared" si="29"/>
        <v>4.9953661641278949E-4</v>
      </c>
      <c r="V191" s="233">
        <f t="shared" si="29"/>
        <v>4.992201521433489E-4</v>
      </c>
      <c r="W191" s="233">
        <f t="shared" si="29"/>
        <v>4.9906779832531196E-4</v>
      </c>
      <c r="X191" s="233">
        <f t="shared" si="29"/>
        <v>5.0098885638874048E-4</v>
      </c>
      <c r="Y191" s="233">
        <f t="shared" si="29"/>
        <v>4.9968998337148135E-4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3.2415853577316724E-3</v>
      </c>
      <c r="C192" s="300">
        <f t="shared" si="30"/>
        <v>3.1495325367729764E-3</v>
      </c>
      <c r="D192" s="300">
        <f t="shared" si="30"/>
        <v>3.0443621238170349E-3</v>
      </c>
      <c r="E192" s="300">
        <f t="shared" si="30"/>
        <v>3.0294807004647584E-3</v>
      </c>
      <c r="F192" s="300">
        <f t="shared" si="30"/>
        <v>3.2370173978604764E-3</v>
      </c>
      <c r="G192" s="300">
        <f t="shared" si="30"/>
        <v>3.1244146420982338E-3</v>
      </c>
      <c r="H192" s="300">
        <f t="shared" si="30"/>
        <v>3.2618163063023301E-3</v>
      </c>
      <c r="I192" s="300">
        <f t="shared" si="30"/>
        <v>3.2736279598280164E-3</v>
      </c>
      <c r="J192" s="300">
        <f t="shared" si="30"/>
        <v>3.1793429172477824E-3</v>
      </c>
      <c r="K192" s="300">
        <f t="shared" si="30"/>
        <v>3.1300900234243916E-3</v>
      </c>
      <c r="L192" s="300">
        <f t="shared" si="30"/>
        <v>3.0953590572283013E-3</v>
      </c>
      <c r="M192" s="300">
        <f t="shared" si="30"/>
        <v>3.1822582988783048E-3</v>
      </c>
      <c r="N192" s="300">
        <f t="shared" si="30"/>
        <v>3.1744048679356288E-3</v>
      </c>
      <c r="O192" s="300">
        <f t="shared" si="30"/>
        <v>3.1376973062710498E-3</v>
      </c>
      <c r="P192" s="300">
        <f t="shared" si="30"/>
        <v>3.1888127022339382E-3</v>
      </c>
      <c r="Q192" s="300">
        <f t="shared" si="30"/>
        <v>3.1950704645440963E-3</v>
      </c>
      <c r="R192" s="300">
        <f t="shared" si="30"/>
        <v>3.2244727242100508E-3</v>
      </c>
      <c r="S192" s="300">
        <f t="shared" si="30"/>
        <v>3.3124960148750793E-3</v>
      </c>
      <c r="T192" s="300">
        <f t="shared" si="30"/>
        <v>3.4279967874128328E-3</v>
      </c>
      <c r="U192" s="300">
        <f t="shared" si="30"/>
        <v>3.5282471242788467E-3</v>
      </c>
      <c r="V192" s="300">
        <f t="shared" si="30"/>
        <v>3.4042465504701145E-3</v>
      </c>
      <c r="W192" s="300">
        <f t="shared" si="30"/>
        <v>3.4843626465260982E-3</v>
      </c>
      <c r="X192" s="300">
        <f t="shared" si="30"/>
        <v>3.4030891118491044E-3</v>
      </c>
      <c r="Y192" s="300">
        <f t="shared" si="30"/>
        <v>3.4975037586801087E-3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0.18768183542796504</v>
      </c>
      <c r="C193" s="301">
        <f t="shared" si="31"/>
        <v>0.18234541910511806</v>
      </c>
      <c r="D193" s="301">
        <f t="shared" si="31"/>
        <v>0.17650010246830308</v>
      </c>
      <c r="E193" s="301">
        <f t="shared" si="31"/>
        <v>0.17575479082887094</v>
      </c>
      <c r="F193" s="301">
        <f t="shared" si="31"/>
        <v>0.18765780183282485</v>
      </c>
      <c r="G193" s="301">
        <f t="shared" si="31"/>
        <v>0.18116376521232991</v>
      </c>
      <c r="H193" s="301">
        <f t="shared" si="31"/>
        <v>0.18916542691251334</v>
      </c>
      <c r="I193" s="301">
        <f t="shared" si="31"/>
        <v>0.19026911225241191</v>
      </c>
      <c r="J193" s="301">
        <f t="shared" si="31"/>
        <v>0.18478813801641295</v>
      </c>
      <c r="K193" s="301">
        <f t="shared" si="31"/>
        <v>0.18171516256861325</v>
      </c>
      <c r="L193" s="301">
        <f t="shared" si="31"/>
        <v>0.17986813953844646</v>
      </c>
      <c r="M193" s="301">
        <f t="shared" si="31"/>
        <v>0.18493369945182203</v>
      </c>
      <c r="N193" s="301">
        <f t="shared" si="31"/>
        <v>0.18456904885245745</v>
      </c>
      <c r="O193" s="301">
        <f t="shared" si="31"/>
        <v>0.18242681572587802</v>
      </c>
      <c r="P193" s="301">
        <f t="shared" si="31"/>
        <v>0.18551484171303814</v>
      </c>
      <c r="Q193" s="301">
        <f t="shared" si="31"/>
        <v>0.185768998259805</v>
      </c>
      <c r="R193" s="301">
        <f t="shared" si="31"/>
        <v>0.18717052839439396</v>
      </c>
      <c r="S193" s="301">
        <f t="shared" si="31"/>
        <v>0.19169677944403998</v>
      </c>
      <c r="T193" s="301">
        <f t="shared" si="31"/>
        <v>0.19894784111646271</v>
      </c>
      <c r="U193" s="301">
        <f t="shared" si="31"/>
        <v>0.20468038853545328</v>
      </c>
      <c r="V193" s="301">
        <f t="shared" si="31"/>
        <v>0.1973129307957838</v>
      </c>
      <c r="W193" s="301">
        <f t="shared" si="31"/>
        <v>0.20217106854009442</v>
      </c>
      <c r="X193" s="301">
        <f t="shared" si="31"/>
        <v>0.19740108285564401</v>
      </c>
      <c r="Y193" s="301">
        <f t="shared" si="31"/>
        <v>0.20287323304384106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6.4746046967123536E-2</v>
      </c>
      <c r="C194" s="302">
        <f t="shared" si="32"/>
        <v>6.1737066638111515E-2</v>
      </c>
      <c r="D194" s="302">
        <f t="shared" si="32"/>
        <v>6.0188062110247333E-2</v>
      </c>
      <c r="E194" s="302">
        <f t="shared" si="32"/>
        <v>6.0132514544877919E-2</v>
      </c>
      <c r="F194" s="302">
        <f t="shared" si="32"/>
        <v>6.6179539225009243E-2</v>
      </c>
      <c r="G194" s="302">
        <f t="shared" si="32"/>
        <v>6.640598730343579E-2</v>
      </c>
      <c r="H194" s="302">
        <f t="shared" si="32"/>
        <v>7.061998830366617E-2</v>
      </c>
      <c r="I194" s="302">
        <f t="shared" si="32"/>
        <v>6.8969310604161629E-2</v>
      </c>
      <c r="J194" s="302">
        <f t="shared" si="32"/>
        <v>7.3569590803645363E-2</v>
      </c>
      <c r="K194" s="302">
        <f t="shared" si="32"/>
        <v>6.8066981922968103E-2</v>
      </c>
      <c r="L194" s="302">
        <f t="shared" si="32"/>
        <v>8.2559586215120107E-2</v>
      </c>
      <c r="M194" s="302">
        <f t="shared" si="32"/>
        <v>8.2901800887666952E-2</v>
      </c>
      <c r="N194" s="302">
        <f t="shared" si="32"/>
        <v>8.3204895009227398E-2</v>
      </c>
      <c r="O194" s="302">
        <f t="shared" si="32"/>
        <v>8.1033341019268998E-2</v>
      </c>
      <c r="P194" s="302">
        <f t="shared" si="32"/>
        <v>8.0960315553813389E-2</v>
      </c>
      <c r="Q194" s="302">
        <f t="shared" si="32"/>
        <v>8.2220400240624034E-2</v>
      </c>
      <c r="R194" s="302">
        <f t="shared" si="32"/>
        <v>8.2978583777849654E-2</v>
      </c>
      <c r="S194" s="302">
        <f t="shared" si="32"/>
        <v>8.4027203256871297E-2</v>
      </c>
      <c r="T194" s="302">
        <f t="shared" si="32"/>
        <v>8.7123071521239381E-2</v>
      </c>
      <c r="U194" s="302">
        <f t="shared" si="32"/>
        <v>8.6713581547895782E-2</v>
      </c>
      <c r="V194" s="302">
        <f t="shared" si="32"/>
        <v>8.7083243783080744E-2</v>
      </c>
      <c r="W194" s="302">
        <f t="shared" si="32"/>
        <v>8.8203052971414772E-2</v>
      </c>
      <c r="X194" s="302">
        <f t="shared" si="32"/>
        <v>8.9002682213093959E-2</v>
      </c>
      <c r="Y194" s="302">
        <f t="shared" si="32"/>
        <v>8.8223704305221723E-2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0.12293578846084154</v>
      </c>
      <c r="C195" s="302">
        <f t="shared" si="33"/>
        <v>0.12060835246700655</v>
      </c>
      <c r="D195" s="302">
        <f t="shared" si="33"/>
        <v>0.11631204035805572</v>
      </c>
      <c r="E195" s="302">
        <f t="shared" si="33"/>
        <v>0.11562227628399306</v>
      </c>
      <c r="F195" s="302">
        <f t="shared" si="33"/>
        <v>0.12147826260781568</v>
      </c>
      <c r="G195" s="302">
        <f t="shared" si="33"/>
        <v>0.11475777790889408</v>
      </c>
      <c r="H195" s="302">
        <f t="shared" si="33"/>
        <v>0.11854543860884721</v>
      </c>
      <c r="I195" s="302">
        <f t="shared" si="33"/>
        <v>0.12129980164825027</v>
      </c>
      <c r="J195" s="302">
        <f t="shared" si="33"/>
        <v>0.1112185472127676</v>
      </c>
      <c r="K195" s="302">
        <f t="shared" si="33"/>
        <v>0.11364818064564522</v>
      </c>
      <c r="L195" s="302">
        <f t="shared" si="33"/>
        <v>9.7308553323326372E-2</v>
      </c>
      <c r="M195" s="302">
        <f t="shared" si="33"/>
        <v>0.10203189856415511</v>
      </c>
      <c r="N195" s="302">
        <f t="shared" si="33"/>
        <v>0.10136415384323004</v>
      </c>
      <c r="O195" s="302">
        <f t="shared" si="33"/>
        <v>0.10139347470660895</v>
      </c>
      <c r="P195" s="302">
        <f t="shared" si="33"/>
        <v>0.10455452615922475</v>
      </c>
      <c r="Q195" s="302">
        <f t="shared" si="33"/>
        <v>0.10354859801918095</v>
      </c>
      <c r="R195" s="302">
        <f t="shared" si="33"/>
        <v>0.1041919446165443</v>
      </c>
      <c r="S195" s="302">
        <f t="shared" si="33"/>
        <v>0.1076695761871687</v>
      </c>
      <c r="T195" s="302">
        <f t="shared" si="33"/>
        <v>0.11182476959522336</v>
      </c>
      <c r="U195" s="302">
        <f t="shared" si="33"/>
        <v>0.11796680698755752</v>
      </c>
      <c r="V195" s="302">
        <f t="shared" si="33"/>
        <v>0.11022968701270305</v>
      </c>
      <c r="W195" s="302">
        <f t="shared" si="33"/>
        <v>0.11396801556867964</v>
      </c>
      <c r="X195" s="302">
        <f t="shared" si="33"/>
        <v>0.10839840064255003</v>
      </c>
      <c r="Y195" s="302">
        <f t="shared" si="33"/>
        <v>0.11464952873861935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0.37054774134070761</v>
      </c>
      <c r="C196" s="301">
        <f t="shared" si="34"/>
        <v>0.36001184152506666</v>
      </c>
      <c r="D196" s="301">
        <f t="shared" si="34"/>
        <v>0.3484711995004719</v>
      </c>
      <c r="E196" s="301">
        <f t="shared" si="34"/>
        <v>0.34699970097235494</v>
      </c>
      <c r="F196" s="301">
        <f t="shared" si="34"/>
        <v>0.37050029085422237</v>
      </c>
      <c r="G196" s="301">
        <f t="shared" si="34"/>
        <v>0.35767885506411989</v>
      </c>
      <c r="H196" s="301">
        <f t="shared" si="34"/>
        <v>0.37347685524466168</v>
      </c>
      <c r="I196" s="301">
        <f t="shared" si="34"/>
        <v>0.3756559052785538</v>
      </c>
      <c r="J196" s="301">
        <f t="shared" si="34"/>
        <v>0.36483459900314963</v>
      </c>
      <c r="K196" s="301">
        <f t="shared" si="34"/>
        <v>0.35876750088051518</v>
      </c>
      <c r="L196" s="301">
        <f t="shared" si="34"/>
        <v>0.35512084956515494</v>
      </c>
      <c r="M196" s="301">
        <f t="shared" si="34"/>
        <v>0.36512198675697349</v>
      </c>
      <c r="N196" s="301">
        <f t="shared" si="34"/>
        <v>0.36440204251908287</v>
      </c>
      <c r="O196" s="301">
        <f t="shared" si="34"/>
        <v>0.36017254612339178</v>
      </c>
      <c r="P196" s="301">
        <f t="shared" si="34"/>
        <v>0.36626935912681513</v>
      </c>
      <c r="Q196" s="301">
        <f t="shared" si="34"/>
        <v>0.36677115054491755</v>
      </c>
      <c r="R196" s="301">
        <f t="shared" si="34"/>
        <v>0.36953824744914726</v>
      </c>
      <c r="S196" s="301">
        <f t="shared" si="34"/>
        <v>0.37847460561808166</v>
      </c>
      <c r="T196" s="301">
        <f t="shared" si="34"/>
        <v>0.39279066619427783</v>
      </c>
      <c r="U196" s="301">
        <f t="shared" si="34"/>
        <v>0.40410866344953594</v>
      </c>
      <c r="V196" s="301">
        <f t="shared" si="34"/>
        <v>0.38956279747037753</v>
      </c>
      <c r="W196" s="301">
        <f t="shared" si="34"/>
        <v>0.39915441279197422</v>
      </c>
      <c r="X196" s="301">
        <f t="shared" si="34"/>
        <v>0.38973683960184519</v>
      </c>
      <c r="Y196" s="301">
        <f t="shared" si="34"/>
        <v>0.40054072420735265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0.12783070567111587</v>
      </c>
      <c r="C197" s="302">
        <f t="shared" si="35"/>
        <v>0.12188995566666493</v>
      </c>
      <c r="D197" s="302">
        <f t="shared" si="35"/>
        <v>0.11883169417951696</v>
      </c>
      <c r="E197" s="302">
        <f t="shared" si="35"/>
        <v>0.118722024403336</v>
      </c>
      <c r="F197" s="302">
        <f t="shared" si="35"/>
        <v>0.13066090667153607</v>
      </c>
      <c r="G197" s="302">
        <f t="shared" si="35"/>
        <v>0.13110799215426575</v>
      </c>
      <c r="H197" s="302">
        <f t="shared" si="35"/>
        <v>0.13942786258329384</v>
      </c>
      <c r="I197" s="302">
        <f t="shared" si="35"/>
        <v>0.13616886369382677</v>
      </c>
      <c r="J197" s="302">
        <f t="shared" si="35"/>
        <v>0.14525138056908046</v>
      </c>
      <c r="K197" s="302">
        <f t="shared" si="35"/>
        <v>0.13438736015087188</v>
      </c>
      <c r="L197" s="302">
        <f t="shared" si="35"/>
        <v>0.16300068745746005</v>
      </c>
      <c r="M197" s="302">
        <f t="shared" si="35"/>
        <v>0.1636763355492252</v>
      </c>
      <c r="N197" s="302">
        <f t="shared" si="35"/>
        <v>0.16427474637519443</v>
      </c>
      <c r="O197" s="302">
        <f t="shared" si="35"/>
        <v>0.15998736062822733</v>
      </c>
      <c r="P197" s="302">
        <f t="shared" si="35"/>
        <v>0.15984318353605831</v>
      </c>
      <c r="Q197" s="302">
        <f t="shared" si="35"/>
        <v>0.16233101904518468</v>
      </c>
      <c r="R197" s="302">
        <f t="shared" si="35"/>
        <v>0.16382793107505716</v>
      </c>
      <c r="S197" s="302">
        <f t="shared" si="35"/>
        <v>0.16589826238118119</v>
      </c>
      <c r="T197" s="302">
        <f t="shared" si="35"/>
        <v>0.17201055870561832</v>
      </c>
      <c r="U197" s="302">
        <f t="shared" si="35"/>
        <v>0.17120208630135969</v>
      </c>
      <c r="V197" s="302">
        <f t="shared" si="35"/>
        <v>0.17193192521195208</v>
      </c>
      <c r="W197" s="302">
        <f t="shared" si="35"/>
        <v>0.17414280920359446</v>
      </c>
      <c r="X197" s="302">
        <f t="shared" si="35"/>
        <v>0.17572154914259044</v>
      </c>
      <c r="Y197" s="302">
        <f t="shared" si="35"/>
        <v>0.17418358195648445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0.24271703566959174</v>
      </c>
      <c r="C198" s="302">
        <f t="shared" si="36"/>
        <v>0.23812188585840172</v>
      </c>
      <c r="D198" s="302">
        <f t="shared" si="36"/>
        <v>0.22963950532095495</v>
      </c>
      <c r="E198" s="302">
        <f t="shared" si="36"/>
        <v>0.22827767656901896</v>
      </c>
      <c r="F198" s="302">
        <f t="shared" si="36"/>
        <v>0.23983938418268635</v>
      </c>
      <c r="G198" s="302">
        <f t="shared" si="36"/>
        <v>0.22657086290985415</v>
      </c>
      <c r="H198" s="302">
        <f t="shared" si="36"/>
        <v>0.23404899266136786</v>
      </c>
      <c r="I198" s="302">
        <f t="shared" si="36"/>
        <v>0.23948704158472706</v>
      </c>
      <c r="J198" s="302">
        <f t="shared" si="36"/>
        <v>0.21958321843406911</v>
      </c>
      <c r="K198" s="302">
        <f t="shared" si="36"/>
        <v>0.22438014072964321</v>
      </c>
      <c r="L198" s="302">
        <f t="shared" si="36"/>
        <v>0.19212016210769492</v>
      </c>
      <c r="M198" s="302">
        <f t="shared" si="36"/>
        <v>0.20144565120774838</v>
      </c>
      <c r="N198" s="302">
        <f t="shared" si="36"/>
        <v>0.20012729614388844</v>
      </c>
      <c r="O198" s="302">
        <f t="shared" si="36"/>
        <v>0.20018518549516448</v>
      </c>
      <c r="P198" s="302">
        <f t="shared" si="36"/>
        <v>0.20642617559075679</v>
      </c>
      <c r="Q198" s="302">
        <f t="shared" si="36"/>
        <v>0.20444013149973272</v>
      </c>
      <c r="R198" s="302">
        <f t="shared" si="36"/>
        <v>0.20571031637408996</v>
      </c>
      <c r="S198" s="302">
        <f t="shared" si="36"/>
        <v>0.21257634323690064</v>
      </c>
      <c r="T198" s="302">
        <f t="shared" si="36"/>
        <v>0.2207801074886595</v>
      </c>
      <c r="U198" s="302">
        <f t="shared" si="36"/>
        <v>0.23290657714817617</v>
      </c>
      <c r="V198" s="302">
        <f t="shared" si="36"/>
        <v>0.21763087225842523</v>
      </c>
      <c r="W198" s="302">
        <f t="shared" si="36"/>
        <v>0.22501160358837985</v>
      </c>
      <c r="X198" s="302">
        <f t="shared" si="36"/>
        <v>0.21401529045925488</v>
      </c>
      <c r="Y198" s="302">
        <f t="shared" si="36"/>
        <v>0.22635714225086828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0.41027681554462636</v>
      </c>
      <c r="C199" s="301">
        <f t="shared" si="37"/>
        <v>0.42630821251557305</v>
      </c>
      <c r="D199" s="301">
        <f t="shared" si="37"/>
        <v>0.44385142557426582</v>
      </c>
      <c r="E199" s="301">
        <f t="shared" si="37"/>
        <v>0.44617378707731176</v>
      </c>
      <c r="F199" s="301">
        <f t="shared" si="37"/>
        <v>0.41052171643190172</v>
      </c>
      <c r="G199" s="301">
        <f t="shared" si="37"/>
        <v>0.43022020887991363</v>
      </c>
      <c r="H199" s="301">
        <f t="shared" si="37"/>
        <v>0.40621391813567398</v>
      </c>
      <c r="I199" s="301">
        <f t="shared" si="37"/>
        <v>0.40290542328157913</v>
      </c>
      <c r="J199" s="301">
        <f t="shared" si="37"/>
        <v>0.41912483482406898</v>
      </c>
      <c r="K199" s="301">
        <f t="shared" si="37"/>
        <v>0.42849646584592088</v>
      </c>
      <c r="L199" s="301">
        <f t="shared" si="37"/>
        <v>0.43368587598256136</v>
      </c>
      <c r="M199" s="301">
        <f t="shared" si="37"/>
        <v>0.41851885623595442</v>
      </c>
      <c r="N199" s="301">
        <f t="shared" si="37"/>
        <v>0.41962846636008155</v>
      </c>
      <c r="O199" s="301">
        <f t="shared" si="37"/>
        <v>0.42614451667890063</v>
      </c>
      <c r="P199" s="301">
        <f t="shared" si="37"/>
        <v>0.41678690750619296</v>
      </c>
      <c r="Q199" s="301">
        <f t="shared" si="37"/>
        <v>0.41599203235097826</v>
      </c>
      <c r="R199" s="301">
        <f t="shared" si="37"/>
        <v>0.41178613878233816</v>
      </c>
      <c r="S199" s="301">
        <f t="shared" si="37"/>
        <v>0.39813029764127827</v>
      </c>
      <c r="T199" s="301">
        <f t="shared" si="37"/>
        <v>0.37635022248448347</v>
      </c>
      <c r="U199" s="301">
        <f t="shared" si="37"/>
        <v>0.35917556984272836</v>
      </c>
      <c r="V199" s="301">
        <f t="shared" si="37"/>
        <v>0.38123095384931688</v>
      </c>
      <c r="W199" s="301">
        <f t="shared" si="37"/>
        <v>0.36670977908554914</v>
      </c>
      <c r="X199" s="301">
        <f t="shared" si="37"/>
        <v>0.38086898218603038</v>
      </c>
      <c r="Y199" s="301">
        <f t="shared" si="37"/>
        <v>0.36457265572687664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3.5740439837938974E-2</v>
      </c>
      <c r="C200" s="302">
        <f t="shared" si="38"/>
        <v>3.5114930782417501E-2</v>
      </c>
      <c r="D200" s="302">
        <f t="shared" si="38"/>
        <v>3.5639262227828095E-2</v>
      </c>
      <c r="E200" s="302">
        <f t="shared" si="38"/>
        <v>3.5951218586551592E-2</v>
      </c>
      <c r="F200" s="302">
        <f t="shared" si="38"/>
        <v>3.6895045913599281E-2</v>
      </c>
      <c r="G200" s="302">
        <f t="shared" si="38"/>
        <v>3.7903098350252247E-2</v>
      </c>
      <c r="H200" s="302">
        <f t="shared" si="38"/>
        <v>3.8816837061796748E-2</v>
      </c>
      <c r="I200" s="302">
        <f t="shared" si="38"/>
        <v>3.8346325346191479E-2</v>
      </c>
      <c r="J200" s="302">
        <f t="shared" si="38"/>
        <v>4.2065463660667962E-2</v>
      </c>
      <c r="K200" s="302">
        <f t="shared" si="38"/>
        <v>3.9456082986101378E-2</v>
      </c>
      <c r="L200" s="302">
        <f t="shared" si="38"/>
        <v>4.8266036316981321E-2</v>
      </c>
      <c r="M200" s="302">
        <f t="shared" si="38"/>
        <v>4.7315460396000535E-2</v>
      </c>
      <c r="N200" s="302">
        <f t="shared" si="38"/>
        <v>4.7544299684253798E-2</v>
      </c>
      <c r="O200" s="302">
        <f t="shared" si="38"/>
        <v>4.686415605841502E-2</v>
      </c>
      <c r="P200" s="302">
        <f t="shared" si="38"/>
        <v>4.6304613558114494E-2</v>
      </c>
      <c r="Q200" s="302">
        <f t="shared" si="38"/>
        <v>4.6858718069850015E-2</v>
      </c>
      <c r="R200" s="302">
        <f t="shared" si="38"/>
        <v>4.65930739050439E-2</v>
      </c>
      <c r="S200" s="302">
        <f t="shared" si="38"/>
        <v>4.5717680306785358E-2</v>
      </c>
      <c r="T200" s="302">
        <f t="shared" si="38"/>
        <v>4.6417914168594185E-2</v>
      </c>
      <c r="U200" s="302">
        <f t="shared" si="38"/>
        <v>4.4976780877947056E-2</v>
      </c>
      <c r="V200" s="302">
        <f t="shared" si="38"/>
        <v>4.6534025181445303E-2</v>
      </c>
      <c r="W200" s="302">
        <f t="shared" si="38"/>
        <v>4.6276513594974276E-2</v>
      </c>
      <c r="X200" s="302">
        <f t="shared" si="38"/>
        <v>4.7802617785635507E-2</v>
      </c>
      <c r="Y200" s="302">
        <f t="shared" si="38"/>
        <v>4.6131233479482843E-2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0.30101560248997483</v>
      </c>
      <c r="C201" s="302">
        <f t="shared" si="39"/>
        <v>0.31714074385889252</v>
      </c>
      <c r="D201" s="302">
        <f t="shared" si="39"/>
        <v>0.33502091968289149</v>
      </c>
      <c r="E201" s="302">
        <f t="shared" si="39"/>
        <v>0.33776955450058804</v>
      </c>
      <c r="F201" s="302">
        <f t="shared" si="39"/>
        <v>0.30219174921252628</v>
      </c>
      <c r="G201" s="302">
        <f t="shared" si="39"/>
        <v>0.32326524848759508</v>
      </c>
      <c r="H201" s="302">
        <f t="shared" si="39"/>
        <v>0.29890107211062006</v>
      </c>
      <c r="I201" s="302">
        <f t="shared" si="39"/>
        <v>0.29570694786974161</v>
      </c>
      <c r="J201" s="302">
        <f t="shared" si="39"/>
        <v>0.31209706203140319</v>
      </c>
      <c r="K201" s="302">
        <f t="shared" si="39"/>
        <v>0.32160609994419748</v>
      </c>
      <c r="L201" s="302">
        <f t="shared" si="39"/>
        <v>0.32755856950119139</v>
      </c>
      <c r="M201" s="302">
        <f t="shared" si="39"/>
        <v>0.3120597444022411</v>
      </c>
      <c r="N201" s="302">
        <f t="shared" si="39"/>
        <v>0.31328063679827073</v>
      </c>
      <c r="O201" s="302">
        <f t="shared" si="39"/>
        <v>0.31971775522780987</v>
      </c>
      <c r="P201" s="302">
        <f t="shared" si="39"/>
        <v>0.3100773702514984</v>
      </c>
      <c r="Q201" s="302">
        <f t="shared" si="39"/>
        <v>0.30925077150208219</v>
      </c>
      <c r="R201" s="302">
        <f t="shared" si="39"/>
        <v>0.30497280356153256</v>
      </c>
      <c r="S201" s="302">
        <f t="shared" si="39"/>
        <v>0.29067208835571545</v>
      </c>
      <c r="T201" s="302">
        <f t="shared" si="39"/>
        <v>0.2686521952885027</v>
      </c>
      <c r="U201" s="302">
        <f t="shared" si="39"/>
        <v>0.25104040929485194</v>
      </c>
      <c r="V201" s="302">
        <f t="shared" si="39"/>
        <v>0.27349547354839998</v>
      </c>
      <c r="W201" s="302">
        <f t="shared" si="39"/>
        <v>0.2589205354622045</v>
      </c>
      <c r="X201" s="302">
        <f t="shared" si="39"/>
        <v>0.27298424040213753</v>
      </c>
      <c r="Y201" s="302">
        <f t="shared" si="39"/>
        <v>0.25660715947097185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7.3520773216712576E-2</v>
      </c>
      <c r="C202" s="303">
        <f t="shared" si="40"/>
        <v>7.4052537874263039E-2</v>
      </c>
      <c r="D202" s="303">
        <f t="shared" si="40"/>
        <v>7.3191243663546249E-2</v>
      </c>
      <c r="E202" s="303">
        <f t="shared" si="40"/>
        <v>7.2453013990172108E-2</v>
      </c>
      <c r="F202" s="303">
        <f t="shared" si="40"/>
        <v>7.1434921305776153E-2</v>
      </c>
      <c r="G202" s="303">
        <f t="shared" si="40"/>
        <v>6.9051862042066314E-2</v>
      </c>
      <c r="H202" s="303">
        <f t="shared" si="40"/>
        <v>6.8496008963257166E-2</v>
      </c>
      <c r="I202" s="303">
        <f t="shared" si="40"/>
        <v>6.8852150065646003E-2</v>
      </c>
      <c r="J202" s="303">
        <f t="shared" si="40"/>
        <v>6.4962309131997797E-2</v>
      </c>
      <c r="K202" s="303">
        <f t="shared" si="40"/>
        <v>6.7434282915621993E-2</v>
      </c>
      <c r="L202" s="303">
        <f t="shared" si="40"/>
        <v>5.7861270164388683E-2</v>
      </c>
      <c r="M202" s="303">
        <f t="shared" si="40"/>
        <v>5.9143651437712795E-2</v>
      </c>
      <c r="N202" s="303">
        <f t="shared" si="40"/>
        <v>5.8803529877556979E-2</v>
      </c>
      <c r="O202" s="303">
        <f t="shared" si="40"/>
        <v>5.9562605392675778E-2</v>
      </c>
      <c r="P202" s="303">
        <f t="shared" si="40"/>
        <v>6.0404923696580112E-2</v>
      </c>
      <c r="Q202" s="303">
        <f t="shared" si="40"/>
        <v>5.9882542779046075E-2</v>
      </c>
      <c r="R202" s="303">
        <f t="shared" si="40"/>
        <v>6.0220261315761733E-2</v>
      </c>
      <c r="S202" s="303">
        <f t="shared" si="40"/>
        <v>6.1740528978777479E-2</v>
      </c>
      <c r="T202" s="303">
        <f t="shared" si="40"/>
        <v>6.1280113027386597E-2</v>
      </c>
      <c r="U202" s="303">
        <f t="shared" si="40"/>
        <v>6.3158379669929321E-2</v>
      </c>
      <c r="V202" s="303">
        <f t="shared" si="40"/>
        <v>6.1201455119471525E-2</v>
      </c>
      <c r="W202" s="303">
        <f t="shared" si="40"/>
        <v>6.1512730028370342E-2</v>
      </c>
      <c r="X202" s="303">
        <f t="shared" si="40"/>
        <v>6.0082123998257408E-2</v>
      </c>
      <c r="Y202" s="303">
        <f t="shared" si="40"/>
        <v>6.1834262776421942E-2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1</v>
      </c>
      <c r="D204" s="232">
        <f t="shared" si="41"/>
        <v>1</v>
      </c>
      <c r="E204" s="232">
        <f t="shared" si="41"/>
        <v>0.99999999999999978</v>
      </c>
      <c r="F204" s="232">
        <f t="shared" si="41"/>
        <v>1</v>
      </c>
      <c r="G204" s="232">
        <f t="shared" si="41"/>
        <v>0.99999999999999989</v>
      </c>
      <c r="H204" s="232">
        <f t="shared" si="41"/>
        <v>1</v>
      </c>
      <c r="I204" s="232">
        <f t="shared" si="41"/>
        <v>0.99999999999999944</v>
      </c>
      <c r="J204" s="232">
        <f t="shared" si="41"/>
        <v>0.99999999999999967</v>
      </c>
      <c r="K204" s="232">
        <f t="shared" si="41"/>
        <v>0.99999999999999967</v>
      </c>
      <c r="L204" s="232">
        <f t="shared" si="41"/>
        <v>1.0000000000000002</v>
      </c>
      <c r="M204" s="232">
        <f t="shared" si="41"/>
        <v>0.99999999999999978</v>
      </c>
      <c r="N204" s="232">
        <f t="shared" si="41"/>
        <v>1.0000000000000004</v>
      </c>
      <c r="O204" s="232">
        <f t="shared" si="41"/>
        <v>0.99999999999999956</v>
      </c>
      <c r="P204" s="232">
        <f t="shared" si="41"/>
        <v>0.99999999999999978</v>
      </c>
      <c r="Q204" s="232">
        <f t="shared" si="41"/>
        <v>0.99999999999999989</v>
      </c>
      <c r="R204" s="232">
        <f t="shared" si="41"/>
        <v>0.99999999999999967</v>
      </c>
      <c r="S204" s="232">
        <f t="shared" si="41"/>
        <v>0.99999999999999989</v>
      </c>
      <c r="T204" s="232">
        <f t="shared" si="41"/>
        <v>0.99999999999999978</v>
      </c>
      <c r="U204" s="232">
        <f t="shared" si="41"/>
        <v>1.0000000000000002</v>
      </c>
      <c r="V204" s="232">
        <f t="shared" si="41"/>
        <v>1</v>
      </c>
      <c r="W204" s="232">
        <f t="shared" si="41"/>
        <v>1.0000000000000002</v>
      </c>
      <c r="X204" s="232">
        <f t="shared" si="41"/>
        <v>1</v>
      </c>
      <c r="Y204" s="232">
        <f t="shared" si="41"/>
        <v>0.99999999999999989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1.8393456051505916E-3</v>
      </c>
      <c r="C205" s="299">
        <f t="shared" si="42"/>
        <v>1.8431798328238224E-3</v>
      </c>
      <c r="D205" s="299">
        <f t="shared" si="42"/>
        <v>1.8161751818345012E-3</v>
      </c>
      <c r="E205" s="299">
        <f t="shared" si="42"/>
        <v>1.7997919755380707E-3</v>
      </c>
      <c r="F205" s="299">
        <f t="shared" si="42"/>
        <v>1.7911997541527026E-3</v>
      </c>
      <c r="G205" s="299">
        <f t="shared" si="42"/>
        <v>1.7549690526091673E-3</v>
      </c>
      <c r="H205" s="299">
        <f t="shared" si="42"/>
        <v>1.7666502287773257E-3</v>
      </c>
      <c r="I205" s="299">
        <f t="shared" si="42"/>
        <v>1.7760540271245576E-3</v>
      </c>
      <c r="J205" s="299">
        <f t="shared" si="42"/>
        <v>1.7860854207297186E-3</v>
      </c>
      <c r="K205" s="299">
        <f t="shared" si="42"/>
        <v>1.7586590339788996E-3</v>
      </c>
      <c r="L205" s="299">
        <f t="shared" si="42"/>
        <v>1.784927089021111E-3</v>
      </c>
      <c r="M205" s="299">
        <f t="shared" si="42"/>
        <v>1.7939930296214243E-3</v>
      </c>
      <c r="N205" s="299">
        <f t="shared" si="42"/>
        <v>1.7870785104323916E-3</v>
      </c>
      <c r="O205" s="299">
        <f t="shared" si="42"/>
        <v>1.7837801808547001E-3</v>
      </c>
      <c r="P205" s="299">
        <f t="shared" si="42"/>
        <v>1.7764173572078661E-3</v>
      </c>
      <c r="Q205" s="299">
        <f t="shared" si="42"/>
        <v>1.7910569768289548E-3</v>
      </c>
      <c r="R205" s="299">
        <f t="shared" si="42"/>
        <v>1.7752637228688705E-3</v>
      </c>
      <c r="S205" s="299">
        <f t="shared" si="42"/>
        <v>1.8038783763287493E-3</v>
      </c>
      <c r="T205" s="299">
        <f t="shared" si="42"/>
        <v>1.7976511529284775E-3</v>
      </c>
      <c r="U205" s="299">
        <f t="shared" si="42"/>
        <v>1.7933597721257392E-3</v>
      </c>
      <c r="V205" s="299">
        <f t="shared" si="42"/>
        <v>1.7964092287325853E-3</v>
      </c>
      <c r="W205" s="299">
        <f t="shared" si="42"/>
        <v>1.7746540246613197E-3</v>
      </c>
      <c r="X205" s="299">
        <f t="shared" si="42"/>
        <v>1.8263327533684485E-3</v>
      </c>
      <c r="Y205" s="299">
        <f t="shared" si="42"/>
        <v>1.7968884440281942E-3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2.382604660711364E-4</v>
      </c>
      <c r="C206" s="233">
        <f t="shared" si="43"/>
        <v>2.3875713448945246E-4</v>
      </c>
      <c r="D206" s="233">
        <f t="shared" si="43"/>
        <v>2.3525907479214121E-4</v>
      </c>
      <c r="E206" s="233">
        <f t="shared" si="43"/>
        <v>2.331368687439701E-4</v>
      </c>
      <c r="F206" s="233">
        <f t="shared" si="43"/>
        <v>2.3202387145508028E-4</v>
      </c>
      <c r="G206" s="233">
        <f t="shared" si="43"/>
        <v>2.2733071112040782E-4</v>
      </c>
      <c r="H206" s="233">
        <f t="shared" si="43"/>
        <v>2.2884383756618883E-4</v>
      </c>
      <c r="I206" s="233">
        <f t="shared" si="43"/>
        <v>2.3006196284442723E-4</v>
      </c>
      <c r="J206" s="233">
        <f t="shared" si="43"/>
        <v>2.3136138395866255E-4</v>
      </c>
      <c r="K206" s="233">
        <f t="shared" si="43"/>
        <v>2.2780869452846572E-4</v>
      </c>
      <c r="L206" s="233">
        <f t="shared" si="43"/>
        <v>2.3121133893613653E-4</v>
      </c>
      <c r="M206" s="233">
        <f t="shared" si="43"/>
        <v>2.3238569965809943E-4</v>
      </c>
      <c r="N206" s="233">
        <f t="shared" si="43"/>
        <v>2.3236540409095639E-4</v>
      </c>
      <c r="O206" s="233">
        <f t="shared" si="43"/>
        <v>2.3106277366732314E-4</v>
      </c>
      <c r="P206" s="233">
        <f t="shared" si="43"/>
        <v>2.3184093742411151E-4</v>
      </c>
      <c r="Q206" s="233">
        <f t="shared" si="43"/>
        <v>2.3200537672977942E-4</v>
      </c>
      <c r="R206" s="233">
        <f t="shared" si="43"/>
        <v>2.3253584093608134E-4</v>
      </c>
      <c r="S206" s="233">
        <f t="shared" si="43"/>
        <v>2.3366620252127343E-4</v>
      </c>
      <c r="T206" s="233">
        <f t="shared" si="43"/>
        <v>2.3630729944399626E-4</v>
      </c>
      <c r="U206" s="233">
        <f t="shared" si="43"/>
        <v>2.3853408166287396E-4</v>
      </c>
      <c r="V206" s="233">
        <f t="shared" si="43"/>
        <v>2.369764222096611E-4</v>
      </c>
      <c r="W206" s="233">
        <f t="shared" si="43"/>
        <v>2.3760877097163069E-4</v>
      </c>
      <c r="X206" s="233">
        <f t="shared" si="43"/>
        <v>2.4292315645969885E-4</v>
      </c>
      <c r="Y206" s="233">
        <f t="shared" si="43"/>
        <v>2.3760322994188695E-4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3.3287184427983466E-2</v>
      </c>
      <c r="C207" s="233">
        <f t="shared" si="44"/>
        <v>3.3356573586464773E-2</v>
      </c>
      <c r="D207" s="233">
        <f t="shared" si="44"/>
        <v>3.2867862386471866E-2</v>
      </c>
      <c r="E207" s="233">
        <f t="shared" si="44"/>
        <v>3.257137062984717E-2</v>
      </c>
      <c r="F207" s="233">
        <f t="shared" si="44"/>
        <v>3.2415874644155344E-2</v>
      </c>
      <c r="G207" s="233">
        <f t="shared" si="44"/>
        <v>3.1760196863504571E-2</v>
      </c>
      <c r="H207" s="233">
        <f t="shared" si="44"/>
        <v>3.1971594582539231E-2</v>
      </c>
      <c r="I207" s="233">
        <f t="shared" si="44"/>
        <v>3.2141777917868569E-2</v>
      </c>
      <c r="J207" s="233">
        <f t="shared" si="44"/>
        <v>3.2323319031224138E-2</v>
      </c>
      <c r="K207" s="233">
        <f t="shared" si="44"/>
        <v>3.181016884186029E-2</v>
      </c>
      <c r="L207" s="233">
        <f t="shared" si="44"/>
        <v>3.2302356357811778E-2</v>
      </c>
      <c r="M207" s="233">
        <f t="shared" si="44"/>
        <v>3.2466425381018037E-2</v>
      </c>
      <c r="N207" s="233">
        <f t="shared" si="44"/>
        <v>3.2253635716457271E-2</v>
      </c>
      <c r="O207" s="233">
        <f t="shared" si="44"/>
        <v>3.2281600419639865E-2</v>
      </c>
      <c r="P207" s="233">
        <f t="shared" si="44"/>
        <v>3.2062897775647081E-2</v>
      </c>
      <c r="Q207" s="233">
        <f t="shared" si="44"/>
        <v>3.2413290760466271E-2</v>
      </c>
      <c r="R207" s="233">
        <f t="shared" si="44"/>
        <v>3.2043812442547677E-2</v>
      </c>
      <c r="S207" s="233">
        <f t="shared" si="44"/>
        <v>3.2500595167245482E-2</v>
      </c>
      <c r="T207" s="233">
        <f t="shared" si="44"/>
        <v>3.2321247005916973E-2</v>
      </c>
      <c r="U207" s="233">
        <f t="shared" si="44"/>
        <v>3.2184968486010782E-2</v>
      </c>
      <c r="V207" s="233">
        <f t="shared" si="44"/>
        <v>3.2187321695927092E-2</v>
      </c>
      <c r="W207" s="233">
        <f t="shared" si="44"/>
        <v>3.1751676233358027E-2</v>
      </c>
      <c r="X207" s="233">
        <f t="shared" si="44"/>
        <v>3.2634426043781084E-2</v>
      </c>
      <c r="Y207" s="233">
        <f t="shared" si="44"/>
        <v>3.2071671936432081E-2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6.0750151855153991E-4</v>
      </c>
      <c r="C208" s="233">
        <f t="shared" si="45"/>
        <v>6.087678923789693E-4</v>
      </c>
      <c r="D208" s="233">
        <f t="shared" si="45"/>
        <v>5.9984876024957059E-4</v>
      </c>
      <c r="E208" s="233">
        <f t="shared" si="45"/>
        <v>5.9443769303308097E-4</v>
      </c>
      <c r="F208" s="233">
        <f t="shared" si="45"/>
        <v>5.915998426993935E-4</v>
      </c>
      <c r="G208" s="233">
        <f t="shared" si="45"/>
        <v>5.7963351829344676E-4</v>
      </c>
      <c r="H208" s="233">
        <f t="shared" si="45"/>
        <v>5.8349159273076464E-4</v>
      </c>
      <c r="I208" s="233">
        <f t="shared" si="45"/>
        <v>5.8659749178535117E-4</v>
      </c>
      <c r="J208" s="233">
        <f t="shared" si="45"/>
        <v>5.899106738383919E-4</v>
      </c>
      <c r="K208" s="233">
        <f t="shared" si="45"/>
        <v>5.8085225025945799E-4</v>
      </c>
      <c r="L208" s="233">
        <f t="shared" si="45"/>
        <v>5.8952809849746883E-4</v>
      </c>
      <c r="M208" s="233">
        <f t="shared" si="45"/>
        <v>5.9252240944499619E-4</v>
      </c>
      <c r="N208" s="233">
        <f t="shared" si="45"/>
        <v>5.9247066108714802E-4</v>
      </c>
      <c r="O208" s="233">
        <f t="shared" si="45"/>
        <v>5.8914929613929166E-4</v>
      </c>
      <c r="P208" s="233">
        <f t="shared" si="45"/>
        <v>5.9113340903777607E-4</v>
      </c>
      <c r="Q208" s="233">
        <f t="shared" si="45"/>
        <v>5.9155268601456597E-4</v>
      </c>
      <c r="R208" s="233">
        <f t="shared" si="45"/>
        <v>5.9290523021201353E-4</v>
      </c>
      <c r="S208" s="233">
        <f t="shared" si="45"/>
        <v>5.9578735493391989E-4</v>
      </c>
      <c r="T208" s="233">
        <f t="shared" si="45"/>
        <v>6.0252145739604136E-4</v>
      </c>
      <c r="U208" s="233">
        <f t="shared" si="45"/>
        <v>6.0819916634104079E-4</v>
      </c>
      <c r="V208" s="233">
        <f t="shared" si="45"/>
        <v>6.0422754444834105E-4</v>
      </c>
      <c r="W208" s="233">
        <f t="shared" si="45"/>
        <v>6.058398674639267E-4</v>
      </c>
      <c r="X208" s="233">
        <f t="shared" si="45"/>
        <v>6.1939015260945225E-4</v>
      </c>
      <c r="Y208" s="233">
        <f t="shared" si="45"/>
        <v>6.0582573929554378E-4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4.3439153525988219E-3</v>
      </c>
      <c r="C209" s="300">
        <f t="shared" si="46"/>
        <v>4.26972160480948E-3</v>
      </c>
      <c r="D209" s="300">
        <f t="shared" si="46"/>
        <v>4.1909968996800074E-3</v>
      </c>
      <c r="E209" s="300">
        <f t="shared" si="46"/>
        <v>4.1818739121724513E-3</v>
      </c>
      <c r="F209" s="300">
        <f t="shared" si="46"/>
        <v>4.3441937804795782E-3</v>
      </c>
      <c r="G209" s="300">
        <f t="shared" si="46"/>
        <v>4.2503897678279924E-3</v>
      </c>
      <c r="H209" s="300">
        <f t="shared" si="46"/>
        <v>4.3521652853450781E-3</v>
      </c>
      <c r="I209" s="300">
        <f t="shared" si="46"/>
        <v>4.3599758059833255E-3</v>
      </c>
      <c r="J209" s="300">
        <f t="shared" si="46"/>
        <v>4.2887441876195004E-3</v>
      </c>
      <c r="K209" s="300">
        <f t="shared" si="46"/>
        <v>4.2545088178940005E-3</v>
      </c>
      <c r="L209" s="300">
        <f t="shared" si="46"/>
        <v>4.2225285313663959E-3</v>
      </c>
      <c r="M209" s="300">
        <f t="shared" si="46"/>
        <v>4.292331757633998E-3</v>
      </c>
      <c r="N209" s="300">
        <f t="shared" si="46"/>
        <v>4.2886687001847494E-3</v>
      </c>
      <c r="O209" s="300">
        <f t="shared" si="46"/>
        <v>4.2528115409670554E-3</v>
      </c>
      <c r="P209" s="300">
        <f t="shared" si="46"/>
        <v>4.2995801877276484E-3</v>
      </c>
      <c r="Q209" s="300">
        <f t="shared" si="46"/>
        <v>4.2998791137001191E-3</v>
      </c>
      <c r="R209" s="300">
        <f t="shared" si="46"/>
        <v>4.3316532703685908E-3</v>
      </c>
      <c r="S209" s="300">
        <f t="shared" si="46"/>
        <v>4.3993929290336393E-3</v>
      </c>
      <c r="T209" s="300">
        <f t="shared" si="46"/>
        <v>4.4857591991261407E-3</v>
      </c>
      <c r="U209" s="300">
        <f t="shared" si="46"/>
        <v>4.5654511764140334E-3</v>
      </c>
      <c r="V209" s="300">
        <f t="shared" si="46"/>
        <v>4.4770544112482883E-3</v>
      </c>
      <c r="W209" s="300">
        <f t="shared" si="46"/>
        <v>4.5370154116293714E-3</v>
      </c>
      <c r="X209" s="300">
        <f t="shared" si="46"/>
        <v>4.4728783018201474E-3</v>
      </c>
      <c r="Y209" s="300">
        <f t="shared" si="46"/>
        <v>4.5413496851033613E-3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0.44145816388116038</v>
      </c>
      <c r="C210" s="301">
        <f t="shared" si="47"/>
        <v>0.43484996283461363</v>
      </c>
      <c r="D210" s="301">
        <f t="shared" si="47"/>
        <v>0.42660823625393807</v>
      </c>
      <c r="E210" s="301">
        <f t="shared" si="47"/>
        <v>0.4250439293997777</v>
      </c>
      <c r="F210" s="301">
        <f t="shared" si="47"/>
        <v>0.4408785468796233</v>
      </c>
      <c r="G210" s="301">
        <f t="shared" si="47"/>
        <v>0.43271456670528058</v>
      </c>
      <c r="H210" s="301">
        <f t="shared" si="47"/>
        <v>0.44318566321099717</v>
      </c>
      <c r="I210" s="301">
        <f t="shared" si="47"/>
        <v>0.44441078479461332</v>
      </c>
      <c r="J210" s="301">
        <f t="shared" si="47"/>
        <v>0.43722024049811065</v>
      </c>
      <c r="K210" s="301">
        <f t="shared" si="47"/>
        <v>0.43339218099040761</v>
      </c>
      <c r="L210" s="301">
        <f t="shared" si="47"/>
        <v>0.4304316981871576</v>
      </c>
      <c r="M210" s="301">
        <f t="shared" si="47"/>
        <v>0.43683647458990416</v>
      </c>
      <c r="N210" s="301">
        <f t="shared" si="47"/>
        <v>0.43684714536164659</v>
      </c>
      <c r="O210" s="301">
        <f t="shared" si="47"/>
        <v>0.43373757656448381</v>
      </c>
      <c r="P210" s="301">
        <f t="shared" si="47"/>
        <v>0.43869207023572715</v>
      </c>
      <c r="Q210" s="301">
        <f t="shared" si="47"/>
        <v>0.43840230676795872</v>
      </c>
      <c r="R210" s="301">
        <f t="shared" si="47"/>
        <v>0.44111918150653251</v>
      </c>
      <c r="S210" s="301">
        <f t="shared" si="47"/>
        <v>0.44640735774966356</v>
      </c>
      <c r="T210" s="301">
        <f t="shared" si="47"/>
        <v>0.45584621709166873</v>
      </c>
      <c r="U210" s="301">
        <f t="shared" si="47"/>
        <v>0.46272623313670713</v>
      </c>
      <c r="V210" s="301">
        <f t="shared" si="47"/>
        <v>0.4538109499777398</v>
      </c>
      <c r="W210" s="301">
        <f t="shared" si="47"/>
        <v>0.46048428001960373</v>
      </c>
      <c r="X210" s="301">
        <f t="shared" si="47"/>
        <v>0.45438262893754455</v>
      </c>
      <c r="Y210" s="301">
        <f t="shared" si="47"/>
        <v>0.46097612015656586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0.21062007320423828</v>
      </c>
      <c r="C211" s="302">
        <f t="shared" si="48"/>
        <v>0.21572019990332755</v>
      </c>
      <c r="D211" s="302">
        <f t="shared" si="48"/>
        <v>0.19659824536912651</v>
      </c>
      <c r="E211" s="302">
        <f t="shared" si="48"/>
        <v>0.18652777254527719</v>
      </c>
      <c r="F211" s="302">
        <f t="shared" si="48"/>
        <v>0.1780198998925055</v>
      </c>
      <c r="G211" s="302">
        <f t="shared" si="48"/>
        <v>0.16061059418569887</v>
      </c>
      <c r="H211" s="302">
        <f t="shared" si="48"/>
        <v>0.167506561712185</v>
      </c>
      <c r="I211" s="302">
        <f t="shared" si="48"/>
        <v>0.17437857422327427</v>
      </c>
      <c r="J211" s="302">
        <f t="shared" si="48"/>
        <v>0.18840468579647646</v>
      </c>
      <c r="K211" s="302">
        <f t="shared" si="48"/>
        <v>0.16471187178905031</v>
      </c>
      <c r="L211" s="302">
        <f t="shared" si="48"/>
        <v>0.20121917136209422</v>
      </c>
      <c r="M211" s="302">
        <f t="shared" si="48"/>
        <v>0.2046815897266123</v>
      </c>
      <c r="N211" s="302">
        <f t="shared" si="48"/>
        <v>0.20473230540007659</v>
      </c>
      <c r="O211" s="302">
        <f t="shared" si="48"/>
        <v>0.19745947613834372</v>
      </c>
      <c r="P211" s="302">
        <f t="shared" si="48"/>
        <v>0.19684384114998771</v>
      </c>
      <c r="Q211" s="302">
        <f t="shared" si="48"/>
        <v>0.20022162818424488</v>
      </c>
      <c r="R211" s="302">
        <f t="shared" si="48"/>
        <v>0.2003576315601199</v>
      </c>
      <c r="S211" s="302">
        <f t="shared" si="48"/>
        <v>0.20280307382484539</v>
      </c>
      <c r="T211" s="302">
        <f t="shared" si="48"/>
        <v>0.21514818729798069</v>
      </c>
      <c r="U211" s="302">
        <f t="shared" si="48"/>
        <v>0.22218133289623876</v>
      </c>
      <c r="V211" s="302">
        <f t="shared" si="48"/>
        <v>0.21882879647996284</v>
      </c>
      <c r="W211" s="302">
        <f t="shared" si="48"/>
        <v>0.22023008468655123</v>
      </c>
      <c r="X211" s="302">
        <f t="shared" si="48"/>
        <v>0.25315381230126455</v>
      </c>
      <c r="Y211" s="302">
        <f t="shared" si="48"/>
        <v>0.2200063380671235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0.23083809067692213</v>
      </c>
      <c r="C212" s="302">
        <f t="shared" si="49"/>
        <v>0.21912976293128608</v>
      </c>
      <c r="D212" s="302">
        <f t="shared" si="49"/>
        <v>0.23000999088481158</v>
      </c>
      <c r="E212" s="302">
        <f t="shared" si="49"/>
        <v>0.23851615685450056</v>
      </c>
      <c r="F212" s="302">
        <f t="shared" si="49"/>
        <v>0.26285864698711781</v>
      </c>
      <c r="G212" s="302">
        <f t="shared" si="49"/>
        <v>0.27210397251958174</v>
      </c>
      <c r="H212" s="302">
        <f t="shared" si="49"/>
        <v>0.27567910149881225</v>
      </c>
      <c r="I212" s="302">
        <f t="shared" si="49"/>
        <v>0.27003221057133908</v>
      </c>
      <c r="J212" s="302">
        <f t="shared" si="49"/>
        <v>0.24881555470163416</v>
      </c>
      <c r="K212" s="302">
        <f t="shared" si="49"/>
        <v>0.26868030920135727</v>
      </c>
      <c r="L212" s="302">
        <f t="shared" si="49"/>
        <v>0.22921252682506338</v>
      </c>
      <c r="M212" s="302">
        <f t="shared" si="49"/>
        <v>0.23215488486329189</v>
      </c>
      <c r="N212" s="302">
        <f t="shared" si="49"/>
        <v>0.23211483996156998</v>
      </c>
      <c r="O212" s="302">
        <f t="shared" si="49"/>
        <v>0.23627810042614011</v>
      </c>
      <c r="P212" s="302">
        <f t="shared" si="49"/>
        <v>0.24184822908573939</v>
      </c>
      <c r="Q212" s="302">
        <f t="shared" si="49"/>
        <v>0.23818067858371383</v>
      </c>
      <c r="R212" s="302">
        <f t="shared" si="49"/>
        <v>0.24076154994641272</v>
      </c>
      <c r="S212" s="302">
        <f t="shared" si="49"/>
        <v>0.2436042839248182</v>
      </c>
      <c r="T212" s="302">
        <f t="shared" si="49"/>
        <v>0.2406980297936881</v>
      </c>
      <c r="U212" s="302">
        <f t="shared" si="49"/>
        <v>0.24054490024046826</v>
      </c>
      <c r="V212" s="302">
        <f t="shared" si="49"/>
        <v>0.23498215349777687</v>
      </c>
      <c r="W212" s="302">
        <f t="shared" si="49"/>
        <v>0.24025419533305251</v>
      </c>
      <c r="X212" s="302">
        <f t="shared" si="49"/>
        <v>0.20122881663628001</v>
      </c>
      <c r="Y212" s="302">
        <f t="shared" si="49"/>
        <v>0.24096978208944231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0.30180077686807466</v>
      </c>
      <c r="C213" s="301">
        <f t="shared" si="50"/>
        <v>0.29663509871939092</v>
      </c>
      <c r="D213" s="301">
        <f t="shared" si="50"/>
        <v>0.2915682370485273</v>
      </c>
      <c r="E213" s="301">
        <f t="shared" si="50"/>
        <v>0.29112810653635812</v>
      </c>
      <c r="F213" s="301">
        <f t="shared" si="50"/>
        <v>0.30220733444931874</v>
      </c>
      <c r="G213" s="301">
        <f t="shared" si="50"/>
        <v>0.29573699169966683</v>
      </c>
      <c r="H213" s="301">
        <f t="shared" si="50"/>
        <v>0.3028739108857576</v>
      </c>
      <c r="I213" s="301">
        <f t="shared" si="50"/>
        <v>0.30408659065948029</v>
      </c>
      <c r="J213" s="301">
        <f t="shared" si="50"/>
        <v>0.29911698795105524</v>
      </c>
      <c r="K213" s="301">
        <f t="shared" si="50"/>
        <v>0.29638620523398274</v>
      </c>
      <c r="L213" s="301">
        <f t="shared" si="50"/>
        <v>0.2944353979574269</v>
      </c>
      <c r="M213" s="301">
        <f t="shared" si="50"/>
        <v>0.29932854238487655</v>
      </c>
      <c r="N213" s="301">
        <f t="shared" si="50"/>
        <v>0.29922183057080942</v>
      </c>
      <c r="O213" s="301">
        <f t="shared" si="50"/>
        <v>0.29670713501290369</v>
      </c>
      <c r="P213" s="301">
        <f t="shared" si="50"/>
        <v>0.30015799892632439</v>
      </c>
      <c r="Q213" s="301">
        <f t="shared" si="50"/>
        <v>0.30000138812402571</v>
      </c>
      <c r="R213" s="301">
        <f t="shared" si="50"/>
        <v>0.30172178221988033</v>
      </c>
      <c r="S213" s="301">
        <f t="shared" si="50"/>
        <v>0.3055106992574918</v>
      </c>
      <c r="T213" s="301">
        <f t="shared" si="50"/>
        <v>0.31239854357887287</v>
      </c>
      <c r="U213" s="301">
        <f t="shared" si="50"/>
        <v>0.31781556194542776</v>
      </c>
      <c r="V213" s="301">
        <f t="shared" si="50"/>
        <v>0.31138747042338677</v>
      </c>
      <c r="W213" s="301">
        <f t="shared" si="50"/>
        <v>0.3158930937808862</v>
      </c>
      <c r="X213" s="301">
        <f t="shared" si="50"/>
        <v>0.31134185653740898</v>
      </c>
      <c r="Y213" s="301">
        <f t="shared" si="50"/>
        <v>0.31610089387245871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0.10411453633356343</v>
      </c>
      <c r="C214" s="302">
        <f t="shared" si="51"/>
        <v>0.1004323604438046</v>
      </c>
      <c r="D214" s="302">
        <f t="shared" si="51"/>
        <v>9.9427291630063627E-2</v>
      </c>
      <c r="E214" s="302">
        <f t="shared" si="51"/>
        <v>9.960619006833131E-2</v>
      </c>
      <c r="F214" s="302">
        <f t="shared" si="51"/>
        <v>0.10657666214214291</v>
      </c>
      <c r="G214" s="302">
        <f t="shared" si="51"/>
        <v>0.10840306224010723</v>
      </c>
      <c r="H214" s="302">
        <f t="shared" si="51"/>
        <v>0.11307009104856115</v>
      </c>
      <c r="I214" s="302">
        <f t="shared" si="51"/>
        <v>0.11022620683661909</v>
      </c>
      <c r="J214" s="302">
        <f t="shared" si="51"/>
        <v>0.11908726740903405</v>
      </c>
      <c r="K214" s="302">
        <f t="shared" si="51"/>
        <v>0.11102053449315838</v>
      </c>
      <c r="L214" s="302">
        <f t="shared" si="51"/>
        <v>0.13514602800043693</v>
      </c>
      <c r="M214" s="302">
        <f t="shared" si="51"/>
        <v>0.13418254917488012</v>
      </c>
      <c r="N214" s="302">
        <f t="shared" si="51"/>
        <v>0.13489109442729597</v>
      </c>
      <c r="O214" s="302">
        <f t="shared" si="51"/>
        <v>0.1317962513278704</v>
      </c>
      <c r="P214" s="302">
        <f t="shared" si="51"/>
        <v>0.13099160199088553</v>
      </c>
      <c r="Q214" s="302">
        <f t="shared" si="51"/>
        <v>0.13277906666538361</v>
      </c>
      <c r="R214" s="302">
        <f t="shared" si="51"/>
        <v>0.13376275847648003</v>
      </c>
      <c r="S214" s="302">
        <f t="shared" si="51"/>
        <v>0.13391570634681463</v>
      </c>
      <c r="T214" s="302">
        <f t="shared" si="51"/>
        <v>0.13680530787675368</v>
      </c>
      <c r="U214" s="302">
        <f t="shared" si="51"/>
        <v>0.13464370399693482</v>
      </c>
      <c r="V214" s="302">
        <f t="shared" si="51"/>
        <v>0.13742956879973559</v>
      </c>
      <c r="W214" s="302">
        <f t="shared" si="51"/>
        <v>0.13781761893657843</v>
      </c>
      <c r="X214" s="302">
        <f t="shared" si="51"/>
        <v>0.14037542204009967</v>
      </c>
      <c r="Y214" s="302">
        <f t="shared" si="51"/>
        <v>0.13746314076630084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0.1976862405345112</v>
      </c>
      <c r="C215" s="302">
        <f t="shared" si="52"/>
        <v>0.19620273827558629</v>
      </c>
      <c r="D215" s="302">
        <f t="shared" si="52"/>
        <v>0.19214094541846366</v>
      </c>
      <c r="E215" s="302">
        <f t="shared" si="52"/>
        <v>0.19152191646802685</v>
      </c>
      <c r="F215" s="302">
        <f t="shared" si="52"/>
        <v>0.19563067230717585</v>
      </c>
      <c r="G215" s="302">
        <f t="shared" si="52"/>
        <v>0.18733392945955959</v>
      </c>
      <c r="H215" s="302">
        <f t="shared" si="52"/>
        <v>0.18980381983719646</v>
      </c>
      <c r="I215" s="302">
        <f t="shared" si="52"/>
        <v>0.19386038382286114</v>
      </c>
      <c r="J215" s="302">
        <f t="shared" si="52"/>
        <v>0.18002972054202121</v>
      </c>
      <c r="K215" s="302">
        <f t="shared" si="52"/>
        <v>0.18536567074082433</v>
      </c>
      <c r="L215" s="302">
        <f t="shared" si="52"/>
        <v>0.15928936995698995</v>
      </c>
      <c r="M215" s="302">
        <f t="shared" si="52"/>
        <v>0.16514599320999648</v>
      </c>
      <c r="N215" s="302">
        <f t="shared" si="52"/>
        <v>0.16433073614351348</v>
      </c>
      <c r="O215" s="302">
        <f t="shared" si="52"/>
        <v>0.16491088368503329</v>
      </c>
      <c r="P215" s="302">
        <f t="shared" si="52"/>
        <v>0.16916639693543889</v>
      </c>
      <c r="Q215" s="302">
        <f t="shared" si="52"/>
        <v>0.16722232145864213</v>
      </c>
      <c r="R215" s="302">
        <f t="shared" si="52"/>
        <v>0.16795902374340033</v>
      </c>
      <c r="S215" s="302">
        <f t="shared" si="52"/>
        <v>0.1715949929106772</v>
      </c>
      <c r="T215" s="302">
        <f t="shared" si="52"/>
        <v>0.17559323570211915</v>
      </c>
      <c r="U215" s="302">
        <f t="shared" si="52"/>
        <v>0.183171857948493</v>
      </c>
      <c r="V215" s="302">
        <f t="shared" si="52"/>
        <v>0.17395790162365118</v>
      </c>
      <c r="W215" s="302">
        <f t="shared" si="52"/>
        <v>0.17807547484430775</v>
      </c>
      <c r="X215" s="302">
        <f t="shared" si="52"/>
        <v>0.17096643449730931</v>
      </c>
      <c r="Y215" s="302">
        <f t="shared" si="52"/>
        <v>0.17863775310615779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0.21642485188040939</v>
      </c>
      <c r="C216" s="301">
        <f t="shared" si="53"/>
        <v>0.22819793839502886</v>
      </c>
      <c r="D216" s="301">
        <f t="shared" si="53"/>
        <v>0.24211338439450653</v>
      </c>
      <c r="E216" s="301">
        <f t="shared" si="53"/>
        <v>0.24444735298452919</v>
      </c>
      <c r="F216" s="301">
        <f t="shared" si="53"/>
        <v>0.21753922677811582</v>
      </c>
      <c r="G216" s="301">
        <f t="shared" si="53"/>
        <v>0.23297592168169692</v>
      </c>
      <c r="H216" s="301">
        <f t="shared" si="53"/>
        <v>0.21503768037628668</v>
      </c>
      <c r="I216" s="301">
        <f t="shared" si="53"/>
        <v>0.21240815734029975</v>
      </c>
      <c r="J216" s="301">
        <f t="shared" si="53"/>
        <v>0.22444335085346354</v>
      </c>
      <c r="K216" s="301">
        <f t="shared" si="53"/>
        <v>0.23158961613708828</v>
      </c>
      <c r="L216" s="301">
        <f t="shared" si="53"/>
        <v>0.23600235243978296</v>
      </c>
      <c r="M216" s="301">
        <f t="shared" si="53"/>
        <v>0.2244573247478425</v>
      </c>
      <c r="N216" s="301">
        <f t="shared" si="53"/>
        <v>0.22477680507529188</v>
      </c>
      <c r="O216" s="301">
        <f t="shared" si="53"/>
        <v>0.23041688421134396</v>
      </c>
      <c r="P216" s="301">
        <f t="shared" si="53"/>
        <v>0.22218806117090367</v>
      </c>
      <c r="Q216" s="301">
        <f t="shared" si="53"/>
        <v>0.2222685201942759</v>
      </c>
      <c r="R216" s="301">
        <f t="shared" si="53"/>
        <v>0.21818286576665349</v>
      </c>
      <c r="S216" s="301">
        <f t="shared" si="53"/>
        <v>0.2085486229627814</v>
      </c>
      <c r="T216" s="301">
        <f t="shared" si="53"/>
        <v>0.19231175321464655</v>
      </c>
      <c r="U216" s="301">
        <f t="shared" si="53"/>
        <v>0.18006769223531088</v>
      </c>
      <c r="V216" s="301">
        <f t="shared" si="53"/>
        <v>0.19549959029630759</v>
      </c>
      <c r="W216" s="301">
        <f t="shared" si="53"/>
        <v>0.18471583189142604</v>
      </c>
      <c r="X216" s="301">
        <f t="shared" si="53"/>
        <v>0.19447956411700759</v>
      </c>
      <c r="Y216" s="301">
        <f t="shared" si="53"/>
        <v>0.18366964693617438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9.7865698573718022E-3</v>
      </c>
      <c r="C217" s="302">
        <f t="shared" si="54"/>
        <v>9.4557130769150309E-3</v>
      </c>
      <c r="D217" s="302">
        <f t="shared" si="54"/>
        <v>9.4517510596210507E-3</v>
      </c>
      <c r="E217" s="302">
        <f t="shared" si="54"/>
        <v>9.5505931360835156E-3</v>
      </c>
      <c r="F217" s="302">
        <f t="shared" si="54"/>
        <v>1.0189366739804301E-2</v>
      </c>
      <c r="G217" s="302">
        <f t="shared" si="54"/>
        <v>1.037420940698724E-2</v>
      </c>
      <c r="H217" s="302">
        <f t="shared" si="54"/>
        <v>1.0842711147247936E-2</v>
      </c>
      <c r="I217" s="302">
        <f t="shared" si="54"/>
        <v>1.0741707452820694E-2</v>
      </c>
      <c r="J217" s="302">
        <f t="shared" si="54"/>
        <v>1.1611152306357715E-2</v>
      </c>
      <c r="K217" s="302">
        <f t="shared" si="54"/>
        <v>1.0814530933948551E-2</v>
      </c>
      <c r="L217" s="302">
        <f t="shared" si="54"/>
        <v>1.3229882364875026E-2</v>
      </c>
      <c r="M217" s="302">
        <f t="shared" si="54"/>
        <v>1.3141347231253311E-2</v>
      </c>
      <c r="N217" s="302">
        <f t="shared" si="54"/>
        <v>1.3213470909487891E-2</v>
      </c>
      <c r="O217" s="302">
        <f t="shared" si="54"/>
        <v>1.2905684475735415E-2</v>
      </c>
      <c r="P217" s="302">
        <f t="shared" si="54"/>
        <v>1.2857202105495531E-2</v>
      </c>
      <c r="Q217" s="302">
        <f t="shared" si="54"/>
        <v>1.3007519279709036E-2</v>
      </c>
      <c r="R217" s="302">
        <f t="shared" si="54"/>
        <v>1.3021131026492579E-2</v>
      </c>
      <c r="S217" s="302">
        <f t="shared" si="54"/>
        <v>1.2894853607024375E-2</v>
      </c>
      <c r="T217" s="302">
        <f t="shared" si="54"/>
        <v>1.3319927069588983E-2</v>
      </c>
      <c r="U217" s="302">
        <f t="shared" si="54"/>
        <v>1.3082177826758832E-2</v>
      </c>
      <c r="V217" s="302">
        <f t="shared" si="54"/>
        <v>1.3321712906456028E-2</v>
      </c>
      <c r="W217" s="302">
        <f t="shared" si="54"/>
        <v>1.3417154872656507E-2</v>
      </c>
      <c r="X217" s="302">
        <f t="shared" si="54"/>
        <v>1.3652148553744784E-2</v>
      </c>
      <c r="Y217" s="302">
        <f t="shared" si="54"/>
        <v>1.3365967760302126E-2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0.18650657166032483</v>
      </c>
      <c r="C218" s="302">
        <f t="shared" si="55"/>
        <v>0.19880143275055384</v>
      </c>
      <c r="D218" s="302">
        <f t="shared" si="55"/>
        <v>0.21325086634342566</v>
      </c>
      <c r="E218" s="302">
        <f t="shared" si="55"/>
        <v>0.2156493105182595</v>
      </c>
      <c r="F218" s="302">
        <f t="shared" si="55"/>
        <v>0.18762155795357766</v>
      </c>
      <c r="G218" s="302">
        <f t="shared" si="55"/>
        <v>0.20370197827019335</v>
      </c>
      <c r="H218" s="302">
        <f t="shared" si="55"/>
        <v>0.1850619718973513</v>
      </c>
      <c r="I218" s="302">
        <f t="shared" si="55"/>
        <v>0.18237934357870381</v>
      </c>
      <c r="J218" s="302">
        <f t="shared" si="55"/>
        <v>0.19490092667075196</v>
      </c>
      <c r="K218" s="302">
        <f t="shared" si="55"/>
        <v>0.20229200012709397</v>
      </c>
      <c r="L218" s="302">
        <f t="shared" si="55"/>
        <v>0.20691250194473454</v>
      </c>
      <c r="M218" s="302">
        <f t="shared" si="55"/>
        <v>0.19488948068949938</v>
      </c>
      <c r="N218" s="302">
        <f t="shared" si="55"/>
        <v>0.19522070767698363</v>
      </c>
      <c r="O218" s="302">
        <f t="shared" si="55"/>
        <v>0.20110855309896691</v>
      </c>
      <c r="P218" s="302">
        <f t="shared" si="55"/>
        <v>0.19255848472825385</v>
      </c>
      <c r="Q218" s="302">
        <f t="shared" si="55"/>
        <v>0.1926381959851759</v>
      </c>
      <c r="R218" s="302">
        <f t="shared" si="55"/>
        <v>0.18833228247778785</v>
      </c>
      <c r="S218" s="302">
        <f t="shared" si="55"/>
        <v>0.17823960753785262</v>
      </c>
      <c r="T218" s="302">
        <f t="shared" si="55"/>
        <v>0.16140709294536498</v>
      </c>
      <c r="U218" s="302">
        <f t="shared" si="55"/>
        <v>0.14861494323908245</v>
      </c>
      <c r="V218" s="302">
        <f t="shared" si="55"/>
        <v>0.16465718771428822</v>
      </c>
      <c r="W218" s="302">
        <f t="shared" si="55"/>
        <v>0.1534640183265861</v>
      </c>
      <c r="X218" s="302">
        <f t="shared" si="55"/>
        <v>0.16366831172658533</v>
      </c>
      <c r="Y218" s="302">
        <f t="shared" si="55"/>
        <v>0.15238794832685243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2.0131710362712746E-2</v>
      </c>
      <c r="C219" s="303">
        <f t="shared" si="56"/>
        <v>1.9940792567560001E-2</v>
      </c>
      <c r="D219" s="303">
        <f t="shared" si="56"/>
        <v>1.9410766991459813E-2</v>
      </c>
      <c r="E219" s="303">
        <f t="shared" si="56"/>
        <v>1.9247449330186215E-2</v>
      </c>
      <c r="F219" s="303">
        <f t="shared" si="56"/>
        <v>1.9728302084733897E-2</v>
      </c>
      <c r="G219" s="303">
        <f t="shared" si="56"/>
        <v>1.8899734004516337E-2</v>
      </c>
      <c r="H219" s="303">
        <f t="shared" si="56"/>
        <v>1.913299733168744E-2</v>
      </c>
      <c r="I219" s="303">
        <f t="shared" si="56"/>
        <v>1.9287106308775257E-2</v>
      </c>
      <c r="J219" s="303">
        <f t="shared" si="56"/>
        <v>1.7931271876353815E-2</v>
      </c>
      <c r="K219" s="303">
        <f t="shared" si="56"/>
        <v>1.8483085076045732E-2</v>
      </c>
      <c r="L219" s="303">
        <f t="shared" si="56"/>
        <v>1.5859968130173391E-2</v>
      </c>
      <c r="M219" s="303">
        <f t="shared" si="56"/>
        <v>1.642649682708984E-2</v>
      </c>
      <c r="N219" s="303">
        <f t="shared" si="56"/>
        <v>1.63426264888204E-2</v>
      </c>
      <c r="O219" s="303">
        <f t="shared" si="56"/>
        <v>1.6402646636641639E-2</v>
      </c>
      <c r="P219" s="303">
        <f t="shared" si="56"/>
        <v>1.6772374337154304E-2</v>
      </c>
      <c r="Q219" s="303">
        <f t="shared" si="56"/>
        <v>1.6622804929390941E-2</v>
      </c>
      <c r="R219" s="303">
        <f t="shared" si="56"/>
        <v>1.6829452262373045E-2</v>
      </c>
      <c r="S219" s="303">
        <f t="shared" si="56"/>
        <v>1.7414161817904405E-2</v>
      </c>
      <c r="T219" s="303">
        <f t="shared" si="56"/>
        <v>1.7584733199692597E-2</v>
      </c>
      <c r="U219" s="303">
        <f t="shared" si="56"/>
        <v>1.8370571169469586E-2</v>
      </c>
      <c r="V219" s="303">
        <f t="shared" si="56"/>
        <v>1.7520689675563347E-2</v>
      </c>
      <c r="W219" s="303">
        <f t="shared" si="56"/>
        <v>1.7834658692183449E-2</v>
      </c>
      <c r="X219" s="303">
        <f t="shared" si="56"/>
        <v>1.7159103836677465E-2</v>
      </c>
      <c r="Y219" s="303">
        <f t="shared" si="56"/>
        <v>1.7915730849019811E-2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0.5372802602201584</v>
      </c>
      <c r="C233" s="304">
        <f>IF(C$34=0,0,C$34/NFM_fec!C$34)</f>
        <v>0.53730255970067942</v>
      </c>
      <c r="D233" s="304">
        <f>IF(D$34=0,0,D$34/NFM_fec!D$34)</f>
        <v>0.53721853896988636</v>
      </c>
      <c r="E233" s="304">
        <f>IF(E$34=0,0,E$34/NFM_fec!E$34)</f>
        <v>0.53751621485116452</v>
      </c>
      <c r="F233" s="304">
        <f>IF(F$34=0,0,F$34/NFM_fec!F$34)</f>
        <v>0.5378411174518416</v>
      </c>
      <c r="G233" s="304">
        <f>IF(G$34=0,0,G$34/NFM_fec!G$34)</f>
        <v>0.54299903522983051</v>
      </c>
      <c r="H233" s="304">
        <f>IF(H$34=0,0,H$34/NFM_fec!H$34)</f>
        <v>0.54286907258623907</v>
      </c>
      <c r="I233" s="304">
        <f>IF(I$34=0,0,I$34/NFM_fec!I$34)</f>
        <v>0.54304020492638572</v>
      </c>
      <c r="J233" s="304">
        <f>IF(J$34=0,0,J$34/NFM_fec!J$34)</f>
        <v>0.5423017088351183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0.45253491936094359</v>
      </c>
      <c r="C234" s="305">
        <f>IF(C$35=0,0,C$35/NFM_fec!C$35)</f>
        <v>0.45253491936094342</v>
      </c>
      <c r="D234" s="305">
        <f>IF(D$35=0,0,D$35/NFM_fec!D$35)</f>
        <v>0.45253491936094364</v>
      </c>
      <c r="E234" s="305">
        <f>IF(E$35=0,0,E$35/NFM_fec!E$35)</f>
        <v>0.45253491936094342</v>
      </c>
      <c r="F234" s="305">
        <f>IF(F$35=0,0,F$35/NFM_fec!F$35)</f>
        <v>0.45253491936094353</v>
      </c>
      <c r="G234" s="305">
        <f>IF(G$35=0,0,G$35/NFM_fec!G$35)</f>
        <v>0.45639177037351808</v>
      </c>
      <c r="H234" s="305">
        <f>IF(H$35=0,0,H$35/NFM_fec!H$35)</f>
        <v>0.45639177037351797</v>
      </c>
      <c r="I234" s="305">
        <f>IF(I$35=0,0,I$35/NFM_fec!I$35)</f>
        <v>0.45639177037351802</v>
      </c>
      <c r="J234" s="305">
        <f>IF(J$35=0,0,J$35/NFM_fec!J$35)</f>
        <v>0.45639177037351814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0.11742448080044222</v>
      </c>
      <c r="C235" s="306">
        <f>IF(C$36=0,0,C$36/NFM_fec!C$36)</f>
        <v>0.1174244808004422</v>
      </c>
      <c r="D235" s="306">
        <f>IF(D$36=0,0,D$36/NFM_fec!D$36)</f>
        <v>0.11742448080044222</v>
      </c>
      <c r="E235" s="306">
        <f>IF(E$36=0,0,E$36/NFM_fec!E$36)</f>
        <v>0.11742448080044222</v>
      </c>
      <c r="F235" s="306">
        <f>IF(F$36=0,0,F$36/NFM_fec!F$36)</f>
        <v>0.1174244808004422</v>
      </c>
      <c r="G235" s="306">
        <f>IF(G$36=0,0,G$36/NFM_fec!G$36)</f>
        <v>0.11842526263693738</v>
      </c>
      <c r="H235" s="306">
        <f>IF(H$36=0,0,H$36/NFM_fec!H$36)</f>
        <v>0.1184252626369374</v>
      </c>
      <c r="I235" s="306">
        <f>IF(I$36=0,0,I$36/NFM_fec!I$36)</f>
        <v>0.11842526263693737</v>
      </c>
      <c r="J235" s="306">
        <f>IF(J$36=0,0,J$36/NFM_fec!J$36)</f>
        <v>0.11842526263693733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0.64342375734459378</v>
      </c>
      <c r="C236" s="306">
        <f>IF(C$37=0,0,C$37/NFM_fec!C$37)</f>
        <v>0.64342375734459378</v>
      </c>
      <c r="D236" s="306">
        <f>IF(D$37=0,0,D$37/NFM_fec!D$37)</f>
        <v>0.64342375734459367</v>
      </c>
      <c r="E236" s="306">
        <f>IF(E$37=0,0,E$37/NFM_fec!E$37)</f>
        <v>0.64342375734459401</v>
      </c>
      <c r="F236" s="306">
        <f>IF(F$37=0,0,F$37/NFM_fec!F$37)</f>
        <v>0.64342375734459367</v>
      </c>
      <c r="G236" s="306">
        <f>IF(G$37=0,0,G$37/NFM_fec!G$37)</f>
        <v>0.64890751000954505</v>
      </c>
      <c r="H236" s="306">
        <f>IF(H$37=0,0,H$37/NFM_fec!H$37)</f>
        <v>0.64890751000954516</v>
      </c>
      <c r="I236" s="306">
        <f>IF(I$37=0,0,I$37/NFM_fec!I$37)</f>
        <v>0.64890751000954472</v>
      </c>
      <c r="J236" s="306">
        <f>IF(J$37=0,0,J$37/NFM_fec!J$37)</f>
        <v>0.64890751000954483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0.44887981973201957</v>
      </c>
      <c r="C237" s="306">
        <f>IF(C$38=0,0,C$38/NFM_fec!C$38)</f>
        <v>0.44887981973201979</v>
      </c>
      <c r="D237" s="306">
        <f>IF(D$38=0,0,D$38/NFM_fec!D$38)</f>
        <v>0.44887981973201974</v>
      </c>
      <c r="E237" s="306">
        <f>IF(E$38=0,0,E$38/NFM_fec!E$38)</f>
        <v>0.44887981973201962</v>
      </c>
      <c r="F237" s="306">
        <f>IF(F$38=0,0,F$38/NFM_fec!F$38)</f>
        <v>0.44887981973201962</v>
      </c>
      <c r="G237" s="306">
        <f>IF(G$38=0,0,G$38/NFM_fec!G$38)</f>
        <v>0.45270551917130847</v>
      </c>
      <c r="H237" s="306">
        <f>IF(H$38=0,0,H$38/NFM_fec!H$38)</f>
        <v>0.45270551917130841</v>
      </c>
      <c r="I237" s="306">
        <f>IF(I$38=0,0,I$38/NFM_fec!I$38)</f>
        <v>0.45270551917130863</v>
      </c>
      <c r="J237" s="306">
        <f>IF(J$38=0,0,J$38/NFM_fec!J$38)</f>
        <v>0.45270551917130858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0.73761098944588244</v>
      </c>
      <c r="C238" s="307">
        <f>IF(C$39=0,0,C$39/NFM_fec!C$39)</f>
        <v>0.73918357382883682</v>
      </c>
      <c r="D238" s="307">
        <f>IF(D$39=0,0,D$39/NFM_fec!D$39)</f>
        <v>0.73789959702170016</v>
      </c>
      <c r="E238" s="307">
        <f>IF(E$39=0,0,E$39/NFM_fec!E$39)</f>
        <v>0.73740560079825468</v>
      </c>
      <c r="F238" s="307">
        <f>IF(F$39=0,0,F$39/NFM_fec!F$39)</f>
        <v>0.73574621152764474</v>
      </c>
      <c r="G238" s="307">
        <f>IF(G$39=0,0,G$39/NFM_fec!G$39)</f>
        <v>0.73968242715711885</v>
      </c>
      <c r="H238" s="307">
        <f>IF(H$39=0,0,H$39/NFM_fec!H$39)</f>
        <v>0.73847459254187653</v>
      </c>
      <c r="I238" s="307">
        <f>IF(I$39=0,0,I$39/NFM_fec!I$39)</f>
        <v>0.73913970699827947</v>
      </c>
      <c r="J238" s="307">
        <f>IF(J$39=0,0,J$39/NFM_fec!J$39)</f>
        <v>0.73321408107682995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0.54739120604428471</v>
      </c>
      <c r="C239" s="308">
        <f>IF(C$45=0,0,C$45/NFM_fec!C$45)</f>
        <v>0.54739120604428482</v>
      </c>
      <c r="D239" s="308">
        <f>IF(D$45=0,0,D$45/NFM_fec!D$45)</f>
        <v>0.54739120604428471</v>
      </c>
      <c r="E239" s="308">
        <f>IF(E$45=0,0,E$45/NFM_fec!E$45)</f>
        <v>0.5473912060442846</v>
      </c>
      <c r="F239" s="308">
        <f>IF(F$45=0,0,F$45/NFM_fec!F$45)</f>
        <v>0.5473912060442846</v>
      </c>
      <c r="G239" s="308">
        <f>IF(G$45=0,0,G$45/NFM_fec!G$45)</f>
        <v>0.55205649536668122</v>
      </c>
      <c r="H239" s="308">
        <f>IF(H$45=0,0,H$45/NFM_fec!H$45)</f>
        <v>0.55205649536668144</v>
      </c>
      <c r="I239" s="308">
        <f>IF(I$45=0,0,I$45/NFM_fec!I$45)</f>
        <v>0.55205649536668144</v>
      </c>
      <c r="J239" s="308">
        <f>IF(J$45=0,0,J$45/NFM_fec!J$45)</f>
        <v>0.55205649536668144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0.46235095741195276</v>
      </c>
      <c r="C240" s="308">
        <f>IF(C$46=0,0,C$46/NFM_fec!C$46)</f>
        <v>0.46327923485225975</v>
      </c>
      <c r="D240" s="308">
        <f>IF(D$46=0,0,D$46/NFM_fec!D$46)</f>
        <v>0.46346351949831927</v>
      </c>
      <c r="E240" s="308">
        <f>IF(E$46=0,0,E$46/NFM_fec!E$46)</f>
        <v>0.46382938312238436</v>
      </c>
      <c r="F240" s="308">
        <f>IF(F$46=0,0,F$46/NFM_fec!F$46)</f>
        <v>0.46245851464369236</v>
      </c>
      <c r="G240" s="308">
        <f>IF(G$46=0,0,G$46/NFM_fec!G$46)</f>
        <v>0.4649122112589269</v>
      </c>
      <c r="H240" s="308">
        <f>IF(H$46=0,0,H$46/NFM_fec!H$46)</f>
        <v>0.46429013744461395</v>
      </c>
      <c r="I240" s="308">
        <f>IF(I$46=0,0,I$46/NFM_fec!I$46)</f>
        <v>0.46631665236056757</v>
      </c>
      <c r="J240" s="308">
        <f>IF(J$46=0,0,J$46/NFM_fec!J$46)</f>
        <v>0.46253060085205111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0.49934270318929713</v>
      </c>
      <c r="C241" s="309">
        <f>IF(C$53=0,0,C$53/NFM_fec!C$53)</f>
        <v>0.50017004182727542</v>
      </c>
      <c r="D241" s="309">
        <f>IF(D$53=0,0,D$53/NFM_fec!D$53)</f>
        <v>0.50131561783705525</v>
      </c>
      <c r="E241" s="309">
        <f>IF(E$53=0,0,E$53/NFM_fec!E$53)</f>
        <v>0.50495152466019499</v>
      </c>
      <c r="F241" s="309">
        <f>IF(F$53=0,0,F$53/NFM_fec!F$53)</f>
        <v>0.50771647637978523</v>
      </c>
      <c r="G241" s="309">
        <f>IF(G$53=0,0,G$53/NFM_fec!G$53)</f>
        <v>0.5271738096467431</v>
      </c>
      <c r="H241" s="309">
        <f>IF(H$53=0,0,H$53/NFM_fec!H$53)</f>
        <v>0.52460918559728087</v>
      </c>
      <c r="I241" s="309">
        <f>IF(I$53=0,0,I$53/NFM_fec!I$53)</f>
        <v>0.52313118244142132</v>
      </c>
      <c r="J241" s="309">
        <f>IF(J$53=0,0,J$53/NFM_fec!J$53)</f>
        <v>0.51923982373564381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0.43648935697618013</v>
      </c>
      <c r="C243" s="304">
        <f>IF(C$72=0,0,C$72/NFM_fec!C$72)</f>
        <v>0.43752739208483821</v>
      </c>
      <c r="D243" s="304">
        <f>IF(D$72=0,0,D$72/NFM_fec!D$72)</f>
        <v>0.43971323593564193</v>
      </c>
      <c r="E243" s="304">
        <f>IF(E$72=0,0,E$72/NFM_fec!E$72)</f>
        <v>0.44466411913036924</v>
      </c>
      <c r="F243" s="304">
        <f>IF(F$72=0,0,F$72/NFM_fec!F$72)</f>
        <v>0.44592328565286921</v>
      </c>
      <c r="G243" s="304">
        <f>IF(G$72=0,0,G$72/NFM_fec!G$72)</f>
        <v>0.45025889920519657</v>
      </c>
      <c r="H243" s="304">
        <f>IF(H$72=0,0,H$72/NFM_fec!H$72)</f>
        <v>0.4665020473745502</v>
      </c>
      <c r="I243" s="304">
        <f>IF(I$72=0,0,I$72/NFM_fec!I$72)</f>
        <v>0.46841983819660071</v>
      </c>
      <c r="J243" s="304">
        <f>IF(J$72=0,0,J$72/NFM_fec!J$72)</f>
        <v>0.46546389471214339</v>
      </c>
      <c r="K243" s="304">
        <f>IF(K$72=0,0,K$72/NFM_fec!K$72)</f>
        <v>0.46850634054224571</v>
      </c>
      <c r="L243" s="304">
        <f>IF(L$72=0,0,L$72/NFM_fec!L$72)</f>
        <v>0.46288031680961295</v>
      </c>
      <c r="M243" s="304">
        <f>IF(M$72=0,0,M$72/NFM_fec!M$72)</f>
        <v>0.46266031951137754</v>
      </c>
      <c r="N243" s="304">
        <f>IF(N$72=0,0,N$72/NFM_fec!N$72)</f>
        <v>0.46294162395485616</v>
      </c>
      <c r="O243" s="304">
        <f>IF(O$72=0,0,O$72/NFM_fec!O$72)</f>
        <v>0.48001875731859139</v>
      </c>
      <c r="P243" s="304">
        <f>IF(P$72=0,0,P$72/NFM_fec!P$72)</f>
        <v>0.48700832889150991</v>
      </c>
      <c r="Q243" s="304">
        <f>IF(Q$72=0,0,Q$72/NFM_fec!Q$72)</f>
        <v>0.49004036024558428</v>
      </c>
      <c r="R243" s="304">
        <f>IF(R$72=0,0,R$72/NFM_fec!R$72)</f>
        <v>0.49539054961293105</v>
      </c>
      <c r="S243" s="304">
        <f>IF(S$72=0,0,S$72/NFM_fec!S$72)</f>
        <v>0.49540741125896726</v>
      </c>
      <c r="T243" s="304">
        <f>IF(T$72=0,0,T$72/NFM_fec!T$72)</f>
        <v>0.5010294373747981</v>
      </c>
      <c r="U243" s="304">
        <f>IF(U$72=0,0,U$72/NFM_fec!U$72)</f>
        <v>0.50061012561485052</v>
      </c>
      <c r="V243" s="304">
        <f>IF(V$72=0,0,V$72/NFM_fec!V$72)</f>
        <v>0.5009274710135313</v>
      </c>
      <c r="W243" s="304">
        <f>IF(W$72=0,0,W$72/NFM_fec!W$72)</f>
        <v>0.50108039254557324</v>
      </c>
      <c r="X243" s="304">
        <f>IF(X$72=0,0,X$72/NFM_fec!X$72)</f>
        <v>0.49915898348471688</v>
      </c>
      <c r="Y243" s="304">
        <f>IF(Y$72=0,0,Y$72/NFM_fec!Y$72)</f>
        <v>0.50326604129411656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0.38178042760780972</v>
      </c>
      <c r="C244" s="305">
        <f>IF(C$73=0,0,C$73/NFM_fec!C$73)</f>
        <v>0.38178042760780995</v>
      </c>
      <c r="D244" s="305">
        <f>IF(D$73=0,0,D$73/NFM_fec!D$73)</f>
        <v>0.38297873577605956</v>
      </c>
      <c r="E244" s="305">
        <f>IF(E$73=0,0,E$73/NFM_fec!E$73)</f>
        <v>0.38604262114331112</v>
      </c>
      <c r="F244" s="305">
        <f>IF(F$73=0,0,F$73/NFM_fec!F$73)</f>
        <v>0.38770088710310358</v>
      </c>
      <c r="G244" s="305">
        <f>IF(G$73=0,0,G$73/NFM_fec!G$73)</f>
        <v>0.38770088710310346</v>
      </c>
      <c r="H244" s="305">
        <f>IF(H$73=0,0,H$73/NFM_fec!H$73)</f>
        <v>0.4036737337569688</v>
      </c>
      <c r="I244" s="305">
        <f>IF(I$73=0,0,I$73/NFM_fec!I$73)</f>
        <v>0.40454478215392037</v>
      </c>
      <c r="J244" s="305">
        <f>IF(J$73=0,0,J$73/NFM_fec!J$73)</f>
        <v>0.40454478215392037</v>
      </c>
      <c r="K244" s="305">
        <f>IF(K$73=0,0,K$73/NFM_fec!K$73)</f>
        <v>0.40454478215392031</v>
      </c>
      <c r="L244" s="305">
        <f>IF(L$73=0,0,L$73/NFM_fec!L$73)</f>
        <v>0.40454478215392042</v>
      </c>
      <c r="M244" s="305">
        <f>IF(M$73=0,0,M$73/NFM_fec!M$73)</f>
        <v>0.40454478215392048</v>
      </c>
      <c r="N244" s="305">
        <f>IF(N$73=0,0,N$73/NFM_fec!N$73)</f>
        <v>0.40454478215392042</v>
      </c>
      <c r="O244" s="305">
        <f>IF(O$73=0,0,O$73/NFM_fec!O$73)</f>
        <v>0.41909030393852831</v>
      </c>
      <c r="P244" s="305">
        <f>IF(P$73=0,0,P$73/NFM_fec!P$73)</f>
        <v>0.42578735118600031</v>
      </c>
      <c r="Q244" s="305">
        <f>IF(Q$73=0,0,Q$73/NFM_fec!Q$73)</f>
        <v>0.42893386824368235</v>
      </c>
      <c r="R244" s="305">
        <f>IF(R$73=0,0,R$73/NFM_fec!R$73)</f>
        <v>0.43373751950962991</v>
      </c>
      <c r="S244" s="305">
        <f>IF(S$73=0,0,S$73/NFM_fec!S$73)</f>
        <v>0.43536591405330077</v>
      </c>
      <c r="T244" s="305">
        <f>IF(T$73=0,0,T$73/NFM_fec!T$73)</f>
        <v>0.44181820042667791</v>
      </c>
      <c r="U244" s="305">
        <f>IF(U$73=0,0,U$73/NFM_fec!U$73)</f>
        <v>0.44181820042667769</v>
      </c>
      <c r="V244" s="305">
        <f>IF(V$73=0,0,V$73/NFM_fec!V$73)</f>
        <v>0.44181820042667774</v>
      </c>
      <c r="W244" s="305">
        <f>IF(W$73=0,0,W$73/NFM_fec!W$73)</f>
        <v>0.44181820042667774</v>
      </c>
      <c r="X244" s="305">
        <f>IF(X$73=0,0,X$73/NFM_fec!X$73)</f>
        <v>0.4418182004266778</v>
      </c>
      <c r="Y244" s="305">
        <f>IF(Y$73=0,0,Y$73/NFM_fec!Y$73)</f>
        <v>0.44429856991733535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9.9089100853741924E-2</v>
      </c>
      <c r="C245" s="306">
        <f>IF(C$74=0,0,C$74/NFM_fec!C$74)</f>
        <v>9.9089100853741952E-2</v>
      </c>
      <c r="D245" s="306">
        <f>IF(D$74=0,0,D$74/NFM_fec!D$74)</f>
        <v>9.9400115432675559E-2</v>
      </c>
      <c r="E245" s="306">
        <f>IF(E$74=0,0,E$74/NFM_fec!E$74)</f>
        <v>0.10019533075594983</v>
      </c>
      <c r="F245" s="306">
        <f>IF(F$74=0,0,F$74/NFM_fec!F$74)</f>
        <v>0.10062572495913559</v>
      </c>
      <c r="G245" s="306">
        <f>IF(G$74=0,0,G$74/NFM_fec!G$74)</f>
        <v>0.1006257249591356</v>
      </c>
      <c r="H245" s="306">
        <f>IF(H$74=0,0,H$74/NFM_fec!H$74)</f>
        <v>0.1047713932505235</v>
      </c>
      <c r="I245" s="306">
        <f>IF(I$74=0,0,I$74/NFM_fec!I$74)</f>
        <v>0.1049974692780319</v>
      </c>
      <c r="J245" s="306">
        <f>IF(J$74=0,0,J$74/NFM_fec!J$74)</f>
        <v>0.10499746927803189</v>
      </c>
      <c r="K245" s="306">
        <f>IF(K$74=0,0,K$74/NFM_fec!K$74)</f>
        <v>0.1049974692780319</v>
      </c>
      <c r="L245" s="306">
        <f>IF(L$74=0,0,L$74/NFM_fec!L$74)</f>
        <v>0.10499746927803187</v>
      </c>
      <c r="M245" s="306">
        <f>IF(M$74=0,0,M$74/NFM_fec!M$74)</f>
        <v>0.1049974692780319</v>
      </c>
      <c r="N245" s="306">
        <f>IF(N$74=0,0,N$74/NFM_fec!N$74)</f>
        <v>0.10499746927803184</v>
      </c>
      <c r="O245" s="306">
        <f>IF(O$74=0,0,O$74/NFM_fec!O$74)</f>
        <v>0.10879323834678926</v>
      </c>
      <c r="P245" s="306">
        <f>IF(P$74=0,0,P$74/NFM_fec!P$74)</f>
        <v>0.11051086628060068</v>
      </c>
      <c r="Q245" s="306">
        <f>IF(Q$74=0,0,Q$74/NFM_fec!Q$74)</f>
        <v>0.11132752822427416</v>
      </c>
      <c r="R245" s="306">
        <f>IF(R$74=0,0,R$74/NFM_fec!R$74)</f>
        <v>0.11257429063098046</v>
      </c>
      <c r="S245" s="306">
        <f>IF(S$74=0,0,S$74/NFM_fec!S$74)</f>
        <v>0.11299693186531125</v>
      </c>
      <c r="T245" s="306">
        <f>IF(T$74=0,0,T$74/NFM_fec!T$74)</f>
        <v>0.11467158883815516</v>
      </c>
      <c r="U245" s="306">
        <f>IF(U$74=0,0,U$74/NFM_fec!U$74)</f>
        <v>0.1146715888381552</v>
      </c>
      <c r="V245" s="306">
        <f>IF(V$74=0,0,V$74/NFM_fec!V$74)</f>
        <v>0.1146715888381552</v>
      </c>
      <c r="W245" s="306">
        <f>IF(W$74=0,0,W$74/NFM_fec!W$74)</f>
        <v>0.1146715888381552</v>
      </c>
      <c r="X245" s="306">
        <f>IF(X$74=0,0,X$74/NFM_fec!X$74)</f>
        <v>0.1146715888381552</v>
      </c>
      <c r="Y245" s="306">
        <f>IF(Y$74=0,0,Y$74/NFM_fec!Y$74)</f>
        <v>0.11531535568643056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0.54497501661066095</v>
      </c>
      <c r="C246" s="306">
        <f>IF(C$75=0,0,C$75/NFM_fec!C$75)</f>
        <v>0.54497501661066072</v>
      </c>
      <c r="D246" s="306">
        <f>IF(D$75=0,0,D$75/NFM_fec!D$75)</f>
        <v>0.54668554959420934</v>
      </c>
      <c r="E246" s="306">
        <f>IF(E$75=0,0,E$75/NFM_fec!E$75)</f>
        <v>0.55105911318774847</v>
      </c>
      <c r="F246" s="306">
        <f>IF(F$75=0,0,F$75/NFM_fec!F$75)</f>
        <v>0.55342621598724295</v>
      </c>
      <c r="G246" s="306">
        <f>IF(G$75=0,0,G$75/NFM_fec!G$75)</f>
        <v>0.55342621598724284</v>
      </c>
      <c r="H246" s="306">
        <f>IF(H$75=0,0,H$75/NFM_fec!H$75)</f>
        <v>0.57469959630425171</v>
      </c>
      <c r="I246" s="306">
        <f>IF(I$75=0,0,I$75/NFM_fec!I$75)</f>
        <v>0.57747014627100524</v>
      </c>
      <c r="J246" s="306">
        <f>IF(J$75=0,0,J$75/NFM_fec!J$75)</f>
        <v>0.57747014627100524</v>
      </c>
      <c r="K246" s="306">
        <f>IF(K$75=0,0,K$75/NFM_fec!K$75)</f>
        <v>0.57747014627100535</v>
      </c>
      <c r="L246" s="306">
        <f>IF(L$75=0,0,L$75/NFM_fec!L$75)</f>
        <v>0.57747014627100524</v>
      </c>
      <c r="M246" s="306">
        <f>IF(M$75=0,0,M$75/NFM_fec!M$75)</f>
        <v>0.57747014627100512</v>
      </c>
      <c r="N246" s="306">
        <f>IF(N$75=0,0,N$75/NFM_fec!N$75)</f>
        <v>0.57747014627100535</v>
      </c>
      <c r="O246" s="306">
        <f>IF(O$75=0,0,O$75/NFM_fec!O$75)</f>
        <v>0.59633913355963775</v>
      </c>
      <c r="P246" s="306">
        <f>IF(P$75=0,0,P$75/NFM_fec!P$75)</f>
        <v>0.607792993054034</v>
      </c>
      <c r="Q246" s="306">
        <f>IF(Q$75=0,0,Q$75/NFM_fec!Q$75)</f>
        <v>0.61228450980495985</v>
      </c>
      <c r="R246" s="306">
        <f>IF(R$75=0,0,R$75/NFM_fec!R$75)</f>
        <v>0.61914151382911753</v>
      </c>
      <c r="S246" s="306">
        <f>IF(S$75=0,0,S$75/NFM_fec!S$75)</f>
        <v>0.62146597647652579</v>
      </c>
      <c r="T246" s="306">
        <f>IF(T$75=0,0,T$75/NFM_fec!T$75)</f>
        <v>0.63067633567576686</v>
      </c>
      <c r="U246" s="306">
        <f>IF(U$75=0,0,U$75/NFM_fec!U$75)</f>
        <v>0.63067633567576686</v>
      </c>
      <c r="V246" s="306">
        <f>IF(V$75=0,0,V$75/NFM_fec!V$75)</f>
        <v>0.63067633567576697</v>
      </c>
      <c r="W246" s="306">
        <f>IF(W$75=0,0,W$75/NFM_fec!W$75)</f>
        <v>0.63067633567576697</v>
      </c>
      <c r="X246" s="306">
        <f>IF(X$75=0,0,X$75/NFM_fec!X$75)</f>
        <v>0.63067633567576675</v>
      </c>
      <c r="Y246" s="306">
        <f>IF(Y$75=0,0,Y$75/NFM_fec!Y$75)</f>
        <v>0.63421695564112646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0.37822605036382018</v>
      </c>
      <c r="C247" s="306">
        <f>IF(C$76=0,0,C$76/NFM_fec!C$76)</f>
        <v>0.37822605036382034</v>
      </c>
      <c r="D247" s="306">
        <f>IF(D$76=0,0,D$76/NFM_fec!D$76)</f>
        <v>0.37941320227843162</v>
      </c>
      <c r="E247" s="306">
        <f>IF(E$76=0,0,E$76/NFM_fec!E$76)</f>
        <v>0.38244856286117374</v>
      </c>
      <c r="F247" s="306">
        <f>IF(F$76=0,0,F$76/NFM_fec!F$76)</f>
        <v>0.38409139035852596</v>
      </c>
      <c r="G247" s="306">
        <f>IF(G$76=0,0,G$76/NFM_fec!G$76)</f>
        <v>0.38409139035852574</v>
      </c>
      <c r="H247" s="306">
        <f>IF(H$76=0,0,H$76/NFM_fec!H$76)</f>
        <v>0.39991552974883665</v>
      </c>
      <c r="I247" s="306">
        <f>IF(I$76=0,0,I$76/NFM_fec!I$76)</f>
        <v>0.40077846868187489</v>
      </c>
      <c r="J247" s="306">
        <f>IF(J$76=0,0,J$76/NFM_fec!J$76)</f>
        <v>0.40077846868187472</v>
      </c>
      <c r="K247" s="306">
        <f>IF(K$76=0,0,K$76/NFM_fec!K$76)</f>
        <v>0.40077846868187483</v>
      </c>
      <c r="L247" s="306">
        <f>IF(L$76=0,0,L$76/NFM_fec!L$76)</f>
        <v>0.40077846868187483</v>
      </c>
      <c r="M247" s="306">
        <f>IF(M$76=0,0,M$76/NFM_fec!M$76)</f>
        <v>0.40077846868187494</v>
      </c>
      <c r="N247" s="306">
        <f>IF(N$76=0,0,N$76/NFM_fec!N$76)</f>
        <v>0.40077846868187483</v>
      </c>
      <c r="O247" s="306">
        <f>IF(O$76=0,0,O$76/NFM_fec!O$76)</f>
        <v>0.41526703231399748</v>
      </c>
      <c r="P247" s="306">
        <f>IF(P$76=0,0,P$76/NFM_fec!P$76)</f>
        <v>0.42182326931486591</v>
      </c>
      <c r="Q247" s="306">
        <f>IF(Q$76=0,0,Q$76/NFM_fec!Q$76)</f>
        <v>0.42494049228668374</v>
      </c>
      <c r="R247" s="306">
        <f>IF(R$76=0,0,R$76/NFM_fec!R$76)</f>
        <v>0.42969942154093771</v>
      </c>
      <c r="S247" s="306">
        <f>IF(S$76=0,0,S$76/NFM_fec!S$76)</f>
        <v>0.43131265572516747</v>
      </c>
      <c r="T247" s="306">
        <f>IF(T$76=0,0,T$76/NFM_fec!T$76)</f>
        <v>0.43770487128768321</v>
      </c>
      <c r="U247" s="306">
        <f>IF(U$76=0,0,U$76/NFM_fec!U$76)</f>
        <v>0.43770487128768332</v>
      </c>
      <c r="V247" s="306">
        <f>IF(V$76=0,0,V$76/NFM_fec!V$76)</f>
        <v>0.43770487128768309</v>
      </c>
      <c r="W247" s="306">
        <f>IF(W$76=0,0,W$76/NFM_fec!W$76)</f>
        <v>0.43770487128768315</v>
      </c>
      <c r="X247" s="306">
        <f>IF(X$76=0,0,X$76/NFM_fec!X$76)</f>
        <v>0.43770487128768343</v>
      </c>
      <c r="Y247" s="306">
        <f>IF(Y$76=0,0,Y$76/NFM_fec!Y$76)</f>
        <v>0.44016214852887803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0.62479106808977836</v>
      </c>
      <c r="C248" s="307">
        <f>IF(C$77=0,0,C$77/NFM_fec!C$77)</f>
        <v>0.62612312074401721</v>
      </c>
      <c r="D248" s="307">
        <f>IF(D$77=0,0,D$77/NFM_fec!D$77)</f>
        <v>0.62699735407612134</v>
      </c>
      <c r="E248" s="307">
        <f>IF(E$77=0,0,E$77/NFM_fec!E$77)</f>
        <v>0.63159031435532054</v>
      </c>
      <c r="F248" s="307">
        <f>IF(F$77=0,0,F$77/NFM_fec!F$77)</f>
        <v>0.63287596557822356</v>
      </c>
      <c r="G248" s="307">
        <f>IF(G$77=0,0,G$77/NFM_fec!G$77)</f>
        <v>0.63088494188598576</v>
      </c>
      <c r="H248" s="307">
        <f>IF(H$77=0,0,H$77/NFM_fec!H$77)</f>
        <v>0.65580408160410508</v>
      </c>
      <c r="I248" s="307">
        <f>IF(I$77=0,0,I$77/NFM_fec!I$77)</f>
        <v>0.65781110858616731</v>
      </c>
      <c r="J248" s="307">
        <f>IF(J$77=0,0,J$77/NFM_fec!J$77)</f>
        <v>0.65253748775434206</v>
      </c>
      <c r="K248" s="307">
        <f>IF(K$77=0,0,K$77/NFM_fec!K$77)</f>
        <v>0.65602657340786508</v>
      </c>
      <c r="L248" s="307">
        <f>IF(L$77=0,0,L$77/NFM_fec!L$77)</f>
        <v>0.64325562056480379</v>
      </c>
      <c r="M248" s="307">
        <f>IF(M$77=0,0,M$77/NFM_fec!M$77)</f>
        <v>0.64501929291843463</v>
      </c>
      <c r="N248" s="307">
        <f>IF(N$77=0,0,N$77/NFM_fec!N$77)</f>
        <v>0.64443347799526096</v>
      </c>
      <c r="O248" s="307">
        <f>IF(O$77=0,0,O$77/NFM_fec!O$77)</f>
        <v>0.66871632642409995</v>
      </c>
      <c r="P248" s="307">
        <f>IF(P$77=0,0,P$77/NFM_fec!P$77)</f>
        <v>0.68028055577804947</v>
      </c>
      <c r="Q248" s="307">
        <f>IF(Q$77=0,0,Q$77/NFM_fec!Q$77)</f>
        <v>0.68474969005954756</v>
      </c>
      <c r="R248" s="307">
        <f>IF(R$77=0,0,R$77/NFM_fec!R$77)</f>
        <v>0.69266282613873886</v>
      </c>
      <c r="S248" s="307">
        <f>IF(S$77=0,0,S$77/NFM_fec!S$77)</f>
        <v>0.69706256754525109</v>
      </c>
      <c r="T248" s="307">
        <f>IF(T$77=0,0,T$77/NFM_fec!T$77)</f>
        <v>0.70652954535529489</v>
      </c>
      <c r="U248" s="307">
        <f>IF(U$77=0,0,U$77/NFM_fec!U$77)</f>
        <v>0.70882292255292267</v>
      </c>
      <c r="V248" s="307">
        <f>IF(V$77=0,0,V$77/NFM_fec!V$77)</f>
        <v>0.70668542945193125</v>
      </c>
      <c r="W248" s="307">
        <f>IF(W$77=0,0,W$77/NFM_fec!W$77)</f>
        <v>0.70733382137830869</v>
      </c>
      <c r="X248" s="307">
        <f>IF(X$77=0,0,X$77/NFM_fec!X$77)</f>
        <v>0.70522468521203208</v>
      </c>
      <c r="Y248" s="307">
        <f>IF(Y$77=0,0,Y$77/NFM_fec!Y$77)</f>
        <v>0.71157939922060531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0.41785391910942721</v>
      </c>
      <c r="C249" s="308">
        <f>IF(C$83=0,0,C$83/NFM_fec!C$83)</f>
        <v>0.41869285836160125</v>
      </c>
      <c r="D249" s="308">
        <f>IF(D$83=0,0,D$83/NFM_fec!D$83)</f>
        <v>0.42017409661669525</v>
      </c>
      <c r="E249" s="308">
        <f>IF(E$83=0,0,E$83/NFM_fec!E$83)</f>
        <v>0.42386989426849858</v>
      </c>
      <c r="F249" s="308">
        <f>IF(F$83=0,0,F$83/NFM_fec!F$83)</f>
        <v>0.42443250148249145</v>
      </c>
      <c r="G249" s="308">
        <f>IF(G$83=0,0,G$83/NFM_fec!G$83)</f>
        <v>0.42307863906197091</v>
      </c>
      <c r="H249" s="308">
        <f>IF(H$83=0,0,H$83/NFM_fec!H$83)</f>
        <v>0.43991958865449593</v>
      </c>
      <c r="I249" s="308">
        <f>IF(I$83=0,0,I$83/NFM_fec!I$83)</f>
        <v>0.44279313508210955</v>
      </c>
      <c r="J249" s="308">
        <f>IF(J$83=0,0,J$83/NFM_fec!J$83)</f>
        <v>0.43919807235262748</v>
      </c>
      <c r="K249" s="308">
        <f>IF(K$83=0,0,K$83/NFM_fec!K$83)</f>
        <v>0.44144042085477136</v>
      </c>
      <c r="L249" s="308">
        <f>IF(L$83=0,0,L$83/NFM_fec!L$83)</f>
        <v>0.43323950939388106</v>
      </c>
      <c r="M249" s="308">
        <f>IF(M$83=0,0,M$83/NFM_fec!M$83)</f>
        <v>0.43448290973191805</v>
      </c>
      <c r="N249" s="308">
        <f>IF(N$83=0,0,N$83/NFM_fec!N$83)</f>
        <v>0.43431105408949577</v>
      </c>
      <c r="O249" s="308">
        <f>IF(O$83=0,0,O$83/NFM_fec!O$83)</f>
        <v>0.45064428984719013</v>
      </c>
      <c r="P249" s="308">
        <f>IF(P$83=0,0,P$83/NFM_fec!P$83)</f>
        <v>0.45876455937980282</v>
      </c>
      <c r="Q249" s="308">
        <f>IF(Q$83=0,0,Q$83/NFM_fec!Q$83)</f>
        <v>0.46147499165627243</v>
      </c>
      <c r="R249" s="308">
        <f>IF(R$83=0,0,R$83/NFM_fec!R$83)</f>
        <v>0.46595004592723382</v>
      </c>
      <c r="S249" s="308">
        <f>IF(S$83=0,0,S$83/NFM_fec!S$83)</f>
        <v>0.46736288710191026</v>
      </c>
      <c r="T249" s="308">
        <f>IF(T$83=0,0,T$83/NFM_fec!T$83)</f>
        <v>0.47521649221620837</v>
      </c>
      <c r="U249" s="308">
        <f>IF(U$83=0,0,U$83/NFM_fec!U$83)</f>
        <v>0.47656578529356031</v>
      </c>
      <c r="V249" s="308">
        <f>IF(V$83=0,0,V$83/NFM_fec!V$83)</f>
        <v>0.47464632818950508</v>
      </c>
      <c r="W249" s="308">
        <f>IF(W$83=0,0,W$83/NFM_fec!W$83)</f>
        <v>0.47565607214345673</v>
      </c>
      <c r="X249" s="308">
        <f>IF(X$83=0,0,X$83/NFM_fec!X$83)</f>
        <v>0.47401902050160255</v>
      </c>
      <c r="Y249" s="308">
        <f>IF(Y$83=0,0,Y$83/NFM_fec!Y$83)</f>
        <v>0.47835251818828273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0.43014374025970453</v>
      </c>
      <c r="C250" s="308">
        <f>IF(C$90=0,0,C$90/NFM_fec!C$90)</f>
        <v>0.43100735419576591</v>
      </c>
      <c r="D250" s="308">
        <f>IF(D$90=0,0,D$90/NFM_fec!D$90)</f>
        <v>0.43253215828189201</v>
      </c>
      <c r="E250" s="308">
        <f>IF(E$90=0,0,E$90/NFM_fec!E$90)</f>
        <v>0.43633665586463094</v>
      </c>
      <c r="F250" s="308">
        <f>IF(F$90=0,0,F$90/NFM_fec!F$90)</f>
        <v>0.43691581034962346</v>
      </c>
      <c r="G250" s="308">
        <f>IF(G$90=0,0,G$90/NFM_fec!G$90)</f>
        <v>0.43552212844614652</v>
      </c>
      <c r="H250" s="308">
        <f>IF(H$90=0,0,H$90/NFM_fec!H$90)</f>
        <v>0.45285840008551043</v>
      </c>
      <c r="I250" s="308">
        <f>IF(I$90=0,0,I$90/NFM_fec!I$90)</f>
        <v>0.45581646258452446</v>
      </c>
      <c r="J250" s="308">
        <f>IF(J$90=0,0,J$90/NFM_fec!J$90)</f>
        <v>0.45211566271594011</v>
      </c>
      <c r="K250" s="308">
        <f>IF(K$90=0,0,K$90/NFM_fec!K$90)</f>
        <v>0.45442396264461776</v>
      </c>
      <c r="L250" s="308">
        <f>IF(L$90=0,0,L$90/NFM_fec!L$90)</f>
        <v>0.44598184790546574</v>
      </c>
      <c r="M250" s="308">
        <f>IF(M$90=0,0,M$90/NFM_fec!M$90)</f>
        <v>0.44726181884168054</v>
      </c>
      <c r="N250" s="308">
        <f>IF(N$90=0,0,N$90/NFM_fec!N$90)</f>
        <v>0.44708490862153971</v>
      </c>
      <c r="O250" s="308">
        <f>IF(O$90=0,0,O$90/NFM_fec!O$90)</f>
        <v>0.46389853366622524</v>
      </c>
      <c r="P250" s="308">
        <f>IF(P$90=0,0,P$90/NFM_fec!P$90)</f>
        <v>0.47225763465567938</v>
      </c>
      <c r="Q250" s="308">
        <f>IF(Q$90=0,0,Q$90/NFM_fec!Q$90)</f>
        <v>0.4750477855285159</v>
      </c>
      <c r="R250" s="308">
        <f>IF(R$90=0,0,R$90/NFM_fec!R$90)</f>
        <v>0.47965445904274084</v>
      </c>
      <c r="S250" s="308">
        <f>IF(S$90=0,0,S$90/NFM_fec!S$90)</f>
        <v>0.4811088543696132</v>
      </c>
      <c r="T250" s="308">
        <f>IF(T$90=0,0,T$90/NFM_fec!T$90)</f>
        <v>0.48919344786962615</v>
      </c>
      <c r="U250" s="308">
        <f>IF(U$90=0,0,U$90/NFM_fec!U$90)</f>
        <v>0.49058242603748881</v>
      </c>
      <c r="V250" s="308">
        <f>IF(V$90=0,0,V$90/NFM_fec!V$90)</f>
        <v>0.48860651431272606</v>
      </c>
      <c r="W250" s="308">
        <f>IF(W$90=0,0,W$90/NFM_fec!W$90)</f>
        <v>0.48964595661826404</v>
      </c>
      <c r="X250" s="308">
        <f>IF(X$90=0,0,X$90/NFM_fec!X$90)</f>
        <v>0.48796075639870817</v>
      </c>
      <c r="Y250" s="308">
        <f>IF(Y$90=0,0,Y$90/NFM_fec!Y$90)</f>
        <v>0.49242170989970252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0.44589379454618594</v>
      </c>
      <c r="C251" s="309">
        <f>IF(C$97=0,0,C$97/NFM_fec!C$97)</f>
        <v>0.44649330831229433</v>
      </c>
      <c r="D251" s="309">
        <f>IF(D$97=0,0,D$97/NFM_fec!D$97)</f>
        <v>0.44881018813372781</v>
      </c>
      <c r="E251" s="309">
        <f>IF(E$97=0,0,E$97/NFM_fec!E$97)</f>
        <v>0.45522547684339021</v>
      </c>
      <c r="F251" s="309">
        <f>IF(F$97=0,0,F$97/NFM_fec!F$97)</f>
        <v>0.4595192998372033</v>
      </c>
      <c r="G251" s="309">
        <f>IF(G$97=0,0,G$97/NFM_fec!G$97)</f>
        <v>0.47115398381434093</v>
      </c>
      <c r="H251" s="309">
        <f>IF(H$97=0,0,H$97/NFM_fec!H$97)</f>
        <v>0.48801195780341444</v>
      </c>
      <c r="I251" s="309">
        <f>IF(I$97=0,0,I$97/NFM_fec!I$97)</f>
        <v>0.48855582300033656</v>
      </c>
      <c r="J251" s="309">
        <f>IF(J$97=0,0,J$97/NFM_fec!J$97)</f>
        <v>0.48500097282275789</v>
      </c>
      <c r="K251" s="309">
        <f>IF(K$97=0,0,K$97/NFM_fec!K$97)</f>
        <v>0.48847830154251065</v>
      </c>
      <c r="L251" s="309">
        <f>IF(L$97=0,0,L$97/NFM_fec!L$97)</f>
        <v>0.48609232826365012</v>
      </c>
      <c r="M251" s="309">
        <f>IF(M$97=0,0,M$97/NFM_fec!M$97)</f>
        <v>0.485229953592616</v>
      </c>
      <c r="N251" s="309">
        <f>IF(N$97=0,0,N$97/NFM_fec!N$97)</f>
        <v>0.48613070836512867</v>
      </c>
      <c r="O251" s="309">
        <f>IF(O$97=0,0,O$97/NFM_fec!O$97)</f>
        <v>0.50297386371513897</v>
      </c>
      <c r="P251" s="309">
        <f>IF(P$97=0,0,P$97/NFM_fec!P$97)</f>
        <v>0.50868539122333034</v>
      </c>
      <c r="Q251" s="309">
        <f>IF(Q$97=0,0,Q$97/NFM_fec!Q$97)</f>
        <v>0.51212462449877427</v>
      </c>
      <c r="R251" s="309">
        <f>IF(R$97=0,0,R$97/NFM_fec!R$97)</f>
        <v>0.51908448889151371</v>
      </c>
      <c r="S251" s="309">
        <f>IF(S$97=0,0,S$97/NFM_fec!S$97)</f>
        <v>0.51811998938726678</v>
      </c>
      <c r="T251" s="309">
        <f>IF(T$97=0,0,T$97/NFM_fec!T$97)</f>
        <v>0.52164757019181618</v>
      </c>
      <c r="U251" s="309">
        <f>IF(U$97=0,0,U$97/NFM_fec!U$97)</f>
        <v>0.51954315932351125</v>
      </c>
      <c r="V251" s="309">
        <f>IF(V$97=0,0,V$97/NFM_fec!V$97)</f>
        <v>0.5218916921324912</v>
      </c>
      <c r="W251" s="309">
        <f>IF(W$97=0,0,W$97/NFM_fec!W$97)</f>
        <v>0.52197098730337954</v>
      </c>
      <c r="X251" s="309">
        <f>IF(X$97=0,0,X$97/NFM_fec!X$97)</f>
        <v>0.51803015293822685</v>
      </c>
      <c r="Y251" s="309">
        <f>IF(Y$97=0,0,Y$97/NFM_fec!Y$97)</f>
        <v>0.52320365510166722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0.40436879502117556</v>
      </c>
      <c r="C253" s="304">
        <f>IF(C$115=0,0,C$115/NFM_fec!C$115)</f>
        <v>0.40352761718467989</v>
      </c>
      <c r="D253" s="304">
        <f>IF(D$115=0,0,D$115/NFM_fec!D$115)</f>
        <v>0.40952765648465911</v>
      </c>
      <c r="E253" s="304">
        <f>IF(E$115=0,0,E$115/NFM_fec!E$115)</f>
        <v>0.4132555184661828</v>
      </c>
      <c r="F253" s="304">
        <f>IF(F$115=0,0,F$115/NFM_fec!F$115)</f>
        <v>0.41523786738912311</v>
      </c>
      <c r="G253" s="304">
        <f>IF(G$115=0,0,G$115/NFM_fec!G$115)</f>
        <v>0.42381030302293377</v>
      </c>
      <c r="H253" s="304">
        <f>IF(H$115=0,0,H$115/NFM_fec!H$115)</f>
        <v>0.42100804894300842</v>
      </c>
      <c r="I253" s="304">
        <f>IF(I$115=0,0,I$115/NFM_fec!I$115)</f>
        <v>0.41877890797407863</v>
      </c>
      <c r="J253" s="304">
        <f>IF(J$115=0,0,J$115/NFM_fec!J$115)</f>
        <v>0.41642687261750877</v>
      </c>
      <c r="K253" s="304">
        <f>IF(K$115=0,0,K$115/NFM_fec!K$115)</f>
        <v>0.43063646798155975</v>
      </c>
      <c r="L253" s="304">
        <f>IF(L$115=0,0,L$115/NFM_fec!L$115)</f>
        <v>0.42429896405007822</v>
      </c>
      <c r="M253" s="304">
        <f>IF(M$115=0,0,M$115/NFM_fec!M$115)</f>
        <v>0.42215476998613144</v>
      </c>
      <c r="N253" s="304">
        <f>IF(N$115=0,0,N$115/NFM_fec!N$115)</f>
        <v>0.43156749187296595</v>
      </c>
      <c r="O253" s="304">
        <f>IF(O$115=0,0,O$115/NFM_fec!O$115)</f>
        <v>0.43400047982627016</v>
      </c>
      <c r="P253" s="304">
        <f>IF(P$115=0,0,P$115/NFM_fec!P$115)</f>
        <v>0.44267854791757194</v>
      </c>
      <c r="Q253" s="304">
        <f>IF(Q$115=0,0,Q$115/NFM_fec!Q$115)</f>
        <v>0.44236478901214921</v>
      </c>
      <c r="R253" s="304">
        <f>IF(R$115=0,0,R$115/NFM_fec!R$115)</f>
        <v>0.45216213477768835</v>
      </c>
      <c r="S253" s="304">
        <f>IF(S$115=0,0,S$115/NFM_fec!S$115)</f>
        <v>0.44997479787607136</v>
      </c>
      <c r="T253" s="304">
        <f>IF(T$115=0,0,T$115/NFM_fec!T$115)</f>
        <v>0.45624334448637133</v>
      </c>
      <c r="U253" s="304">
        <f>IF(U$115=0,0,U$115/NFM_fec!U$115)</f>
        <v>0.46158405965361649</v>
      </c>
      <c r="V253" s="304">
        <f>IF(V$115=0,0,V$115/NFM_fec!V$115)</f>
        <v>0.46461807783670889</v>
      </c>
      <c r="W253" s="304">
        <f>IF(W$115=0,0,W$115/NFM_fec!W$115)</f>
        <v>0.47379169016607403</v>
      </c>
      <c r="X253" s="304">
        <f>IF(X$115=0,0,X$115/NFM_fec!X$115)</f>
        <v>0.46342663596827344</v>
      </c>
      <c r="Y253" s="304">
        <f>IF(Y$115=0,0,Y$115/NFM_fec!Y$115)</f>
        <v>0.47380273923241756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0.45637152917967994</v>
      </c>
      <c r="C254" s="305">
        <f>IF(C$116=0,0,C$116/NFM_fec!C$116)</f>
        <v>0.45637152917967988</v>
      </c>
      <c r="D254" s="305">
        <f>IF(D$116=0,0,D$116/NFM_fec!D$116)</f>
        <v>0.45637152917967982</v>
      </c>
      <c r="E254" s="305">
        <f>IF(E$116=0,0,E$116/NFM_fec!E$116)</f>
        <v>0.45637152917967994</v>
      </c>
      <c r="F254" s="305">
        <f>IF(F$116=0,0,F$116/NFM_fec!F$116)</f>
        <v>0.45637152917968005</v>
      </c>
      <c r="G254" s="305">
        <f>IF(G$116=0,0,G$116/NFM_fec!G$116)</f>
        <v>0.45637152917967994</v>
      </c>
      <c r="H254" s="305">
        <f>IF(H$116=0,0,H$116/NFM_fec!H$116)</f>
        <v>0.45637152917967994</v>
      </c>
      <c r="I254" s="305">
        <f>IF(I$116=0,0,I$116/NFM_fec!I$116)</f>
        <v>0.45637152917967999</v>
      </c>
      <c r="J254" s="305">
        <f>IF(J$116=0,0,J$116/NFM_fec!J$116)</f>
        <v>0.45637152917967994</v>
      </c>
      <c r="K254" s="305">
        <f>IF(K$116=0,0,K$116/NFM_fec!K$116)</f>
        <v>0.46469716427771296</v>
      </c>
      <c r="L254" s="305">
        <f>IF(L$116=0,0,L$116/NFM_fec!L$116)</f>
        <v>0.4646971642777129</v>
      </c>
      <c r="M254" s="305">
        <f>IF(M$116=0,0,M$116/NFM_fec!M$116)</f>
        <v>0.46469716427771274</v>
      </c>
      <c r="N254" s="305">
        <f>IF(N$116=0,0,N$116/NFM_fec!N$116)</f>
        <v>0.47322744784994153</v>
      </c>
      <c r="O254" s="305">
        <f>IF(O$116=0,0,O$116/NFM_fec!O$116)</f>
        <v>0.4750169580184751</v>
      </c>
      <c r="P254" s="305">
        <f>IF(P$116=0,0,P$116/NFM_fec!P$116)</f>
        <v>0.48251526221662749</v>
      </c>
      <c r="Q254" s="305">
        <f>IF(Q$116=0,0,Q$116/NFM_fec!Q$116)</f>
        <v>0.48614690256232168</v>
      </c>
      <c r="R254" s="305">
        <f>IF(R$116=0,0,R$116/NFM_fec!R$116)</f>
        <v>0.49253221230608957</v>
      </c>
      <c r="S254" s="305">
        <f>IF(S$116=0,0,S$116/NFM_fec!S$116)</f>
        <v>0.49805007899509196</v>
      </c>
      <c r="T254" s="305">
        <f>IF(T$116=0,0,T$116/NFM_fec!T$116)</f>
        <v>0.50324507109558281</v>
      </c>
      <c r="U254" s="305">
        <f>IF(U$116=0,0,U$116/NFM_fec!U$116)</f>
        <v>0.50792056398602448</v>
      </c>
      <c r="V254" s="305">
        <f>IF(V$116=0,0,V$116/NFM_fec!V$116)</f>
        <v>0.51212850758742201</v>
      </c>
      <c r="W254" s="305">
        <f>IF(W$116=0,0,W$116/NFM_fec!W$116)</f>
        <v>0.51591565682867979</v>
      </c>
      <c r="X254" s="305">
        <f>IF(X$116=0,0,X$116/NFM_fec!X$116)</f>
        <v>0.51932409114581168</v>
      </c>
      <c r="Y254" s="305">
        <f>IF(Y$116=0,0,Y$116/NFM_fec!Y$116)</f>
        <v>0.52239168203123065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0.11843608644634832</v>
      </c>
      <c r="C255" s="306">
        <f>IF(C$117=0,0,C$117/NFM_fec!C$117)</f>
        <v>0.11843608644634833</v>
      </c>
      <c r="D255" s="306">
        <f>IF(D$117=0,0,D$117/NFM_fec!D$117)</f>
        <v>0.11843608644634829</v>
      </c>
      <c r="E255" s="306">
        <f>IF(E$117=0,0,E$117/NFM_fec!E$117)</f>
        <v>0.11843608644634829</v>
      </c>
      <c r="F255" s="306">
        <f>IF(F$117=0,0,F$117/NFM_fec!F$117)</f>
        <v>0.11843608644634833</v>
      </c>
      <c r="G255" s="306">
        <f>IF(G$117=0,0,G$117/NFM_fec!G$117)</f>
        <v>0.1184360864463483</v>
      </c>
      <c r="H255" s="306">
        <f>IF(H$117=0,0,H$117/NFM_fec!H$117)</f>
        <v>0.11843608644634833</v>
      </c>
      <c r="I255" s="306">
        <f>IF(I$117=0,0,I$117/NFM_fec!I$117)</f>
        <v>0.1184360864463483</v>
      </c>
      <c r="J255" s="306">
        <f>IF(J$117=0,0,J$117/NFM_fec!J$117)</f>
        <v>0.1184360864463483</v>
      </c>
      <c r="K255" s="306">
        <f>IF(K$117=0,0,K$117/NFM_fec!K$117)</f>
        <v>0.12059672876328643</v>
      </c>
      <c r="L255" s="306">
        <f>IF(L$117=0,0,L$117/NFM_fec!L$117)</f>
        <v>0.12059672876328645</v>
      </c>
      <c r="M255" s="306">
        <f>IF(M$117=0,0,M$117/NFM_fec!M$117)</f>
        <v>0.12059672876328641</v>
      </c>
      <c r="N255" s="306">
        <f>IF(N$117=0,0,N$117/NFM_fec!N$117)</f>
        <v>0.1232748887830106</v>
      </c>
      <c r="O255" s="306">
        <f>IF(O$117=0,0,O$117/NFM_fec!O$117)</f>
        <v>0.12327488878301057</v>
      </c>
      <c r="P255" s="306">
        <f>IF(P$117=0,0,P$117/NFM_fec!P$117)</f>
        <v>0.1261632965601292</v>
      </c>
      <c r="Q255" s="306">
        <f>IF(Q$117=0,0,Q$117/NFM_fec!Q$117)</f>
        <v>0.12616329656012909</v>
      </c>
      <c r="R255" s="306">
        <f>IF(R$117=0,0,R$117/NFM_fec!R$117)</f>
        <v>0.12925237101556625</v>
      </c>
      <c r="S255" s="306">
        <f>IF(S$117=0,0,S$117/NFM_fec!S$117)</f>
        <v>0.12925237101556625</v>
      </c>
      <c r="T255" s="306">
        <f>IF(T$117=0,0,T$117/NFM_fec!T$117)</f>
        <v>0.13253424446274387</v>
      </c>
      <c r="U255" s="306">
        <f>IF(U$117=0,0,U$117/NFM_fec!U$117)</f>
        <v>0.13534919264620598</v>
      </c>
      <c r="V255" s="306">
        <f>IF(V$117=0,0,V$117/NFM_fec!V$117)</f>
        <v>0.13534919264620607</v>
      </c>
      <c r="W255" s="306">
        <f>IF(W$117=0,0,W$117/NFM_fec!W$117)</f>
        <v>0.13838988063302923</v>
      </c>
      <c r="X255" s="306">
        <f>IF(X$117=0,0,X$117/NFM_fec!X$117)</f>
        <v>0.13838988063302926</v>
      </c>
      <c r="Y255" s="306">
        <f>IF(Y$117=0,0,Y$117/NFM_fec!Y$117)</f>
        <v>0.13838988063302923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0.65091317610502275</v>
      </c>
      <c r="C256" s="306">
        <f>IF(C$118=0,0,C$118/NFM_fec!C$118)</f>
        <v>0.65091317610502286</v>
      </c>
      <c r="D256" s="306">
        <f>IF(D$118=0,0,D$118/NFM_fec!D$118)</f>
        <v>0.65091317610502264</v>
      </c>
      <c r="E256" s="306">
        <f>IF(E$118=0,0,E$118/NFM_fec!E$118)</f>
        <v>0.65091317610502286</v>
      </c>
      <c r="F256" s="306">
        <f>IF(F$118=0,0,F$118/NFM_fec!F$118)</f>
        <v>0.65091317610502264</v>
      </c>
      <c r="G256" s="306">
        <f>IF(G$118=0,0,G$118/NFM_fec!G$118)</f>
        <v>0.65091317610502253</v>
      </c>
      <c r="H256" s="306">
        <f>IF(H$118=0,0,H$118/NFM_fec!H$118)</f>
        <v>0.65091317610502264</v>
      </c>
      <c r="I256" s="306">
        <f>IF(I$118=0,0,I$118/NFM_fec!I$118)</f>
        <v>0.65091317610502264</v>
      </c>
      <c r="J256" s="306">
        <f>IF(J$118=0,0,J$118/NFM_fec!J$118)</f>
        <v>0.65091317610502264</v>
      </c>
      <c r="K256" s="306">
        <f>IF(K$118=0,0,K$118/NFM_fec!K$118)</f>
        <v>0.66243786041025343</v>
      </c>
      <c r="L256" s="306">
        <f>IF(L$118=0,0,L$118/NFM_fec!L$118)</f>
        <v>0.66278785547972663</v>
      </c>
      <c r="M256" s="306">
        <f>IF(M$118=0,0,M$118/NFM_fec!M$118)</f>
        <v>0.66278785547972652</v>
      </c>
      <c r="N256" s="306">
        <f>IF(N$118=0,0,N$118/NFM_fec!N$118)</f>
        <v>0.67312507184748693</v>
      </c>
      <c r="O256" s="306">
        <f>IF(O$118=0,0,O$118/NFM_fec!O$118)</f>
        <v>0.67750676165825718</v>
      </c>
      <c r="P256" s="306">
        <f>IF(P$118=0,0,P$118/NFM_fec!P$118)</f>
        <v>0.68637208740816458</v>
      </c>
      <c r="Q256" s="306">
        <f>IF(Q$118=0,0,Q$118/NFM_fec!Q$118)</f>
        <v>0.69338116899898239</v>
      </c>
      <c r="R256" s="306">
        <f>IF(R$118=0,0,R$118/NFM_fec!R$118)</f>
        <v>0.70065905401481721</v>
      </c>
      <c r="S256" s="306">
        <f>IF(S$118=0,0,S$118/NFM_fec!S$118)</f>
        <v>0.70720915052906852</v>
      </c>
      <c r="T256" s="306">
        <f>IF(T$118=0,0,T$118/NFM_fec!T$118)</f>
        <v>0.71310423739189477</v>
      </c>
      <c r="U256" s="306">
        <f>IF(U$118=0,0,U$118/NFM_fec!U$118)</f>
        <v>0.7184098155684383</v>
      </c>
      <c r="V256" s="306">
        <f>IF(V$118=0,0,V$118/NFM_fec!V$118)</f>
        <v>0.72318483592732763</v>
      </c>
      <c r="W256" s="306">
        <f>IF(W$118=0,0,W$118/NFM_fec!W$118)</f>
        <v>0.72748235425032781</v>
      </c>
      <c r="X256" s="306">
        <f>IF(X$118=0,0,X$118/NFM_fec!X$118)</f>
        <v>0.73135012074102812</v>
      </c>
      <c r="Y256" s="306">
        <f>IF(Y$118=0,0,Y$118/NFM_fec!Y$118)</f>
        <v>0.73483111058265838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0.45219299117684586</v>
      </c>
      <c r="C257" s="306">
        <f>IF(C$119=0,0,C$119/NFM_fec!C$119)</f>
        <v>0.45219299117684592</v>
      </c>
      <c r="D257" s="306">
        <f>IF(D$119=0,0,D$119/NFM_fec!D$119)</f>
        <v>0.45219299117684575</v>
      </c>
      <c r="E257" s="306">
        <f>IF(E$119=0,0,E$119/NFM_fec!E$119)</f>
        <v>0.45219299117684586</v>
      </c>
      <c r="F257" s="306">
        <f>IF(F$119=0,0,F$119/NFM_fec!F$119)</f>
        <v>0.45219299117684553</v>
      </c>
      <c r="G257" s="306">
        <f>IF(G$119=0,0,G$119/NFM_fec!G$119)</f>
        <v>0.45219299117684569</v>
      </c>
      <c r="H257" s="306">
        <f>IF(H$119=0,0,H$119/NFM_fec!H$119)</f>
        <v>0.45219299117684592</v>
      </c>
      <c r="I257" s="306">
        <f>IF(I$119=0,0,I$119/NFM_fec!I$119)</f>
        <v>0.45219299117684569</v>
      </c>
      <c r="J257" s="306">
        <f>IF(J$119=0,0,J$119/NFM_fec!J$119)</f>
        <v>0.45219299117684592</v>
      </c>
      <c r="K257" s="306">
        <f>IF(K$119=0,0,K$119/NFM_fec!K$119)</f>
        <v>0.46044239675478271</v>
      </c>
      <c r="L257" s="306">
        <f>IF(L$119=0,0,L$119/NFM_fec!L$119)</f>
        <v>0.4604423967547826</v>
      </c>
      <c r="M257" s="306">
        <f>IF(M$119=0,0,M$119/NFM_fec!M$119)</f>
        <v>0.4604423967547826</v>
      </c>
      <c r="N257" s="306">
        <f>IF(N$119=0,0,N$119/NFM_fec!N$119)</f>
        <v>0.4706677024576853</v>
      </c>
      <c r="O257" s="306">
        <f>IF(O$119=0,0,O$119/NFM_fec!O$119)</f>
        <v>0.4706677024576853</v>
      </c>
      <c r="P257" s="306">
        <f>IF(P$119=0,0,P$119/NFM_fec!P$119)</f>
        <v>0.48169574122241926</v>
      </c>
      <c r="Q257" s="306">
        <f>IF(Q$119=0,0,Q$119/NFM_fec!Q$119)</f>
        <v>0.48169574122241915</v>
      </c>
      <c r="R257" s="306">
        <f>IF(R$119=0,0,R$119/NFM_fec!R$119)</f>
        <v>0.49348993216442466</v>
      </c>
      <c r="S257" s="306">
        <f>IF(S$119=0,0,S$119/NFM_fec!S$119)</f>
        <v>0.49348993216442472</v>
      </c>
      <c r="T257" s="306">
        <f>IF(T$119=0,0,T$119/NFM_fec!T$119)</f>
        <v>0.50602023618975556</v>
      </c>
      <c r="U257" s="306">
        <f>IF(U$119=0,0,U$119/NFM_fec!U$119)</f>
        <v>0.51676780373678188</v>
      </c>
      <c r="V257" s="306">
        <f>IF(V$119=0,0,V$119/NFM_fec!V$119)</f>
        <v>0.51676780373678188</v>
      </c>
      <c r="W257" s="306">
        <f>IF(W$119=0,0,W$119/NFM_fec!W$119)</f>
        <v>0.52837725350207743</v>
      </c>
      <c r="X257" s="306">
        <f>IF(X$119=0,0,X$119/NFM_fec!X$119)</f>
        <v>0.52837725350207765</v>
      </c>
      <c r="Y257" s="306">
        <f>IF(Y$119=0,0,Y$119/NFM_fec!Y$119)</f>
        <v>0.52837725350207743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0.74647122652795883</v>
      </c>
      <c r="C258" s="307">
        <f>IF(C$120=0,0,C$120/NFM_fec!C$120)</f>
        <v>0.74806270090938654</v>
      </c>
      <c r="D258" s="307">
        <f>IF(D$120=0,0,D$120/NFM_fec!D$120)</f>
        <v>0.74676330087905807</v>
      </c>
      <c r="E258" s="307">
        <f>IF(E$120=0,0,E$120/NFM_fec!E$120)</f>
        <v>0.74626337073689364</v>
      </c>
      <c r="F258" s="307">
        <f>IF(F$120=0,0,F$120/NFM_fec!F$120)</f>
        <v>0.74458404876115936</v>
      </c>
      <c r="G258" s="307">
        <f>IF(G$120=0,0,G$120/NFM_fec!G$120)</f>
        <v>0.74224159216211361</v>
      </c>
      <c r="H258" s="307">
        <f>IF(H$120=0,0,H$120/NFM_fec!H$120)</f>
        <v>0.74102957866149333</v>
      </c>
      <c r="I258" s="307">
        <f>IF(I$120=0,0,I$120/NFM_fec!I$120)</f>
        <v>0.74169699429145219</v>
      </c>
      <c r="J258" s="307">
        <f>IF(J$120=0,0,J$120/NFM_fec!J$120)</f>
        <v>0.7357508667953625</v>
      </c>
      <c r="K258" s="307">
        <f>IF(K$120=0,0,K$120/NFM_fec!K$120)</f>
        <v>0.75317904161259397</v>
      </c>
      <c r="L258" s="307">
        <f>IF(L$120=0,0,L$120/NFM_fec!L$120)</f>
        <v>0.7385168092995803</v>
      </c>
      <c r="M258" s="307">
        <f>IF(M$120=0,0,M$120/NFM_fec!M$120)</f>
        <v>0.74054166790572751</v>
      </c>
      <c r="N258" s="307">
        <f>IF(N$120=0,0,N$120/NFM_fec!N$120)</f>
        <v>0.7562997914155053</v>
      </c>
      <c r="O258" s="307">
        <f>IF(O$120=0,0,O$120/NFM_fec!O$120)</f>
        <v>0.75741646316985045</v>
      </c>
      <c r="P258" s="307">
        <f>IF(P$120=0,0,P$120/NFM_fec!P$120)</f>
        <v>0.77631182565920054</v>
      </c>
      <c r="Q258" s="307">
        <f>IF(Q$120=0,0,Q$120/NFM_fec!Q$120)</f>
        <v>0.77567966282132228</v>
      </c>
      <c r="R258" s="307">
        <f>IF(R$120=0,0,R$120/NFM_fec!R$120)</f>
        <v>0.79495268243684181</v>
      </c>
      <c r="S258" s="307">
        <f>IF(S$120=0,0,S$120/NFM_fec!S$120)</f>
        <v>0.79700992154458594</v>
      </c>
      <c r="T258" s="307">
        <f>IF(T$120=0,0,T$120/NFM_fec!T$120)</f>
        <v>0.8162490775113499</v>
      </c>
      <c r="U258" s="307">
        <f>IF(U$120=0,0,U$120/NFM_fec!U$120)</f>
        <v>0.836291518691201</v>
      </c>
      <c r="V258" s="307">
        <f>IF(V$120=0,0,V$120/NFM_fec!V$120)</f>
        <v>0.83376963728084585</v>
      </c>
      <c r="W258" s="307">
        <f>IF(W$120=0,0,W$120/NFM_fec!W$120)</f>
        <v>0.85328287246674062</v>
      </c>
      <c r="X258" s="307">
        <f>IF(X$120=0,0,X$120/NFM_fec!X$120)</f>
        <v>0.85073854373256907</v>
      </c>
      <c r="Y258" s="307">
        <f>IF(Y$120=0,0,Y$120/NFM_fec!Y$120)</f>
        <v>0.85361228612082385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0.3294557021653341</v>
      </c>
      <c r="C259" s="308">
        <f>IF(C$126=0,0,C$126/NFM_fec!C$126)</f>
        <v>0.32584980986875522</v>
      </c>
      <c r="D259" s="308">
        <f>IF(D$126=0,0,D$126/NFM_fec!D$126)</f>
        <v>0.33232667675612726</v>
      </c>
      <c r="E259" s="308">
        <f>IF(E$126=0,0,E$126/NFM_fec!E$126)</f>
        <v>0.33662110811806412</v>
      </c>
      <c r="F259" s="308">
        <f>IF(F$126=0,0,F$126/NFM_fec!F$126)</f>
        <v>0.34399811130456537</v>
      </c>
      <c r="G259" s="308">
        <f>IF(G$126=0,0,G$126/NFM_fec!G$126)</f>
        <v>0.35194841253995179</v>
      </c>
      <c r="H259" s="308">
        <f>IF(H$126=0,0,H$126/NFM_fec!H$126)</f>
        <v>0.3514683565923698</v>
      </c>
      <c r="I259" s="308">
        <f>IF(I$126=0,0,I$126/NFM_fec!I$126)</f>
        <v>0.34793808229446416</v>
      </c>
      <c r="J259" s="308">
        <f>IF(J$126=0,0,J$126/NFM_fec!J$126)</f>
        <v>0.34437353222663031</v>
      </c>
      <c r="K259" s="308">
        <f>IF(K$126=0,0,K$126/NFM_fec!K$126)</f>
        <v>0.35816376495684049</v>
      </c>
      <c r="L259" s="308">
        <f>IF(L$126=0,0,L$126/NFM_fec!L$126)</f>
        <v>0.35076663946784609</v>
      </c>
      <c r="M259" s="308">
        <f>IF(M$126=0,0,M$126/NFM_fec!M$126)</f>
        <v>0.34924383101840228</v>
      </c>
      <c r="N259" s="308">
        <f>IF(N$126=0,0,N$126/NFM_fec!N$126)</f>
        <v>0.35737774569620223</v>
      </c>
      <c r="O259" s="308">
        <f>IF(O$126=0,0,O$126/NFM_fec!O$126)</f>
        <v>0.35940115128364353</v>
      </c>
      <c r="P259" s="308">
        <f>IF(P$126=0,0,P$126/NFM_fec!P$126)</f>
        <v>0.36836356585797053</v>
      </c>
      <c r="Q259" s="308">
        <f>IF(Q$126=0,0,Q$126/NFM_fec!Q$126)</f>
        <v>0.36739733546376097</v>
      </c>
      <c r="R259" s="308">
        <f>IF(R$126=0,0,R$126/NFM_fec!R$126)</f>
        <v>0.37659416382629918</v>
      </c>
      <c r="S259" s="308">
        <f>IF(S$126=0,0,S$126/NFM_fec!S$126)</f>
        <v>0.3751960016177891</v>
      </c>
      <c r="T259" s="308">
        <f>IF(T$126=0,0,T$126/NFM_fec!T$126)</f>
        <v>0.38126086759553979</v>
      </c>
      <c r="U259" s="308">
        <f>IF(U$126=0,0,U$126/NFM_fec!U$126)</f>
        <v>0.38544955914925488</v>
      </c>
      <c r="V259" s="308">
        <f>IF(V$126=0,0,V$126/NFM_fec!V$126)</f>
        <v>0.38729593311843086</v>
      </c>
      <c r="W259" s="308">
        <f>IF(W$126=0,0,W$126/NFM_fec!W$126)</f>
        <v>0.39658003432181466</v>
      </c>
      <c r="X259" s="308">
        <f>IF(X$126=0,0,X$126/NFM_fec!X$126)</f>
        <v>0.38028046080329519</v>
      </c>
      <c r="Y259" s="308">
        <f>IF(Y$126=0,0,Y$126/NFM_fec!Y$126)</f>
        <v>0.39652674737148907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0.47190638826325126</v>
      </c>
      <c r="C260" s="308">
        <f>IF(C$134=0,0,C$134/NFM_fec!C$134)</f>
        <v>0.47285385046082856</v>
      </c>
      <c r="D260" s="308">
        <f>IF(D$134=0,0,D$134/NFM_fec!D$134)</f>
        <v>0.47304194372708053</v>
      </c>
      <c r="E260" s="308">
        <f>IF(E$134=0,0,E$134/NFM_fec!E$134)</f>
        <v>0.47341536867335066</v>
      </c>
      <c r="F260" s="308">
        <f>IF(F$134=0,0,F$134/NFM_fec!F$134)</f>
        <v>0.4720161683857923</v>
      </c>
      <c r="G260" s="308">
        <f>IF(G$134=0,0,G$134/NFM_fec!G$134)</f>
        <v>0.47051052272947846</v>
      </c>
      <c r="H260" s="308">
        <f>IF(H$134=0,0,H$134/NFM_fec!H$134)</f>
        <v>0.46988095811822417</v>
      </c>
      <c r="I260" s="308">
        <f>IF(I$134=0,0,I$134/NFM_fec!I$134)</f>
        <v>0.47193187562336436</v>
      </c>
      <c r="J260" s="308">
        <f>IF(J$134=0,0,J$134/NFM_fec!J$134)</f>
        <v>0.46810023379677285</v>
      </c>
      <c r="K260" s="308">
        <f>IF(K$134=0,0,K$134/NFM_fec!K$134)</f>
        <v>0.47907334628996812</v>
      </c>
      <c r="L260" s="308">
        <f>IF(L$134=0,0,L$134/NFM_fec!L$134)</f>
        <v>0.47017330472017027</v>
      </c>
      <c r="M260" s="308">
        <f>IF(M$134=0,0,M$134/NFM_fec!M$134)</f>
        <v>0.47152270530194751</v>
      </c>
      <c r="N260" s="308">
        <f>IF(N$134=0,0,N$134/NFM_fec!N$134)</f>
        <v>0.48180342946758903</v>
      </c>
      <c r="O260" s="308">
        <f>IF(O$134=0,0,O$134/NFM_fec!O$134)</f>
        <v>0.48248054229603915</v>
      </c>
      <c r="P260" s="308">
        <f>IF(P$134=0,0,P$134/NFM_fec!P$134)</f>
        <v>0.49486999359854961</v>
      </c>
      <c r="Q260" s="308">
        <f>IF(Q$134=0,0,Q$134/NFM_fec!Q$134)</f>
        <v>0.49414209049587565</v>
      </c>
      <c r="R260" s="308">
        <f>IF(R$134=0,0,R$134/NFM_fec!R$134)</f>
        <v>0.50548919214523402</v>
      </c>
      <c r="S260" s="308">
        <f>IF(S$134=0,0,S$134/NFM_fec!S$134)</f>
        <v>0.50512551409492057</v>
      </c>
      <c r="T260" s="308">
        <f>IF(T$134=0,0,T$134/NFM_fec!T$134)</f>
        <v>0.51896371869189128</v>
      </c>
      <c r="U260" s="308">
        <f>IF(U$134=0,0,U$134/NFM_fec!U$134)</f>
        <v>0.53149100003392213</v>
      </c>
      <c r="V260" s="308">
        <f>IF(V$134=0,0,V$134/NFM_fec!V$134)</f>
        <v>0.52935032143877681</v>
      </c>
      <c r="W260" s="308">
        <f>IF(W$134=0,0,W$134/NFM_fec!W$134)</f>
        <v>0.54239386173490334</v>
      </c>
      <c r="X260" s="308">
        <f>IF(X$134=0,0,X$134/NFM_fec!X$134)</f>
        <v>0.54052712058749486</v>
      </c>
      <c r="Y260" s="308">
        <f>IF(Y$134=0,0,Y$134/NFM_fec!Y$134)</f>
        <v>0.54242346958919729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0.5043121253527173</v>
      </c>
      <c r="C261" s="309">
        <f>IF(C$141=0,0,C$141/NFM_fec!C$141)</f>
        <v>0.50491752831458236</v>
      </c>
      <c r="D261" s="309">
        <f>IF(D$141=0,0,D$141/NFM_fec!D$141)</f>
        <v>0.50612405083112222</v>
      </c>
      <c r="E261" s="309">
        <f>IF(E$141=0,0,E$141/NFM_fec!E$141)</f>
        <v>0.50999841151480907</v>
      </c>
      <c r="F261" s="309">
        <f>IF(F$141=0,0,F$141/NFM_fec!F$141)</f>
        <v>0.5136063965929798</v>
      </c>
      <c r="G261" s="309">
        <f>IF(G$141=0,0,G$141/NFM_fec!G$141)</f>
        <v>0.52954859568978596</v>
      </c>
      <c r="H261" s="309">
        <f>IF(H$141=0,0,H$141/NFM_fec!H$141)</f>
        <v>0.52752357316555609</v>
      </c>
      <c r="I261" s="309">
        <f>IF(I$141=0,0,I$141/NFM_fec!I$141)</f>
        <v>0.52590393201772134</v>
      </c>
      <c r="J261" s="309">
        <f>IF(J$141=0,0,J$141/NFM_fec!J$141)</f>
        <v>0.52182735581196105</v>
      </c>
      <c r="K261" s="309">
        <f>IF(K$141=0,0,K$141/NFM_fec!K$141)</f>
        <v>0.53505184029216124</v>
      </c>
      <c r="L261" s="309">
        <f>IF(L$141=0,0,L$141/NFM_fec!L$141)</f>
        <v>0.53395274057930142</v>
      </c>
      <c r="M261" s="309">
        <f>IF(M$141=0,0,M$141/NFM_fec!M$141)</f>
        <v>0.53274138120128867</v>
      </c>
      <c r="N261" s="309">
        <f>IF(N$141=0,0,N$141/NFM_fec!N$141)</f>
        <v>0.54397162698953405</v>
      </c>
      <c r="O261" s="309">
        <f>IF(O$141=0,0,O$141/NFM_fec!O$141)</f>
        <v>0.54574634367941011</v>
      </c>
      <c r="P261" s="309">
        <f>IF(P$141=0,0,P$141/NFM_fec!P$141)</f>
        <v>0.55199736604119676</v>
      </c>
      <c r="Q261" s="309">
        <f>IF(Q$141=0,0,Q$141/NFM_fec!Q$141)</f>
        <v>0.55406995856631236</v>
      </c>
      <c r="R261" s="309">
        <f>IF(R$141=0,0,R$141/NFM_fec!R$141)</f>
        <v>0.56585715766485667</v>
      </c>
      <c r="S261" s="309">
        <f>IF(S$141=0,0,S$141/NFM_fec!S$141)</f>
        <v>0.56423268588492637</v>
      </c>
      <c r="T261" s="309">
        <f>IF(T$141=0,0,T$141/NFM_fec!T$141)</f>
        <v>0.57090789520267671</v>
      </c>
      <c r="U261" s="309">
        <f>IF(U$141=0,0,U$141/NFM_fec!U$141)</f>
        <v>0.57849583677676031</v>
      </c>
      <c r="V261" s="309">
        <f>IF(V$141=0,0,V$141/NFM_fec!V$141)</f>
        <v>0.58182067605948573</v>
      </c>
      <c r="W261" s="309">
        <f>IF(W$141=0,0,W$141/NFM_fec!W$141)</f>
        <v>0.59237581428613983</v>
      </c>
      <c r="X261" s="309">
        <f>IF(X$141=0,0,X$141/NFM_fec!X$141)</f>
        <v>0.58816269115026643</v>
      </c>
      <c r="Y261" s="309">
        <f>IF(Y$141=0,0,Y$141/NFM_fec!Y$141)</f>
        <v>0.59243831929290947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PL: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118.87748997678533</v>
      </c>
      <c r="C34" s="223">
        <f t="shared" si="0"/>
        <v>123.3644939401716</v>
      </c>
      <c r="D34" s="223">
        <f t="shared" si="0"/>
        <v>133.85859964599422</v>
      </c>
      <c r="E34" s="223">
        <f t="shared" si="0"/>
        <v>126.68616488482932</v>
      </c>
      <c r="F34" s="223">
        <f t="shared" si="0"/>
        <v>122.57663758612171</v>
      </c>
      <c r="G34" s="223">
        <f t="shared" si="0"/>
        <v>109.89708063792916</v>
      </c>
      <c r="H34" s="223">
        <f t="shared" si="0"/>
        <v>114.42679028907487</v>
      </c>
      <c r="I34" s="223">
        <f t="shared" si="0"/>
        <v>108.99693237964073</v>
      </c>
      <c r="J34" s="223">
        <f t="shared" si="0"/>
        <v>97.490857920889653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0.1518350226997221</v>
      </c>
      <c r="C39" s="260">
        <v>0.14386536912745329</v>
      </c>
      <c r="D39" s="260">
        <v>0.1499036898732112</v>
      </c>
      <c r="E39" s="260">
        <v>0.13875675463463219</v>
      </c>
      <c r="F39" s="260">
        <v>0.13384344940492671</v>
      </c>
      <c r="G39" s="260">
        <v>0.15221805886003509</v>
      </c>
      <c r="H39" s="260">
        <v>0.16186934633842701</v>
      </c>
      <c r="I39" s="260">
        <v>0.15349653283651141</v>
      </c>
      <c r="J39" s="260">
        <v>0.13644159776143849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8.4069087363550839E-3</v>
      </c>
      <c r="C40" s="226">
        <v>5.5146168206352819E-3</v>
      </c>
      <c r="D40" s="226">
        <v>5.8554420076986653E-3</v>
      </c>
      <c r="E40" s="226">
        <v>3.9153814461128566E-3</v>
      </c>
      <c r="F40" s="226">
        <v>4.5871425701792942E-3</v>
      </c>
      <c r="G40" s="226">
        <v>5.1684667599060392E-3</v>
      </c>
      <c r="H40" s="226">
        <v>5.174603198270491E-3</v>
      </c>
      <c r="I40" s="226">
        <v>5.0051904464735062E-3</v>
      </c>
      <c r="J40" s="226">
        <v>4.5828557547829456E-3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0.14342811396336699</v>
      </c>
      <c r="C41" s="226">
        <v>0.13835075230681801</v>
      </c>
      <c r="D41" s="226">
        <v>0.14404824786551251</v>
      </c>
      <c r="E41" s="226">
        <v>0.1348413731885193</v>
      </c>
      <c r="F41" s="226">
        <v>0.1292563068347474</v>
      </c>
      <c r="G41" s="226">
        <v>0.14704959210012911</v>
      </c>
      <c r="H41" s="226">
        <v>0.15669474314015649</v>
      </c>
      <c r="I41" s="226">
        <v>0.14849134239003789</v>
      </c>
      <c r="J41" s="226">
        <v>0.13185874200665551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8.9665624767354064</v>
      </c>
      <c r="C46" s="294">
        <v>8.5253854444728923</v>
      </c>
      <c r="D46" s="294">
        <v>8.6739953398614524</v>
      </c>
      <c r="E46" s="294">
        <v>7.9011639569919971</v>
      </c>
      <c r="F46" s="294">
        <v>7.6639600050846406</v>
      </c>
      <c r="G46" s="294">
        <v>8.7038665432191156</v>
      </c>
      <c r="H46" s="294">
        <v>9.2200028852491229</v>
      </c>
      <c r="I46" s="294">
        <v>8.4660041329914453</v>
      </c>
      <c r="J46" s="294">
        <v>7.5233160328998023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8.9665624767354064</v>
      </c>
      <c r="C47" s="262">
        <v>8.5253854444728923</v>
      </c>
      <c r="D47" s="262">
        <v>8.6739953398614524</v>
      </c>
      <c r="E47" s="262">
        <v>7.9011639569919971</v>
      </c>
      <c r="F47" s="262">
        <v>7.6639600050846406</v>
      </c>
      <c r="G47" s="262">
        <v>8.7038665432191156</v>
      </c>
      <c r="H47" s="262">
        <v>9.2200028852491229</v>
      </c>
      <c r="I47" s="262">
        <v>8.4660041329914453</v>
      </c>
      <c r="J47" s="262">
        <v>7.5233160328998023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6.8177016021972264E-2</v>
      </c>
      <c r="C48" s="297">
        <v>0.1340774837577674</v>
      </c>
      <c r="D48" s="297">
        <v>7.17903369903619E-2</v>
      </c>
      <c r="E48" s="297">
        <v>6.4337147441807616E-2</v>
      </c>
      <c r="F48" s="297">
        <v>5.6332491611078693E-2</v>
      </c>
      <c r="G48" s="297">
        <v>6.3434912623842404E-2</v>
      </c>
      <c r="H48" s="297">
        <v>6.3568185782167455E-2</v>
      </c>
      <c r="I48" s="297">
        <v>6.2298916287511788E-2</v>
      </c>
      <c r="J48" s="297">
        <v>5.6960685257046922E-2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0.43507996650779612</v>
      </c>
      <c r="C49" s="297">
        <v>0.2851815844989623</v>
      </c>
      <c r="D49" s="297">
        <v>0.30543378985107789</v>
      </c>
      <c r="E49" s="297">
        <v>0.20531669546636011</v>
      </c>
      <c r="F49" s="297">
        <v>0.23974946532727351</v>
      </c>
      <c r="G49" s="297">
        <v>0.27000262961250387</v>
      </c>
      <c r="H49" s="297">
        <v>0.27057594896040288</v>
      </c>
      <c r="I49" s="297">
        <v>0.2651670767564917</v>
      </c>
      <c r="J49" s="297">
        <v>0.24244004746596101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1.0405177637284451</v>
      </c>
      <c r="C50" s="297">
        <v>0.95148843077562606</v>
      </c>
      <c r="D50" s="297">
        <v>0.78287179959846032</v>
      </c>
      <c r="E50" s="297">
        <v>0.56063195412867928</v>
      </c>
      <c r="F50" s="297">
        <v>0.61222788473803491</v>
      </c>
      <c r="G50" s="297">
        <v>0.68850351033635004</v>
      </c>
      <c r="H50" s="297">
        <v>0.69241334073579686</v>
      </c>
      <c r="I50" s="297">
        <v>0.27170158171897058</v>
      </c>
      <c r="J50" s="297">
        <v>0.24838707467419111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7.422787730477193</v>
      </c>
      <c r="C51" s="297">
        <v>7.1546379454405358</v>
      </c>
      <c r="D51" s="297">
        <v>7.5138994134215524</v>
      </c>
      <c r="E51" s="297">
        <v>7.07087815995515</v>
      </c>
      <c r="F51" s="297">
        <v>6.7556501634082542</v>
      </c>
      <c r="G51" s="297">
        <v>7.6819254906464192</v>
      </c>
      <c r="H51" s="297">
        <v>8.1934454097707565</v>
      </c>
      <c r="I51" s="297">
        <v>7.8668365582284707</v>
      </c>
      <c r="J51" s="297">
        <v>6.975528225502603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20.789592477350201</v>
      </c>
      <c r="C53" s="294">
        <f t="shared" si="1"/>
        <v>21.875243126571263</v>
      </c>
      <c r="D53" s="294">
        <f t="shared" si="1"/>
        <v>25.074700616259548</v>
      </c>
      <c r="E53" s="294">
        <f t="shared" si="1"/>
        <v>21.338244173202686</v>
      </c>
      <c r="F53" s="294">
        <f t="shared" si="1"/>
        <v>14.596134131632148</v>
      </c>
      <c r="G53" s="294">
        <f t="shared" si="1"/>
        <v>9.9515960358500184</v>
      </c>
      <c r="H53" s="294">
        <f t="shared" si="1"/>
        <v>9.9486180574873231</v>
      </c>
      <c r="I53" s="294">
        <f t="shared" si="1"/>
        <v>9.633131713812773</v>
      </c>
      <c r="J53" s="294">
        <f t="shared" si="1"/>
        <v>10.390100290228409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1.01095558203698</v>
      </c>
      <c r="C54" s="262">
        <v>0.96830587303687166</v>
      </c>
      <c r="D54" s="262">
        <v>1.004079905283618</v>
      </c>
      <c r="E54" s="262">
        <v>0.93195468294034711</v>
      </c>
      <c r="F54" s="262">
        <v>0.89422182038597819</v>
      </c>
      <c r="G54" s="262">
        <v>1.0140109062251521</v>
      </c>
      <c r="H54" s="262">
        <v>1.072376906877796</v>
      </c>
      <c r="I54" s="262">
        <v>1.0181181127853549</v>
      </c>
      <c r="J54" s="262">
        <v>0.90396060570142867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8.6958801533040236E-3</v>
      </c>
      <c r="C55" s="230">
        <v>1.7141507830098591E-2</v>
      </c>
      <c r="D55" s="230">
        <v>9.1347238954972987E-3</v>
      </c>
      <c r="E55" s="230">
        <v>8.1682507237932998E-3</v>
      </c>
      <c r="F55" s="230">
        <v>7.1434567189515808E-3</v>
      </c>
      <c r="G55" s="230">
        <v>8.0250505151332405E-3</v>
      </c>
      <c r="H55" s="230">
        <v>7.993941792000761E-3</v>
      </c>
      <c r="I55" s="230">
        <v>7.740458041711527E-3</v>
      </c>
      <c r="J55" s="230">
        <v>7.0777619742815054E-3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5.5493822795588427E-2</v>
      </c>
      <c r="C56" s="230">
        <v>3.6459830738773749E-2</v>
      </c>
      <c r="D56" s="230">
        <v>3.8863911991658652E-2</v>
      </c>
      <c r="E56" s="230">
        <v>2.6067028350407449E-2</v>
      </c>
      <c r="F56" s="230">
        <v>3.0402346496250881E-2</v>
      </c>
      <c r="G56" s="230">
        <v>3.4157605839355287E-2</v>
      </c>
      <c r="H56" s="230">
        <v>3.4025957476854697E-2</v>
      </c>
      <c r="I56" s="230">
        <v>3.2946233321371032E-2</v>
      </c>
      <c r="J56" s="230">
        <v>3.012486491786533E-2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0.94676587908808785</v>
      </c>
      <c r="C57" s="230">
        <v>0.91470453446799938</v>
      </c>
      <c r="D57" s="230">
        <v>0.95608126939646176</v>
      </c>
      <c r="E57" s="230">
        <v>0.89771940386614635</v>
      </c>
      <c r="F57" s="230">
        <v>0.85667601717077579</v>
      </c>
      <c r="G57" s="230">
        <v>0.97182824987066307</v>
      </c>
      <c r="H57" s="230">
        <v>1.030357007608941</v>
      </c>
      <c r="I57" s="230">
        <v>0.97743142142227268</v>
      </c>
      <c r="J57" s="230">
        <v>0.86675797880928185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19.77863689531322</v>
      </c>
      <c r="C58" s="262">
        <v>20.906937253534391</v>
      </c>
      <c r="D58" s="262">
        <v>24.07062071097593</v>
      </c>
      <c r="E58" s="262">
        <v>20.406289490262338</v>
      </c>
      <c r="F58" s="262">
        <v>13.70191231124617</v>
      </c>
      <c r="G58" s="262">
        <v>8.9375851296248658</v>
      </c>
      <c r="H58" s="262">
        <v>8.8762411506095269</v>
      </c>
      <c r="I58" s="262">
        <v>8.6150136010274174</v>
      </c>
      <c r="J58" s="262">
        <v>9.4861396845269805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1.2772726627652411</v>
      </c>
      <c r="C59" s="229">
        <v>1.3131503058072209</v>
      </c>
      <c r="D59" s="229">
        <v>0.93477071953619317</v>
      </c>
      <c r="E59" s="229">
        <v>0.68097911206147599</v>
      </c>
      <c r="F59" s="229">
        <v>0.44058499016233671</v>
      </c>
      <c r="G59" s="229">
        <v>4.5625608386965159E-2</v>
      </c>
      <c r="H59" s="229">
        <v>5.5448533228283803E-2</v>
      </c>
      <c r="I59" s="229">
        <v>0.31439432061123568</v>
      </c>
      <c r="J59" s="229">
        <v>0.27616947223289162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6.8757506396412366E-3</v>
      </c>
      <c r="C61" s="229">
        <v>1.1570700663693249E-2</v>
      </c>
      <c r="D61" s="229">
        <v>6.0626141072283651E-3</v>
      </c>
      <c r="E61" s="229">
        <v>5.5810821735721491E-3</v>
      </c>
      <c r="F61" s="229">
        <v>6.7304210983476047E-3</v>
      </c>
      <c r="G61" s="229">
        <v>7.6878434349830129E-3</v>
      </c>
      <c r="H61" s="229">
        <v>8.8346382716308659E-3</v>
      </c>
      <c r="I61" s="229">
        <v>8.4132112741038597E-3</v>
      </c>
      <c r="J61" s="229">
        <v>6.3859301812106599E-3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4.3878443683234188E-2</v>
      </c>
      <c r="C62" s="229">
        <v>2.461077472931077E-2</v>
      </c>
      <c r="D62" s="229">
        <v>2.579354382225521E-2</v>
      </c>
      <c r="E62" s="229">
        <v>1.7810695602264469E-2</v>
      </c>
      <c r="F62" s="229">
        <v>2.8644478765411031E-2</v>
      </c>
      <c r="G62" s="229">
        <v>3.2722326832912797E-2</v>
      </c>
      <c r="H62" s="229">
        <v>3.7604355144881238E-2</v>
      </c>
      <c r="I62" s="229">
        <v>3.5809718252451841E-2</v>
      </c>
      <c r="J62" s="229">
        <v>2.7180242113668901E-2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0.10493772090594571</v>
      </c>
      <c r="C63" s="229">
        <v>8.2112130306399744E-2</v>
      </c>
      <c r="D63" s="229">
        <v>6.6112652696338259E-2</v>
      </c>
      <c r="E63" s="229">
        <v>4.8633381017593007E-2</v>
      </c>
      <c r="F63" s="229">
        <v>7.3146977074722924E-2</v>
      </c>
      <c r="G63" s="229">
        <v>8.3441546192224436E-2</v>
      </c>
      <c r="H63" s="229">
        <v>9.6230863356938784E-2</v>
      </c>
      <c r="I63" s="229">
        <v>3.6692176152157481E-2</v>
      </c>
      <c r="J63" s="229">
        <v>2.7846970408213389E-2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0.1123475604864153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0.74859887486570631</v>
      </c>
      <c r="C65" s="229">
        <v>0.61743531951536845</v>
      </c>
      <c r="D65" s="229">
        <v>0.63454044783520402</v>
      </c>
      <c r="E65" s="229">
        <v>0.61338050596228866</v>
      </c>
      <c r="F65" s="229">
        <v>0.80714289555614593</v>
      </c>
      <c r="G65" s="229">
        <v>0.93099269800361684</v>
      </c>
      <c r="H65" s="229">
        <v>1.1387162540980551</v>
      </c>
      <c r="I65" s="229">
        <v>1.062383777556777</v>
      </c>
      <c r="J65" s="229">
        <v>0.78203476703456554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17.59707344245345</v>
      </c>
      <c r="C66" s="229">
        <v>18.858058022512399</v>
      </c>
      <c r="D66" s="229">
        <v>22.403340732978709</v>
      </c>
      <c r="E66" s="229">
        <v>19.039904713445139</v>
      </c>
      <c r="F66" s="229">
        <v>12.233314988102791</v>
      </c>
      <c r="G66" s="229">
        <v>7.8371151067741636</v>
      </c>
      <c r="H66" s="229">
        <v>7.539406506509736</v>
      </c>
      <c r="I66" s="229">
        <v>7.1573203971806896</v>
      </c>
      <c r="J66" s="229">
        <v>8.3665223025564313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88.969499999999996</v>
      </c>
      <c r="C70" s="279">
        <v>92.82</v>
      </c>
      <c r="D70" s="279">
        <v>99.96</v>
      </c>
      <c r="E70" s="279">
        <v>97.308000000000007</v>
      </c>
      <c r="F70" s="279">
        <v>100.1827</v>
      </c>
      <c r="G70" s="279">
        <v>91.089399999999998</v>
      </c>
      <c r="H70" s="279">
        <v>95.096299999999999</v>
      </c>
      <c r="I70" s="279">
        <v>90.744299999999996</v>
      </c>
      <c r="J70" s="279">
        <v>79.441000000000003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48.187540313395267</v>
      </c>
      <c r="C72" s="223">
        <v>54.176400390629148</v>
      </c>
      <c r="D72" s="223">
        <v>55.603640959375973</v>
      </c>
      <c r="E72" s="223">
        <v>53.604080418777123</v>
      </c>
      <c r="F72" s="223">
        <v>47.095072131727427</v>
      </c>
      <c r="G72" s="223">
        <v>31.711618825882429</v>
      </c>
      <c r="H72" s="223">
        <v>60.535317782737813</v>
      </c>
      <c r="I72" s="223">
        <v>64.38136180109143</v>
      </c>
      <c r="J72" s="223">
        <v>64.74402196000888</v>
      </c>
      <c r="K72" s="223">
        <v>36.714453375698739</v>
      </c>
      <c r="L72" s="223">
        <v>45.806623120560452</v>
      </c>
      <c r="M72" s="223">
        <v>45.929598728860341</v>
      </c>
      <c r="N72" s="223">
        <v>48.941836290946434</v>
      </c>
      <c r="O72" s="223">
        <v>89.414779720000226</v>
      </c>
      <c r="P72" s="223">
        <v>98.840847957447096</v>
      </c>
      <c r="Q72" s="223">
        <v>104.9785461032365</v>
      </c>
      <c r="R72" s="223">
        <v>113.72278792708001</v>
      </c>
      <c r="S72" s="223">
        <v>121.587761551935</v>
      </c>
      <c r="T72" s="223">
        <v>146.72961418793341</v>
      </c>
      <c r="U72" s="223">
        <v>132.53032250970031</v>
      </c>
      <c r="V72" s="223">
        <v>106.6711158921581</v>
      </c>
      <c r="W72" s="223">
        <v>125.9518926641156</v>
      </c>
      <c r="X72" s="223">
        <v>135.42058045755891</v>
      </c>
      <c r="Y72" s="223">
        <v>131.27883234929499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4.385793290512615E-2</v>
      </c>
      <c r="C77" s="260">
        <v>4.5495041031780523E-2</v>
      </c>
      <c r="D77" s="260">
        <v>4.3573204143581609E-2</v>
      </c>
      <c r="E77" s="260">
        <v>4.498808056885871E-2</v>
      </c>
      <c r="F77" s="260">
        <v>5.0959379803793378E-2</v>
      </c>
      <c r="G77" s="260">
        <v>4.766159143030145E-2</v>
      </c>
      <c r="H77" s="260">
        <v>9.4673440831199912E-2</v>
      </c>
      <c r="I77" s="260">
        <v>0.1008489011623845</v>
      </c>
      <c r="J77" s="260">
        <v>9.0020517411587064E-2</v>
      </c>
      <c r="K77" s="260">
        <v>5.0383857989846417E-2</v>
      </c>
      <c r="L77" s="260">
        <v>6.9915304478466611E-2</v>
      </c>
      <c r="M77" s="260">
        <v>7.2185110323128659E-2</v>
      </c>
      <c r="N77" s="260">
        <v>7.9678081978480683E-2</v>
      </c>
      <c r="O77" s="260">
        <v>0.13847813899894279</v>
      </c>
      <c r="P77" s="260">
        <v>0.14196263886317501</v>
      </c>
      <c r="Q77" s="260">
        <v>0.1509866998229201</v>
      </c>
      <c r="R77" s="260">
        <v>0.17204877033039559</v>
      </c>
      <c r="S77" s="260">
        <v>0.17586076142247231</v>
      </c>
      <c r="T77" s="260">
        <v>0.21511729802356791</v>
      </c>
      <c r="U77" s="260">
        <v>0.20038251247715899</v>
      </c>
      <c r="V77" s="260">
        <v>0.15517483849107161</v>
      </c>
      <c r="W77" s="260">
        <v>0.19655691104343551</v>
      </c>
      <c r="X77" s="260">
        <v>0.19757357309968329</v>
      </c>
      <c r="Y77" s="260">
        <v>0.19642472336560221</v>
      </c>
      <c r="DA77" s="68" t="s">
        <v>857</v>
      </c>
    </row>
    <row r="78" spans="1:105" ht="12" customHeight="1" x14ac:dyDescent="0.25">
      <c r="A78" s="37" t="s">
        <v>159</v>
      </c>
      <c r="B78" s="226">
        <v>2.428356993944422E-3</v>
      </c>
      <c r="C78" s="226">
        <v>1.7439062649405399E-3</v>
      </c>
      <c r="D78" s="226">
        <v>1.7020286169617011E-3</v>
      </c>
      <c r="E78" s="226">
        <v>1.2694552882802569E-3</v>
      </c>
      <c r="F78" s="226">
        <v>1.746502660288663E-3</v>
      </c>
      <c r="G78" s="226">
        <v>1.6183188307390211E-3</v>
      </c>
      <c r="H78" s="226">
        <v>3.026499462672506E-3</v>
      </c>
      <c r="I78" s="226">
        <v>3.2884648747926091E-3</v>
      </c>
      <c r="J78" s="226">
        <v>3.0236456699191971E-3</v>
      </c>
      <c r="K78" s="226">
        <v>1.897577137961536E-3</v>
      </c>
      <c r="L78" s="226">
        <v>3.1609436456880849E-3</v>
      </c>
      <c r="M78" s="226">
        <v>2.3938919873171291E-3</v>
      </c>
      <c r="N78" s="226">
        <v>2.560675014733334E-3</v>
      </c>
      <c r="O78" s="226">
        <v>4.5701576544524766E-3</v>
      </c>
      <c r="P78" s="226">
        <v>4.5242516014538641E-3</v>
      </c>
      <c r="Q78" s="226">
        <v>3.4784791782340669E-3</v>
      </c>
      <c r="R78" s="226">
        <v>5.2444957170089922E-3</v>
      </c>
      <c r="S78" s="226">
        <v>5.4476279799040633E-3</v>
      </c>
      <c r="T78" s="226">
        <v>6.4657275597883208E-3</v>
      </c>
      <c r="U78" s="226">
        <v>6.8666832897250306E-3</v>
      </c>
      <c r="V78" s="226">
        <v>2.7719618936185809E-3</v>
      </c>
      <c r="W78" s="226">
        <v>1.824952158379598E-3</v>
      </c>
      <c r="X78" s="226">
        <v>1.419978805178346E-3</v>
      </c>
      <c r="Y78" s="226">
        <v>2.2443929413133892E-3</v>
      </c>
      <c r="DA78" s="69" t="s">
        <v>858</v>
      </c>
    </row>
    <row r="79" spans="1:105" ht="12" customHeight="1" x14ac:dyDescent="0.25">
      <c r="A79" s="37" t="s">
        <v>35</v>
      </c>
      <c r="B79" s="226">
        <v>4.142957591118173E-2</v>
      </c>
      <c r="C79" s="226">
        <v>4.3751134766839977E-2</v>
      </c>
      <c r="D79" s="226">
        <v>4.1871175526619911E-2</v>
      </c>
      <c r="E79" s="226">
        <v>4.3718625280578453E-2</v>
      </c>
      <c r="F79" s="226">
        <v>4.9212877143504717E-2</v>
      </c>
      <c r="G79" s="226">
        <v>4.6043272599562431E-2</v>
      </c>
      <c r="H79" s="226">
        <v>9.1646941368527399E-2</v>
      </c>
      <c r="I79" s="226">
        <v>9.7560436287591923E-2</v>
      </c>
      <c r="J79" s="226">
        <v>8.6996871741667869E-2</v>
      </c>
      <c r="K79" s="226">
        <v>4.8486280851884882E-2</v>
      </c>
      <c r="L79" s="226">
        <v>6.6754360832778525E-2</v>
      </c>
      <c r="M79" s="226">
        <v>6.9791218335811533E-2</v>
      </c>
      <c r="N79" s="226">
        <v>7.7117406963747345E-2</v>
      </c>
      <c r="O79" s="226">
        <v>0.13390798134449031</v>
      </c>
      <c r="P79" s="226">
        <v>0.1374383872617212</v>
      </c>
      <c r="Q79" s="226">
        <v>0.14750822064468599</v>
      </c>
      <c r="R79" s="226">
        <v>0.16680427461338659</v>
      </c>
      <c r="S79" s="226">
        <v>0.1704131334425682</v>
      </c>
      <c r="T79" s="226">
        <v>0.2086515704637795</v>
      </c>
      <c r="U79" s="226">
        <v>0.19351582918743401</v>
      </c>
      <c r="V79" s="226">
        <v>0.152402876597453</v>
      </c>
      <c r="W79" s="226">
        <v>0.1947319588850559</v>
      </c>
      <c r="X79" s="226">
        <v>0.19615359429450491</v>
      </c>
      <c r="Y79" s="226">
        <v>0.19418033042428881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4.168125559237188</v>
      </c>
      <c r="C83" s="261">
        <v>4.3387081129454046</v>
      </c>
      <c r="D83" s="261">
        <v>4.0575602026569104</v>
      </c>
      <c r="E83" s="261">
        <v>4.1226172734653206</v>
      </c>
      <c r="F83" s="261">
        <v>4.6959001824140714</v>
      </c>
      <c r="G83" s="261">
        <v>4.3858441742947347</v>
      </c>
      <c r="H83" s="261">
        <v>8.6782712326342537</v>
      </c>
      <c r="I83" s="261">
        <v>8.9513737470905461</v>
      </c>
      <c r="J83" s="261">
        <v>7.9880840909888713</v>
      </c>
      <c r="K83" s="261">
        <v>4.4816456143554708</v>
      </c>
      <c r="L83" s="261">
        <v>6.1603872683169074</v>
      </c>
      <c r="M83" s="261">
        <v>6.3511000961320851</v>
      </c>
      <c r="N83" s="261">
        <v>6.9785071631433766</v>
      </c>
      <c r="O83" s="261">
        <v>12.136185830866751</v>
      </c>
      <c r="P83" s="261">
        <v>12.372777859143969</v>
      </c>
      <c r="Q83" s="261">
        <v>13.219953202022831</v>
      </c>
      <c r="R83" s="261">
        <v>15.28265319908602</v>
      </c>
      <c r="S83" s="261">
        <v>16.033786507728411</v>
      </c>
      <c r="T83" s="261">
        <v>19.136450477464429</v>
      </c>
      <c r="U83" s="261">
        <v>17.897445700991181</v>
      </c>
      <c r="V83" s="261">
        <v>13.945684112907619</v>
      </c>
      <c r="W83" s="261">
        <v>17.499065433699691</v>
      </c>
      <c r="X83" s="261">
        <v>17.639915892545091</v>
      </c>
      <c r="Y83" s="261">
        <v>17.53588287698517</v>
      </c>
      <c r="DA83" s="70" t="s">
        <v>863</v>
      </c>
    </row>
    <row r="84" spans="1:105" ht="12" customHeight="1" x14ac:dyDescent="0.25">
      <c r="A84" s="60" t="s">
        <v>560</v>
      </c>
      <c r="B84" s="262">
        <v>4.168125559237188</v>
      </c>
      <c r="C84" s="262">
        <v>4.3387081129454046</v>
      </c>
      <c r="D84" s="262">
        <v>4.0575602026569104</v>
      </c>
      <c r="E84" s="262">
        <v>4.1226172734653206</v>
      </c>
      <c r="F84" s="262">
        <v>4.6959001824140714</v>
      </c>
      <c r="G84" s="262">
        <v>4.3858441742947347</v>
      </c>
      <c r="H84" s="262">
        <v>8.6782712326342537</v>
      </c>
      <c r="I84" s="262">
        <v>8.9513737470905461</v>
      </c>
      <c r="J84" s="262">
        <v>7.9880840909888713</v>
      </c>
      <c r="K84" s="262">
        <v>4.4816456143554708</v>
      </c>
      <c r="L84" s="262">
        <v>6.1603872683169074</v>
      </c>
      <c r="M84" s="262">
        <v>6.3511000961320851</v>
      </c>
      <c r="N84" s="262">
        <v>6.9785071631433766</v>
      </c>
      <c r="O84" s="262">
        <v>12.136185830866751</v>
      </c>
      <c r="P84" s="262">
        <v>12.372777859143969</v>
      </c>
      <c r="Q84" s="262">
        <v>13.219953202022831</v>
      </c>
      <c r="R84" s="262">
        <v>15.28265319908602</v>
      </c>
      <c r="S84" s="262">
        <v>16.033786507728411</v>
      </c>
      <c r="T84" s="262">
        <v>19.136450477464429</v>
      </c>
      <c r="U84" s="262">
        <v>17.897445700991181</v>
      </c>
      <c r="V84" s="262">
        <v>13.945684112907619</v>
      </c>
      <c r="W84" s="262">
        <v>17.499065433699691</v>
      </c>
      <c r="X84" s="262">
        <v>17.639915892545091</v>
      </c>
      <c r="Y84" s="262">
        <v>17.53588287698517</v>
      </c>
      <c r="DA84" s="72" t="s">
        <v>864</v>
      </c>
    </row>
    <row r="85" spans="1:105" ht="12" customHeight="1" x14ac:dyDescent="0.25">
      <c r="A85" s="59" t="s">
        <v>31</v>
      </c>
      <c r="B85" s="230">
        <v>3.1692230302416642E-2</v>
      </c>
      <c r="C85" s="230">
        <v>6.823422475523018E-2</v>
      </c>
      <c r="D85" s="230">
        <v>3.358240382823096E-2</v>
      </c>
      <c r="E85" s="230">
        <v>3.3569412913443467E-2</v>
      </c>
      <c r="F85" s="230">
        <v>3.4516328041482518E-2</v>
      </c>
      <c r="G85" s="230">
        <v>3.1964603385942647E-2</v>
      </c>
      <c r="H85" s="230">
        <v>5.9833165439321628E-2</v>
      </c>
      <c r="I85" s="230">
        <v>6.5870613215868623E-2</v>
      </c>
      <c r="J85" s="230">
        <v>6.0479546748252462E-2</v>
      </c>
      <c r="K85" s="230">
        <v>3.659397910578558E-2</v>
      </c>
      <c r="L85" s="230">
        <v>4.8813098993140493E-2</v>
      </c>
      <c r="M85" s="230">
        <v>4.6275631136980702E-2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5.6703612175388891E-2</v>
      </c>
      <c r="T85" s="230">
        <v>6.7945318002994415E-2</v>
      </c>
      <c r="U85" s="230">
        <v>6.2078515937954437E-2</v>
      </c>
      <c r="V85" s="230">
        <v>4.6900421107241748E-2</v>
      </c>
      <c r="W85" s="230">
        <v>7.0935249474712345E-2</v>
      </c>
      <c r="X85" s="230">
        <v>7.2587492924925806E-2</v>
      </c>
      <c r="Y85" s="230">
        <v>7.23769657973002E-2</v>
      </c>
      <c r="DA85" s="71" t="s">
        <v>865</v>
      </c>
    </row>
    <row r="86" spans="1:105" ht="12" customHeight="1" x14ac:dyDescent="0.25">
      <c r="A86" s="59" t="s">
        <v>159</v>
      </c>
      <c r="B86" s="230">
        <v>0.20224784396678411</v>
      </c>
      <c r="C86" s="230">
        <v>0.14513357341871769</v>
      </c>
      <c r="D86" s="230">
        <v>0.14287717962576199</v>
      </c>
      <c r="E86" s="230">
        <v>0.1071287926523016</v>
      </c>
      <c r="F86" s="230">
        <v>0.1469005001614157</v>
      </c>
      <c r="G86" s="230">
        <v>0.13605326486224911</v>
      </c>
      <c r="H86" s="230">
        <v>0.25467795437054608</v>
      </c>
      <c r="I86" s="230">
        <v>0.28036953114882229</v>
      </c>
      <c r="J86" s="230">
        <v>0.25741727154787242</v>
      </c>
      <c r="K86" s="230">
        <v>0.161327430986072</v>
      </c>
      <c r="L86" s="230">
        <v>0.26898800020299612</v>
      </c>
      <c r="M86" s="230">
        <v>0.203998141345996</v>
      </c>
      <c r="N86" s="230">
        <v>0.21897630474015339</v>
      </c>
      <c r="O86" s="230">
        <v>0.39076196505932898</v>
      </c>
      <c r="P86" s="230">
        <v>0.38807173697088371</v>
      </c>
      <c r="Q86" s="230">
        <v>0.29759460988871078</v>
      </c>
      <c r="R86" s="230">
        <v>0.44512584205354289</v>
      </c>
      <c r="S86" s="230">
        <v>0.45576307987564152</v>
      </c>
      <c r="T86" s="230">
        <v>0.54819305545250185</v>
      </c>
      <c r="U86" s="230">
        <v>0.58137926543206775</v>
      </c>
      <c r="V86" s="230">
        <v>0.233696737378944</v>
      </c>
      <c r="W86" s="230">
        <v>0.15468263288528741</v>
      </c>
      <c r="X86" s="230">
        <v>0.12009201551824859</v>
      </c>
      <c r="Y86" s="230">
        <v>0.1899648343931718</v>
      </c>
      <c r="DA86" s="71" t="s">
        <v>866</v>
      </c>
    </row>
    <row r="87" spans="1:105" ht="12" customHeight="1" x14ac:dyDescent="0.25">
      <c r="A87" s="59" t="s">
        <v>32</v>
      </c>
      <c r="B87" s="230">
        <v>0.48368688637252338</v>
      </c>
      <c r="C87" s="230">
        <v>0.48422802709246232</v>
      </c>
      <c r="D87" s="230">
        <v>0.3662152599085724</v>
      </c>
      <c r="E87" s="230">
        <v>0.29252284735873518</v>
      </c>
      <c r="F87" s="230">
        <v>0.37512735370656047</v>
      </c>
      <c r="G87" s="230">
        <v>0.34693421536232949</v>
      </c>
      <c r="H87" s="230">
        <v>0.65172981514064721</v>
      </c>
      <c r="I87" s="230">
        <v>0.28727866977579558</v>
      </c>
      <c r="J87" s="230">
        <v>0.26373168838520822</v>
      </c>
      <c r="K87" s="230">
        <v>0.1615375635104008</v>
      </c>
      <c r="L87" s="230">
        <v>0.16196543115454259</v>
      </c>
      <c r="M87" s="230">
        <v>0.15349081385692531</v>
      </c>
      <c r="N87" s="230">
        <v>0.16483035525384451</v>
      </c>
      <c r="O87" s="230">
        <v>0.29589632569679902</v>
      </c>
      <c r="P87" s="230">
        <v>0.19580524539743149</v>
      </c>
      <c r="Q87" s="230">
        <v>0.30257588571042371</v>
      </c>
      <c r="R87" s="230">
        <v>0.68003782860947126</v>
      </c>
      <c r="S87" s="230">
        <v>1.2641027598219261</v>
      </c>
      <c r="T87" s="230">
        <v>0.82990667324763745</v>
      </c>
      <c r="U87" s="230">
        <v>0.86964545390463321</v>
      </c>
      <c r="V87" s="230">
        <v>0.81640562514940718</v>
      </c>
      <c r="W87" s="230">
        <v>0.76800001456949185</v>
      </c>
      <c r="X87" s="230">
        <v>0.8579180054960589</v>
      </c>
      <c r="Y87" s="230">
        <v>0.83816844998749251</v>
      </c>
      <c r="DA87" s="71" t="s">
        <v>867</v>
      </c>
    </row>
    <row r="88" spans="1:105" ht="12" customHeight="1" x14ac:dyDescent="0.25">
      <c r="A88" s="59" t="s">
        <v>35</v>
      </c>
      <c r="B88" s="230">
        <v>3.450498598595463</v>
      </c>
      <c r="C88" s="230">
        <v>3.641112287678995</v>
      </c>
      <c r="D88" s="230">
        <v>3.514885359294345</v>
      </c>
      <c r="E88" s="230">
        <v>3.6893962205408402</v>
      </c>
      <c r="F88" s="230">
        <v>4.1393560005046126</v>
      </c>
      <c r="G88" s="230">
        <v>3.870892090684213</v>
      </c>
      <c r="H88" s="230">
        <v>7.7120302976837394</v>
      </c>
      <c r="I88" s="230">
        <v>8.3178549329500591</v>
      </c>
      <c r="J88" s="230">
        <v>7.4064555843075386</v>
      </c>
      <c r="K88" s="230">
        <v>4.1221866407532124</v>
      </c>
      <c r="L88" s="230">
        <v>5.680620737966227</v>
      </c>
      <c r="M88" s="230">
        <v>5.9473355097921834</v>
      </c>
      <c r="N88" s="230">
        <v>6.5947005031493804</v>
      </c>
      <c r="O88" s="230">
        <v>11.449527540110619</v>
      </c>
      <c r="P88" s="230">
        <v>11.78890087677566</v>
      </c>
      <c r="Q88" s="230">
        <v>12.619782706423701</v>
      </c>
      <c r="R88" s="230">
        <v>14.15748952842301</v>
      </c>
      <c r="S88" s="230">
        <v>14.257217055855451</v>
      </c>
      <c r="T88" s="230">
        <v>17.690405430761299</v>
      </c>
      <c r="U88" s="230">
        <v>16.384342465716529</v>
      </c>
      <c r="V88" s="230">
        <v>12.848681329272029</v>
      </c>
      <c r="W88" s="230">
        <v>16.505447536770198</v>
      </c>
      <c r="X88" s="230">
        <v>16.589318378605849</v>
      </c>
      <c r="Y88" s="230">
        <v>16.435372626807212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7.9941739509238694</v>
      </c>
      <c r="C90" s="294">
        <v>8.321339384871564</v>
      </c>
      <c r="D90" s="294">
        <v>7.7821173127811321</v>
      </c>
      <c r="E90" s="294">
        <v>7.9068922345987867</v>
      </c>
      <c r="F90" s="294">
        <v>9.0064088475452309</v>
      </c>
      <c r="G90" s="294">
        <v>8.4117430611602693</v>
      </c>
      <c r="H90" s="294">
        <v>16.644318613010601</v>
      </c>
      <c r="I90" s="294">
        <v>17.168110177340981</v>
      </c>
      <c r="J90" s="294">
        <v>15.320587839887279</v>
      </c>
      <c r="K90" s="294">
        <v>8.5954835377150811</v>
      </c>
      <c r="L90" s="294">
        <v>11.81519287940905</v>
      </c>
      <c r="M90" s="294">
        <v>12.180966774307301</v>
      </c>
      <c r="N90" s="294">
        <v>13.38428974537565</v>
      </c>
      <c r="O90" s="294">
        <v>23.27635750263768</v>
      </c>
      <c r="P90" s="294">
        <v>23.73012450235256</v>
      </c>
      <c r="Q90" s="294">
        <v>25.354947690055809</v>
      </c>
      <c r="R90" s="294">
        <v>29.3110623393734</v>
      </c>
      <c r="S90" s="294">
        <v>30.751683607682601</v>
      </c>
      <c r="T90" s="294">
        <v>36.702376582937632</v>
      </c>
      <c r="U90" s="294">
        <v>34.326051885328162</v>
      </c>
      <c r="V90" s="294">
        <v>26.746848932166468</v>
      </c>
      <c r="W90" s="294">
        <v>33.561986333539288</v>
      </c>
      <c r="X90" s="294">
        <v>33.832127684387579</v>
      </c>
      <c r="Y90" s="294">
        <v>33.632599620463978</v>
      </c>
      <c r="DA90" s="70" t="s">
        <v>870</v>
      </c>
    </row>
    <row r="91" spans="1:105" ht="12" customHeight="1" x14ac:dyDescent="0.25">
      <c r="A91" s="60" t="s">
        <v>519</v>
      </c>
      <c r="B91" s="262">
        <v>7.9941739509238694</v>
      </c>
      <c r="C91" s="262">
        <v>8.321339384871564</v>
      </c>
      <c r="D91" s="262">
        <v>7.7821173127811321</v>
      </c>
      <c r="E91" s="262">
        <v>7.9068922345987867</v>
      </c>
      <c r="F91" s="262">
        <v>9.0064088475452309</v>
      </c>
      <c r="G91" s="262">
        <v>8.4117430611602693</v>
      </c>
      <c r="H91" s="262">
        <v>16.644318613010601</v>
      </c>
      <c r="I91" s="262">
        <v>17.168110177340981</v>
      </c>
      <c r="J91" s="262">
        <v>15.320587839887279</v>
      </c>
      <c r="K91" s="262">
        <v>8.5954835377150811</v>
      </c>
      <c r="L91" s="262">
        <v>11.81519287940905</v>
      </c>
      <c r="M91" s="262">
        <v>12.180966774307301</v>
      </c>
      <c r="N91" s="262">
        <v>13.38428974537565</v>
      </c>
      <c r="O91" s="262">
        <v>23.27635750263768</v>
      </c>
      <c r="P91" s="262">
        <v>23.73012450235256</v>
      </c>
      <c r="Q91" s="262">
        <v>25.354947690055809</v>
      </c>
      <c r="R91" s="262">
        <v>29.3110623393734</v>
      </c>
      <c r="S91" s="262">
        <v>30.751683607682601</v>
      </c>
      <c r="T91" s="262">
        <v>36.702376582937632</v>
      </c>
      <c r="U91" s="262">
        <v>34.326051885328162</v>
      </c>
      <c r="V91" s="262">
        <v>26.746848932166468</v>
      </c>
      <c r="W91" s="262">
        <v>33.561986333539288</v>
      </c>
      <c r="X91" s="262">
        <v>33.832127684387579</v>
      </c>
      <c r="Y91" s="262">
        <v>33.632599620463978</v>
      </c>
      <c r="DA91" s="72" t="s">
        <v>871</v>
      </c>
    </row>
    <row r="92" spans="1:105" ht="12" customHeight="1" x14ac:dyDescent="0.25">
      <c r="A92" s="59" t="s">
        <v>31</v>
      </c>
      <c r="B92" s="297">
        <v>6.0783486084959891E-2</v>
      </c>
      <c r="C92" s="297">
        <v>0.1308684813706941</v>
      </c>
      <c r="D92" s="297">
        <v>6.4408707002142643E-2</v>
      </c>
      <c r="E92" s="297">
        <v>6.438379133414826E-2</v>
      </c>
      <c r="F92" s="297">
        <v>6.6199908469470575E-2</v>
      </c>
      <c r="G92" s="297">
        <v>6.1305878651669178E-2</v>
      </c>
      <c r="H92" s="297">
        <v>0.1147558358687929</v>
      </c>
      <c r="I92" s="297">
        <v>0.12633523938229169</v>
      </c>
      <c r="J92" s="297">
        <v>0.11599555011174981</v>
      </c>
      <c r="K92" s="297">
        <v>7.018469822239741E-2</v>
      </c>
      <c r="L92" s="297">
        <v>9.3620117457845139E-2</v>
      </c>
      <c r="M92" s="297">
        <v>8.8753431186347237E-2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0.10875357110373191</v>
      </c>
      <c r="T92" s="297">
        <v>0.1303143783811978</v>
      </c>
      <c r="U92" s="297">
        <v>0.11906226143389741</v>
      </c>
      <c r="V92" s="297">
        <v>8.995173474848206E-2</v>
      </c>
      <c r="W92" s="297">
        <v>0.13604885829226579</v>
      </c>
      <c r="X92" s="297">
        <v>0.13921774592834241</v>
      </c>
      <c r="Y92" s="297">
        <v>0.1388139695891441</v>
      </c>
      <c r="DA92" s="71" t="s">
        <v>872</v>
      </c>
    </row>
    <row r="93" spans="1:105" ht="12" customHeight="1" x14ac:dyDescent="0.25">
      <c r="A93" s="59" t="s">
        <v>159</v>
      </c>
      <c r="B93" s="297">
        <v>0.38789725090855331</v>
      </c>
      <c r="C93" s="297">
        <v>0.2783560657037269</v>
      </c>
      <c r="D93" s="297">
        <v>0.27402845987076507</v>
      </c>
      <c r="E93" s="297">
        <v>0.20546554834871281</v>
      </c>
      <c r="F93" s="297">
        <v>0.28174490789164119</v>
      </c>
      <c r="G93" s="297">
        <v>0.26094066755968509</v>
      </c>
      <c r="H93" s="297">
        <v>0.48845454383965248</v>
      </c>
      <c r="I93" s="297">
        <v>0.53772919521955098</v>
      </c>
      <c r="J93" s="297">
        <v>0.49370836302313897</v>
      </c>
      <c r="K93" s="297">
        <v>0.30941475443324951</v>
      </c>
      <c r="L93" s="297">
        <v>0.51590021312300183</v>
      </c>
      <c r="M93" s="297">
        <v>0.39125419913777781</v>
      </c>
      <c r="N93" s="297">
        <v>0.41998127128004958</v>
      </c>
      <c r="O93" s="297">
        <v>0.74945417974903927</v>
      </c>
      <c r="P93" s="297">
        <v>0.74429451001235558</v>
      </c>
      <c r="Q93" s="297">
        <v>0.57076569419445955</v>
      </c>
      <c r="R93" s="297">
        <v>0.85372030205316385</v>
      </c>
      <c r="S93" s="297">
        <v>0.87412178187873013</v>
      </c>
      <c r="T93" s="297">
        <v>1.0513960248303491</v>
      </c>
      <c r="U93" s="297">
        <v>1.1150448596790501</v>
      </c>
      <c r="V93" s="297">
        <v>0.4482140338192101</v>
      </c>
      <c r="W93" s="297">
        <v>0.29667049538166701</v>
      </c>
      <c r="X93" s="297">
        <v>0.23032810517004321</v>
      </c>
      <c r="Y93" s="297">
        <v>0.36433929571339102</v>
      </c>
      <c r="DA93" s="71" t="s">
        <v>873</v>
      </c>
    </row>
    <row r="94" spans="1:105" ht="12" customHeight="1" x14ac:dyDescent="0.25">
      <c r="A94" s="59" t="s">
        <v>32</v>
      </c>
      <c r="B94" s="297">
        <v>0.92767769408327116</v>
      </c>
      <c r="C94" s="297">
        <v>0.9287155642207322</v>
      </c>
      <c r="D94" s="297">
        <v>0.70237531225611782</v>
      </c>
      <c r="E94" s="297">
        <v>0.56103840759375956</v>
      </c>
      <c r="F94" s="297">
        <v>0.71946808623222247</v>
      </c>
      <c r="G94" s="297">
        <v>0.66539561433972716</v>
      </c>
      <c r="H94" s="297">
        <v>1.2499723046230129</v>
      </c>
      <c r="I94" s="297">
        <v>0.5509804409534198</v>
      </c>
      <c r="J94" s="297">
        <v>0.5058189738670078</v>
      </c>
      <c r="K94" s="297">
        <v>0.30981777395086191</v>
      </c>
      <c r="L94" s="297">
        <v>0.3106383942336795</v>
      </c>
      <c r="M94" s="297">
        <v>0.29438466965608823</v>
      </c>
      <c r="N94" s="297">
        <v>0.31613311872806488</v>
      </c>
      <c r="O94" s="297">
        <v>0.56750850362874827</v>
      </c>
      <c r="P94" s="297">
        <v>0.37554079644780908</v>
      </c>
      <c r="Q94" s="297">
        <v>0.58031943360330585</v>
      </c>
      <c r="R94" s="297">
        <v>1.304265098987943</v>
      </c>
      <c r="S94" s="297">
        <v>2.4244608782152008</v>
      </c>
      <c r="T94" s="297">
        <v>1.591703084440748</v>
      </c>
      <c r="U94" s="297">
        <v>1.6679192925791071</v>
      </c>
      <c r="V94" s="297">
        <v>1.56580901635591</v>
      </c>
      <c r="W94" s="297">
        <v>1.472970433238145</v>
      </c>
      <c r="X94" s="297">
        <v>1.645426864928778</v>
      </c>
      <c r="Y94" s="297">
        <v>1.607548595681582</v>
      </c>
      <c r="DA94" s="71" t="s">
        <v>874</v>
      </c>
    </row>
    <row r="95" spans="1:105" ht="12" customHeight="1" x14ac:dyDescent="0.25">
      <c r="A95" s="59" t="s">
        <v>35</v>
      </c>
      <c r="B95" s="297">
        <v>6.6178155198470847</v>
      </c>
      <c r="C95" s="297">
        <v>6.9833992735764099</v>
      </c>
      <c r="D95" s="297">
        <v>6.741304833652106</v>
      </c>
      <c r="E95" s="297">
        <v>7.0760044873221659</v>
      </c>
      <c r="F95" s="297">
        <v>7.9389959449518956</v>
      </c>
      <c r="G95" s="297">
        <v>7.4241009006091883</v>
      </c>
      <c r="H95" s="297">
        <v>14.79113592867914</v>
      </c>
      <c r="I95" s="297">
        <v>15.95306530178572</v>
      </c>
      <c r="J95" s="297">
        <v>14.20506495288538</v>
      </c>
      <c r="K95" s="297">
        <v>7.9060663111085718</v>
      </c>
      <c r="L95" s="297">
        <v>10.895034154594519</v>
      </c>
      <c r="M95" s="297">
        <v>11.40657447432709</v>
      </c>
      <c r="N95" s="297">
        <v>12.648175355367529</v>
      </c>
      <c r="O95" s="297">
        <v>21.959394819259892</v>
      </c>
      <c r="P95" s="297">
        <v>22.610289195892399</v>
      </c>
      <c r="Q95" s="297">
        <v>24.203862562258049</v>
      </c>
      <c r="R95" s="297">
        <v>27.153076938332291</v>
      </c>
      <c r="S95" s="297">
        <v>27.34434737648494</v>
      </c>
      <c r="T95" s="297">
        <v>33.92896309528534</v>
      </c>
      <c r="U95" s="297">
        <v>31.42402547163611</v>
      </c>
      <c r="V95" s="297">
        <v>24.642874147242871</v>
      </c>
      <c r="W95" s="297">
        <v>31.656296546627221</v>
      </c>
      <c r="X95" s="297">
        <v>31.81715496836042</v>
      </c>
      <c r="Y95" s="297">
        <v>31.52189775947986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35.981382870329085</v>
      </c>
      <c r="C97" s="294">
        <f t="shared" si="2"/>
        <v>41.470857851780401</v>
      </c>
      <c r="D97" s="294">
        <f t="shared" si="2"/>
        <v>43.720390239794341</v>
      </c>
      <c r="E97" s="294">
        <f t="shared" si="2"/>
        <v>41.52958283014415</v>
      </c>
      <c r="F97" s="294">
        <f t="shared" si="2"/>
        <v>33.34180372196434</v>
      </c>
      <c r="G97" s="294">
        <f t="shared" si="2"/>
        <v>18.866369998997122</v>
      </c>
      <c r="H97" s="294">
        <f t="shared" si="2"/>
        <v>35.118054496261749</v>
      </c>
      <c r="I97" s="294">
        <f t="shared" si="2"/>
        <v>38.161028975497523</v>
      </c>
      <c r="J97" s="294">
        <f t="shared" si="2"/>
        <v>41.345329511721161</v>
      </c>
      <c r="K97" s="294">
        <f t="shared" si="2"/>
        <v>23.586940365638334</v>
      </c>
      <c r="L97" s="294">
        <f t="shared" si="2"/>
        <v>27.761127668356032</v>
      </c>
      <c r="M97" s="294">
        <f t="shared" si="2"/>
        <v>27.325346748097822</v>
      </c>
      <c r="N97" s="294">
        <f t="shared" si="2"/>
        <v>28.499361300448921</v>
      </c>
      <c r="O97" s="294">
        <f t="shared" si="2"/>
        <v>53.863758247496847</v>
      </c>
      <c r="P97" s="294">
        <f t="shared" si="2"/>
        <v>62.595982957087386</v>
      </c>
      <c r="Q97" s="294">
        <f t="shared" si="2"/>
        <v>66.2526585113349</v>
      </c>
      <c r="R97" s="294">
        <f t="shared" si="2"/>
        <v>68.957023618290208</v>
      </c>
      <c r="S97" s="294">
        <f t="shared" si="2"/>
        <v>74.626430675101531</v>
      </c>
      <c r="T97" s="294">
        <f t="shared" si="2"/>
        <v>90.675669829507811</v>
      </c>
      <c r="U97" s="294">
        <f t="shared" si="2"/>
        <v>80.106442410903739</v>
      </c>
      <c r="V97" s="294">
        <f t="shared" si="2"/>
        <v>65.823408008592907</v>
      </c>
      <c r="W97" s="294">
        <f t="shared" si="2"/>
        <v>74.694283985833181</v>
      </c>
      <c r="X97" s="294">
        <f t="shared" si="2"/>
        <v>83.750963307526533</v>
      </c>
      <c r="Y97" s="294">
        <f t="shared" si="2"/>
        <v>79.913925128480216</v>
      </c>
      <c r="DA97" s="70"/>
    </row>
    <row r="98" spans="1:105" ht="12" customHeight="1" x14ac:dyDescent="0.25">
      <c r="A98" s="60" t="s">
        <v>528</v>
      </c>
      <c r="B98" s="262">
        <v>2.0247912715931009</v>
      </c>
      <c r="C98" s="262">
        <v>2.1747310799144941</v>
      </c>
      <c r="D98" s="262">
        <v>2.134500573432387</v>
      </c>
      <c r="E98" s="262">
        <v>2.2054723396994218</v>
      </c>
      <c r="F98" s="262">
        <v>2.3348050546474388</v>
      </c>
      <c r="G98" s="262">
        <v>2.2332360419559421</v>
      </c>
      <c r="H98" s="262">
        <v>4.2617312928677968</v>
      </c>
      <c r="I98" s="262">
        <v>4.5191610475175974</v>
      </c>
      <c r="J98" s="262">
        <v>4.1459447286504476</v>
      </c>
      <c r="K98" s="262">
        <v>2.3555376929040932</v>
      </c>
      <c r="L98" s="262">
        <v>3.2775637232347798</v>
      </c>
      <c r="M98" s="262">
        <v>3.301213041950243</v>
      </c>
      <c r="N98" s="262">
        <v>3.632266625890733</v>
      </c>
      <c r="O98" s="262">
        <v>6.391505904036979</v>
      </c>
      <c r="P98" s="262">
        <v>6.4646649941709944</v>
      </c>
      <c r="Q98" s="262">
        <v>6.864478492998292</v>
      </c>
      <c r="R98" s="262">
        <v>7.7556165934407284</v>
      </c>
      <c r="S98" s="262">
        <v>7.7826183139546901</v>
      </c>
      <c r="T98" s="262">
        <v>9.2186026878683709</v>
      </c>
      <c r="U98" s="262">
        <v>8.3773545251245167</v>
      </c>
      <c r="V98" s="262">
        <v>6.6985565338568351</v>
      </c>
      <c r="W98" s="262">
        <v>8.298179139706825</v>
      </c>
      <c r="X98" s="262">
        <v>8.5475816458607063</v>
      </c>
      <c r="Y98" s="262">
        <v>8.2754407873684688</v>
      </c>
      <c r="DA98" s="72" t="s">
        <v>877</v>
      </c>
    </row>
    <row r="99" spans="1:105" ht="12" customHeight="1" x14ac:dyDescent="0.25">
      <c r="A99" s="59" t="s">
        <v>31</v>
      </c>
      <c r="B99" s="230">
        <v>1.7416533966559171E-2</v>
      </c>
      <c r="C99" s="230">
        <v>3.8498341146892497E-2</v>
      </c>
      <c r="D99" s="230">
        <v>1.9418846339304029E-2</v>
      </c>
      <c r="E99" s="230">
        <v>1.9330179208090319E-2</v>
      </c>
      <c r="F99" s="230">
        <v>1.8651500639812489E-2</v>
      </c>
      <c r="G99" s="230">
        <v>1.7674200483336101E-2</v>
      </c>
      <c r="H99" s="230">
        <v>3.1768710860738049E-2</v>
      </c>
      <c r="I99" s="230">
        <v>3.4357876588943292E-2</v>
      </c>
      <c r="J99" s="230">
        <v>3.2461602599535302E-2</v>
      </c>
      <c r="K99" s="230">
        <v>1.9952856757867701E-2</v>
      </c>
      <c r="L99" s="230">
        <v>2.6671689124529809E-2</v>
      </c>
      <c r="M99" s="230">
        <v>2.4649136477638469E-2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2.9878945149798351E-2</v>
      </c>
      <c r="T99" s="230">
        <v>3.4215136285102428E-2</v>
      </c>
      <c r="U99" s="230">
        <v>3.054145155918293E-2</v>
      </c>
      <c r="V99" s="230">
        <v>2.3928590024309401E-2</v>
      </c>
      <c r="W99" s="230">
        <v>3.5182063587410127E-2</v>
      </c>
      <c r="X99" s="230">
        <v>3.6971016586943482E-2</v>
      </c>
      <c r="Y99" s="230">
        <v>3.5870256222404723E-2</v>
      </c>
      <c r="DA99" s="71" t="s">
        <v>878</v>
      </c>
    </row>
    <row r="100" spans="1:105" ht="12" customHeight="1" x14ac:dyDescent="0.25">
      <c r="A100" s="59" t="s">
        <v>159</v>
      </c>
      <c r="B100" s="230">
        <v>0.1111457417322332</v>
      </c>
      <c r="C100" s="230">
        <v>8.1885620323004921E-2</v>
      </c>
      <c r="D100" s="230">
        <v>8.2617968944004805E-2</v>
      </c>
      <c r="E100" s="230">
        <v>6.168766685478861E-2</v>
      </c>
      <c r="F100" s="230">
        <v>7.938025068763184E-2</v>
      </c>
      <c r="G100" s="230">
        <v>7.5227984234752701E-2</v>
      </c>
      <c r="H100" s="230">
        <v>0.1352225013601728</v>
      </c>
      <c r="I100" s="230">
        <v>0.14623974607527271</v>
      </c>
      <c r="J100" s="230">
        <v>0.13816534052456569</v>
      </c>
      <c r="K100" s="230">
        <v>8.7963736118299302E-2</v>
      </c>
      <c r="L100" s="230">
        <v>0.14697621064074329</v>
      </c>
      <c r="M100" s="230">
        <v>0.1086614683295731</v>
      </c>
      <c r="N100" s="230">
        <v>0.116732910291191</v>
      </c>
      <c r="O100" s="230">
        <v>0.21093719082284759</v>
      </c>
      <c r="P100" s="230">
        <v>0.20602442436231519</v>
      </c>
      <c r="Q100" s="230">
        <v>0.15814601905555001</v>
      </c>
      <c r="R100" s="230">
        <v>0.23641144269124659</v>
      </c>
      <c r="S100" s="230">
        <v>0.24015613013835421</v>
      </c>
      <c r="T100" s="230">
        <v>0.27605287095760539</v>
      </c>
      <c r="U100" s="230">
        <v>0.28602756371388788</v>
      </c>
      <c r="V100" s="230">
        <v>0.11923205137055801</v>
      </c>
      <c r="W100" s="230">
        <v>7.6718616856041852E-2</v>
      </c>
      <c r="X100" s="230">
        <v>6.1166513937554907E-2</v>
      </c>
      <c r="Y100" s="230">
        <v>9.4147180775902714E-2</v>
      </c>
      <c r="DA100" s="71" t="s">
        <v>879</v>
      </c>
    </row>
    <row r="101" spans="1:105" ht="12" customHeight="1" x14ac:dyDescent="0.25">
      <c r="A101" s="59" t="s">
        <v>35</v>
      </c>
      <c r="B101" s="230">
        <v>1.8962289958943079</v>
      </c>
      <c r="C101" s="230">
        <v>2.0543471184445972</v>
      </c>
      <c r="D101" s="230">
        <v>2.0324637581490781</v>
      </c>
      <c r="E101" s="230">
        <v>2.1244544936365428</v>
      </c>
      <c r="F101" s="230">
        <v>2.2367733033199948</v>
      </c>
      <c r="G101" s="230">
        <v>2.1403338572378541</v>
      </c>
      <c r="H101" s="230">
        <v>4.0947400806468863</v>
      </c>
      <c r="I101" s="230">
        <v>4.3385634248533806</v>
      </c>
      <c r="J101" s="230">
        <v>3.9753177855263471</v>
      </c>
      <c r="K101" s="230">
        <v>2.247621100027926</v>
      </c>
      <c r="L101" s="230">
        <v>3.103915823469507</v>
      </c>
      <c r="M101" s="230">
        <v>3.1679024371430309</v>
      </c>
      <c r="N101" s="230">
        <v>3.5155337155995419</v>
      </c>
      <c r="O101" s="230">
        <v>6.1805687132141314</v>
      </c>
      <c r="P101" s="230">
        <v>6.2586405698086791</v>
      </c>
      <c r="Q101" s="230">
        <v>6.7063324739427417</v>
      </c>
      <c r="R101" s="230">
        <v>7.5192051507494808</v>
      </c>
      <c r="S101" s="230">
        <v>7.5125832386665374</v>
      </c>
      <c r="T101" s="230">
        <v>8.9083346806256625</v>
      </c>
      <c r="U101" s="230">
        <v>8.0607855098514456</v>
      </c>
      <c r="V101" s="230">
        <v>6.5553958924619673</v>
      </c>
      <c r="W101" s="230">
        <v>8.1862784592633737</v>
      </c>
      <c r="X101" s="230">
        <v>8.4494441153362079</v>
      </c>
      <c r="Y101" s="230">
        <v>8.1454233503701605</v>
      </c>
      <c r="DA101" s="71" t="s">
        <v>880</v>
      </c>
    </row>
    <row r="102" spans="1:105" ht="12" customHeight="1" x14ac:dyDescent="0.25">
      <c r="A102" s="60" t="s">
        <v>533</v>
      </c>
      <c r="B102" s="262">
        <v>33.956591598735983</v>
      </c>
      <c r="C102" s="262">
        <v>39.296126771865907</v>
      </c>
      <c r="D102" s="262">
        <v>41.58588966636195</v>
      </c>
      <c r="E102" s="262">
        <v>39.324110490444731</v>
      </c>
      <c r="F102" s="262">
        <v>31.0069986673169</v>
      </c>
      <c r="G102" s="262">
        <v>16.633133957041181</v>
      </c>
      <c r="H102" s="262">
        <v>30.856323203393949</v>
      </c>
      <c r="I102" s="262">
        <v>33.641867927979924</v>
      </c>
      <c r="J102" s="262">
        <v>37.199384783070713</v>
      </c>
      <c r="K102" s="262">
        <v>21.231402672734241</v>
      </c>
      <c r="L102" s="262">
        <v>24.483563945121251</v>
      </c>
      <c r="M102" s="262">
        <v>24.02413370614758</v>
      </c>
      <c r="N102" s="262">
        <v>24.867094674558189</v>
      </c>
      <c r="O102" s="262">
        <v>47.472252343459871</v>
      </c>
      <c r="P102" s="262">
        <v>56.131317962916391</v>
      </c>
      <c r="Q102" s="262">
        <v>59.388180018336612</v>
      </c>
      <c r="R102" s="262">
        <v>61.20140702484948</v>
      </c>
      <c r="S102" s="262">
        <v>66.843812361146846</v>
      </c>
      <c r="T102" s="262">
        <v>81.457067141639442</v>
      </c>
      <c r="U102" s="262">
        <v>71.729087885779222</v>
      </c>
      <c r="V102" s="262">
        <v>59.124851474736069</v>
      </c>
      <c r="W102" s="262">
        <v>66.396104846126363</v>
      </c>
      <c r="X102" s="262">
        <v>75.20338166166583</v>
      </c>
      <c r="Y102" s="262">
        <v>71.638484341111749</v>
      </c>
      <c r="DA102" s="72" t="s">
        <v>881</v>
      </c>
    </row>
    <row r="103" spans="1:105" ht="12" customHeight="1" x14ac:dyDescent="0.25">
      <c r="A103" s="64" t="s">
        <v>28</v>
      </c>
      <c r="B103" s="229">
        <v>2.1928622482587161</v>
      </c>
      <c r="C103" s="229">
        <v>2.468162613287205</v>
      </c>
      <c r="D103" s="229">
        <v>1.614967576978692</v>
      </c>
      <c r="E103" s="229">
        <v>1.312286481928477</v>
      </c>
      <c r="F103" s="229">
        <v>0.99703004168189202</v>
      </c>
      <c r="G103" s="229">
        <v>8.4910727580811973E-2</v>
      </c>
      <c r="H103" s="229">
        <v>0.1927547746185968</v>
      </c>
      <c r="I103" s="229">
        <v>1.227718573775529</v>
      </c>
      <c r="J103" s="229">
        <v>1.0829836798298389</v>
      </c>
      <c r="K103" s="229">
        <v>9.0108926436614528E-2</v>
      </c>
      <c r="L103" s="229">
        <v>0.1571677523485035</v>
      </c>
      <c r="M103" s="229">
        <v>0.40207151566580063</v>
      </c>
      <c r="N103" s="229">
        <v>0.40090521337732399</v>
      </c>
      <c r="O103" s="229">
        <v>0.40066124945596032</v>
      </c>
      <c r="P103" s="229">
        <v>0.49710771115008889</v>
      </c>
      <c r="Q103" s="229">
        <v>0.62730540554596426</v>
      </c>
      <c r="R103" s="229">
        <v>0.55438937055031678</v>
      </c>
      <c r="S103" s="229">
        <v>0.93391202994880773</v>
      </c>
      <c r="T103" s="229">
        <v>2.6471016853866041</v>
      </c>
      <c r="U103" s="229">
        <v>4.6498857861799294</v>
      </c>
      <c r="V103" s="229">
        <v>2.2447392238302748</v>
      </c>
      <c r="W103" s="229">
        <v>3.2383728355657619</v>
      </c>
      <c r="X103" s="229">
        <v>7.4857190917532401</v>
      </c>
      <c r="Y103" s="229">
        <v>3.3604148184920568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1.180450693547897E-2</v>
      </c>
      <c r="C105" s="229">
        <v>2.174798319839685E-2</v>
      </c>
      <c r="D105" s="229">
        <v>1.047414623744891E-2</v>
      </c>
      <c r="E105" s="229">
        <v>1.07550709870372E-2</v>
      </c>
      <c r="F105" s="229">
        <v>1.523073227199522E-2</v>
      </c>
      <c r="G105" s="229">
        <v>1.43073243879915E-2</v>
      </c>
      <c r="H105" s="229">
        <v>3.0711699836568341E-2</v>
      </c>
      <c r="I105" s="229">
        <v>3.2853824223775953E-2</v>
      </c>
      <c r="J105" s="229">
        <v>2.5042080541588099E-2</v>
      </c>
      <c r="K105" s="229">
        <v>1.383247770961763E-2</v>
      </c>
      <c r="L105" s="229">
        <v>1.5876341290718271E-2</v>
      </c>
      <c r="M105" s="229">
        <v>1.6316039613125659E-2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2.281578138656019E-2</v>
      </c>
      <c r="T105" s="229">
        <v>2.9983092902852341E-2</v>
      </c>
      <c r="U105" s="229">
        <v>2.980571319203822E-2</v>
      </c>
      <c r="V105" s="229">
        <v>1.976272090169107E-2</v>
      </c>
      <c r="W105" s="229">
        <v>3.3058294028737681E-2</v>
      </c>
      <c r="X105" s="229">
        <v>2.582058711379355E-2</v>
      </c>
      <c r="Y105" s="229">
        <v>3.4028325892206779E-2</v>
      </c>
      <c r="DA105" s="73" t="s">
        <v>884</v>
      </c>
    </row>
    <row r="106" spans="1:105" ht="12" customHeight="1" x14ac:dyDescent="0.25">
      <c r="A106" s="64" t="s">
        <v>159</v>
      </c>
      <c r="B106" s="229">
        <v>7.5331904823672871E-2</v>
      </c>
      <c r="C106" s="229">
        <v>4.6257761813167382E-2</v>
      </c>
      <c r="D106" s="229">
        <v>4.4562517949845067E-2</v>
      </c>
      <c r="E106" s="229">
        <v>3.4322249623545943E-2</v>
      </c>
      <c r="F106" s="229">
        <v>6.4821558825485459E-2</v>
      </c>
      <c r="G106" s="229">
        <v>6.0897304775743857E-2</v>
      </c>
      <c r="H106" s="229">
        <v>0.13072336775415189</v>
      </c>
      <c r="I106" s="229">
        <v>0.1398379466102625</v>
      </c>
      <c r="J106" s="229">
        <v>0.1065858524656344</v>
      </c>
      <c r="K106" s="229">
        <v>6.0981564388331411E-2</v>
      </c>
      <c r="L106" s="229">
        <v>8.7487690444130267E-2</v>
      </c>
      <c r="M106" s="229">
        <v>7.1926447536776794E-2</v>
      </c>
      <c r="N106" s="229">
        <v>7.7008873746323134E-2</v>
      </c>
      <c r="O106" s="229">
        <v>0.13254988851012109</v>
      </c>
      <c r="P106" s="229">
        <v>0.13983535209409309</v>
      </c>
      <c r="Q106" s="229">
        <v>0.1064815807601439</v>
      </c>
      <c r="R106" s="229">
        <v>0.1651335637461985</v>
      </c>
      <c r="S106" s="229">
        <v>0.18338498017276769</v>
      </c>
      <c r="T106" s="229">
        <v>0.2419081077758217</v>
      </c>
      <c r="U106" s="229">
        <v>0.27913720841176848</v>
      </c>
      <c r="V106" s="229">
        <v>9.847424154029058E-2</v>
      </c>
      <c r="W106" s="229">
        <v>7.2087488194202312E-2</v>
      </c>
      <c r="X106" s="229">
        <v>4.2718741527098328E-2</v>
      </c>
      <c r="Y106" s="229">
        <v>8.9312742273468818E-2</v>
      </c>
      <c r="DA106" s="73" t="s">
        <v>885</v>
      </c>
    </row>
    <row r="107" spans="1:105" ht="12" customHeight="1" x14ac:dyDescent="0.25">
      <c r="A107" s="64" t="s">
        <v>32</v>
      </c>
      <c r="B107" s="229">
        <v>0.1801604099901197</v>
      </c>
      <c r="C107" s="229">
        <v>0.15433579021636831</v>
      </c>
      <c r="D107" s="229">
        <v>0.1142202984124442</v>
      </c>
      <c r="E107" s="229">
        <v>9.3719362825482447E-2</v>
      </c>
      <c r="F107" s="229">
        <v>0.16552931949598179</v>
      </c>
      <c r="G107" s="229">
        <v>0.15528740652746789</v>
      </c>
      <c r="H107" s="229">
        <v>0.33452568170474301</v>
      </c>
      <c r="I107" s="229">
        <v>0.14328396927357659</v>
      </c>
      <c r="J107" s="229">
        <v>0.10920039148775899</v>
      </c>
      <c r="K107" s="229">
        <v>6.1060994216130197E-2</v>
      </c>
      <c r="L107" s="229">
        <v>5.2678861112038858E-2</v>
      </c>
      <c r="M107" s="229">
        <v>5.4118380184320261E-2</v>
      </c>
      <c r="N107" s="229">
        <v>5.7967002559329101E-2</v>
      </c>
      <c r="O107" s="229">
        <v>0.10037063094334241</v>
      </c>
      <c r="P107" s="229">
        <v>7.0555242300663734E-2</v>
      </c>
      <c r="Q107" s="229">
        <v>0.10826391856490659</v>
      </c>
      <c r="R107" s="229">
        <v>0.25228162355714379</v>
      </c>
      <c r="S107" s="229">
        <v>0.50863588952737904</v>
      </c>
      <c r="T107" s="229">
        <v>0.36622345168190129</v>
      </c>
      <c r="U107" s="229">
        <v>0.41754224607669482</v>
      </c>
      <c r="V107" s="229">
        <v>0.34401389436367102</v>
      </c>
      <c r="W107" s="229">
        <v>0.35791472481906073</v>
      </c>
      <c r="X107" s="229">
        <v>0.3051758051530149</v>
      </c>
      <c r="Y107" s="229">
        <v>0.39406831793167169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0.25423901271207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4.4177290447226028E-2</v>
      </c>
      <c r="T108" s="229">
        <v>5.3221919937028843E-2</v>
      </c>
      <c r="U108" s="229">
        <v>1.388888694207379E-2</v>
      </c>
      <c r="V108" s="229">
        <v>1.0540583860048511E-2</v>
      </c>
      <c r="W108" s="229">
        <v>1.5069772036811081E-2</v>
      </c>
      <c r="X108" s="229">
        <v>2.5130161397041901E-2</v>
      </c>
      <c r="Y108" s="229">
        <v>3.013090626147338E-2</v>
      </c>
      <c r="DA108" s="73" t="s">
        <v>887</v>
      </c>
    </row>
    <row r="109" spans="1:105" ht="12" customHeight="1" x14ac:dyDescent="0.25">
      <c r="A109" s="64" t="s">
        <v>35</v>
      </c>
      <c r="B109" s="229">
        <v>1.285218309008523</v>
      </c>
      <c r="C109" s="229">
        <v>1.1605151101222031</v>
      </c>
      <c r="D109" s="229">
        <v>1.096271233275097</v>
      </c>
      <c r="E109" s="229">
        <v>1.1820200238096219</v>
      </c>
      <c r="F109" s="229">
        <v>1.826539107705583</v>
      </c>
      <c r="G109" s="229">
        <v>1.7326074140086321</v>
      </c>
      <c r="H109" s="229">
        <v>3.95849956949343</v>
      </c>
      <c r="I109" s="229">
        <v>4.1486382249159908</v>
      </c>
      <c r="J109" s="229">
        <v>3.066707130626495</v>
      </c>
      <c r="K109" s="229">
        <v>1.5581813242629139</v>
      </c>
      <c r="L109" s="229">
        <v>1.8476080281597651</v>
      </c>
      <c r="M109" s="229">
        <v>2.096934377471344</v>
      </c>
      <c r="N109" s="229">
        <v>2.3192027970536868</v>
      </c>
      <c r="O109" s="229">
        <v>3.8837802412647888</v>
      </c>
      <c r="P109" s="229">
        <v>4.2479390995432684</v>
      </c>
      <c r="Q109" s="229">
        <v>4.515452789726413</v>
      </c>
      <c r="R109" s="229">
        <v>5.2521702373926908</v>
      </c>
      <c r="S109" s="229">
        <v>5.736663592453124</v>
      </c>
      <c r="T109" s="229">
        <v>7.8064697481622476</v>
      </c>
      <c r="U109" s="229">
        <v>7.8666025595935141</v>
      </c>
      <c r="V109" s="229">
        <v>5.41412842508496</v>
      </c>
      <c r="W109" s="229">
        <v>7.6921127618077811</v>
      </c>
      <c r="X109" s="229">
        <v>5.9010984274697131</v>
      </c>
      <c r="Y109" s="229">
        <v>7.7271575251046531</v>
      </c>
      <c r="DA109" s="73" t="s">
        <v>888</v>
      </c>
    </row>
    <row r="110" spans="1:105" ht="12" customHeight="1" x14ac:dyDescent="0.25">
      <c r="A110" s="64" t="s">
        <v>36</v>
      </c>
      <c r="B110" s="229">
        <v>30.21121421971948</v>
      </c>
      <c r="C110" s="229">
        <v>35.445107513228571</v>
      </c>
      <c r="D110" s="229">
        <v>38.705393893508429</v>
      </c>
      <c r="E110" s="229">
        <v>36.691007301270567</v>
      </c>
      <c r="F110" s="229">
        <v>27.683608894623891</v>
      </c>
      <c r="G110" s="229">
        <v>14.585123779760529</v>
      </c>
      <c r="H110" s="229">
        <v>26.20910810998646</v>
      </c>
      <c r="I110" s="229">
        <v>27.949535389180781</v>
      </c>
      <c r="J110" s="229">
        <v>32.808865648119387</v>
      </c>
      <c r="K110" s="229">
        <v>19.44723738572063</v>
      </c>
      <c r="L110" s="229">
        <v>22.304475539371271</v>
      </c>
      <c r="M110" s="229">
        <v>21.38276694567621</v>
      </c>
      <c r="N110" s="229">
        <v>22.012010787821531</v>
      </c>
      <c r="O110" s="229">
        <v>42.954890333285647</v>
      </c>
      <c r="P110" s="229">
        <v>51.175880557828279</v>
      </c>
      <c r="Q110" s="229">
        <v>54.030676323739179</v>
      </c>
      <c r="R110" s="229">
        <v>54.941872749469553</v>
      </c>
      <c r="S110" s="229">
        <v>59.414222797210982</v>
      </c>
      <c r="T110" s="229">
        <v>70.312159135792982</v>
      </c>
      <c r="U110" s="229">
        <v>58.472225485383213</v>
      </c>
      <c r="V110" s="229">
        <v>50.993192385155133</v>
      </c>
      <c r="W110" s="229">
        <v>54.987488969674011</v>
      </c>
      <c r="X110" s="229">
        <v>61.417718847251933</v>
      </c>
      <c r="Y110" s="229">
        <v>60.003371705156212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1.8269732394815941E-2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3.5559480133588589E-2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1346.6954503656393</v>
      </c>
      <c r="C115" s="223">
        <f t="shared" si="3"/>
        <v>1428.4058756750142</v>
      </c>
      <c r="D115" s="223">
        <f t="shared" si="3"/>
        <v>1301.6030949329427</v>
      </c>
      <c r="E115" s="223">
        <f t="shared" si="3"/>
        <v>1226.6690973545828</v>
      </c>
      <c r="F115" s="223">
        <f t="shared" si="3"/>
        <v>1034.316325784275</v>
      </c>
      <c r="G115" s="223">
        <f t="shared" si="3"/>
        <v>773.2607255099357</v>
      </c>
      <c r="H115" s="223">
        <f t="shared" si="3"/>
        <v>762.20217620117546</v>
      </c>
      <c r="I115" s="223">
        <f t="shared" si="3"/>
        <v>822.70777029109547</v>
      </c>
      <c r="J115" s="223">
        <f t="shared" si="3"/>
        <v>877.48461059598651</v>
      </c>
      <c r="K115" s="223">
        <f t="shared" si="3"/>
        <v>759.70931022091088</v>
      </c>
      <c r="L115" s="223">
        <f t="shared" si="3"/>
        <v>729.66893727685658</v>
      </c>
      <c r="M115" s="223">
        <f t="shared" si="3"/>
        <v>806.72029026745997</v>
      </c>
      <c r="N115" s="223">
        <f t="shared" si="3"/>
        <v>850.92024138212446</v>
      </c>
      <c r="O115" s="223">
        <f t="shared" si="3"/>
        <v>805.55657037237006</v>
      </c>
      <c r="P115" s="223">
        <f t="shared" si="3"/>
        <v>827.67806761222801</v>
      </c>
      <c r="Q115" s="223">
        <f t="shared" si="3"/>
        <v>826.84851557395382</v>
      </c>
      <c r="R115" s="223">
        <f t="shared" si="3"/>
        <v>787.40638400708656</v>
      </c>
      <c r="S115" s="223">
        <f t="shared" si="3"/>
        <v>845.05503459478689</v>
      </c>
      <c r="T115" s="223">
        <f t="shared" si="3"/>
        <v>879.6505319223204</v>
      </c>
      <c r="U115" s="223">
        <f t="shared" si="3"/>
        <v>952.09063795295185</v>
      </c>
      <c r="V115" s="223">
        <f t="shared" si="3"/>
        <v>911.66509017387375</v>
      </c>
      <c r="W115" s="223">
        <f t="shared" si="3"/>
        <v>882.62942120893752</v>
      </c>
      <c r="X115" s="223">
        <f t="shared" si="3"/>
        <v>1016.3241849821345</v>
      </c>
      <c r="Y115" s="223">
        <f t="shared" si="3"/>
        <v>796.65402038184197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1.085652707237003</v>
      </c>
      <c r="C120" s="260">
        <v>1.078265272637654</v>
      </c>
      <c r="D120" s="260">
        <v>1.0089564116541461</v>
      </c>
      <c r="E120" s="260">
        <v>1.0209700625791229</v>
      </c>
      <c r="F120" s="260">
        <v>1.0597057915500061</v>
      </c>
      <c r="G120" s="260">
        <v>1.0210012871461189</v>
      </c>
      <c r="H120" s="260">
        <v>1.0313084991225481</v>
      </c>
      <c r="I120" s="260">
        <v>1.017434475968533</v>
      </c>
      <c r="J120" s="260">
        <v>1.016858589556521</v>
      </c>
      <c r="K120" s="260">
        <v>0.94604073843232617</v>
      </c>
      <c r="L120" s="260">
        <v>0.97896363698795286</v>
      </c>
      <c r="M120" s="260">
        <v>1.0813866175532481</v>
      </c>
      <c r="N120" s="260">
        <v>1.103684759266319</v>
      </c>
      <c r="O120" s="260">
        <v>1.009202442323039</v>
      </c>
      <c r="P120" s="260">
        <v>1.041063063155635</v>
      </c>
      <c r="Q120" s="260">
        <v>1.0739744060688221</v>
      </c>
      <c r="R120" s="260">
        <v>1.066308685582017</v>
      </c>
      <c r="S120" s="260">
        <v>1.1386169837708531</v>
      </c>
      <c r="T120" s="260">
        <v>1.169396307297589</v>
      </c>
      <c r="U120" s="260">
        <v>1.214700739259565</v>
      </c>
      <c r="V120" s="260">
        <v>1.181579341061709</v>
      </c>
      <c r="W120" s="260">
        <v>1.1695406612390631</v>
      </c>
      <c r="X120" s="260">
        <v>1.163083513573721</v>
      </c>
      <c r="Y120" s="260">
        <v>1.017580922276998</v>
      </c>
      <c r="DA120" s="68" t="s">
        <v>897</v>
      </c>
    </row>
    <row r="121" spans="1:105" ht="12" customHeight="1" x14ac:dyDescent="0.25">
      <c r="A121" s="37" t="s">
        <v>159</v>
      </c>
      <c r="B121" s="226">
        <v>6.0111185593645068E-2</v>
      </c>
      <c r="C121" s="226">
        <v>4.1331835768805593E-2</v>
      </c>
      <c r="D121" s="226">
        <v>3.9411209702266151E-2</v>
      </c>
      <c r="E121" s="226">
        <v>2.880931635065247E-2</v>
      </c>
      <c r="F121" s="226">
        <v>3.6318710926062307E-2</v>
      </c>
      <c r="G121" s="226">
        <v>3.4667445202991462E-2</v>
      </c>
      <c r="H121" s="226">
        <v>3.296864031813411E-2</v>
      </c>
      <c r="I121" s="226">
        <v>3.3176341021685693E-2</v>
      </c>
      <c r="J121" s="226">
        <v>3.4154658955970002E-2</v>
      </c>
      <c r="K121" s="226">
        <v>3.5630167050550311E-2</v>
      </c>
      <c r="L121" s="226">
        <v>4.4259964406646243E-2</v>
      </c>
      <c r="M121" s="226">
        <v>3.5862281672280651E-2</v>
      </c>
      <c r="N121" s="226">
        <v>3.5469955061901808E-2</v>
      </c>
      <c r="O121" s="226">
        <v>3.3306443168693821E-2</v>
      </c>
      <c r="P121" s="226">
        <v>3.3177963360035333E-2</v>
      </c>
      <c r="Q121" s="226">
        <v>2.474256086031491E-2</v>
      </c>
      <c r="R121" s="226">
        <v>3.2503872732163347E-2</v>
      </c>
      <c r="S121" s="226">
        <v>3.5270868208531779E-2</v>
      </c>
      <c r="T121" s="226">
        <v>3.5148256332135343E-2</v>
      </c>
      <c r="U121" s="226">
        <v>4.1625215519947419E-2</v>
      </c>
      <c r="V121" s="226">
        <v>2.1107113366826309E-2</v>
      </c>
      <c r="W121" s="226">
        <v>1.0858716402850251E-2</v>
      </c>
      <c r="X121" s="226">
        <v>8.3591844395797532E-3</v>
      </c>
      <c r="Y121" s="226">
        <v>1.1627107830630709E-2</v>
      </c>
      <c r="DA121" s="69" t="s">
        <v>898</v>
      </c>
    </row>
    <row r="122" spans="1:105" ht="12" customHeight="1" x14ac:dyDescent="0.25">
      <c r="A122" s="37" t="s">
        <v>35</v>
      </c>
      <c r="B122" s="226">
        <v>1.025541521643357</v>
      </c>
      <c r="C122" s="226">
        <v>1.0369334368688481</v>
      </c>
      <c r="D122" s="226">
        <v>0.96954520195187999</v>
      </c>
      <c r="E122" s="226">
        <v>0.9921607462284705</v>
      </c>
      <c r="F122" s="226">
        <v>1.023387080623944</v>
      </c>
      <c r="G122" s="226">
        <v>0.98633384194312745</v>
      </c>
      <c r="H122" s="226">
        <v>0.99833985880441378</v>
      </c>
      <c r="I122" s="226">
        <v>0.984258134946847</v>
      </c>
      <c r="J122" s="226">
        <v>0.98270393060055095</v>
      </c>
      <c r="K122" s="226">
        <v>0.91041057138177583</v>
      </c>
      <c r="L122" s="226">
        <v>0.9347036725813066</v>
      </c>
      <c r="M122" s="226">
        <v>1.045524335880968</v>
      </c>
      <c r="N122" s="226">
        <v>1.0682148042044179</v>
      </c>
      <c r="O122" s="226">
        <v>0.975895999154345</v>
      </c>
      <c r="P122" s="226">
        <v>1.0078850997955999</v>
      </c>
      <c r="Q122" s="226">
        <v>1.049231845208507</v>
      </c>
      <c r="R122" s="226">
        <v>1.033804812849854</v>
      </c>
      <c r="S122" s="226">
        <v>1.103346115562321</v>
      </c>
      <c r="T122" s="226">
        <v>1.134248050965454</v>
      </c>
      <c r="U122" s="226">
        <v>1.173075523739618</v>
      </c>
      <c r="V122" s="226">
        <v>1.1604722276948829</v>
      </c>
      <c r="W122" s="226">
        <v>1.1586819448362129</v>
      </c>
      <c r="X122" s="226">
        <v>1.1547243291341409</v>
      </c>
      <c r="Y122" s="226">
        <v>1.005953814446368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491.96495378724092</v>
      </c>
      <c r="C126" s="294">
        <v>541.34815932805168</v>
      </c>
      <c r="D126" s="294">
        <v>433.31119864763963</v>
      </c>
      <c r="E126" s="294">
        <v>393.16337166992213</v>
      </c>
      <c r="F126" s="294">
        <v>328.94884036327102</v>
      </c>
      <c r="G126" s="294">
        <v>240.97890987408499</v>
      </c>
      <c r="H126" s="294">
        <v>242.46556561226009</v>
      </c>
      <c r="I126" s="294">
        <v>271.46738671314932</v>
      </c>
      <c r="J126" s="294">
        <v>280.19876028612299</v>
      </c>
      <c r="K126" s="294">
        <v>217.43504020164389</v>
      </c>
      <c r="L126" s="294">
        <v>226.5739517108274</v>
      </c>
      <c r="M126" s="294">
        <v>267.03568296558183</v>
      </c>
      <c r="N126" s="294">
        <v>268.85947363578589</v>
      </c>
      <c r="O126" s="294">
        <v>235.36879224514189</v>
      </c>
      <c r="P126" s="294">
        <v>244.0442922993555</v>
      </c>
      <c r="Q126" s="294">
        <v>256.76771053687952</v>
      </c>
      <c r="R126" s="294">
        <v>252.28433328446991</v>
      </c>
      <c r="S126" s="294">
        <v>285.56105662084241</v>
      </c>
      <c r="T126" s="294">
        <v>317.02364258419209</v>
      </c>
      <c r="U126" s="294">
        <v>371.64991612910387</v>
      </c>
      <c r="V126" s="294">
        <v>335.53513109323973</v>
      </c>
      <c r="W126" s="294">
        <v>332.19591812794971</v>
      </c>
      <c r="X126" s="294">
        <v>453.68260965060301</v>
      </c>
      <c r="Y126" s="294">
        <v>291.96193467308211</v>
      </c>
      <c r="DA126" s="70" t="s">
        <v>903</v>
      </c>
    </row>
    <row r="127" spans="1:105" ht="12" customHeight="1" x14ac:dyDescent="0.25">
      <c r="A127" s="60" t="s">
        <v>604</v>
      </c>
      <c r="B127" s="262">
        <v>491.96495378724092</v>
      </c>
      <c r="C127" s="262">
        <v>541.34815932805168</v>
      </c>
      <c r="D127" s="262">
        <v>433.31119864763963</v>
      </c>
      <c r="E127" s="262">
        <v>393.16337166992213</v>
      </c>
      <c r="F127" s="262">
        <v>328.94884036327102</v>
      </c>
      <c r="G127" s="262">
        <v>240.97890987408499</v>
      </c>
      <c r="H127" s="262">
        <v>242.46556561226009</v>
      </c>
      <c r="I127" s="262">
        <v>271.46738671314932</v>
      </c>
      <c r="J127" s="262">
        <v>280.19876028612299</v>
      </c>
      <c r="K127" s="262">
        <v>217.43504020164389</v>
      </c>
      <c r="L127" s="262">
        <v>226.5739517108274</v>
      </c>
      <c r="M127" s="262">
        <v>267.03568296558183</v>
      </c>
      <c r="N127" s="262">
        <v>268.85947363578589</v>
      </c>
      <c r="O127" s="262">
        <v>235.36879224514189</v>
      </c>
      <c r="P127" s="262">
        <v>244.0442922993555</v>
      </c>
      <c r="Q127" s="262">
        <v>256.76771053687952</v>
      </c>
      <c r="R127" s="262">
        <v>252.28433328446991</v>
      </c>
      <c r="S127" s="262">
        <v>285.56105662084241</v>
      </c>
      <c r="T127" s="262">
        <v>317.02364258419209</v>
      </c>
      <c r="U127" s="262">
        <v>371.64991612910387</v>
      </c>
      <c r="V127" s="262">
        <v>335.53513109323973</v>
      </c>
      <c r="W127" s="262">
        <v>332.19591812794971</v>
      </c>
      <c r="X127" s="262">
        <v>453.68260965060301</v>
      </c>
      <c r="Y127" s="262">
        <v>291.96193467308211</v>
      </c>
      <c r="DA127" s="72" t="s">
        <v>904</v>
      </c>
    </row>
    <row r="128" spans="1:105" ht="12" customHeight="1" x14ac:dyDescent="0.25">
      <c r="A128" s="59" t="s">
        <v>28</v>
      </c>
      <c r="B128" s="230">
        <v>288.03809748796698</v>
      </c>
      <c r="C128" s="230">
        <v>346.95627258382632</v>
      </c>
      <c r="D128" s="230">
        <v>242.93857437759019</v>
      </c>
      <c r="E128" s="230">
        <v>195.944837996903</v>
      </c>
      <c r="F128" s="230">
        <v>106.8607903837996</v>
      </c>
      <c r="G128" s="230">
        <v>9.9910121521996356</v>
      </c>
      <c r="H128" s="230">
        <v>10.056860832342741</v>
      </c>
      <c r="I128" s="230">
        <v>58.549909122552457</v>
      </c>
      <c r="J128" s="230">
        <v>69.114989633632291</v>
      </c>
      <c r="K128" s="230">
        <v>10.98151510114141</v>
      </c>
      <c r="L128" s="230">
        <v>16.479919935075539</v>
      </c>
      <c r="M128" s="230">
        <v>40.648441327270788</v>
      </c>
      <c r="N128" s="230">
        <v>37.752713728376513</v>
      </c>
      <c r="O128" s="230">
        <v>20.875713341433549</v>
      </c>
      <c r="P128" s="230">
        <v>24.481451312372851</v>
      </c>
      <c r="Q128" s="230">
        <v>30.064705872601209</v>
      </c>
      <c r="R128" s="230">
        <v>22.471773638303699</v>
      </c>
      <c r="S128" s="230">
        <v>36.110225968078787</v>
      </c>
      <c r="T128" s="230">
        <v>75.65971594328694</v>
      </c>
      <c r="U128" s="230">
        <v>130.49408130945989</v>
      </c>
      <c r="V128" s="230">
        <v>92.744474693657992</v>
      </c>
      <c r="W128" s="230">
        <v>94.419615060360002</v>
      </c>
      <c r="X128" s="230">
        <v>246.80298781263971</v>
      </c>
      <c r="Y128" s="230">
        <v>84.542417606796207</v>
      </c>
      <c r="DA128" s="71" t="s">
        <v>905</v>
      </c>
    </row>
    <row r="129" spans="1:105" ht="12" customHeight="1" x14ac:dyDescent="0.25">
      <c r="A129" s="59" t="s">
        <v>31</v>
      </c>
      <c r="B129" s="230">
        <v>1.5505523532902381</v>
      </c>
      <c r="C129" s="230">
        <v>3.0571726295950579</v>
      </c>
      <c r="D129" s="230">
        <v>1.5756193443268189</v>
      </c>
      <c r="E129" s="230">
        <v>1.6058998330176</v>
      </c>
      <c r="F129" s="230">
        <v>1.632416297069549</v>
      </c>
      <c r="G129" s="230">
        <v>1.6834698735779969</v>
      </c>
      <c r="H129" s="230">
        <v>1.6023638936685121</v>
      </c>
      <c r="I129" s="230">
        <v>1.566799153909433</v>
      </c>
      <c r="J129" s="230">
        <v>1.598161790682193</v>
      </c>
      <c r="K129" s="230">
        <v>1.685754884242467</v>
      </c>
      <c r="L129" s="230">
        <v>1.6647233890118189</v>
      </c>
      <c r="M129" s="230">
        <v>1.6495114751148661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0.88218482585788693</v>
      </c>
      <c r="T129" s="230">
        <v>0.85697965614784477</v>
      </c>
      <c r="U129" s="230">
        <v>0.83646552617018843</v>
      </c>
      <c r="V129" s="230">
        <v>0.81652387461613618</v>
      </c>
      <c r="W129" s="230">
        <v>0.96386412412587197</v>
      </c>
      <c r="X129" s="230">
        <v>0.8513007192296681</v>
      </c>
      <c r="Y129" s="230">
        <v>0.8560957778807935</v>
      </c>
      <c r="DA129" s="71" t="s">
        <v>906</v>
      </c>
    </row>
    <row r="130" spans="1:105" ht="12" customHeight="1" x14ac:dyDescent="0.25">
      <c r="A130" s="59" t="s">
        <v>159</v>
      </c>
      <c r="B130" s="230">
        <v>9.8950394913248285</v>
      </c>
      <c r="C130" s="230">
        <v>6.5025782865221018</v>
      </c>
      <c r="D130" s="230">
        <v>6.7035120306653546</v>
      </c>
      <c r="E130" s="230">
        <v>5.1248471540237306</v>
      </c>
      <c r="F130" s="230">
        <v>6.947516845446664</v>
      </c>
      <c r="G130" s="230">
        <v>7.1654751924202449</v>
      </c>
      <c r="H130" s="230">
        <v>6.8204106468438654</v>
      </c>
      <c r="I130" s="230">
        <v>6.6688728514847577</v>
      </c>
      <c r="J130" s="230">
        <v>6.8022078499019054</v>
      </c>
      <c r="K130" s="230">
        <v>7.431782806698469</v>
      </c>
      <c r="L130" s="230">
        <v>9.17357480958891</v>
      </c>
      <c r="M130" s="230">
        <v>7.2715869407865572</v>
      </c>
      <c r="N130" s="230">
        <v>7.2518237929556166</v>
      </c>
      <c r="O130" s="230">
        <v>6.9062667770680291</v>
      </c>
      <c r="P130" s="230">
        <v>6.8865806891626677</v>
      </c>
      <c r="Q130" s="230">
        <v>5.1033155112335287</v>
      </c>
      <c r="R130" s="230">
        <v>6.6935700100227056</v>
      </c>
      <c r="S130" s="230">
        <v>7.0906818424357159</v>
      </c>
      <c r="T130" s="230">
        <v>6.9142408921188236</v>
      </c>
      <c r="U130" s="230">
        <v>7.8336878035247857</v>
      </c>
      <c r="V130" s="230">
        <v>4.0685981273703584</v>
      </c>
      <c r="W130" s="230">
        <v>2.101818793442201</v>
      </c>
      <c r="X130" s="230">
        <v>1.4084302276448959</v>
      </c>
      <c r="Y130" s="230">
        <v>2.2469592484061391</v>
      </c>
      <c r="DA130" s="71" t="s">
        <v>907</v>
      </c>
    </row>
    <row r="131" spans="1:105" ht="12" customHeight="1" x14ac:dyDescent="0.25">
      <c r="A131" s="59" t="s">
        <v>32</v>
      </c>
      <c r="B131" s="230">
        <v>23.66453331822958</v>
      </c>
      <c r="C131" s="230">
        <v>21.695398111728661</v>
      </c>
      <c r="D131" s="230">
        <v>17.182088889496171</v>
      </c>
      <c r="E131" s="230">
        <v>13.99376250452986</v>
      </c>
      <c r="F131" s="230">
        <v>17.741284789367199</v>
      </c>
      <c r="G131" s="230">
        <v>18.271876945382552</v>
      </c>
      <c r="H131" s="230">
        <v>17.453669992901961</v>
      </c>
      <c r="I131" s="230">
        <v>6.8332137013187877</v>
      </c>
      <c r="J131" s="230">
        <v>6.9690652465334662</v>
      </c>
      <c r="K131" s="230">
        <v>7.4414628671314027</v>
      </c>
      <c r="L131" s="230">
        <v>5.5236739116326188</v>
      </c>
      <c r="M131" s="230">
        <v>5.4712351309107889</v>
      </c>
      <c r="N131" s="230">
        <v>5.4586759670164984</v>
      </c>
      <c r="O131" s="230">
        <v>5.2296260801791057</v>
      </c>
      <c r="P131" s="230">
        <v>3.4746890673254018</v>
      </c>
      <c r="Q131" s="230">
        <v>5.1887371597512448</v>
      </c>
      <c r="R131" s="230">
        <v>10.22605381494294</v>
      </c>
      <c r="S131" s="230">
        <v>19.666688421729841</v>
      </c>
      <c r="T131" s="230">
        <v>10.467434054002339</v>
      </c>
      <c r="U131" s="230">
        <v>11.717877452304011</v>
      </c>
      <c r="V131" s="230">
        <v>14.21340509461807</v>
      </c>
      <c r="W131" s="230">
        <v>10.43554039568961</v>
      </c>
      <c r="X131" s="230">
        <v>10.06159857145423</v>
      </c>
      <c r="Y131" s="230">
        <v>9.9140999250613469</v>
      </c>
      <c r="DA131" s="71" t="s">
        <v>908</v>
      </c>
    </row>
    <row r="132" spans="1:105" ht="12" customHeight="1" x14ac:dyDescent="0.25">
      <c r="A132" s="59" t="s">
        <v>35</v>
      </c>
      <c r="B132" s="230">
        <v>168.81673113642921</v>
      </c>
      <c r="C132" s="230">
        <v>163.13673771637951</v>
      </c>
      <c r="D132" s="230">
        <v>164.911404005561</v>
      </c>
      <c r="E132" s="230">
        <v>176.49402418144791</v>
      </c>
      <c r="F132" s="230">
        <v>195.766832047588</v>
      </c>
      <c r="G132" s="230">
        <v>203.86707571050459</v>
      </c>
      <c r="H132" s="230">
        <v>206.532260246503</v>
      </c>
      <c r="I132" s="230">
        <v>197.8485918838839</v>
      </c>
      <c r="J132" s="230">
        <v>195.71433576537319</v>
      </c>
      <c r="K132" s="230">
        <v>189.8945245424301</v>
      </c>
      <c r="L132" s="230">
        <v>193.73205966551851</v>
      </c>
      <c r="M132" s="230">
        <v>211.99490809149879</v>
      </c>
      <c r="N132" s="230">
        <v>218.39626014743729</v>
      </c>
      <c r="O132" s="230">
        <v>202.35718604646121</v>
      </c>
      <c r="P132" s="230">
        <v>209.20157123049461</v>
      </c>
      <c r="Q132" s="230">
        <v>216.41095199329351</v>
      </c>
      <c r="R132" s="230">
        <v>212.8929358212005</v>
      </c>
      <c r="S132" s="230">
        <v>221.81127556274021</v>
      </c>
      <c r="T132" s="230">
        <v>223.12527203863621</v>
      </c>
      <c r="U132" s="230">
        <v>220.76780403764499</v>
      </c>
      <c r="V132" s="230">
        <v>223.69212930297721</v>
      </c>
      <c r="W132" s="230">
        <v>224.27507975433201</v>
      </c>
      <c r="X132" s="230">
        <v>194.55829231963449</v>
      </c>
      <c r="Y132" s="230">
        <v>194.4023621149376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130.9799006121803</v>
      </c>
      <c r="C134" s="294">
        <v>130.5398453212442</v>
      </c>
      <c r="D134" s="294">
        <v>119.2721320549927</v>
      </c>
      <c r="E134" s="294">
        <v>118.77079533163069</v>
      </c>
      <c r="F134" s="294">
        <v>123.96558481202329</v>
      </c>
      <c r="G134" s="294">
        <v>119.27022822515831</v>
      </c>
      <c r="H134" s="294">
        <v>120.0092599261654</v>
      </c>
      <c r="I134" s="294">
        <v>114.6426120081438</v>
      </c>
      <c r="J134" s="294">
        <v>114.5467541823092</v>
      </c>
      <c r="K134" s="294">
        <v>106.82601640258829</v>
      </c>
      <c r="L134" s="294">
        <v>109.5023461964558</v>
      </c>
      <c r="M134" s="294">
        <v>120.7823364101715</v>
      </c>
      <c r="N134" s="294">
        <v>122.71278300091009</v>
      </c>
      <c r="O134" s="294">
        <v>112.2794805862405</v>
      </c>
      <c r="P134" s="294">
        <v>115.18377098858819</v>
      </c>
      <c r="Q134" s="294">
        <v>119.3730415509514</v>
      </c>
      <c r="R134" s="294">
        <v>120.24062761703399</v>
      </c>
      <c r="S134" s="294">
        <v>131.78497775505241</v>
      </c>
      <c r="T134" s="294">
        <v>132.05926393634999</v>
      </c>
      <c r="U134" s="294">
        <v>137.72780759914841</v>
      </c>
      <c r="V134" s="294">
        <v>134.80391752867649</v>
      </c>
      <c r="W134" s="294">
        <v>132.1791530532534</v>
      </c>
      <c r="X134" s="294">
        <v>131.82557016567259</v>
      </c>
      <c r="Y134" s="294">
        <v>115.3244905579048</v>
      </c>
      <c r="DA134" s="70" t="s">
        <v>911</v>
      </c>
    </row>
    <row r="135" spans="1:105" ht="12" customHeight="1" x14ac:dyDescent="0.25">
      <c r="A135" s="60" t="s">
        <v>615</v>
      </c>
      <c r="B135" s="262">
        <v>130.9799006121803</v>
      </c>
      <c r="C135" s="262">
        <v>130.5398453212442</v>
      </c>
      <c r="D135" s="262">
        <v>119.2721320549927</v>
      </c>
      <c r="E135" s="262">
        <v>118.77079533163069</v>
      </c>
      <c r="F135" s="262">
        <v>123.96558481202329</v>
      </c>
      <c r="G135" s="262">
        <v>119.27022822515831</v>
      </c>
      <c r="H135" s="262">
        <v>120.0092599261654</v>
      </c>
      <c r="I135" s="262">
        <v>114.6426120081438</v>
      </c>
      <c r="J135" s="262">
        <v>114.5467541823092</v>
      </c>
      <c r="K135" s="262">
        <v>106.82601640258829</v>
      </c>
      <c r="L135" s="262">
        <v>109.5023461964558</v>
      </c>
      <c r="M135" s="262">
        <v>120.7823364101715</v>
      </c>
      <c r="N135" s="262">
        <v>122.71278300091009</v>
      </c>
      <c r="O135" s="262">
        <v>112.2794805862405</v>
      </c>
      <c r="P135" s="262">
        <v>115.18377098858819</v>
      </c>
      <c r="Q135" s="262">
        <v>119.3730415509514</v>
      </c>
      <c r="R135" s="262">
        <v>120.24062761703399</v>
      </c>
      <c r="S135" s="262">
        <v>131.78497775505241</v>
      </c>
      <c r="T135" s="262">
        <v>132.05926393634999</v>
      </c>
      <c r="U135" s="262">
        <v>137.72780759914841</v>
      </c>
      <c r="V135" s="262">
        <v>134.80391752867649</v>
      </c>
      <c r="W135" s="262">
        <v>132.1791530532534</v>
      </c>
      <c r="X135" s="262">
        <v>131.82557016567259</v>
      </c>
      <c r="Y135" s="262">
        <v>115.3244905579048</v>
      </c>
      <c r="DA135" s="72" t="s">
        <v>912</v>
      </c>
    </row>
    <row r="136" spans="1:105" ht="12" customHeight="1" x14ac:dyDescent="0.25">
      <c r="A136" s="59" t="s">
        <v>31</v>
      </c>
      <c r="B136" s="297">
        <v>0.99590214262848331</v>
      </c>
      <c r="C136" s="297">
        <v>2.0529809596054851</v>
      </c>
      <c r="D136" s="297">
        <v>0.98715600116101032</v>
      </c>
      <c r="E136" s="297">
        <v>0.96712006137649875</v>
      </c>
      <c r="F136" s="297">
        <v>0.91118563534422325</v>
      </c>
      <c r="G136" s="297">
        <v>0.86925695247280521</v>
      </c>
      <c r="H136" s="297">
        <v>0.82741524330453364</v>
      </c>
      <c r="I136" s="297">
        <v>0.84362237205209034</v>
      </c>
      <c r="J136" s="297">
        <v>0.8672587438387801</v>
      </c>
      <c r="K136" s="297">
        <v>0.87226642813274369</v>
      </c>
      <c r="L136" s="297">
        <v>0.86766442304025815</v>
      </c>
      <c r="M136" s="297">
        <v>0.88004893057562839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0.46605861101885387</v>
      </c>
      <c r="T136" s="297">
        <v>0.46888573688016388</v>
      </c>
      <c r="U136" s="297">
        <v>0.47771833154212329</v>
      </c>
      <c r="V136" s="297">
        <v>0.45335606685290308</v>
      </c>
      <c r="W136" s="297">
        <v>0.53580925408348423</v>
      </c>
      <c r="X136" s="297">
        <v>0.54245653437435271</v>
      </c>
      <c r="Y136" s="297">
        <v>0.47598611186296669</v>
      </c>
      <c r="DA136" s="71" t="s">
        <v>913</v>
      </c>
    </row>
    <row r="137" spans="1:105" ht="12" customHeight="1" x14ac:dyDescent="0.25">
      <c r="A137" s="59" t="s">
        <v>159</v>
      </c>
      <c r="B137" s="297">
        <v>6.3554713324531349</v>
      </c>
      <c r="C137" s="297">
        <v>4.3666717676790734</v>
      </c>
      <c r="D137" s="297">
        <v>4.1998799733914236</v>
      </c>
      <c r="E137" s="297">
        <v>3.0863335260651268</v>
      </c>
      <c r="F137" s="297">
        <v>3.8779798769757701</v>
      </c>
      <c r="G137" s="297">
        <v>3.6998815521091228</v>
      </c>
      <c r="H137" s="297">
        <v>3.5218665105309759</v>
      </c>
      <c r="I137" s="297">
        <v>3.590766767932887</v>
      </c>
      <c r="J137" s="297">
        <v>3.6912872461542481</v>
      </c>
      <c r="K137" s="297">
        <v>3.8454550563976402</v>
      </c>
      <c r="L137" s="297">
        <v>4.7813255625028628</v>
      </c>
      <c r="M137" s="297">
        <v>3.8795439785475212</v>
      </c>
      <c r="N137" s="297">
        <v>3.8505644742816059</v>
      </c>
      <c r="O137" s="297">
        <v>3.6151844641445039</v>
      </c>
      <c r="P137" s="297">
        <v>3.6127348754882189</v>
      </c>
      <c r="Q137" s="297">
        <v>2.6872087358182548</v>
      </c>
      <c r="R137" s="297">
        <v>3.5021543654657821</v>
      </c>
      <c r="S137" s="297">
        <v>3.7460101713363141</v>
      </c>
      <c r="T137" s="297">
        <v>3.7830407202907912</v>
      </c>
      <c r="U137" s="297">
        <v>4.4739396307891894</v>
      </c>
      <c r="V137" s="297">
        <v>2.2589953606645712</v>
      </c>
      <c r="W137" s="297">
        <v>1.168394934248892</v>
      </c>
      <c r="X137" s="297">
        <v>0.89746450688738533</v>
      </c>
      <c r="Y137" s="297">
        <v>1.2493010990089199</v>
      </c>
      <c r="DA137" s="71" t="s">
        <v>914</v>
      </c>
    </row>
    <row r="138" spans="1:105" ht="12" customHeight="1" x14ac:dyDescent="0.25">
      <c r="A138" s="59" t="s">
        <v>32</v>
      </c>
      <c r="B138" s="297">
        <v>15.19946062183462</v>
      </c>
      <c r="C138" s="297">
        <v>14.569095249403491</v>
      </c>
      <c r="D138" s="297">
        <v>10.764911094052859</v>
      </c>
      <c r="E138" s="297">
        <v>8.4274549221655892</v>
      </c>
      <c r="F138" s="297">
        <v>9.9028684543533583</v>
      </c>
      <c r="G138" s="297">
        <v>9.4346541739675942</v>
      </c>
      <c r="H138" s="297">
        <v>9.0125798894976743</v>
      </c>
      <c r="I138" s="297">
        <v>3.6792539344060811</v>
      </c>
      <c r="J138" s="297">
        <v>3.7818341088352341</v>
      </c>
      <c r="K138" s="297">
        <v>3.8504638461196028</v>
      </c>
      <c r="L138" s="297">
        <v>2.8789739900538001</v>
      </c>
      <c r="M138" s="297">
        <v>2.9190185691497259</v>
      </c>
      <c r="N138" s="297">
        <v>2.8984410481162342</v>
      </c>
      <c r="O138" s="297">
        <v>2.7375228279806989</v>
      </c>
      <c r="P138" s="297">
        <v>1.822839365660645</v>
      </c>
      <c r="Q138" s="297">
        <v>2.732188474895628</v>
      </c>
      <c r="R138" s="297">
        <v>5.3503913391306899</v>
      </c>
      <c r="S138" s="297">
        <v>10.3899196863408</v>
      </c>
      <c r="T138" s="297">
        <v>5.7271260693832424</v>
      </c>
      <c r="U138" s="297">
        <v>6.6922600998989568</v>
      </c>
      <c r="V138" s="297">
        <v>7.8916656702933343</v>
      </c>
      <c r="W138" s="297">
        <v>5.8010864554621797</v>
      </c>
      <c r="X138" s="297">
        <v>6.4113418067775836</v>
      </c>
      <c r="Y138" s="297">
        <v>5.5122031878633653</v>
      </c>
      <c r="DA138" s="71" t="s">
        <v>915</v>
      </c>
    </row>
    <row r="139" spans="1:105" ht="12" customHeight="1" x14ac:dyDescent="0.25">
      <c r="A139" s="59" t="s">
        <v>35</v>
      </c>
      <c r="B139" s="297">
        <v>108.429066515264</v>
      </c>
      <c r="C139" s="297">
        <v>109.5510973445562</v>
      </c>
      <c r="D139" s="297">
        <v>103.3201849863874</v>
      </c>
      <c r="E139" s="297">
        <v>106.2898868220235</v>
      </c>
      <c r="F139" s="297">
        <v>109.2735508453499</v>
      </c>
      <c r="G139" s="297">
        <v>105.2664355466088</v>
      </c>
      <c r="H139" s="297">
        <v>106.6473982828322</v>
      </c>
      <c r="I139" s="297">
        <v>106.52896893375269</v>
      </c>
      <c r="J139" s="297">
        <v>106.2063740834809</v>
      </c>
      <c r="K139" s="297">
        <v>98.25783107193827</v>
      </c>
      <c r="L139" s="297">
        <v>100.9743822208589</v>
      </c>
      <c r="M139" s="297">
        <v>113.1037249318987</v>
      </c>
      <c r="N139" s="297">
        <v>115.9637774785122</v>
      </c>
      <c r="O139" s="297">
        <v>105.92677329411531</v>
      </c>
      <c r="P139" s="297">
        <v>109.74819674743929</v>
      </c>
      <c r="Q139" s="297">
        <v>113.9536443402376</v>
      </c>
      <c r="R139" s="297">
        <v>111.3880819124375</v>
      </c>
      <c r="S139" s="297">
        <v>117.1829892863564</v>
      </c>
      <c r="T139" s="297">
        <v>122.08021140979579</v>
      </c>
      <c r="U139" s="297">
        <v>126.08388953691809</v>
      </c>
      <c r="V139" s="297">
        <v>124.1999004308657</v>
      </c>
      <c r="W139" s="297">
        <v>124.67386240945881</v>
      </c>
      <c r="X139" s="297">
        <v>123.9743073176333</v>
      </c>
      <c r="Y139" s="297">
        <v>108.08700015916961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420.694503258981</v>
      </c>
      <c r="C141" s="261">
        <f t="shared" si="4"/>
        <v>464.99880575308055</v>
      </c>
      <c r="D141" s="261">
        <f t="shared" si="4"/>
        <v>479.68380781865613</v>
      </c>
      <c r="E141" s="261">
        <f t="shared" si="4"/>
        <v>445.38696029045099</v>
      </c>
      <c r="F141" s="261">
        <f t="shared" si="4"/>
        <v>324.9011148174306</v>
      </c>
      <c r="G141" s="261">
        <f t="shared" si="4"/>
        <v>183.74014612354628</v>
      </c>
      <c r="H141" s="261">
        <f t="shared" si="4"/>
        <v>173.98508216362728</v>
      </c>
      <c r="I141" s="261">
        <f t="shared" si="4"/>
        <v>175.4506570938338</v>
      </c>
      <c r="J141" s="261">
        <f t="shared" si="4"/>
        <v>214.87475753799771</v>
      </c>
      <c r="K141" s="261">
        <f t="shared" si="4"/>
        <v>203.68117287824631</v>
      </c>
      <c r="L141" s="261">
        <f t="shared" si="4"/>
        <v>176.74295573258547</v>
      </c>
      <c r="M141" s="261">
        <f t="shared" si="4"/>
        <v>186.06132427415341</v>
      </c>
      <c r="N141" s="261">
        <f t="shared" si="4"/>
        <v>178.69425998616217</v>
      </c>
      <c r="O141" s="261">
        <f t="shared" si="4"/>
        <v>178.52681509866457</v>
      </c>
      <c r="P141" s="261">
        <f t="shared" si="4"/>
        <v>210.87754126112875</v>
      </c>
      <c r="Q141" s="261">
        <f t="shared" si="4"/>
        <v>216.4637490800541</v>
      </c>
      <c r="R141" s="261">
        <f t="shared" si="4"/>
        <v>195.34559442000068</v>
      </c>
      <c r="S141" s="261">
        <f t="shared" si="4"/>
        <v>222.16030323512123</v>
      </c>
      <c r="T141" s="261">
        <f t="shared" si="4"/>
        <v>227.34770909448068</v>
      </c>
      <c r="U141" s="261">
        <f t="shared" si="4"/>
        <v>223.88297348544009</v>
      </c>
      <c r="V141" s="261">
        <f t="shared" si="4"/>
        <v>231.07478221089573</v>
      </c>
      <c r="W141" s="261">
        <f t="shared" si="4"/>
        <v>204.05340936649532</v>
      </c>
      <c r="X141" s="261">
        <f t="shared" si="4"/>
        <v>227.2429616522852</v>
      </c>
      <c r="Y141" s="261">
        <f t="shared" si="4"/>
        <v>190.907934228578</v>
      </c>
      <c r="DA141" s="70"/>
    </row>
    <row r="142" spans="1:105" ht="12" customHeight="1" x14ac:dyDescent="0.25">
      <c r="A142" s="60" t="s">
        <v>624</v>
      </c>
      <c r="B142" s="262">
        <v>10.480618298081611</v>
      </c>
      <c r="C142" s="262">
        <v>10.476911977939031</v>
      </c>
      <c r="D142" s="262">
        <v>9.7438118940426151</v>
      </c>
      <c r="E142" s="262">
        <v>9.8570806707845282</v>
      </c>
      <c r="F142" s="262">
        <v>10.2245440275387</v>
      </c>
      <c r="G142" s="262">
        <v>9.8498530395049784</v>
      </c>
      <c r="H142" s="262">
        <v>9.945703983732372</v>
      </c>
      <c r="I142" s="262">
        <v>9.8130740225108912</v>
      </c>
      <c r="J142" s="262">
        <v>9.8065580639575831</v>
      </c>
      <c r="K142" s="262">
        <v>9.1269729648902338</v>
      </c>
      <c r="L142" s="262">
        <v>9.4365969755783556</v>
      </c>
      <c r="M142" s="262">
        <v>10.42084779473581</v>
      </c>
      <c r="N142" s="262">
        <v>10.591545559564061</v>
      </c>
      <c r="O142" s="262">
        <v>9.6848430287225948</v>
      </c>
      <c r="P142" s="262">
        <v>9.9905944801866564</v>
      </c>
      <c r="Q142" s="262">
        <v>10.306429219195991</v>
      </c>
      <c r="R142" s="262">
        <v>10.232864891065869</v>
      </c>
      <c r="S142" s="262">
        <v>10.950815181434541</v>
      </c>
      <c r="T142" s="262">
        <v>11.245773310139381</v>
      </c>
      <c r="U142" s="262">
        <v>11.681551124359411</v>
      </c>
      <c r="V142" s="262">
        <v>11.36208580777863</v>
      </c>
      <c r="W142" s="262">
        <v>11.25070859068912</v>
      </c>
      <c r="X142" s="262">
        <v>11.18865894263358</v>
      </c>
      <c r="Y142" s="262">
        <v>9.7894816632019932</v>
      </c>
      <c r="DA142" s="72" t="s">
        <v>918</v>
      </c>
    </row>
    <row r="143" spans="1:105" ht="12" customHeight="1" x14ac:dyDescent="0.25">
      <c r="A143" s="59" t="s">
        <v>31</v>
      </c>
      <c r="B143" s="230">
        <v>9.0150548918289788E-2</v>
      </c>
      <c r="C143" s="230">
        <v>0.185468325356586</v>
      </c>
      <c r="D143" s="230">
        <v>8.8645366642010906E-2</v>
      </c>
      <c r="E143" s="230">
        <v>8.6393799824683426E-2</v>
      </c>
      <c r="F143" s="230">
        <v>8.1678377855073467E-2</v>
      </c>
      <c r="G143" s="230">
        <v>7.7953370839893912E-2</v>
      </c>
      <c r="H143" s="230">
        <v>7.4139398392963338E-2</v>
      </c>
      <c r="I143" s="230">
        <v>7.4605968381851878E-2</v>
      </c>
      <c r="J143" s="230">
        <v>7.6782642214596394E-2</v>
      </c>
      <c r="K143" s="230">
        <v>7.7311088992537982E-2</v>
      </c>
      <c r="L143" s="230">
        <v>7.6791788712409659E-2</v>
      </c>
      <c r="M143" s="230">
        <v>7.7809246553016687E-2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4.2042252742239071E-2</v>
      </c>
      <c r="T143" s="230">
        <v>4.1739044350414298E-2</v>
      </c>
      <c r="U143" s="230">
        <v>4.2587612441463307E-2</v>
      </c>
      <c r="V143" s="230">
        <v>4.05876537342321E-2</v>
      </c>
      <c r="W143" s="230">
        <v>4.770000000928281E-2</v>
      </c>
      <c r="X143" s="230">
        <v>4.8394518179779952E-2</v>
      </c>
      <c r="Y143" s="230">
        <v>4.2432931920627262E-2</v>
      </c>
      <c r="DA143" s="71" t="s">
        <v>919</v>
      </c>
    </row>
    <row r="144" spans="1:105" ht="12" customHeight="1" x14ac:dyDescent="0.25">
      <c r="A144" s="59" t="s">
        <v>159</v>
      </c>
      <c r="B144" s="230">
        <v>0.57530675427901001</v>
      </c>
      <c r="C144" s="230">
        <v>0.39448943563945799</v>
      </c>
      <c r="D144" s="230">
        <v>0.37714393637464971</v>
      </c>
      <c r="E144" s="230">
        <v>0.27570525262765389</v>
      </c>
      <c r="F144" s="230">
        <v>0.34762082875279199</v>
      </c>
      <c r="G144" s="230">
        <v>0.33179859864769717</v>
      </c>
      <c r="H144" s="230">
        <v>0.31557197721941088</v>
      </c>
      <c r="I144" s="230">
        <v>0.31755041216292479</v>
      </c>
      <c r="J144" s="230">
        <v>0.3268076452919017</v>
      </c>
      <c r="K144" s="230">
        <v>0.34083200785152729</v>
      </c>
      <c r="L144" s="230">
        <v>0.42316652914548208</v>
      </c>
      <c r="M144" s="230">
        <v>0.34300864810167969</v>
      </c>
      <c r="N144" s="230">
        <v>0.34038854109352679</v>
      </c>
      <c r="O144" s="230">
        <v>0.31962633105738952</v>
      </c>
      <c r="P144" s="230">
        <v>0.3183933705263452</v>
      </c>
      <c r="Q144" s="230">
        <v>0.23744276471346679</v>
      </c>
      <c r="R144" s="230">
        <v>0.31192443858138702</v>
      </c>
      <c r="S144" s="230">
        <v>0.33792038742515262</v>
      </c>
      <c r="T144" s="230">
        <v>0.33675689402340758</v>
      </c>
      <c r="U144" s="230">
        <v>0.39884256998781942</v>
      </c>
      <c r="V144" s="230">
        <v>0.20224130256458989</v>
      </c>
      <c r="W144" s="230">
        <v>0.1040154457015677</v>
      </c>
      <c r="X144" s="230">
        <v>8.006606915402345E-2</v>
      </c>
      <c r="Y144" s="230">
        <v>0.1113719647725184</v>
      </c>
      <c r="DA144" s="71" t="s">
        <v>920</v>
      </c>
    </row>
    <row r="145" spans="1:105" ht="12" customHeight="1" x14ac:dyDescent="0.25">
      <c r="A145" s="59" t="s">
        <v>35</v>
      </c>
      <c r="B145" s="230">
        <v>9.8151609948843141</v>
      </c>
      <c r="C145" s="230">
        <v>9.8969542169429854</v>
      </c>
      <c r="D145" s="230">
        <v>9.2780225910259553</v>
      </c>
      <c r="E145" s="230">
        <v>9.49498161833219</v>
      </c>
      <c r="F145" s="230">
        <v>9.7952448209308347</v>
      </c>
      <c r="G145" s="230">
        <v>9.4401010700173877</v>
      </c>
      <c r="H145" s="230">
        <v>9.5559926081199986</v>
      </c>
      <c r="I145" s="230">
        <v>9.4209176419661151</v>
      </c>
      <c r="J145" s="230">
        <v>9.4029677764510851</v>
      </c>
      <c r="K145" s="230">
        <v>8.708829868046168</v>
      </c>
      <c r="L145" s="230">
        <v>8.9366386577204633</v>
      </c>
      <c r="M145" s="230">
        <v>10.00002990008111</v>
      </c>
      <c r="N145" s="230">
        <v>10.251157018470529</v>
      </c>
      <c r="O145" s="230">
        <v>9.3652166976652058</v>
      </c>
      <c r="P145" s="230">
        <v>9.6722011096603104</v>
      </c>
      <c r="Q145" s="230">
        <v>10.06898645448253</v>
      </c>
      <c r="R145" s="230">
        <v>9.9209404524844818</v>
      </c>
      <c r="S145" s="230">
        <v>10.57085254126714</v>
      </c>
      <c r="T145" s="230">
        <v>10.86727737176556</v>
      </c>
      <c r="U145" s="230">
        <v>11.24012094193013</v>
      </c>
      <c r="V145" s="230">
        <v>11.119256851479809</v>
      </c>
      <c r="W145" s="230">
        <v>11.098993144978269</v>
      </c>
      <c r="X145" s="230">
        <v>11.06019835529977</v>
      </c>
      <c r="Y145" s="230">
        <v>9.6356767665088476</v>
      </c>
      <c r="DA145" s="71" t="s">
        <v>921</v>
      </c>
    </row>
    <row r="146" spans="1:105" ht="12" customHeight="1" x14ac:dyDescent="0.25">
      <c r="A146" s="60" t="s">
        <v>629</v>
      </c>
      <c r="B146" s="262">
        <v>410.21388496089941</v>
      </c>
      <c r="C146" s="262">
        <v>454.52189377514151</v>
      </c>
      <c r="D146" s="262">
        <v>469.93999592461353</v>
      </c>
      <c r="E146" s="262">
        <v>435.52987961966647</v>
      </c>
      <c r="F146" s="262">
        <v>314.67657078989191</v>
      </c>
      <c r="G146" s="262">
        <v>173.8902930840413</v>
      </c>
      <c r="H146" s="262">
        <v>164.0393781798949</v>
      </c>
      <c r="I146" s="262">
        <v>165.63758307132289</v>
      </c>
      <c r="J146" s="262">
        <v>205.06819947404011</v>
      </c>
      <c r="K146" s="262">
        <v>194.55419991335609</v>
      </c>
      <c r="L146" s="262">
        <v>167.3063587570071</v>
      </c>
      <c r="M146" s="262">
        <v>175.6404764794176</v>
      </c>
      <c r="N146" s="262">
        <v>168.10271442659811</v>
      </c>
      <c r="O146" s="262">
        <v>168.84197206994199</v>
      </c>
      <c r="P146" s="262">
        <v>200.88694678094211</v>
      </c>
      <c r="Q146" s="262">
        <v>206.15731986085811</v>
      </c>
      <c r="R146" s="262">
        <v>185.11272952893481</v>
      </c>
      <c r="S146" s="262">
        <v>211.2094880536867</v>
      </c>
      <c r="T146" s="262">
        <v>216.10193578434129</v>
      </c>
      <c r="U146" s="262">
        <v>212.20142236108069</v>
      </c>
      <c r="V146" s="262">
        <v>219.71269640311709</v>
      </c>
      <c r="W146" s="262">
        <v>192.80270077580619</v>
      </c>
      <c r="X146" s="262">
        <v>216.05430270965161</v>
      </c>
      <c r="Y146" s="262">
        <v>181.118452565376</v>
      </c>
      <c r="DA146" s="72" t="s">
        <v>922</v>
      </c>
    </row>
    <row r="147" spans="1:105" ht="12" customHeight="1" x14ac:dyDescent="0.25">
      <c r="A147" s="64" t="s">
        <v>28</v>
      </c>
      <c r="B147" s="229">
        <v>26.490955060277159</v>
      </c>
      <c r="C147" s="229">
        <v>28.548206586596219</v>
      </c>
      <c r="D147" s="229">
        <v>18.249888667348621</v>
      </c>
      <c r="E147" s="229">
        <v>14.53408523098577</v>
      </c>
      <c r="F147" s="229">
        <v>10.11842512902296</v>
      </c>
      <c r="G147" s="229">
        <v>0.88769508759689697</v>
      </c>
      <c r="H147" s="229">
        <v>1.024729134486202</v>
      </c>
      <c r="I147" s="229">
        <v>6.0447397774491263</v>
      </c>
      <c r="J147" s="229">
        <v>5.9701394143363773</v>
      </c>
      <c r="K147" s="229">
        <v>0.82571417245270928</v>
      </c>
      <c r="L147" s="229">
        <v>1.0739925126256351</v>
      </c>
      <c r="M147" s="229">
        <v>2.9395454360242659</v>
      </c>
      <c r="N147" s="229">
        <v>2.710137853999226</v>
      </c>
      <c r="O147" s="229">
        <v>1.425010024818657</v>
      </c>
      <c r="P147" s="229">
        <v>1.779086149022526</v>
      </c>
      <c r="Q147" s="229">
        <v>2.1775983217814541</v>
      </c>
      <c r="R147" s="229">
        <v>1.6768328473678511</v>
      </c>
      <c r="S147" s="229">
        <v>2.9509250709242871</v>
      </c>
      <c r="T147" s="229">
        <v>7.0226417240796888</v>
      </c>
      <c r="U147" s="229">
        <v>13.75609821241817</v>
      </c>
      <c r="V147" s="229">
        <v>8.3416312309948406</v>
      </c>
      <c r="W147" s="229">
        <v>9.4036695415049021</v>
      </c>
      <c r="X147" s="229">
        <v>21.50597197776661</v>
      </c>
      <c r="Y147" s="229">
        <v>8.4958962700130609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0.1426047910600946</v>
      </c>
      <c r="C149" s="229">
        <v>0.25154984272400149</v>
      </c>
      <c r="D149" s="229">
        <v>0.11836274947177659</v>
      </c>
      <c r="E149" s="229">
        <v>0.1191166110018807</v>
      </c>
      <c r="F149" s="229">
        <v>0.15457009088152179</v>
      </c>
      <c r="G149" s="229">
        <v>0.14957522962911679</v>
      </c>
      <c r="H149" s="229">
        <v>0.16327052678408929</v>
      </c>
      <c r="I149" s="229">
        <v>0.16175760664437899</v>
      </c>
      <c r="J149" s="229">
        <v>0.13804890585406759</v>
      </c>
      <c r="K149" s="229">
        <v>0.12675406684599491</v>
      </c>
      <c r="L149" s="229">
        <v>0.1084896323789858</v>
      </c>
      <c r="M149" s="229">
        <v>0.119286589350488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7.2092080567822542E-2</v>
      </c>
      <c r="T149" s="229">
        <v>7.9543797051293275E-2</v>
      </c>
      <c r="U149" s="229">
        <v>8.8176427726343279E-2</v>
      </c>
      <c r="V149" s="229">
        <v>7.3439858016863965E-2</v>
      </c>
      <c r="W149" s="229">
        <v>9.5995516401941178E-2</v>
      </c>
      <c r="X149" s="229">
        <v>7.4180825664494562E-2</v>
      </c>
      <c r="Y149" s="229">
        <v>8.603138083771418E-2</v>
      </c>
      <c r="DA149" s="73" t="s">
        <v>925</v>
      </c>
    </row>
    <row r="150" spans="1:105" ht="12" customHeight="1" x14ac:dyDescent="0.25">
      <c r="A150" s="64" t="s">
        <v>159</v>
      </c>
      <c r="B150" s="229">
        <v>0.91004991621049136</v>
      </c>
      <c r="C150" s="229">
        <v>0.53504422008769703</v>
      </c>
      <c r="D150" s="229">
        <v>0.50357728719412387</v>
      </c>
      <c r="E150" s="229">
        <v>0.38013231730826758</v>
      </c>
      <c r="F150" s="229">
        <v>0.65784586451959515</v>
      </c>
      <c r="G150" s="229">
        <v>0.63664792232371481</v>
      </c>
      <c r="H150" s="229">
        <v>0.69495577352567262</v>
      </c>
      <c r="I150" s="229">
        <v>0.6884998047006895</v>
      </c>
      <c r="J150" s="229">
        <v>0.587573396226717</v>
      </c>
      <c r="K150" s="229">
        <v>0.55880525897956201</v>
      </c>
      <c r="L150" s="229">
        <v>0.59783971635323752</v>
      </c>
      <c r="M150" s="229">
        <v>0.52585436259033891</v>
      </c>
      <c r="N150" s="229">
        <v>0.52058356157451302</v>
      </c>
      <c r="O150" s="229">
        <v>0.47143296281333968</v>
      </c>
      <c r="P150" s="229">
        <v>0.50045318645072623</v>
      </c>
      <c r="Q150" s="229">
        <v>0.36963512431734608</v>
      </c>
      <c r="R150" s="229">
        <v>0.49947094695858119</v>
      </c>
      <c r="S150" s="229">
        <v>0.57945001056730883</v>
      </c>
      <c r="T150" s="229">
        <v>0.64177133067388747</v>
      </c>
      <c r="U150" s="229">
        <v>0.82579207968183432</v>
      </c>
      <c r="V150" s="229">
        <v>0.365938190040344</v>
      </c>
      <c r="W150" s="229">
        <v>0.20932948473704199</v>
      </c>
      <c r="X150" s="229">
        <v>0.1227280969198191</v>
      </c>
      <c r="Y150" s="229">
        <v>0.22580301389287991</v>
      </c>
      <c r="DA150" s="73" t="s">
        <v>926</v>
      </c>
    </row>
    <row r="151" spans="1:105" ht="12" customHeight="1" x14ac:dyDescent="0.25">
      <c r="A151" s="64" t="s">
        <v>32</v>
      </c>
      <c r="B151" s="229">
        <v>2.1764346248740249</v>
      </c>
      <c r="C151" s="229">
        <v>1.785137656280412</v>
      </c>
      <c r="D151" s="229">
        <v>1.2907427735968391</v>
      </c>
      <c r="E151" s="229">
        <v>1.0379785404003581</v>
      </c>
      <c r="F151" s="229">
        <v>1.6798852150461061</v>
      </c>
      <c r="G151" s="229">
        <v>1.623444667917864</v>
      </c>
      <c r="H151" s="229">
        <v>1.7784161920502439</v>
      </c>
      <c r="I151" s="229">
        <v>0.70546648640761156</v>
      </c>
      <c r="J151" s="229">
        <v>0.60198650582109214</v>
      </c>
      <c r="K151" s="229">
        <v>0.55953311511016501</v>
      </c>
      <c r="L151" s="229">
        <v>0.35997653184301043</v>
      </c>
      <c r="M151" s="229">
        <v>0.39565955626678589</v>
      </c>
      <c r="N151" s="229">
        <v>0.39185962835322302</v>
      </c>
      <c r="O151" s="229">
        <v>0.35698275160337939</v>
      </c>
      <c r="P151" s="229">
        <v>0.2525083628810183</v>
      </c>
      <c r="Q151" s="229">
        <v>0.37582224749241439</v>
      </c>
      <c r="R151" s="229">
        <v>0.76306317480074193</v>
      </c>
      <c r="S151" s="229">
        <v>1.607160364408726</v>
      </c>
      <c r="T151" s="229">
        <v>0.9715743472628201</v>
      </c>
      <c r="U151" s="229">
        <v>1.2352458552715151</v>
      </c>
      <c r="V151" s="229">
        <v>1.278383259247192</v>
      </c>
      <c r="W151" s="229">
        <v>1.0393218962538331</v>
      </c>
      <c r="X151" s="229">
        <v>0.8767497462125512</v>
      </c>
      <c r="Y151" s="229">
        <v>0.99629472350332182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2.5801613867765161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0.13958902955064101</v>
      </c>
      <c r="T152" s="229">
        <v>0.14119536006068489</v>
      </c>
      <c r="U152" s="229">
        <v>4.1088513056425038E-2</v>
      </c>
      <c r="V152" s="229">
        <v>3.9169656139331079E-2</v>
      </c>
      <c r="W152" s="229">
        <v>4.3759987961739702E-2</v>
      </c>
      <c r="X152" s="229">
        <v>7.2197278601721634E-2</v>
      </c>
      <c r="Y152" s="229">
        <v>7.6177813736054367E-2</v>
      </c>
      <c r="DA152" s="73" t="s">
        <v>928</v>
      </c>
    </row>
    <row r="153" spans="1:105" ht="12" customHeight="1" x14ac:dyDescent="0.25">
      <c r="A153" s="64" t="s">
        <v>35</v>
      </c>
      <c r="B153" s="229">
        <v>15.526128234286309</v>
      </c>
      <c r="C153" s="229">
        <v>13.42319380914304</v>
      </c>
      <c r="D153" s="229">
        <v>12.38837747685103</v>
      </c>
      <c r="E153" s="229">
        <v>13.091333338688781</v>
      </c>
      <c r="F153" s="229">
        <v>18.536752589094039</v>
      </c>
      <c r="G153" s="229">
        <v>18.113460265496389</v>
      </c>
      <c r="H153" s="229">
        <v>21.044302771422242</v>
      </c>
      <c r="I153" s="229">
        <v>20.426047985310252</v>
      </c>
      <c r="J153" s="229">
        <v>16.905766406061041</v>
      </c>
      <c r="K153" s="229">
        <v>14.27841229026364</v>
      </c>
      <c r="L153" s="229">
        <v>12.62547283943197</v>
      </c>
      <c r="M153" s="229">
        <v>15.33069028461539</v>
      </c>
      <c r="N153" s="229">
        <v>15.677918574434759</v>
      </c>
      <c r="O153" s="229">
        <v>13.81322946880911</v>
      </c>
      <c r="P153" s="229">
        <v>15.2028412442125</v>
      </c>
      <c r="Q153" s="229">
        <v>15.67472929463087</v>
      </c>
      <c r="R153" s="229">
        <v>15.885967592209701</v>
      </c>
      <c r="S153" s="229">
        <v>18.12640149774753</v>
      </c>
      <c r="T153" s="229">
        <v>20.710213164026371</v>
      </c>
      <c r="U153" s="229">
        <v>23.272347404629588</v>
      </c>
      <c r="V153" s="229">
        <v>20.119336036835062</v>
      </c>
      <c r="W153" s="229">
        <v>22.336553003908769</v>
      </c>
      <c r="X153" s="229">
        <v>16.953462434760269</v>
      </c>
      <c r="Y153" s="229">
        <v>19.53601931347249</v>
      </c>
      <c r="DA153" s="73" t="s">
        <v>929</v>
      </c>
    </row>
    <row r="154" spans="1:105" ht="12" customHeight="1" x14ac:dyDescent="0.25">
      <c r="A154" s="64" t="s">
        <v>36</v>
      </c>
      <c r="B154" s="229">
        <v>364.96771233419128</v>
      </c>
      <c r="C154" s="229">
        <v>409.97876166031011</v>
      </c>
      <c r="D154" s="229">
        <v>437.38904697015118</v>
      </c>
      <c r="E154" s="229">
        <v>406.36723358128143</v>
      </c>
      <c r="F154" s="229">
        <v>280.94893051455108</v>
      </c>
      <c r="G154" s="229">
        <v>152.47946991107739</v>
      </c>
      <c r="H154" s="229">
        <v>139.33370378162641</v>
      </c>
      <c r="I154" s="229">
        <v>137.61107141081081</v>
      </c>
      <c r="J154" s="229">
        <v>180.86468484574081</v>
      </c>
      <c r="K154" s="229">
        <v>178.204981009704</v>
      </c>
      <c r="L154" s="229">
        <v>152.4157428567722</v>
      </c>
      <c r="M154" s="229">
        <v>156.32944025057029</v>
      </c>
      <c r="N154" s="229">
        <v>148.80221480823641</v>
      </c>
      <c r="O154" s="229">
        <v>152.77531686189761</v>
      </c>
      <c r="P154" s="229">
        <v>183.1520578383753</v>
      </c>
      <c r="Q154" s="229">
        <v>187.55953487263599</v>
      </c>
      <c r="R154" s="229">
        <v>166.17984004773331</v>
      </c>
      <c r="S154" s="229">
        <v>187.73386999992039</v>
      </c>
      <c r="T154" s="229">
        <v>186.53499606118649</v>
      </c>
      <c r="U154" s="229">
        <v>172.98267386829681</v>
      </c>
      <c r="V154" s="229">
        <v>189.49479817184351</v>
      </c>
      <c r="W154" s="229">
        <v>159.6740713450379</v>
      </c>
      <c r="X154" s="229">
        <v>176.44901234972619</v>
      </c>
      <c r="Y154" s="229">
        <v>151.7022300499205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0.1248446676020251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0.107554919864601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301.97044</v>
      </c>
      <c r="C158" s="279">
        <v>290.44080000000002</v>
      </c>
      <c r="D158" s="279">
        <v>268.327</v>
      </c>
      <c r="E158" s="279">
        <v>268.327</v>
      </c>
      <c r="F158" s="279">
        <v>255.44108</v>
      </c>
      <c r="G158" s="279">
        <v>228.25044</v>
      </c>
      <c r="H158" s="279">
        <v>224.71096000000011</v>
      </c>
      <c r="I158" s="279">
        <v>260.12968000000001</v>
      </c>
      <c r="J158" s="279">
        <v>266.84748000000002</v>
      </c>
      <c r="K158" s="279">
        <v>230.82104000000001</v>
      </c>
      <c r="L158" s="279">
        <v>215.87072000000001</v>
      </c>
      <c r="M158" s="279">
        <v>231.75955999999999</v>
      </c>
      <c r="N158" s="279">
        <v>279.55004000000002</v>
      </c>
      <c r="O158" s="279">
        <v>278.37227999999999</v>
      </c>
      <c r="P158" s="279">
        <v>256.53140000000002</v>
      </c>
      <c r="Q158" s="279">
        <v>233.17004</v>
      </c>
      <c r="R158" s="279">
        <v>218.46951999999999</v>
      </c>
      <c r="S158" s="279">
        <v>204.41007999999999</v>
      </c>
      <c r="T158" s="279">
        <v>202.05052000000001</v>
      </c>
      <c r="U158" s="279">
        <v>217.61524</v>
      </c>
      <c r="V158" s="279">
        <v>209.06968000000001</v>
      </c>
      <c r="W158" s="279">
        <v>213.03139999999999</v>
      </c>
      <c r="X158" s="279">
        <v>202.40996000000001</v>
      </c>
      <c r="Y158" s="279">
        <v>197.44208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0.99999999999999989</v>
      </c>
      <c r="C171" s="232">
        <f t="shared" si="13"/>
        <v>1</v>
      </c>
      <c r="D171" s="232">
        <f t="shared" si="13"/>
        <v>0.99999999999999989</v>
      </c>
      <c r="E171" s="232">
        <f t="shared" si="13"/>
        <v>1</v>
      </c>
      <c r="F171" s="232">
        <f t="shared" si="13"/>
        <v>1</v>
      </c>
      <c r="G171" s="232">
        <f t="shared" si="13"/>
        <v>1</v>
      </c>
      <c r="H171" s="232">
        <f t="shared" si="13"/>
        <v>1</v>
      </c>
      <c r="I171" s="232">
        <f t="shared" si="13"/>
        <v>1</v>
      </c>
      <c r="J171" s="232">
        <f t="shared" si="13"/>
        <v>1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1.2772394734223678E-3</v>
      </c>
      <c r="C176" s="300">
        <f t="shared" si="18"/>
        <v>1.1661813260241966E-3</v>
      </c>
      <c r="D176" s="300">
        <f t="shared" si="18"/>
        <v>1.1198659650530503E-3</v>
      </c>
      <c r="E176" s="300">
        <f t="shared" si="18"/>
        <v>1.0952794629214347E-3</v>
      </c>
      <c r="F176" s="300">
        <f t="shared" si="18"/>
        <v>1.0919164698973652E-3</v>
      </c>
      <c r="G176" s="300">
        <f t="shared" si="18"/>
        <v>1.385096473686486E-3</v>
      </c>
      <c r="H176" s="300">
        <f t="shared" si="18"/>
        <v>1.4146105639203778E-3</v>
      </c>
      <c r="I176" s="300">
        <f t="shared" si="18"/>
        <v>1.4082647051191933E-3</v>
      </c>
      <c r="J176" s="300">
        <f t="shared" si="18"/>
        <v>1.3995322297005119E-3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7.5426916218422999E-2</v>
      </c>
      <c r="C178" s="301">
        <f t="shared" si="20"/>
        <v>6.9107286644465721E-2</v>
      </c>
      <c r="D178" s="301">
        <f t="shared" si="20"/>
        <v>6.4799686854643004E-2</v>
      </c>
      <c r="E178" s="301">
        <f t="shared" si="20"/>
        <v>6.2368009673155415E-2</v>
      </c>
      <c r="F178" s="301">
        <f t="shared" si="20"/>
        <v>6.2523823103729559E-2</v>
      </c>
      <c r="G178" s="301">
        <f t="shared" si="20"/>
        <v>7.9200161575676289E-2</v>
      </c>
      <c r="H178" s="301">
        <f t="shared" si="20"/>
        <v>8.0575561561735259E-2</v>
      </c>
      <c r="I178" s="301">
        <f t="shared" si="20"/>
        <v>7.7671948633416671E-2</v>
      </c>
      <c r="J178" s="301">
        <f t="shared" si="20"/>
        <v>7.7169451509029749E-2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7.5426916218422999E-2</v>
      </c>
      <c r="C179" s="302">
        <f t="shared" si="21"/>
        <v>6.9107286644465721E-2</v>
      </c>
      <c r="D179" s="302">
        <f t="shared" si="21"/>
        <v>6.4799686854643004E-2</v>
      </c>
      <c r="E179" s="302">
        <f t="shared" si="21"/>
        <v>6.2368009673155415E-2</v>
      </c>
      <c r="F179" s="302">
        <f t="shared" si="21"/>
        <v>6.2523823103729559E-2</v>
      </c>
      <c r="G179" s="302">
        <f t="shared" si="21"/>
        <v>7.9200161575676289E-2</v>
      </c>
      <c r="H179" s="302">
        <f t="shared" si="21"/>
        <v>8.0575561561735259E-2</v>
      </c>
      <c r="I179" s="302">
        <f t="shared" si="21"/>
        <v>7.7671948633416671E-2</v>
      </c>
      <c r="J179" s="302">
        <f t="shared" si="21"/>
        <v>7.7169451509029749E-2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0.17488249862450866</v>
      </c>
      <c r="C181" s="301">
        <f t="shared" si="23"/>
        <v>0.17732203511636141</v>
      </c>
      <c r="D181" s="301">
        <f t="shared" si="23"/>
        <v>0.18732229892268951</v>
      </c>
      <c r="E181" s="301">
        <f t="shared" si="23"/>
        <v>0.16843389483454119</v>
      </c>
      <c r="F181" s="301">
        <f t="shared" si="23"/>
        <v>0.11907761886009462</v>
      </c>
      <c r="G181" s="301">
        <f t="shared" si="23"/>
        <v>9.0553779755414079E-2</v>
      </c>
      <c r="H181" s="301">
        <f t="shared" si="23"/>
        <v>8.6943084153232486E-2</v>
      </c>
      <c r="I181" s="301">
        <f t="shared" si="23"/>
        <v>8.8379842473549491E-2</v>
      </c>
      <c r="J181" s="301">
        <f t="shared" si="23"/>
        <v>0.10657512418917889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8.5041800784522101E-3</v>
      </c>
      <c r="C182" s="302">
        <f t="shared" si="24"/>
        <v>7.8491455856534668E-3</v>
      </c>
      <c r="D182" s="302">
        <f t="shared" si="24"/>
        <v>7.5010489272936721E-3</v>
      </c>
      <c r="E182" s="302">
        <f t="shared" si="24"/>
        <v>7.3564045749398852E-3</v>
      </c>
      <c r="F182" s="302">
        <f t="shared" si="24"/>
        <v>7.2952059870112088E-3</v>
      </c>
      <c r="G182" s="302">
        <f t="shared" si="24"/>
        <v>9.2269139483872973E-3</v>
      </c>
      <c r="H182" s="302">
        <f t="shared" si="24"/>
        <v>9.3717293316422194E-3</v>
      </c>
      <c r="I182" s="302">
        <f t="shared" si="24"/>
        <v>9.340796025701056E-3</v>
      </c>
      <c r="J182" s="302">
        <f t="shared" si="24"/>
        <v>9.2722602403905435E-3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0.16637831854605642</v>
      </c>
      <c r="C183" s="302">
        <f t="shared" si="25"/>
        <v>0.16947288953070794</v>
      </c>
      <c r="D183" s="302">
        <f t="shared" si="25"/>
        <v>0.17982124999539584</v>
      </c>
      <c r="E183" s="302">
        <f t="shared" si="25"/>
        <v>0.1610774902596013</v>
      </c>
      <c r="F183" s="302">
        <f t="shared" si="25"/>
        <v>0.11178241287308341</v>
      </c>
      <c r="G183" s="302">
        <f t="shared" si="25"/>
        <v>8.1326865807026777E-2</v>
      </c>
      <c r="H183" s="302">
        <f t="shared" si="25"/>
        <v>7.7571354821590277E-2</v>
      </c>
      <c r="I183" s="302">
        <f t="shared" si="25"/>
        <v>7.9039046447848427E-2</v>
      </c>
      <c r="J183" s="302">
        <f t="shared" si="25"/>
        <v>9.7302863948788343E-2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0.74841334568364593</v>
      </c>
      <c r="C185" s="310">
        <f t="shared" si="27"/>
        <v>0.7524044969131487</v>
      </c>
      <c r="D185" s="310">
        <f t="shared" si="27"/>
        <v>0.74675814825761433</v>
      </c>
      <c r="E185" s="310">
        <f t="shared" si="27"/>
        <v>0.76810281602938191</v>
      </c>
      <c r="F185" s="310">
        <f t="shared" si="27"/>
        <v>0.81730664156627852</v>
      </c>
      <c r="G185" s="310">
        <f t="shared" si="27"/>
        <v>0.82886096219522321</v>
      </c>
      <c r="H185" s="310">
        <f t="shared" si="27"/>
        <v>0.83106674372111189</v>
      </c>
      <c r="I185" s="310">
        <f t="shared" si="27"/>
        <v>0.83253994418791466</v>
      </c>
      <c r="J185" s="310">
        <f t="shared" si="27"/>
        <v>0.81485589207209086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1</v>
      </c>
      <c r="C187" s="232">
        <f t="shared" si="28"/>
        <v>1</v>
      </c>
      <c r="D187" s="232">
        <f t="shared" si="28"/>
        <v>0.99999999999999978</v>
      </c>
      <c r="E187" s="232">
        <f t="shared" si="28"/>
        <v>1</v>
      </c>
      <c r="F187" s="232">
        <f t="shared" si="28"/>
        <v>1</v>
      </c>
      <c r="G187" s="232">
        <f t="shared" si="28"/>
        <v>1</v>
      </c>
      <c r="H187" s="232">
        <f t="shared" si="28"/>
        <v>0.99999999999999978</v>
      </c>
      <c r="I187" s="232">
        <f t="shared" si="28"/>
        <v>1</v>
      </c>
      <c r="J187" s="232">
        <f t="shared" si="28"/>
        <v>1.0000000000000004</v>
      </c>
      <c r="K187" s="232">
        <f t="shared" si="28"/>
        <v>0.99999999999999978</v>
      </c>
      <c r="L187" s="232">
        <f t="shared" si="28"/>
        <v>1</v>
      </c>
      <c r="M187" s="232">
        <f t="shared" si="28"/>
        <v>1</v>
      </c>
      <c r="N187" s="232">
        <f t="shared" si="28"/>
        <v>1</v>
      </c>
      <c r="O187" s="232">
        <f t="shared" si="28"/>
        <v>1</v>
      </c>
      <c r="P187" s="232">
        <f t="shared" si="28"/>
        <v>1</v>
      </c>
      <c r="Q187" s="232">
        <f t="shared" si="28"/>
        <v>0.99999999999999967</v>
      </c>
      <c r="R187" s="232">
        <f t="shared" si="28"/>
        <v>1.0000000000000002</v>
      </c>
      <c r="S187" s="232">
        <f t="shared" si="28"/>
        <v>1.0000000000000002</v>
      </c>
      <c r="T187" s="232">
        <f t="shared" si="28"/>
        <v>1.0000000000000002</v>
      </c>
      <c r="U187" s="232">
        <f t="shared" si="28"/>
        <v>0.99999999999999956</v>
      </c>
      <c r="V187" s="232">
        <f t="shared" si="28"/>
        <v>0.99999999999999967</v>
      </c>
      <c r="W187" s="232">
        <f t="shared" si="28"/>
        <v>1</v>
      </c>
      <c r="X187" s="232">
        <f t="shared" si="28"/>
        <v>0.99999999999999978</v>
      </c>
      <c r="Y187" s="232">
        <f t="shared" si="28"/>
        <v>0.99999999999999989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9.101508941915102E-4</v>
      </c>
      <c r="C192" s="300">
        <f t="shared" si="33"/>
        <v>8.3975754579017337E-4</v>
      </c>
      <c r="D192" s="300">
        <f t="shared" si="33"/>
        <v>7.836394054737566E-4</v>
      </c>
      <c r="E192" s="300">
        <f t="shared" si="33"/>
        <v>8.3926597037750335E-4</v>
      </c>
      <c r="F192" s="300">
        <f t="shared" si="33"/>
        <v>1.0820533337597886E-3</v>
      </c>
      <c r="G192" s="300">
        <f t="shared" si="33"/>
        <v>1.5029693593378132E-3</v>
      </c>
      <c r="H192" s="300">
        <f t="shared" si="33"/>
        <v>1.5639372898145897E-3</v>
      </c>
      <c r="I192" s="300">
        <f t="shared" si="33"/>
        <v>1.566430071391793E-3</v>
      </c>
      <c r="J192" s="300">
        <f t="shared" si="33"/>
        <v>1.3904066303942468E-3</v>
      </c>
      <c r="K192" s="300">
        <f t="shared" si="33"/>
        <v>1.3723167133735796E-3</v>
      </c>
      <c r="L192" s="300">
        <f t="shared" si="33"/>
        <v>1.5263143125493768E-3</v>
      </c>
      <c r="M192" s="300">
        <f t="shared" si="33"/>
        <v>1.5716468752375663E-3</v>
      </c>
      <c r="N192" s="300">
        <f t="shared" si="33"/>
        <v>1.6280157839770313E-3</v>
      </c>
      <c r="O192" s="300">
        <f t="shared" si="33"/>
        <v>1.548716436282492E-3</v>
      </c>
      <c r="P192" s="300">
        <f t="shared" si="33"/>
        <v>1.4362749996265985E-3</v>
      </c>
      <c r="Q192" s="300">
        <f t="shared" si="33"/>
        <v>1.4382624395887415E-3</v>
      </c>
      <c r="R192" s="300">
        <f t="shared" si="33"/>
        <v>1.512878583672383E-3</v>
      </c>
      <c r="S192" s="300">
        <f t="shared" si="33"/>
        <v>1.4463689369538656E-3</v>
      </c>
      <c r="T192" s="300">
        <f t="shared" si="33"/>
        <v>1.4660796268982385E-3</v>
      </c>
      <c r="U192" s="300">
        <f t="shared" si="33"/>
        <v>1.5119748347589841E-3</v>
      </c>
      <c r="V192" s="300">
        <f t="shared" si="33"/>
        <v>1.454703433007578E-3</v>
      </c>
      <c r="W192" s="300">
        <f t="shared" si="33"/>
        <v>1.5605713172378208E-3</v>
      </c>
      <c r="X192" s="300">
        <f t="shared" si="33"/>
        <v>1.4589626807987525E-3</v>
      </c>
      <c r="Y192" s="300">
        <f t="shared" si="33"/>
        <v>1.4962406341562579E-3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8.6497993716407318E-2</v>
      </c>
      <c r="C193" s="301">
        <f t="shared" si="34"/>
        <v>8.0084835494088458E-2</v>
      </c>
      <c r="D193" s="301">
        <f t="shared" si="34"/>
        <v>7.2972922863475148E-2</v>
      </c>
      <c r="E193" s="301">
        <f t="shared" si="34"/>
        <v>7.6908646529475724E-2</v>
      </c>
      <c r="F193" s="301">
        <f t="shared" si="34"/>
        <v>9.9711073151759658E-2</v>
      </c>
      <c r="G193" s="301">
        <f t="shared" si="34"/>
        <v>0.1383040140074808</v>
      </c>
      <c r="H193" s="301">
        <f t="shared" si="34"/>
        <v>0.14335881185559649</v>
      </c>
      <c r="I193" s="301">
        <f t="shared" si="34"/>
        <v>0.1390367257956758</v>
      </c>
      <c r="J193" s="301">
        <f t="shared" si="34"/>
        <v>0.12337948507312313</v>
      </c>
      <c r="K193" s="301">
        <f t="shared" si="34"/>
        <v>0.12206761104393475</v>
      </c>
      <c r="L193" s="301">
        <f t="shared" si="34"/>
        <v>0.13448682414556329</v>
      </c>
      <c r="M193" s="301">
        <f t="shared" si="34"/>
        <v>0.13827902424371291</v>
      </c>
      <c r="N193" s="301">
        <f t="shared" si="34"/>
        <v>0.14258776727660921</v>
      </c>
      <c r="O193" s="301">
        <f t="shared" si="34"/>
        <v>0.13572908045930285</v>
      </c>
      <c r="P193" s="301">
        <f t="shared" si="34"/>
        <v>0.12517879110538074</v>
      </c>
      <c r="Q193" s="301">
        <f t="shared" si="34"/>
        <v>0.12593004659277957</v>
      </c>
      <c r="R193" s="301">
        <f t="shared" si="34"/>
        <v>0.13438514371354829</v>
      </c>
      <c r="S193" s="301">
        <f t="shared" si="34"/>
        <v>0.13187006901907425</v>
      </c>
      <c r="T193" s="301">
        <f t="shared" si="34"/>
        <v>0.13041982413280381</v>
      </c>
      <c r="U193" s="301">
        <f t="shared" si="34"/>
        <v>0.1350441571564214</v>
      </c>
      <c r="V193" s="301">
        <f t="shared" si="34"/>
        <v>0.13073533539300711</v>
      </c>
      <c r="W193" s="301">
        <f t="shared" si="34"/>
        <v>0.1389345174857009</v>
      </c>
      <c r="X193" s="301">
        <f t="shared" si="34"/>
        <v>0.1302602295230412</v>
      </c>
      <c r="Y193" s="301">
        <f t="shared" si="34"/>
        <v>0.13357738306452377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8.6497993716407318E-2</v>
      </c>
      <c r="C194" s="302">
        <f t="shared" si="35"/>
        <v>8.0084835494088458E-2</v>
      </c>
      <c r="D194" s="302">
        <f t="shared" si="35"/>
        <v>7.2972922863475148E-2</v>
      </c>
      <c r="E194" s="302">
        <f t="shared" si="35"/>
        <v>7.6908646529475724E-2</v>
      </c>
      <c r="F194" s="302">
        <f t="shared" si="35"/>
        <v>9.9711073151759658E-2</v>
      </c>
      <c r="G194" s="302">
        <f t="shared" si="35"/>
        <v>0.1383040140074808</v>
      </c>
      <c r="H194" s="302">
        <f t="shared" si="35"/>
        <v>0.14335881185559649</v>
      </c>
      <c r="I194" s="302">
        <f t="shared" si="35"/>
        <v>0.1390367257956758</v>
      </c>
      <c r="J194" s="302">
        <f t="shared" si="35"/>
        <v>0.12337948507312313</v>
      </c>
      <c r="K194" s="302">
        <f t="shared" si="35"/>
        <v>0.12206761104393475</v>
      </c>
      <c r="L194" s="302">
        <f t="shared" si="35"/>
        <v>0.13448682414556329</v>
      </c>
      <c r="M194" s="302">
        <f t="shared" si="35"/>
        <v>0.13827902424371291</v>
      </c>
      <c r="N194" s="302">
        <f t="shared" si="35"/>
        <v>0.14258776727660921</v>
      </c>
      <c r="O194" s="302">
        <f t="shared" si="35"/>
        <v>0.13572908045930285</v>
      </c>
      <c r="P194" s="302">
        <f t="shared" si="35"/>
        <v>0.12517879110538074</v>
      </c>
      <c r="Q194" s="302">
        <f t="shared" si="35"/>
        <v>0.12593004659277957</v>
      </c>
      <c r="R194" s="302">
        <f t="shared" si="35"/>
        <v>0.13438514371354829</v>
      </c>
      <c r="S194" s="302">
        <f t="shared" si="35"/>
        <v>0.13187006901907425</v>
      </c>
      <c r="T194" s="302">
        <f t="shared" si="35"/>
        <v>0.13041982413280381</v>
      </c>
      <c r="U194" s="302">
        <f t="shared" si="35"/>
        <v>0.1350441571564214</v>
      </c>
      <c r="V194" s="302">
        <f t="shared" si="35"/>
        <v>0.13073533539300711</v>
      </c>
      <c r="W194" s="302">
        <f t="shared" si="35"/>
        <v>0.1389345174857009</v>
      </c>
      <c r="X194" s="302">
        <f t="shared" si="35"/>
        <v>0.1302602295230412</v>
      </c>
      <c r="Y194" s="302">
        <f t="shared" si="35"/>
        <v>0.13357738306452377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0.16589711570527357</v>
      </c>
      <c r="C196" s="301">
        <f t="shared" si="37"/>
        <v>0.15359712577565229</v>
      </c>
      <c r="D196" s="301">
        <f t="shared" si="37"/>
        <v>0.13995697365333951</v>
      </c>
      <c r="E196" s="301">
        <f t="shared" si="37"/>
        <v>0.14750541699114866</v>
      </c>
      <c r="F196" s="301">
        <f t="shared" si="37"/>
        <v>0.19123887999053968</v>
      </c>
      <c r="G196" s="301">
        <f t="shared" si="37"/>
        <v>0.2652574473522229</v>
      </c>
      <c r="H196" s="301">
        <f t="shared" si="37"/>
        <v>0.27495219687699196</v>
      </c>
      <c r="I196" s="301">
        <f t="shared" si="37"/>
        <v>0.26666273742985563</v>
      </c>
      <c r="J196" s="301">
        <f t="shared" si="37"/>
        <v>0.23663324236097824</v>
      </c>
      <c r="K196" s="301">
        <f t="shared" si="37"/>
        <v>0.23411715952182535</v>
      </c>
      <c r="L196" s="301">
        <f t="shared" si="37"/>
        <v>0.25793634357879053</v>
      </c>
      <c r="M196" s="301">
        <f t="shared" si="37"/>
        <v>0.26520951872922122</v>
      </c>
      <c r="N196" s="301">
        <f t="shared" si="37"/>
        <v>0.27347338718166486</v>
      </c>
      <c r="O196" s="301">
        <f t="shared" si="37"/>
        <v>0.26031890449796907</v>
      </c>
      <c r="P196" s="301">
        <f t="shared" si="37"/>
        <v>0.24008418576668666</v>
      </c>
      <c r="Q196" s="301">
        <f t="shared" si="37"/>
        <v>0.24152504136532441</v>
      </c>
      <c r="R196" s="301">
        <f t="shared" si="37"/>
        <v>0.25774132760593149</v>
      </c>
      <c r="S196" s="301">
        <f t="shared" si="37"/>
        <v>0.25291758985584517</v>
      </c>
      <c r="T196" s="301">
        <f t="shared" si="37"/>
        <v>0.25013612136898755</v>
      </c>
      <c r="U196" s="301">
        <f t="shared" si="37"/>
        <v>0.2590052694002592</v>
      </c>
      <c r="V196" s="301">
        <f t="shared" si="37"/>
        <v>0.25074124994817604</v>
      </c>
      <c r="W196" s="301">
        <f t="shared" si="37"/>
        <v>0.26646670902390723</v>
      </c>
      <c r="X196" s="301">
        <f t="shared" si="37"/>
        <v>0.24983003004473636</v>
      </c>
      <c r="Y196" s="301">
        <f t="shared" si="37"/>
        <v>0.2561920990504955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0.16589711570527357</v>
      </c>
      <c r="C197" s="302">
        <f t="shared" si="38"/>
        <v>0.15359712577565229</v>
      </c>
      <c r="D197" s="302">
        <f t="shared" si="38"/>
        <v>0.13995697365333951</v>
      </c>
      <c r="E197" s="302">
        <f t="shared" si="38"/>
        <v>0.14750541699114866</v>
      </c>
      <c r="F197" s="302">
        <f t="shared" si="38"/>
        <v>0.19123887999053968</v>
      </c>
      <c r="G197" s="302">
        <f t="shared" si="38"/>
        <v>0.2652574473522229</v>
      </c>
      <c r="H197" s="302">
        <f t="shared" si="38"/>
        <v>0.27495219687699196</v>
      </c>
      <c r="I197" s="302">
        <f t="shared" si="38"/>
        <v>0.26666273742985563</v>
      </c>
      <c r="J197" s="302">
        <f t="shared" si="38"/>
        <v>0.23663324236097824</v>
      </c>
      <c r="K197" s="302">
        <f t="shared" si="38"/>
        <v>0.23411715952182535</v>
      </c>
      <c r="L197" s="302">
        <f t="shared" si="38"/>
        <v>0.25793634357879053</v>
      </c>
      <c r="M197" s="302">
        <f t="shared" si="38"/>
        <v>0.26520951872922122</v>
      </c>
      <c r="N197" s="302">
        <f t="shared" si="38"/>
        <v>0.27347338718166486</v>
      </c>
      <c r="O197" s="302">
        <f t="shared" si="38"/>
        <v>0.26031890449796907</v>
      </c>
      <c r="P197" s="302">
        <f t="shared" si="38"/>
        <v>0.24008418576668666</v>
      </c>
      <c r="Q197" s="302">
        <f t="shared" si="38"/>
        <v>0.24152504136532441</v>
      </c>
      <c r="R197" s="302">
        <f t="shared" si="38"/>
        <v>0.25774132760593149</v>
      </c>
      <c r="S197" s="302">
        <f t="shared" si="38"/>
        <v>0.25291758985584517</v>
      </c>
      <c r="T197" s="302">
        <f t="shared" si="38"/>
        <v>0.25013612136898755</v>
      </c>
      <c r="U197" s="302">
        <f t="shared" si="38"/>
        <v>0.2590052694002592</v>
      </c>
      <c r="V197" s="302">
        <f t="shared" si="38"/>
        <v>0.25074124994817604</v>
      </c>
      <c r="W197" s="302">
        <f t="shared" si="38"/>
        <v>0.26646670902390723</v>
      </c>
      <c r="X197" s="302">
        <f t="shared" si="38"/>
        <v>0.24983003004473636</v>
      </c>
      <c r="Y197" s="302">
        <f t="shared" si="38"/>
        <v>0.2561920990504955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0.74669473968412758</v>
      </c>
      <c r="C199" s="301">
        <f t="shared" si="40"/>
        <v>0.76547828118446914</v>
      </c>
      <c r="D199" s="301">
        <f t="shared" si="40"/>
        <v>0.78628646407771141</v>
      </c>
      <c r="E199" s="301">
        <f t="shared" si="40"/>
        <v>0.77474667050899804</v>
      </c>
      <c r="F199" s="301">
        <f t="shared" si="40"/>
        <v>0.70796799352394102</v>
      </c>
      <c r="G199" s="301">
        <f t="shared" si="40"/>
        <v>0.59493556928095848</v>
      </c>
      <c r="H199" s="301">
        <f t="shared" si="40"/>
        <v>0.58012505397759684</v>
      </c>
      <c r="I199" s="301">
        <f t="shared" si="40"/>
        <v>0.5927341067030768</v>
      </c>
      <c r="J199" s="301">
        <f t="shared" si="40"/>
        <v>0.63859686593550469</v>
      </c>
      <c r="K199" s="301">
        <f t="shared" si="40"/>
        <v>0.64244291272086618</v>
      </c>
      <c r="L199" s="301">
        <f t="shared" si="40"/>
        <v>0.60605051796309695</v>
      </c>
      <c r="M199" s="301">
        <f t="shared" si="40"/>
        <v>0.59493981015182817</v>
      </c>
      <c r="N199" s="301">
        <f t="shared" si="40"/>
        <v>0.58231082975774884</v>
      </c>
      <c r="O199" s="301">
        <f t="shared" si="40"/>
        <v>0.60240329860644559</v>
      </c>
      <c r="P199" s="301">
        <f t="shared" si="40"/>
        <v>0.63330074812830595</v>
      </c>
      <c r="Q199" s="301">
        <f t="shared" si="40"/>
        <v>0.63110664960230689</v>
      </c>
      <c r="R199" s="301">
        <f t="shared" si="40"/>
        <v>0.60636065009684803</v>
      </c>
      <c r="S199" s="301">
        <f t="shared" si="40"/>
        <v>0.61376597218812678</v>
      </c>
      <c r="T199" s="301">
        <f t="shared" si="40"/>
        <v>0.61797797487131056</v>
      </c>
      <c r="U199" s="301">
        <f t="shared" si="40"/>
        <v>0.60443859860855986</v>
      </c>
      <c r="V199" s="301">
        <f t="shared" si="40"/>
        <v>0.61706871122580897</v>
      </c>
      <c r="W199" s="301">
        <f t="shared" si="40"/>
        <v>0.59303820217315395</v>
      </c>
      <c r="X199" s="301">
        <f t="shared" si="40"/>
        <v>0.61845077775142354</v>
      </c>
      <c r="Y199" s="301">
        <f t="shared" si="40"/>
        <v>0.6087342772508243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4.2018979562446053E-2</v>
      </c>
      <c r="C200" s="302">
        <f t="shared" si="41"/>
        <v>4.0141668036894083E-2</v>
      </c>
      <c r="D200" s="302">
        <f t="shared" si="41"/>
        <v>3.838778426383721E-2</v>
      </c>
      <c r="E200" s="302">
        <f t="shared" si="41"/>
        <v>4.1143739850947256E-2</v>
      </c>
      <c r="F200" s="302">
        <f t="shared" si="41"/>
        <v>4.9576419548033913E-2</v>
      </c>
      <c r="G200" s="302">
        <f t="shared" si="41"/>
        <v>7.0423274643211103E-2</v>
      </c>
      <c r="H200" s="302">
        <f t="shared" si="41"/>
        <v>7.0400742062067242E-2</v>
      </c>
      <c r="I200" s="302">
        <f t="shared" si="41"/>
        <v>7.0193623140183195E-2</v>
      </c>
      <c r="J200" s="302">
        <f t="shared" si="41"/>
        <v>6.403594653435829E-2</v>
      </c>
      <c r="K200" s="302">
        <f t="shared" si="41"/>
        <v>6.4158321214805872E-2</v>
      </c>
      <c r="L200" s="302">
        <f t="shared" si="41"/>
        <v>7.1552179574740027E-2</v>
      </c>
      <c r="M200" s="302">
        <f t="shared" si="41"/>
        <v>7.1875503668963947E-2</v>
      </c>
      <c r="N200" s="302">
        <f t="shared" si="41"/>
        <v>7.4215985773354656E-2</v>
      </c>
      <c r="O200" s="302">
        <f t="shared" si="41"/>
        <v>7.1481537214001911E-2</v>
      </c>
      <c r="P200" s="302">
        <f t="shared" si="41"/>
        <v>6.5404790911487917E-2</v>
      </c>
      <c r="Q200" s="302">
        <f t="shared" si="41"/>
        <v>6.5389346183626171E-2</v>
      </c>
      <c r="R200" s="302">
        <f t="shared" si="41"/>
        <v>6.8197559476062916E-2</v>
      </c>
      <c r="S200" s="302">
        <f t="shared" si="41"/>
        <v>6.4008237462537892E-2</v>
      </c>
      <c r="T200" s="302">
        <f t="shared" si="41"/>
        <v>6.2827144601232662E-2</v>
      </c>
      <c r="U200" s="302">
        <f t="shared" si="41"/>
        <v>6.3210851422408273E-2</v>
      </c>
      <c r="V200" s="302">
        <f t="shared" si="41"/>
        <v>6.2796348175722772E-2</v>
      </c>
      <c r="W200" s="302">
        <f t="shared" si="41"/>
        <v>6.5883719285077663E-2</v>
      </c>
      <c r="X200" s="302">
        <f t="shared" si="41"/>
        <v>6.3118778674409362E-2</v>
      </c>
      <c r="Y200" s="302">
        <f t="shared" si="41"/>
        <v>6.3037129743429732E-2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0.70467576012168154</v>
      </c>
      <c r="C201" s="302">
        <f t="shared" si="42"/>
        <v>0.72533661314757503</v>
      </c>
      <c r="D201" s="302">
        <f t="shared" si="42"/>
        <v>0.74789867981387415</v>
      </c>
      <c r="E201" s="302">
        <f t="shared" si="42"/>
        <v>0.73360293065805082</v>
      </c>
      <c r="F201" s="302">
        <f t="shared" si="42"/>
        <v>0.65839157397590709</v>
      </c>
      <c r="G201" s="302">
        <f t="shared" si="42"/>
        <v>0.5245122946377474</v>
      </c>
      <c r="H201" s="302">
        <f t="shared" si="42"/>
        <v>0.50972431191552947</v>
      </c>
      <c r="I201" s="302">
        <f t="shared" si="42"/>
        <v>0.52254048356289362</v>
      </c>
      <c r="J201" s="302">
        <f t="shared" si="42"/>
        <v>0.5745609194011464</v>
      </c>
      <c r="K201" s="302">
        <f t="shared" si="42"/>
        <v>0.57828459150606026</v>
      </c>
      <c r="L201" s="302">
        <f t="shared" si="42"/>
        <v>0.53449833838835681</v>
      </c>
      <c r="M201" s="302">
        <f t="shared" si="42"/>
        <v>0.52306430648286428</v>
      </c>
      <c r="N201" s="302">
        <f t="shared" si="42"/>
        <v>0.5080948439843942</v>
      </c>
      <c r="O201" s="302">
        <f t="shared" si="42"/>
        <v>0.53092176139244363</v>
      </c>
      <c r="P201" s="302">
        <f t="shared" si="42"/>
        <v>0.56789595721681807</v>
      </c>
      <c r="Q201" s="302">
        <f t="shared" si="42"/>
        <v>0.56571730341868076</v>
      </c>
      <c r="R201" s="302">
        <f t="shared" si="42"/>
        <v>0.53816309062078505</v>
      </c>
      <c r="S201" s="302">
        <f t="shared" si="42"/>
        <v>0.54975773472558898</v>
      </c>
      <c r="T201" s="302">
        <f t="shared" si="42"/>
        <v>0.55515083027007794</v>
      </c>
      <c r="U201" s="302">
        <f t="shared" si="42"/>
        <v>0.54122774718615163</v>
      </c>
      <c r="V201" s="302">
        <f t="shared" si="42"/>
        <v>0.5542723630500862</v>
      </c>
      <c r="W201" s="302">
        <f t="shared" si="42"/>
        <v>0.52715448288807643</v>
      </c>
      <c r="X201" s="302">
        <f t="shared" si="42"/>
        <v>0.55533199907701414</v>
      </c>
      <c r="Y201" s="302">
        <f t="shared" si="42"/>
        <v>0.54569714750739462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1</v>
      </c>
      <c r="D204" s="232">
        <f t="shared" si="44"/>
        <v>1</v>
      </c>
      <c r="E204" s="232">
        <f t="shared" si="44"/>
        <v>1.0000000000000002</v>
      </c>
      <c r="F204" s="232">
        <f t="shared" si="44"/>
        <v>0.99999999999999989</v>
      </c>
      <c r="G204" s="232">
        <f t="shared" si="44"/>
        <v>1</v>
      </c>
      <c r="H204" s="232">
        <f t="shared" si="44"/>
        <v>1</v>
      </c>
      <c r="I204" s="232">
        <f t="shared" si="44"/>
        <v>0.99999999999999989</v>
      </c>
      <c r="J204" s="232">
        <f t="shared" si="44"/>
        <v>0.99999999999999989</v>
      </c>
      <c r="K204" s="232">
        <f t="shared" si="44"/>
        <v>1</v>
      </c>
      <c r="L204" s="232">
        <f t="shared" si="44"/>
        <v>1</v>
      </c>
      <c r="M204" s="232">
        <f t="shared" si="44"/>
        <v>1</v>
      </c>
      <c r="N204" s="232">
        <f t="shared" si="44"/>
        <v>1</v>
      </c>
      <c r="O204" s="232">
        <f t="shared" si="44"/>
        <v>1</v>
      </c>
      <c r="P204" s="232">
        <f t="shared" si="44"/>
        <v>1.0000000000000002</v>
      </c>
      <c r="Q204" s="232">
        <f t="shared" si="44"/>
        <v>1</v>
      </c>
      <c r="R204" s="232">
        <f t="shared" si="44"/>
        <v>1</v>
      </c>
      <c r="S204" s="232">
        <f t="shared" si="44"/>
        <v>1</v>
      </c>
      <c r="T204" s="232">
        <f t="shared" si="44"/>
        <v>1</v>
      </c>
      <c r="U204" s="232">
        <f t="shared" si="44"/>
        <v>1</v>
      </c>
      <c r="V204" s="232">
        <f t="shared" si="44"/>
        <v>0.99999999999999989</v>
      </c>
      <c r="W204" s="232">
        <f t="shared" si="44"/>
        <v>0.99999999999999989</v>
      </c>
      <c r="X204" s="232">
        <f t="shared" si="44"/>
        <v>0.99999999999999989</v>
      </c>
      <c r="Y204" s="232">
        <f t="shared" si="44"/>
        <v>0.99999999999999989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8.0616052199644617E-4</v>
      </c>
      <c r="C209" s="300">
        <f t="shared" si="49"/>
        <v>7.5487317085426019E-4</v>
      </c>
      <c r="D209" s="300">
        <f t="shared" si="49"/>
        <v>7.7516442268918124E-4</v>
      </c>
      <c r="E209" s="300">
        <f t="shared" si="49"/>
        <v>8.3231090175902569E-4</v>
      </c>
      <c r="F209" s="300">
        <f t="shared" si="49"/>
        <v>1.0245470995021561E-3</v>
      </c>
      <c r="G209" s="300">
        <f t="shared" si="49"/>
        <v>1.3203842552236282E-3</v>
      </c>
      <c r="H209" s="300">
        <f t="shared" si="49"/>
        <v>1.3530642280012919E-3</v>
      </c>
      <c r="I209" s="300">
        <f t="shared" si="49"/>
        <v>1.2366900042873523E-3</v>
      </c>
      <c r="J209" s="300">
        <f t="shared" si="49"/>
        <v>1.1588335308420643E-3</v>
      </c>
      <c r="K209" s="300">
        <f t="shared" si="49"/>
        <v>1.2452667430878702E-3</v>
      </c>
      <c r="L209" s="300">
        <f t="shared" si="49"/>
        <v>1.3416545325904521E-3</v>
      </c>
      <c r="M209" s="300">
        <f t="shared" si="49"/>
        <v>1.3404728139349579E-3</v>
      </c>
      <c r="N209" s="300">
        <f t="shared" si="49"/>
        <v>1.2970484254477678E-3</v>
      </c>
      <c r="O209" s="300">
        <f t="shared" si="49"/>
        <v>1.2528014536043487E-3</v>
      </c>
      <c r="P209" s="300">
        <f t="shared" si="49"/>
        <v>1.2578115862837858E-3</v>
      </c>
      <c r="Q209" s="300">
        <f t="shared" si="49"/>
        <v>1.2988768629805505E-3</v>
      </c>
      <c r="R209" s="300">
        <f t="shared" si="49"/>
        <v>1.3542037596337552E-3</v>
      </c>
      <c r="S209" s="300">
        <f t="shared" si="49"/>
        <v>1.3473879654676364E-3</v>
      </c>
      <c r="T209" s="300">
        <f t="shared" si="49"/>
        <v>1.329387370166287E-3</v>
      </c>
      <c r="U209" s="300">
        <f t="shared" si="49"/>
        <v>1.2758246860522014E-3</v>
      </c>
      <c r="V209" s="300">
        <f t="shared" si="49"/>
        <v>1.2960673319588852E-3</v>
      </c>
      <c r="W209" s="300">
        <f t="shared" si="49"/>
        <v>1.3250642151007648E-3</v>
      </c>
      <c r="X209" s="300">
        <f t="shared" si="49"/>
        <v>1.1444020822885036E-3</v>
      </c>
      <c r="Y209" s="300">
        <f t="shared" si="49"/>
        <v>1.2773185049505735E-3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0.3653127020319763</v>
      </c>
      <c r="C210" s="301">
        <f t="shared" si="50"/>
        <v>0.37898763127968071</v>
      </c>
      <c r="D210" s="301">
        <f t="shared" si="50"/>
        <v>0.33290578390178416</v>
      </c>
      <c r="E210" s="301">
        <f t="shared" si="50"/>
        <v>0.32051298310017973</v>
      </c>
      <c r="F210" s="301">
        <f t="shared" si="50"/>
        <v>0.31803504611013855</v>
      </c>
      <c r="G210" s="301">
        <f t="shared" si="50"/>
        <v>0.3116399190133039</v>
      </c>
      <c r="H210" s="301">
        <f t="shared" si="50"/>
        <v>0.31811187790188594</v>
      </c>
      <c r="I210" s="301">
        <f t="shared" si="50"/>
        <v>0.3299681813107187</v>
      </c>
      <c r="J210" s="301">
        <f t="shared" si="50"/>
        <v>0.31932042670903632</v>
      </c>
      <c r="K210" s="301">
        <f t="shared" si="50"/>
        <v>0.28620820789785684</v>
      </c>
      <c r="L210" s="301">
        <f t="shared" si="50"/>
        <v>0.31051609865209184</v>
      </c>
      <c r="M210" s="301">
        <f t="shared" si="50"/>
        <v>0.33101396628693797</v>
      </c>
      <c r="N210" s="301">
        <f t="shared" si="50"/>
        <v>0.31596318968636289</v>
      </c>
      <c r="O210" s="301">
        <f t="shared" si="50"/>
        <v>0.29218158091162016</v>
      </c>
      <c r="P210" s="301">
        <f t="shared" si="50"/>
        <v>0.29485412486934676</v>
      </c>
      <c r="Q210" s="301">
        <f t="shared" si="50"/>
        <v>0.31053778981346442</v>
      </c>
      <c r="R210" s="301">
        <f t="shared" si="50"/>
        <v>0.32039914637293487</v>
      </c>
      <c r="S210" s="301">
        <f t="shared" si="50"/>
        <v>0.33792007020912201</v>
      </c>
      <c r="T210" s="301">
        <f t="shared" si="50"/>
        <v>0.36039726127533067</v>
      </c>
      <c r="U210" s="301">
        <f t="shared" si="50"/>
        <v>0.39035140281199698</v>
      </c>
      <c r="V210" s="301">
        <f t="shared" si="50"/>
        <v>0.36804648407590784</v>
      </c>
      <c r="W210" s="301">
        <f t="shared" si="50"/>
        <v>0.37637077367412131</v>
      </c>
      <c r="X210" s="301">
        <f t="shared" si="50"/>
        <v>0.44639556585832707</v>
      </c>
      <c r="Y210" s="301">
        <f t="shared" si="50"/>
        <v>0.36648523349338358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0.3653127020319763</v>
      </c>
      <c r="C211" s="302">
        <f t="shared" si="51"/>
        <v>0.37898763127968071</v>
      </c>
      <c r="D211" s="302">
        <f t="shared" si="51"/>
        <v>0.33290578390178416</v>
      </c>
      <c r="E211" s="302">
        <f t="shared" si="51"/>
        <v>0.32051298310017973</v>
      </c>
      <c r="F211" s="302">
        <f t="shared" si="51"/>
        <v>0.31803504611013855</v>
      </c>
      <c r="G211" s="302">
        <f t="shared" si="51"/>
        <v>0.3116399190133039</v>
      </c>
      <c r="H211" s="302">
        <f t="shared" si="51"/>
        <v>0.31811187790188594</v>
      </c>
      <c r="I211" s="302">
        <f t="shared" si="51"/>
        <v>0.3299681813107187</v>
      </c>
      <c r="J211" s="302">
        <f t="shared" si="51"/>
        <v>0.31932042670903632</v>
      </c>
      <c r="K211" s="302">
        <f t="shared" si="51"/>
        <v>0.28620820789785684</v>
      </c>
      <c r="L211" s="302">
        <f t="shared" si="51"/>
        <v>0.31051609865209184</v>
      </c>
      <c r="M211" s="302">
        <f t="shared" si="51"/>
        <v>0.33101396628693797</v>
      </c>
      <c r="N211" s="302">
        <f t="shared" si="51"/>
        <v>0.31596318968636289</v>
      </c>
      <c r="O211" s="302">
        <f t="shared" si="51"/>
        <v>0.29218158091162016</v>
      </c>
      <c r="P211" s="302">
        <f t="shared" si="51"/>
        <v>0.29485412486934676</v>
      </c>
      <c r="Q211" s="302">
        <f t="shared" si="51"/>
        <v>0.31053778981346442</v>
      </c>
      <c r="R211" s="302">
        <f t="shared" si="51"/>
        <v>0.32039914637293487</v>
      </c>
      <c r="S211" s="302">
        <f t="shared" si="51"/>
        <v>0.33792007020912201</v>
      </c>
      <c r="T211" s="302">
        <f t="shared" si="51"/>
        <v>0.36039726127533067</v>
      </c>
      <c r="U211" s="302">
        <f t="shared" si="51"/>
        <v>0.39035140281199698</v>
      </c>
      <c r="V211" s="302">
        <f t="shared" si="51"/>
        <v>0.36804648407590784</v>
      </c>
      <c r="W211" s="302">
        <f t="shared" si="51"/>
        <v>0.37637077367412131</v>
      </c>
      <c r="X211" s="302">
        <f t="shared" si="51"/>
        <v>0.44639556585832707</v>
      </c>
      <c r="Y211" s="302">
        <f t="shared" si="51"/>
        <v>0.36648523349338358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9.72602235914721E-2</v>
      </c>
      <c r="C213" s="301">
        <f t="shared" si="53"/>
        <v>9.1388482464450582E-2</v>
      </c>
      <c r="D213" s="301">
        <f t="shared" si="53"/>
        <v>9.163479444641108E-2</v>
      </c>
      <c r="E213" s="301">
        <f t="shared" si="53"/>
        <v>9.6823826073201086E-2</v>
      </c>
      <c r="F213" s="301">
        <f t="shared" si="53"/>
        <v>0.11985268115924384</v>
      </c>
      <c r="G213" s="301">
        <f t="shared" si="53"/>
        <v>0.15424322520260444</v>
      </c>
      <c r="H213" s="301">
        <f t="shared" si="53"/>
        <v>0.15745069178927426</v>
      </c>
      <c r="I213" s="301">
        <f t="shared" si="53"/>
        <v>0.13934791446977612</v>
      </c>
      <c r="J213" s="301">
        <f t="shared" si="53"/>
        <v>0.13053990098414281</v>
      </c>
      <c r="K213" s="301">
        <f t="shared" si="53"/>
        <v>0.14061433098868442</v>
      </c>
      <c r="L213" s="301">
        <f t="shared" si="53"/>
        <v>0.15007127287769903</v>
      </c>
      <c r="M213" s="301">
        <f t="shared" si="53"/>
        <v>0.14972021637155963</v>
      </c>
      <c r="N213" s="301">
        <f t="shared" si="53"/>
        <v>0.14421185092693456</v>
      </c>
      <c r="O213" s="301">
        <f t="shared" si="53"/>
        <v>0.13938124858734513</v>
      </c>
      <c r="P213" s="301">
        <f t="shared" si="53"/>
        <v>0.13916494286345216</v>
      </c>
      <c r="Q213" s="301">
        <f t="shared" si="53"/>
        <v>0.14437111430028879</v>
      </c>
      <c r="R213" s="301">
        <f t="shared" si="53"/>
        <v>0.15270466440103417</v>
      </c>
      <c r="S213" s="301">
        <f t="shared" si="53"/>
        <v>0.15594839668429966</v>
      </c>
      <c r="T213" s="301">
        <f t="shared" si="53"/>
        <v>0.15012696422493813</v>
      </c>
      <c r="U213" s="301">
        <f t="shared" si="53"/>
        <v>0.14465829418853535</v>
      </c>
      <c r="V213" s="301">
        <f t="shared" si="53"/>
        <v>0.14786561313098712</v>
      </c>
      <c r="W213" s="301">
        <f t="shared" si="53"/>
        <v>0.1497561149414299</v>
      </c>
      <c r="X213" s="301">
        <f t="shared" si="53"/>
        <v>0.12970818968358003</v>
      </c>
      <c r="Y213" s="301">
        <f t="shared" si="53"/>
        <v>0.1447610726958096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9.72602235914721E-2</v>
      </c>
      <c r="C214" s="302">
        <f t="shared" si="54"/>
        <v>9.1388482464450582E-2</v>
      </c>
      <c r="D214" s="302">
        <f t="shared" si="54"/>
        <v>9.163479444641108E-2</v>
      </c>
      <c r="E214" s="302">
        <f t="shared" si="54"/>
        <v>9.6823826073201086E-2</v>
      </c>
      <c r="F214" s="302">
        <f t="shared" si="54"/>
        <v>0.11985268115924384</v>
      </c>
      <c r="G214" s="302">
        <f t="shared" si="54"/>
        <v>0.15424322520260444</v>
      </c>
      <c r="H214" s="302">
        <f t="shared" si="54"/>
        <v>0.15745069178927426</v>
      </c>
      <c r="I214" s="302">
        <f t="shared" si="54"/>
        <v>0.13934791446977612</v>
      </c>
      <c r="J214" s="302">
        <f t="shared" si="54"/>
        <v>0.13053990098414281</v>
      </c>
      <c r="K214" s="302">
        <f t="shared" si="54"/>
        <v>0.14061433098868442</v>
      </c>
      <c r="L214" s="302">
        <f t="shared" si="54"/>
        <v>0.15007127287769903</v>
      </c>
      <c r="M214" s="302">
        <f t="shared" si="54"/>
        <v>0.14972021637155963</v>
      </c>
      <c r="N214" s="302">
        <f t="shared" si="54"/>
        <v>0.14421185092693456</v>
      </c>
      <c r="O214" s="302">
        <f t="shared" si="54"/>
        <v>0.13938124858734513</v>
      </c>
      <c r="P214" s="302">
        <f t="shared" si="54"/>
        <v>0.13916494286345216</v>
      </c>
      <c r="Q214" s="302">
        <f t="shared" si="54"/>
        <v>0.14437111430028879</v>
      </c>
      <c r="R214" s="302">
        <f t="shared" si="54"/>
        <v>0.15270466440103417</v>
      </c>
      <c r="S214" s="302">
        <f t="shared" si="54"/>
        <v>0.15594839668429966</v>
      </c>
      <c r="T214" s="302">
        <f t="shared" si="54"/>
        <v>0.15012696422493813</v>
      </c>
      <c r="U214" s="302">
        <f t="shared" si="54"/>
        <v>0.14465829418853535</v>
      </c>
      <c r="V214" s="302">
        <f t="shared" si="54"/>
        <v>0.14786561313098712</v>
      </c>
      <c r="W214" s="302">
        <f t="shared" si="54"/>
        <v>0.1497561149414299</v>
      </c>
      <c r="X214" s="302">
        <f t="shared" si="54"/>
        <v>0.12970818968358003</v>
      </c>
      <c r="Y214" s="302">
        <f t="shared" si="54"/>
        <v>0.1447610726958096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0.31239023132123811</v>
      </c>
      <c r="C216" s="301">
        <f t="shared" si="56"/>
        <v>0.32553688952962234</v>
      </c>
      <c r="D216" s="301">
        <f t="shared" si="56"/>
        <v>0.3685330879175337</v>
      </c>
      <c r="E216" s="301">
        <f t="shared" si="56"/>
        <v>0.36308647641891867</v>
      </c>
      <c r="F216" s="301">
        <f t="shared" si="56"/>
        <v>0.31412161513652304</v>
      </c>
      <c r="G216" s="301">
        <f t="shared" si="56"/>
        <v>0.23761732629363366</v>
      </c>
      <c r="H216" s="301">
        <f t="shared" si="56"/>
        <v>0.22826631515377058</v>
      </c>
      <c r="I216" s="301">
        <f t="shared" si="56"/>
        <v>0.21325999757089298</v>
      </c>
      <c r="J216" s="301">
        <f t="shared" si="56"/>
        <v>0.24487581314053478</v>
      </c>
      <c r="K216" s="301">
        <f t="shared" si="56"/>
        <v>0.26810408946945669</v>
      </c>
      <c r="L216" s="301">
        <f t="shared" si="56"/>
        <v>0.24222348890470077</v>
      </c>
      <c r="M216" s="301">
        <f t="shared" si="56"/>
        <v>0.23063920235905638</v>
      </c>
      <c r="N216" s="301">
        <f t="shared" si="56"/>
        <v>0.21000118612281968</v>
      </c>
      <c r="O216" s="301">
        <f t="shared" si="56"/>
        <v>0.22161921541542415</v>
      </c>
      <c r="P216" s="301">
        <f t="shared" si="56"/>
        <v>0.25478208196272528</v>
      </c>
      <c r="Q216" s="301">
        <f t="shared" si="56"/>
        <v>0.26179372037669635</v>
      </c>
      <c r="R216" s="301">
        <f t="shared" si="56"/>
        <v>0.24808738967277993</v>
      </c>
      <c r="S216" s="301">
        <f t="shared" si="56"/>
        <v>0.26289447922365144</v>
      </c>
      <c r="T216" s="301">
        <f t="shared" si="56"/>
        <v>0.25845230673328023</v>
      </c>
      <c r="U216" s="301">
        <f t="shared" si="56"/>
        <v>0.23514880260434134</v>
      </c>
      <c r="V216" s="301">
        <f t="shared" si="56"/>
        <v>0.25346455041601396</v>
      </c>
      <c r="W216" s="301">
        <f t="shared" si="56"/>
        <v>0.23118808920623035</v>
      </c>
      <c r="X216" s="301">
        <f t="shared" si="56"/>
        <v>0.22359298834975555</v>
      </c>
      <c r="Y216" s="301">
        <f t="shared" si="56"/>
        <v>0.23963719424534438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7.7824710072615403E-3</v>
      </c>
      <c r="C217" s="302">
        <f t="shared" si="57"/>
        <v>7.3346883797912217E-3</v>
      </c>
      <c r="D217" s="302">
        <f t="shared" si="57"/>
        <v>7.486008547440191E-3</v>
      </c>
      <c r="E217" s="302">
        <f t="shared" si="57"/>
        <v>8.0356476673637319E-3</v>
      </c>
      <c r="F217" s="302">
        <f t="shared" si="57"/>
        <v>9.885316293142616E-3</v>
      </c>
      <c r="G217" s="302">
        <f t="shared" si="57"/>
        <v>1.2738074900945447E-2</v>
      </c>
      <c r="H217" s="302">
        <f t="shared" si="57"/>
        <v>1.3048642859171403E-2</v>
      </c>
      <c r="I217" s="302">
        <f t="shared" si="57"/>
        <v>1.1927776030410859E-2</v>
      </c>
      <c r="J217" s="302">
        <f t="shared" si="57"/>
        <v>1.1175760743310337E-2</v>
      </c>
      <c r="K217" s="302">
        <f t="shared" si="57"/>
        <v>1.2013770059282624E-2</v>
      </c>
      <c r="L217" s="302">
        <f t="shared" si="57"/>
        <v>1.2932710292966535E-2</v>
      </c>
      <c r="M217" s="302">
        <f t="shared" si="57"/>
        <v>1.2917547656178181E-2</v>
      </c>
      <c r="N217" s="302">
        <f t="shared" si="57"/>
        <v>1.2447166073239166E-2</v>
      </c>
      <c r="O217" s="302">
        <f t="shared" si="57"/>
        <v>1.2022548614116273E-2</v>
      </c>
      <c r="P217" s="302">
        <f t="shared" si="57"/>
        <v>1.2070628510199098E-2</v>
      </c>
      <c r="Q217" s="302">
        <f t="shared" si="57"/>
        <v>1.2464712731620279E-2</v>
      </c>
      <c r="R217" s="302">
        <f t="shared" si="57"/>
        <v>1.29956590382099E-2</v>
      </c>
      <c r="S217" s="302">
        <f t="shared" si="57"/>
        <v>1.2958700597157646E-2</v>
      </c>
      <c r="T217" s="302">
        <f t="shared" si="57"/>
        <v>1.2784364815381553E-2</v>
      </c>
      <c r="U217" s="302">
        <f t="shared" si="57"/>
        <v>1.2269368754087739E-2</v>
      </c>
      <c r="V217" s="302">
        <f t="shared" si="57"/>
        <v>1.2463004156067489E-2</v>
      </c>
      <c r="W217" s="302">
        <f t="shared" si="57"/>
        <v>1.2746808932880375E-2</v>
      </c>
      <c r="X217" s="302">
        <f t="shared" si="57"/>
        <v>1.1008946857670478E-2</v>
      </c>
      <c r="Y217" s="302">
        <f t="shared" si="57"/>
        <v>1.2288247360516457E-2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0.30460776031397657</v>
      </c>
      <c r="C218" s="302">
        <f t="shared" si="58"/>
        <v>0.31820220114983111</v>
      </c>
      <c r="D218" s="302">
        <f t="shared" si="58"/>
        <v>0.3610470793700935</v>
      </c>
      <c r="E218" s="302">
        <f t="shared" si="58"/>
        <v>0.35505082875155497</v>
      </c>
      <c r="F218" s="302">
        <f t="shared" si="58"/>
        <v>0.30423629884338044</v>
      </c>
      <c r="G218" s="302">
        <f t="shared" si="58"/>
        <v>0.22487925139268822</v>
      </c>
      <c r="H218" s="302">
        <f t="shared" si="58"/>
        <v>0.21521767229459915</v>
      </c>
      <c r="I218" s="302">
        <f t="shared" si="58"/>
        <v>0.20133222154048211</v>
      </c>
      <c r="J218" s="302">
        <f t="shared" si="58"/>
        <v>0.23370005239722441</v>
      </c>
      <c r="K218" s="302">
        <f t="shared" si="58"/>
        <v>0.25609031941017407</v>
      </c>
      <c r="L218" s="302">
        <f t="shared" si="58"/>
        <v>0.22929077861173422</v>
      </c>
      <c r="M218" s="302">
        <f t="shared" si="58"/>
        <v>0.21772165470287821</v>
      </c>
      <c r="N218" s="302">
        <f t="shared" si="58"/>
        <v>0.19755402004958053</v>
      </c>
      <c r="O218" s="302">
        <f t="shared" si="58"/>
        <v>0.2095966668013079</v>
      </c>
      <c r="P218" s="302">
        <f t="shared" si="58"/>
        <v>0.2427114534525262</v>
      </c>
      <c r="Q218" s="302">
        <f t="shared" si="58"/>
        <v>0.24932900764507604</v>
      </c>
      <c r="R218" s="302">
        <f t="shared" si="58"/>
        <v>0.23509173063457003</v>
      </c>
      <c r="S218" s="302">
        <f t="shared" si="58"/>
        <v>0.24993577862649377</v>
      </c>
      <c r="T218" s="302">
        <f t="shared" si="58"/>
        <v>0.2456679419178987</v>
      </c>
      <c r="U218" s="302">
        <f t="shared" si="58"/>
        <v>0.22287943385025361</v>
      </c>
      <c r="V218" s="302">
        <f t="shared" si="58"/>
        <v>0.24100154625994646</v>
      </c>
      <c r="W218" s="302">
        <f t="shared" si="58"/>
        <v>0.21844128027334997</v>
      </c>
      <c r="X218" s="302">
        <f t="shared" si="58"/>
        <v>0.21258404149208504</v>
      </c>
      <c r="Y218" s="302">
        <f t="shared" si="58"/>
        <v>0.2273489468848279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0.22423068253331696</v>
      </c>
      <c r="C220" s="310">
        <f t="shared" si="60"/>
        <v>0.2033321235553921</v>
      </c>
      <c r="D220" s="310">
        <f t="shared" si="60"/>
        <v>0.20615116931158184</v>
      </c>
      <c r="E220" s="310">
        <f t="shared" si="60"/>
        <v>0.21874440350594157</v>
      </c>
      <c r="F220" s="310">
        <f t="shared" si="60"/>
        <v>0.2469661104945923</v>
      </c>
      <c r="G220" s="310">
        <f t="shared" si="60"/>
        <v>0.29517914523523436</v>
      </c>
      <c r="H220" s="310">
        <f t="shared" si="60"/>
        <v>0.29481805092706787</v>
      </c>
      <c r="I220" s="310">
        <f t="shared" si="60"/>
        <v>0.31618721664432481</v>
      </c>
      <c r="J220" s="310">
        <f t="shared" si="60"/>
        <v>0.30410502563544395</v>
      </c>
      <c r="K220" s="310">
        <f t="shared" si="60"/>
        <v>0.30382810490091411</v>
      </c>
      <c r="L220" s="310">
        <f t="shared" si="60"/>
        <v>0.29584748503291797</v>
      </c>
      <c r="M220" s="310">
        <f t="shared" si="60"/>
        <v>0.28728614216851106</v>
      </c>
      <c r="N220" s="310">
        <f t="shared" si="60"/>
        <v>0.32852672483843515</v>
      </c>
      <c r="O220" s="310">
        <f t="shared" si="60"/>
        <v>0.34556515363200607</v>
      </c>
      <c r="P220" s="310">
        <f t="shared" si="60"/>
        <v>0.30994103871819217</v>
      </c>
      <c r="Q220" s="310">
        <f t="shared" si="60"/>
        <v>0.28199849864656995</v>
      </c>
      <c r="R220" s="310">
        <f t="shared" si="60"/>
        <v>0.27745459579361725</v>
      </c>
      <c r="S220" s="310">
        <f t="shared" si="60"/>
        <v>0.24188966591745928</v>
      </c>
      <c r="T220" s="310">
        <f t="shared" si="60"/>
        <v>0.22969408039628464</v>
      </c>
      <c r="U220" s="310">
        <f t="shared" si="60"/>
        <v>0.22856567570907424</v>
      </c>
      <c r="V220" s="310">
        <f t="shared" si="60"/>
        <v>0.22932728504513211</v>
      </c>
      <c r="W220" s="310">
        <f t="shared" si="60"/>
        <v>0.24135995796311763</v>
      </c>
      <c r="X220" s="310">
        <f t="shared" si="60"/>
        <v>0.19915885402604885</v>
      </c>
      <c r="Y220" s="310">
        <f t="shared" si="60"/>
        <v>0.24783918106051181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0.34335294647162273</v>
      </c>
      <c r="C233" s="272">
        <f>IF(C$34=0,0,(C$34-C$70)/NFM_fec!C$34)</f>
        <v>0.35912666840122609</v>
      </c>
      <c r="D233" s="272">
        <f>IF(D$34=0,0,(D$34-D$70)/NFM_fec!D$34)</f>
        <v>0.39046841991598658</v>
      </c>
      <c r="E233" s="272">
        <f>IF(E$34=0,0,(E$34-E$70)/NFM_fec!E$34)</f>
        <v>0.36774759913310373</v>
      </c>
      <c r="F233" s="272">
        <f>IF(F$34=0,0,(F$34-F$70)/NFM_fec!F$34)</f>
        <v>0.29989834474681931</v>
      </c>
      <c r="G233" s="272">
        <f>IF(G$34=0,0,(G$34-G$70)/NFM_fec!G$34)</f>
        <v>0.23037976183564701</v>
      </c>
      <c r="H233" s="272">
        <f>IF(H$34=0,0,(H$34-H$70)/NFM_fec!H$34)</f>
        <v>0.22801489720041659</v>
      </c>
      <c r="I233" s="272">
        <f>IF(I$34=0,0,(I$34-I$70)/NFM_fec!I$34)</f>
        <v>0.22451058368954313</v>
      </c>
      <c r="J233" s="272">
        <f>IF(J$34=0,0,(J$34-J$70)/NFM_fec!J$34)</f>
        <v>0.27266413397742695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0.89362672274654376</v>
      </c>
      <c r="C238" s="275">
        <f>IF(C$39=0,0,C$39/NFM_fec!C$39)</f>
        <v>0.87115034387567891</v>
      </c>
      <c r="D238" s="275">
        <f>IF(D$39=0,0,D$39/NFM_fec!D$39)</f>
        <v>0.89021404775372914</v>
      </c>
      <c r="E238" s="275">
        <f>IF(E$39=0,0,E$39/NFM_fec!E$39)</f>
        <v>0.89815220497005743</v>
      </c>
      <c r="F238" s="275">
        <f>IF(F$39=0,0,F$39/NFM_fec!F$39)</f>
        <v>0.92251773801770309</v>
      </c>
      <c r="G238" s="275">
        <f>IF(G$39=0,0,G$39/NFM_fec!G$39)</f>
        <v>0.95698194155043448</v>
      </c>
      <c r="H238" s="275">
        <f>IF(H$39=0,0,H$39/NFM_fec!H$39)</f>
        <v>0.97492205606060622</v>
      </c>
      <c r="I238" s="275">
        <f>IF(I$39=0,0,I$39/NFM_fec!I$39)</f>
        <v>0.96506898852849399</v>
      </c>
      <c r="J238" s="275">
        <f>IF(J$39=0,0,J$39/NFM_fec!J$39)</f>
        <v>1.0524531044346068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0.98101053000667482</v>
      </c>
      <c r="C240" s="276">
        <f>IF(C$46=0,0,C$46/NFM_fec!C$46)</f>
        <v>0.95956972904228954</v>
      </c>
      <c r="D240" s="276">
        <f>IF(D$46=0,0,D$46/NFM_fec!D$46)</f>
        <v>0.95819705946718292</v>
      </c>
      <c r="E240" s="276">
        <f>IF(E$46=0,0,E$46/NFM_fec!E$46)</f>
        <v>0.95210231905014409</v>
      </c>
      <c r="F240" s="276">
        <f>IF(F$46=0,0,F$46/NFM_fec!F$46)</f>
        <v>0.98341739829360231</v>
      </c>
      <c r="G240" s="276">
        <f>IF(G$46=0,0,G$46/NFM_fec!G$46)</f>
        <v>1.0184897526417453</v>
      </c>
      <c r="H240" s="276">
        <f>IF(H$46=0,0,H$46/NFM_fec!H$46)</f>
        <v>1.0336937101574124</v>
      </c>
      <c r="I240" s="276">
        <f>IF(I$46=0,0,I$46/NFM_fec!I$46)</f>
        <v>0.99205919244743446</v>
      </c>
      <c r="J240" s="276">
        <f>IF(J$46=0,0,J$46/NFM_fec!J$46)</f>
        <v>1.0814890301154214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4.2581022681548504</v>
      </c>
      <c r="C241" s="277">
        <f>IF(C$53=0,0,C$53/NFM_fec!C$53)</f>
        <v>4.3232958195213129</v>
      </c>
      <c r="D241" s="277">
        <f>IF(D$53=0,0,D$53/NFM_fec!D$53)</f>
        <v>4.5490389831579732</v>
      </c>
      <c r="E241" s="277">
        <f>IF(E$53=0,0,E$53/NFM_fec!E$53)</f>
        <v>4.2037465433796042</v>
      </c>
      <c r="F241" s="277">
        <f>IF(F$53=0,0,F$53/NFM_fec!F$53)</f>
        <v>3.5467923333353233</v>
      </c>
      <c r="G241" s="277">
        <f>IF(G$53=0,0,G$53/NFM_fec!G$53)</f>
        <v>2.0991059703640715</v>
      </c>
      <c r="H241" s="277">
        <f>IF(H$53=0,0,H$53/NFM_fec!H$53)</f>
        <v>2.2018848243743099</v>
      </c>
      <c r="I241" s="277">
        <f>IF(I$53=0,0,I$53/NFM_fec!I$53)</f>
        <v>2.2449309686252215</v>
      </c>
      <c r="J241" s="277">
        <f>IF(J$53=0,0,J$53/NFM_fec!J$53)</f>
        <v>2.7902588445915111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2.2235098390047492</v>
      </c>
      <c r="C243" s="272">
        <f>IF(C$72=0,0,C$72/NFM_fec!C$72)</f>
        <v>2.2831308554944094</v>
      </c>
      <c r="D243" s="272">
        <f>IF(D$72=0,0,D$72/NFM_fec!D$72)</f>
        <v>2.4253717647897037</v>
      </c>
      <c r="E243" s="272">
        <f>IF(E$72=0,0,E$72/NFM_fec!E$72)</f>
        <v>2.2825228915126377</v>
      </c>
      <c r="F243" s="272">
        <f>IF(F$72=0,0,F$72/NFM_fec!F$72)</f>
        <v>1.9445210102164963</v>
      </c>
      <c r="G243" s="272">
        <f>IF(G$72=0,0,G$72/NFM_fec!G$72)</f>
        <v>1.4198237082659968</v>
      </c>
      <c r="H243" s="272">
        <f>IF(H$72=0,0,H$72/NFM_fec!H$72)</f>
        <v>1.4464036168737826</v>
      </c>
      <c r="I243" s="272">
        <f>IF(I$72=0,0,I$72/NFM_fec!I$72)</f>
        <v>1.4361861895826615</v>
      </c>
      <c r="J243" s="272">
        <f>IF(J$72=0,0,J$72/NFM_fec!J$72)</f>
        <v>1.7166384207537735</v>
      </c>
      <c r="K243" s="272">
        <f>IF(K$72=0,0,K$72/NFM_fec!K$72)</f>
        <v>1.6197142159273974</v>
      </c>
      <c r="L243" s="272">
        <f>IF(L$72=0,0,L$72/NFM_fec!L$72)</f>
        <v>1.7592277202600759</v>
      </c>
      <c r="M243" s="272">
        <f>IF(M$72=0,0,M$72/NFM_fec!M$72)</f>
        <v>1.7096167757192855</v>
      </c>
      <c r="N243" s="272">
        <f>IF(N$72=0,0,N$72/NFM_fec!N$72)</f>
        <v>1.6625570965131444</v>
      </c>
      <c r="O243" s="272">
        <f>IF(O$72=0,0,O$72/NFM_fec!O$72)</f>
        <v>1.7031210935615813</v>
      </c>
      <c r="P243" s="272">
        <f>IF(P$72=0,0,P$72/NFM_fec!P$72)</f>
        <v>1.8362798493758967</v>
      </c>
      <c r="Q243" s="272">
        <f>IF(Q$72=0,0,Q$72/NFM_fec!Q$72)</f>
        <v>1.8515781088200374</v>
      </c>
      <c r="R243" s="272">
        <f>IF(R$72=0,0,R$72/NFM_fec!R$72)</f>
        <v>1.7687680942973327</v>
      </c>
      <c r="S243" s="272">
        <f>IF(S$72=0,0,S$72/NFM_fec!S$72)</f>
        <v>1.8434911890192978</v>
      </c>
      <c r="T243" s="272">
        <f>IF(T$72=0,0,T$72/NFM_fec!T$72)</f>
        <v>1.8998280039278883</v>
      </c>
      <c r="U243" s="272">
        <f>IF(U$72=0,0,U$72/NFM_fec!U$72)</f>
        <v>1.8304552189698371</v>
      </c>
      <c r="V243" s="272">
        <f>IF(V$72=0,0,V$72/NFM_fec!V$72)</f>
        <v>1.898086707319389</v>
      </c>
      <c r="W243" s="272">
        <f>IF(W$72=0,0,W$72/NFM_fec!W$72)</f>
        <v>1.7952012294558652</v>
      </c>
      <c r="X243" s="272">
        <f>IF(X$72=0,0,X$72/NFM_fec!X$72)</f>
        <v>1.9270218621234021</v>
      </c>
      <c r="Y243" s="272">
        <f>IF(Y$72=0,0,Y$72/NFM_fec!Y$72)</f>
        <v>1.8692763271275739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0.89362672274654376</v>
      </c>
      <c r="C248" s="275">
        <f>IF(C$77=0,0,C$77/NFM_fec!C$77)</f>
        <v>0.87115034387567913</v>
      </c>
      <c r="D248" s="275">
        <f>IF(D$77=0,0,D$77/NFM_fec!D$77)</f>
        <v>0.89021404775372881</v>
      </c>
      <c r="E248" s="275">
        <f>IF(E$77=0,0,E$77/NFM_fec!E$77)</f>
        <v>0.89815220497005699</v>
      </c>
      <c r="F248" s="275">
        <f>IF(F$77=0,0,F$77/NFM_fec!F$77)</f>
        <v>0.92251773801770343</v>
      </c>
      <c r="G248" s="275">
        <f>IF(G$77=0,0,G$77/NFM_fec!G$77)</f>
        <v>0.95698194155043448</v>
      </c>
      <c r="H248" s="275">
        <f>IF(H$77=0,0,H$77/NFM_fec!H$77)</f>
        <v>0.97492205606060645</v>
      </c>
      <c r="I248" s="275">
        <f>IF(I$77=0,0,I$77/NFM_fec!I$77)</f>
        <v>0.96506898852849321</v>
      </c>
      <c r="J248" s="275">
        <f>IF(J$77=0,0,J$77/NFM_fec!J$77)</f>
        <v>1.052453104434607</v>
      </c>
      <c r="K248" s="275">
        <f>IF(K$77=0,0,K$77/NFM_fec!K$77)</f>
        <v>0.9943559503666406</v>
      </c>
      <c r="L248" s="275">
        <f>IF(L$77=0,0,L$77/NFM_fec!L$77)</f>
        <v>1.2055073942877039</v>
      </c>
      <c r="M248" s="275">
        <f>IF(M$77=0,0,M$77/NFM_fec!M$77)</f>
        <v>1.1771417624205529</v>
      </c>
      <c r="N248" s="275">
        <f>IF(N$77=0,0,N$77/NFM_fec!N$77)</f>
        <v>1.1869289608014773</v>
      </c>
      <c r="O248" s="275">
        <f>IF(O$77=0,0,O$77/NFM_fec!O$77)</f>
        <v>1.1710895578808396</v>
      </c>
      <c r="P248" s="275">
        <f>IF(P$77=0,0,P$77/NFM_fec!P$77)</f>
        <v>1.1553115825875475</v>
      </c>
      <c r="Q248" s="275">
        <f>IF(Q$77=0,0,Q$77/NFM_fec!Q$77)</f>
        <v>1.1646615279207211</v>
      </c>
      <c r="R248" s="275">
        <f>IF(R$77=0,0,R$77/NFM_fec!R$77)</f>
        <v>1.1603537929243857</v>
      </c>
      <c r="S248" s="275">
        <f>IF(S$77=0,0,S$77/NFM_fec!S$77)</f>
        <v>1.1325934616522881</v>
      </c>
      <c r="T248" s="275">
        <f>IF(T$77=0,0,T$77/NFM_fec!T$77)</f>
        <v>1.145772836829333</v>
      </c>
      <c r="U248" s="275">
        <f>IF(U$77=0,0,U$77/NFM_fec!U$77)</f>
        <v>1.1106642659252859</v>
      </c>
      <c r="V248" s="275">
        <f>IF(V$77=0,0,V$77/NFM_fec!V$77)</f>
        <v>1.1442496632645607</v>
      </c>
      <c r="W248" s="275">
        <f>IF(W$77=0,0,W$77/NFM_fec!W$77)</f>
        <v>1.1349857886309844</v>
      </c>
      <c r="X248" s="275">
        <f>IF(X$77=0,0,X$77/NFM_fec!X$77)</f>
        <v>1.167202253563008</v>
      </c>
      <c r="Y248" s="275">
        <f>IF(Y$77=0,0,Y$77/NFM_fec!Y$77)</f>
        <v>1.1306872653125661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0.98101053000667504</v>
      </c>
      <c r="C249" s="276">
        <f>IF(C$83=0,0,C$83/NFM_fec!C$83)</f>
        <v>0.95956972904228932</v>
      </c>
      <c r="D249" s="276">
        <f>IF(D$83=0,0,D$83/NFM_fec!D$83)</f>
        <v>0.95819705946718314</v>
      </c>
      <c r="E249" s="276">
        <f>IF(E$83=0,0,E$83/NFM_fec!E$83)</f>
        <v>0.95210231905014397</v>
      </c>
      <c r="F249" s="276">
        <f>IF(F$83=0,0,F$83/NFM_fec!F$83)</f>
        <v>0.98341739829360264</v>
      </c>
      <c r="G249" s="276">
        <f>IF(G$83=0,0,G$83/NFM_fec!G$83)</f>
        <v>1.0184897526417453</v>
      </c>
      <c r="H249" s="276">
        <f>IF(H$83=0,0,H$83/NFM_fec!H$83)</f>
        <v>1.0336937101574124</v>
      </c>
      <c r="I249" s="276">
        <f>IF(I$83=0,0,I$83/NFM_fec!I$83)</f>
        <v>0.99205919244743468</v>
      </c>
      <c r="J249" s="276">
        <f>IF(J$83=0,0,J$83/NFM_fec!J$83)</f>
        <v>1.0814890301154214</v>
      </c>
      <c r="K249" s="276">
        <f>IF(K$83=0,0,K$83/NFM_fec!K$83)</f>
        <v>1.0251898471023528</v>
      </c>
      <c r="L249" s="276">
        <f>IF(L$83=0,0,L$83/NFM_fec!L$83)</f>
        <v>1.2311384550563682</v>
      </c>
      <c r="M249" s="276">
        <f>IF(M$83=0,0,M$83/NFM_fec!M$83)</f>
        <v>1.200464894505169</v>
      </c>
      <c r="N249" s="276">
        <f>IF(N$83=0,0,N$83/NFM_fec!N$83)</f>
        <v>1.2049655092103779</v>
      </c>
      <c r="O249" s="276">
        <f>IF(O$83=0,0,O$83/NFM_fec!O$83)</f>
        <v>1.1896122324317715</v>
      </c>
      <c r="P249" s="276">
        <f>IF(P$83=0,0,P$83/NFM_fec!P$83)</f>
        <v>1.1671977268003875</v>
      </c>
      <c r="Q249" s="276">
        <f>IF(Q$83=0,0,Q$83/NFM_fec!Q$83)</f>
        <v>1.1819918512205878</v>
      </c>
      <c r="R249" s="276">
        <f>IF(R$83=0,0,R$83/NFM_fec!R$83)</f>
        <v>1.1944729819586679</v>
      </c>
      <c r="S249" s="276">
        <f>IF(S$83=0,0,S$83/NFM_fec!S$83)</f>
        <v>1.1963663968163127</v>
      </c>
      <c r="T249" s="276">
        <f>IF(T$83=0,0,T$83/NFM_fec!T$83)</f>
        <v>1.1812638830348019</v>
      </c>
      <c r="U249" s="276">
        <f>IF(U$83=0,0,U$83/NFM_fec!U$83)</f>
        <v>1.1496930451179659</v>
      </c>
      <c r="V249" s="276">
        <f>IF(V$83=0,0,V$83/NFM_fec!V$83)</f>
        <v>1.1916501227575296</v>
      </c>
      <c r="W249" s="276">
        <f>IF(W$83=0,0,W$83/NFM_fec!W$83)</f>
        <v>1.1710890599417714</v>
      </c>
      <c r="X249" s="276">
        <f>IF(X$83=0,0,X$83/NFM_fec!X$83)</f>
        <v>1.207551959730959</v>
      </c>
      <c r="Y249" s="276">
        <f>IF(Y$83=0,0,Y$83/NFM_fec!Y$83)</f>
        <v>1.1698552395371282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0.98101053000667493</v>
      </c>
      <c r="C250" s="276">
        <f>IF(C$90=0,0,C$90/NFM_fec!C$90)</f>
        <v>0.95956972904228954</v>
      </c>
      <c r="D250" s="276">
        <f>IF(D$90=0,0,D$90/NFM_fec!D$90)</f>
        <v>0.95819705946718303</v>
      </c>
      <c r="E250" s="276">
        <f>IF(E$90=0,0,E$90/NFM_fec!E$90)</f>
        <v>0.95210231905014409</v>
      </c>
      <c r="F250" s="276">
        <f>IF(F$90=0,0,F$90/NFM_fec!F$90)</f>
        <v>0.98341739829360242</v>
      </c>
      <c r="G250" s="276">
        <f>IF(G$90=0,0,G$90/NFM_fec!G$90)</f>
        <v>1.0184897526417451</v>
      </c>
      <c r="H250" s="276">
        <f>IF(H$90=0,0,H$90/NFM_fec!H$90)</f>
        <v>1.0336937101574124</v>
      </c>
      <c r="I250" s="276">
        <f>IF(I$90=0,0,I$90/NFM_fec!I$90)</f>
        <v>0.99205919244743468</v>
      </c>
      <c r="J250" s="276">
        <f>IF(J$90=0,0,J$90/NFM_fec!J$90)</f>
        <v>1.0814890301154219</v>
      </c>
      <c r="K250" s="276">
        <f>IF(K$90=0,0,K$90/NFM_fec!K$90)</f>
        <v>1.0251898471023528</v>
      </c>
      <c r="L250" s="276">
        <f>IF(L$90=0,0,L$90/NFM_fec!L$90)</f>
        <v>1.2311384550563684</v>
      </c>
      <c r="M250" s="276">
        <f>IF(M$90=0,0,M$90/NFM_fec!M$90)</f>
        <v>1.2004648945051692</v>
      </c>
      <c r="N250" s="276">
        <f>IF(N$90=0,0,N$90/NFM_fec!N$90)</f>
        <v>1.2049655092103781</v>
      </c>
      <c r="O250" s="276">
        <f>IF(O$90=0,0,O$90/NFM_fec!O$90)</f>
        <v>1.1896122324317724</v>
      </c>
      <c r="P250" s="276">
        <f>IF(P$90=0,0,P$90/NFM_fec!P$90)</f>
        <v>1.1671977268003881</v>
      </c>
      <c r="Q250" s="276">
        <f>IF(Q$90=0,0,Q$90/NFM_fec!Q$90)</f>
        <v>1.1819918512205878</v>
      </c>
      <c r="R250" s="276">
        <f>IF(R$90=0,0,R$90/NFM_fec!R$90)</f>
        <v>1.1944729819586681</v>
      </c>
      <c r="S250" s="276">
        <f>IF(S$90=0,0,S$90/NFM_fec!S$90)</f>
        <v>1.1963663968163125</v>
      </c>
      <c r="T250" s="276">
        <f>IF(T$90=0,0,T$90/NFM_fec!T$90)</f>
        <v>1.1812638830348017</v>
      </c>
      <c r="U250" s="276">
        <f>IF(U$90=0,0,U$90/NFM_fec!U$90)</f>
        <v>1.1496930451179663</v>
      </c>
      <c r="V250" s="276">
        <f>IF(V$90=0,0,V$90/NFM_fec!V$90)</f>
        <v>1.1916501227575294</v>
      </c>
      <c r="W250" s="276">
        <f>IF(W$90=0,0,W$90/NFM_fec!W$90)</f>
        <v>1.1710890599417707</v>
      </c>
      <c r="X250" s="276">
        <f>IF(X$90=0,0,X$90/NFM_fec!X$90)</f>
        <v>1.2075519597309583</v>
      </c>
      <c r="Y250" s="276">
        <f>IF(Y$90=0,0,Y$90/NFM_fec!Y$90)</f>
        <v>1.1698552395371284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4.1339283118141577</v>
      </c>
      <c r="C251" s="277">
        <f>IF(C$97=0,0,C$97/NFM_fec!C$97)</f>
        <v>4.1835954677438556</v>
      </c>
      <c r="D251" s="277">
        <f>IF(D$97=0,0,D$97/NFM_fec!D$97)</f>
        <v>4.3854550705601927</v>
      </c>
      <c r="E251" s="277">
        <f>IF(E$97=0,0,E$97/NFM_fec!E$97)</f>
        <v>4.0575630909056839</v>
      </c>
      <c r="F251" s="277">
        <f>IF(F$97=0,0,F$97/NFM_fec!F$97)</f>
        <v>3.4556817005784293</v>
      </c>
      <c r="G251" s="277">
        <f>IF(G$97=0,0,G$97/NFM_fec!G$97)</f>
        <v>2.0545376966740587</v>
      </c>
      <c r="H251" s="277">
        <f>IF(H$97=0,0,H$97/NFM_fec!H$97)</f>
        <v>2.1608928423568234</v>
      </c>
      <c r="I251" s="277">
        <f>IF(I$97=0,0,I$97/NFM_fec!I$97)</f>
        <v>2.2036695212924697</v>
      </c>
      <c r="J251" s="277">
        <f>IF(J$97=0,0,J$97/NFM_fec!J$97)</f>
        <v>2.7253283035815867</v>
      </c>
      <c r="K251" s="277">
        <f>IF(K$97=0,0,K$97/NFM_fec!K$97)</f>
        <v>2.5319521631091204</v>
      </c>
      <c r="L251" s="277">
        <f>IF(L$97=0,0,L$97/NFM_fec!L$97)</f>
        <v>2.5816993246537101</v>
      </c>
      <c r="M251" s="277">
        <f>IF(M$97=0,0,M$97/NFM_fec!M$97)</f>
        <v>2.5488373373125857</v>
      </c>
      <c r="N251" s="277">
        <f>IF(N$97=0,0,N$97/NFM_fec!N$97)</f>
        <v>2.4226647453038979</v>
      </c>
      <c r="O251" s="277">
        <f>IF(O$97=0,0,O$97/NFM_fec!O$97)</f>
        <v>2.5226858683467639</v>
      </c>
      <c r="P251" s="277">
        <f>IF(P$97=0,0,P$97/NFM_fec!P$97)</f>
        <v>2.9143900685449848</v>
      </c>
      <c r="Q251" s="277">
        <f>IF(Q$97=0,0,Q$97/NFM_fec!Q$97)</f>
        <v>2.9356453572547627</v>
      </c>
      <c r="R251" s="277">
        <f>IF(R$97=0,0,R$97/NFM_fec!R$97)</f>
        <v>2.7291067030014977</v>
      </c>
      <c r="S251" s="277">
        <f>IF(S$97=0,0,S$97/NFM_fec!S$97)</f>
        <v>2.9722579225725489</v>
      </c>
      <c r="T251" s="277">
        <f>IF(T$97=0,0,T$97/NFM_fec!T$97)</f>
        <v>3.2479478723560948</v>
      </c>
      <c r="U251" s="277">
        <f>IF(U$97=0,0,U$97/NFM_fec!U$97)</f>
        <v>3.1968812941310674</v>
      </c>
      <c r="V251" s="277">
        <f>IF(V$97=0,0,V$97/NFM_fec!V$97)</f>
        <v>3.2008620113398676</v>
      </c>
      <c r="W251" s="277">
        <f>IF(W$97=0,0,W$97/NFM_fec!W$97)</f>
        <v>3.0242122718077002</v>
      </c>
      <c r="X251" s="277">
        <f>IF(X$97=0,0,X$97/NFM_fec!X$97)</f>
        <v>3.2473741125902755</v>
      </c>
      <c r="Y251" s="277">
        <f>IF(Y$97=0,0,Y$97/NFM_fec!Y$97)</f>
        <v>3.2448177868178956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2.0235462495849204</v>
      </c>
      <c r="C253" s="272">
        <f>IF(C$115=0,0,(C$115-C$158)/NFM_fec!C$115)</f>
        <v>2.117538176301375</v>
      </c>
      <c r="D253" s="272">
        <f>IF(D$115=0,0,(D$115-D$158)/NFM_fec!D$115)</f>
        <v>2.0953473624527224</v>
      </c>
      <c r="E253" s="272">
        <f>IF(E$115=0,0,(E$115-E$158)/NFM_fec!E$115)</f>
        <v>1.9523378283865489</v>
      </c>
      <c r="F253" s="272">
        <f>IF(F$115=0,0,(F$115-F$158)/NFM_fec!F$115)</f>
        <v>1.6426677550841069</v>
      </c>
      <c r="G253" s="272">
        <f>IF(G$115=0,0,(G$115-G$158)/NFM_fec!G$115)</f>
        <v>1.2397586082533396</v>
      </c>
      <c r="H253" s="272">
        <f>IF(H$115=0,0,(H$115-H$158)/NFM_fec!H$115)</f>
        <v>1.2563565437607283</v>
      </c>
      <c r="I253" s="272">
        <f>IF(I$115=0,0,(I$115-I$158)/NFM_fec!I$115)</f>
        <v>1.3136421816382813</v>
      </c>
      <c r="J253" s="272">
        <f>IF(J$115=0,0,(J$115-J$158)/NFM_fec!J$115)</f>
        <v>1.5341347524239581</v>
      </c>
      <c r="K253" s="272">
        <f>IF(K$115=0,0,(K$115-K$158)/NFM_fec!K$115)</f>
        <v>1.3522530826353352</v>
      </c>
      <c r="L253" s="272">
        <f>IF(L$115=0,0,(L$115-L$158)/NFM_fec!L$115)</f>
        <v>1.534900016014531</v>
      </c>
      <c r="M253" s="272">
        <f>IF(M$115=0,0,(M$115-M$158)/NFM_fec!M$115)</f>
        <v>1.5314451363334498</v>
      </c>
      <c r="N253" s="272">
        <f>IF(N$115=0,0,(N$115-N$158)/NFM_fec!N$115)</f>
        <v>1.5037460843981525</v>
      </c>
      <c r="O253" s="272">
        <f>IF(O$115=0,0,(O$115-O$158)/NFM_fec!O$115)</f>
        <v>1.4907536545617481</v>
      </c>
      <c r="P253" s="272">
        <f>IF(P$115=0,0,(P$115-P$158)/NFM_fec!P$115)</f>
        <v>1.553989444146987</v>
      </c>
      <c r="Q253" s="272">
        <f>IF(Q$115=0,0,(Q$115-Q$158)/NFM_fec!Q$115)</f>
        <v>1.578743201663569</v>
      </c>
      <c r="R253" s="272">
        <f>IF(R$115=0,0,(R$115-R$158)/NFM_fec!R$115)</f>
        <v>1.5253803640559518</v>
      </c>
      <c r="S253" s="272">
        <f>IF(S$115=0,0,(S$115-S$158)/NFM_fec!S$115)</f>
        <v>1.5828181372135666</v>
      </c>
      <c r="T253" s="272">
        <f>IF(T$115=0,0,(T$115-T$158)/NFM_fec!T$115)</f>
        <v>1.6646387654963193</v>
      </c>
      <c r="U253" s="272">
        <f>IF(U$115=0,0,(U$115-U$158)/NFM_fec!U$115)</f>
        <v>1.6922618718426128</v>
      </c>
      <c r="V253" s="272">
        <f>IF(V$115=0,0,(V$115-V$158)/NFM_fec!V$115)</f>
        <v>1.6974837018662019</v>
      </c>
      <c r="W253" s="272">
        <f>IF(W$115=0,0,(W$115-W$158)/NFM_fec!W$115)</f>
        <v>1.6370197736854681</v>
      </c>
      <c r="X253" s="272">
        <f>IF(X$115=0,0,(X$115-X$158)/NFM_fec!X$115)</f>
        <v>1.9901500449734246</v>
      </c>
      <c r="Y253" s="272">
        <f>IF(Y$115=0,0,(Y$115-Y$158)/NFM_fec!Y$115)</f>
        <v>1.6783242025074641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0.89362672274654376</v>
      </c>
      <c r="C258" s="275">
        <f>IF(C$120=0,0,C$120/NFM_fec!C$120)</f>
        <v>0.87115034387567947</v>
      </c>
      <c r="D258" s="275">
        <f>IF(D$120=0,0,D$120/NFM_fec!D$120)</f>
        <v>0.89021404775372859</v>
      </c>
      <c r="E258" s="275">
        <f>IF(E$120=0,0,E$120/NFM_fec!E$120)</f>
        <v>0.89815220497005699</v>
      </c>
      <c r="F258" s="275">
        <f>IF(F$120=0,0,F$120/NFM_fec!F$120)</f>
        <v>0.92251773801770298</v>
      </c>
      <c r="G258" s="275">
        <f>IF(G$120=0,0,G$120/NFM_fec!G$120)</f>
        <v>0.95698194155043437</v>
      </c>
      <c r="H258" s="275">
        <f>IF(H$120=0,0,H$120/NFM_fec!H$120)</f>
        <v>0.97492205606060622</v>
      </c>
      <c r="I258" s="275">
        <f>IF(I$120=0,0,I$120/NFM_fec!I$120)</f>
        <v>0.96506898852849399</v>
      </c>
      <c r="J258" s="275">
        <f>IF(J$120=0,0,J$120/NFM_fec!J$120)</f>
        <v>1.052453104434607</v>
      </c>
      <c r="K258" s="275">
        <f>IF(K$120=0,0,K$120/NFM_fec!K$120)</f>
        <v>0.9943559503666406</v>
      </c>
      <c r="L258" s="275">
        <f>IF(L$120=0,0,L$120/NFM_fec!L$120)</f>
        <v>1.2055073942877039</v>
      </c>
      <c r="M258" s="275">
        <f>IF(M$120=0,0,M$120/NFM_fec!M$120)</f>
        <v>1.1771417624205527</v>
      </c>
      <c r="N258" s="275">
        <f>IF(N$120=0,0,N$120/NFM_fec!N$120)</f>
        <v>1.1869289608014766</v>
      </c>
      <c r="O258" s="275">
        <f>IF(O$120=0,0,O$120/NFM_fec!O$120)</f>
        <v>1.17108955788084</v>
      </c>
      <c r="P258" s="275">
        <f>IF(P$120=0,0,P$120/NFM_fec!P$120)</f>
        <v>1.1553115825875477</v>
      </c>
      <c r="Q258" s="275">
        <f>IF(Q$120=0,0,Q$120/NFM_fec!Q$120)</f>
        <v>1.1646615279207204</v>
      </c>
      <c r="R258" s="275">
        <f>IF(R$120=0,0,R$120/NFM_fec!R$120)</f>
        <v>1.1603537929243855</v>
      </c>
      <c r="S258" s="275">
        <f>IF(S$120=0,0,S$120/NFM_fec!S$120)</f>
        <v>1.1325934616522881</v>
      </c>
      <c r="T258" s="275">
        <f>IF(T$120=0,0,T$120/NFM_fec!T$120)</f>
        <v>1.1457728368293334</v>
      </c>
      <c r="U258" s="275">
        <f>IF(U$120=0,0,U$120/NFM_fec!U$120)</f>
        <v>1.1106642659252857</v>
      </c>
      <c r="V258" s="275">
        <f>IF(V$120=0,0,V$120/NFM_fec!V$120)</f>
        <v>1.1442496632645605</v>
      </c>
      <c r="W258" s="275">
        <f>IF(W$120=0,0,W$120/NFM_fec!W$120)</f>
        <v>1.1349857886309838</v>
      </c>
      <c r="X258" s="275">
        <f>IF(X$120=0,0,X$120/NFM_fec!X$120)</f>
        <v>1.1672022535630082</v>
      </c>
      <c r="Y258" s="275">
        <f>IF(Y$120=0,0,Y$120/NFM_fec!Y$120)</f>
        <v>1.1306872653125659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1.7586327290127703</v>
      </c>
      <c r="C259" s="276">
        <f>IF(C$126=0,0,C$126/NFM_fec!C$126)</f>
        <v>1.8706121517671404</v>
      </c>
      <c r="D259" s="276">
        <f>IF(D$126=0,0,D$126/NFM_fec!D$126)</f>
        <v>1.6714457821526818</v>
      </c>
      <c r="E259" s="276">
        <f>IF(E$126=0,0,E$126/NFM_fec!E$126)</f>
        <v>1.53495737510982</v>
      </c>
      <c r="F259" s="276">
        <f>IF(F$126=0,0,F$126/NFM_fec!F$126)</f>
        <v>1.3036179453184782</v>
      </c>
      <c r="G259" s="276">
        <f>IF(G$126=0,0,G$126/NFM_fec!G$126)</f>
        <v>1.0520041533033548</v>
      </c>
      <c r="H259" s="276">
        <f>IF(H$126=0,0,H$126/NFM_fec!H$126)</f>
        <v>1.0675832069017088</v>
      </c>
      <c r="I259" s="276">
        <f>IF(I$126=0,0,I$126/NFM_fec!I$126)</f>
        <v>1.1850713771819132</v>
      </c>
      <c r="J259" s="276">
        <f>IF(J$126=0,0,J$126/NFM_fec!J$126)</f>
        <v>1.3314880341314519</v>
      </c>
      <c r="K259" s="276">
        <f>IF(K$126=0,0,K$126/NFM_fec!K$126)</f>
        <v>1.0668745320685906</v>
      </c>
      <c r="L259" s="276">
        <f>IF(L$126=0,0,L$126/NFM_fec!L$126)</f>
        <v>1.2999885913741889</v>
      </c>
      <c r="M259" s="276">
        <f>IF(M$126=0,0,M$126/NFM_fec!M$126)</f>
        <v>1.3470096500551763</v>
      </c>
      <c r="N259" s="276">
        <f>IF(N$126=0,0,N$126/NFM_fec!N$126)</f>
        <v>1.3413173611088289</v>
      </c>
      <c r="O259" s="276">
        <f>IF(O$126=0,0,O$126/NFM_fec!O$126)</f>
        <v>1.2707335813176397</v>
      </c>
      <c r="P259" s="276">
        <f>IF(P$126=0,0,P$126/NFM_fec!P$126)</f>
        <v>1.2594979923140339</v>
      </c>
      <c r="Q259" s="276">
        <f>IF(Q$126=0,0,Q$126/NFM_fec!Q$126)</f>
        <v>1.2935499970932809</v>
      </c>
      <c r="R259" s="276">
        <f>IF(R$126=0,0,R$126/NFM_fec!R$126)</f>
        <v>1.2771085447763539</v>
      </c>
      <c r="S259" s="276">
        <f>IF(S$126=0,0,S$126/NFM_fec!S$126)</f>
        <v>1.3178053157469023</v>
      </c>
      <c r="T259" s="276">
        <f>IF(T$126=0,0,T$126/NFM_fec!T$126)</f>
        <v>1.4277283569114567</v>
      </c>
      <c r="U259" s="276">
        <f>IF(U$126=0,0,U$126/NFM_fec!U$126)</f>
        <v>1.5453148739488682</v>
      </c>
      <c r="V259" s="276">
        <f>IF(V$126=0,0,V$126/NFM_fec!V$126)</f>
        <v>1.4890530316731045</v>
      </c>
      <c r="W259" s="276">
        <f>IF(W$126=0,0,W$126/NFM_fec!W$126)</f>
        <v>1.4762593228519882</v>
      </c>
      <c r="X259" s="276">
        <f>IF(X$126=0,0,X$126/NFM_fec!X$126)</f>
        <v>2.0033674543433406</v>
      </c>
      <c r="Y259" s="276">
        <f>IF(Y$126=0,0,Y$126/NFM_fec!Y$126)</f>
        <v>1.4846296284871732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0.98101053000667537</v>
      </c>
      <c r="C260" s="276">
        <f>IF(C$134=0,0,C$134/NFM_fec!C$134)</f>
        <v>0.95956972904228965</v>
      </c>
      <c r="D260" s="276">
        <f>IF(D$134=0,0,D$134/NFM_fec!D$134)</f>
        <v>0.95819705946718325</v>
      </c>
      <c r="E260" s="276">
        <f>IF(E$134=0,0,E$134/NFM_fec!E$134)</f>
        <v>0.95210231905014431</v>
      </c>
      <c r="F260" s="276">
        <f>IF(F$134=0,0,F$134/NFM_fec!F$134)</f>
        <v>0.9834173982936022</v>
      </c>
      <c r="G260" s="276">
        <f>IF(G$134=0,0,G$134/NFM_fec!G$134)</f>
        <v>1.0184897526417449</v>
      </c>
      <c r="H260" s="276">
        <f>IF(H$134=0,0,H$134/NFM_fec!H$134)</f>
        <v>1.0336937101574124</v>
      </c>
      <c r="I260" s="276">
        <f>IF(I$134=0,0,I$134/NFM_fec!I$134)</f>
        <v>0.9920591924474349</v>
      </c>
      <c r="J260" s="276">
        <f>IF(J$134=0,0,J$134/NFM_fec!J$134)</f>
        <v>1.0814890301154212</v>
      </c>
      <c r="K260" s="276">
        <f>IF(K$134=0,0,K$134/NFM_fec!K$134)</f>
        <v>1.0251898471023526</v>
      </c>
      <c r="L260" s="276">
        <f>IF(L$134=0,0,L$134/NFM_fec!L$134)</f>
        <v>1.2311384550563675</v>
      </c>
      <c r="M260" s="276">
        <f>IF(M$134=0,0,M$134/NFM_fec!M$134)</f>
        <v>1.2004648945051679</v>
      </c>
      <c r="N260" s="276">
        <f>IF(N$134=0,0,N$134/NFM_fec!N$134)</f>
        <v>1.2049655092103784</v>
      </c>
      <c r="O260" s="276">
        <f>IF(O$134=0,0,O$134/NFM_fec!O$134)</f>
        <v>1.1896122324317719</v>
      </c>
      <c r="P260" s="276">
        <f>IF(P$134=0,0,P$134/NFM_fec!P$134)</f>
        <v>1.1671977268003884</v>
      </c>
      <c r="Q260" s="276">
        <f>IF(Q$134=0,0,Q$134/NFM_fec!Q$134)</f>
        <v>1.1819918512205874</v>
      </c>
      <c r="R260" s="276">
        <f>IF(R$134=0,0,R$134/NFM_fec!R$134)</f>
        <v>1.1944729819586688</v>
      </c>
      <c r="S260" s="276">
        <f>IF(S$134=0,0,S$134/NFM_fec!S$134)</f>
        <v>1.1963663968163125</v>
      </c>
      <c r="T260" s="276">
        <f>IF(T$134=0,0,T$134/NFM_fec!T$134)</f>
        <v>1.1812638830348021</v>
      </c>
      <c r="U260" s="276">
        <f>IF(U$134=0,0,U$134/NFM_fec!U$134)</f>
        <v>1.1496930451179659</v>
      </c>
      <c r="V260" s="276">
        <f>IF(V$134=0,0,V$134/NFM_fec!V$134)</f>
        <v>1.1916501227575294</v>
      </c>
      <c r="W260" s="276">
        <f>IF(W$134=0,0,W$134/NFM_fec!W$134)</f>
        <v>1.1710890599417714</v>
      </c>
      <c r="X260" s="276">
        <f>IF(X$134=0,0,X$134/NFM_fec!X$134)</f>
        <v>1.2075519597309576</v>
      </c>
      <c r="Y260" s="276">
        <f>IF(Y$134=0,0,Y$134/NFM_fec!Y$134)</f>
        <v>1.169855239537128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4.6956165884983658</v>
      </c>
      <c r="C261" s="277">
        <f>IF(C$141=0,0,C$141/NFM_fec!C$141)</f>
        <v>4.7444909296307092</v>
      </c>
      <c r="D261" s="277">
        <f>IF(D$141=0,0,D$141/NFM_fec!D$141)</f>
        <v>4.9653474888039479</v>
      </c>
      <c r="E261" s="277">
        <f>IF(E$141=0,0,E$141/NFM_fec!E$141)</f>
        <v>4.5807514115067223</v>
      </c>
      <c r="F261" s="277">
        <f>IF(F$141=0,0,F$141/NFM_fec!F$141)</f>
        <v>3.8960894915816464</v>
      </c>
      <c r="G261" s="277">
        <f>IF(G$141=0,0,G$141/NFM_fec!G$141)</f>
        <v>2.2416084921395134</v>
      </c>
      <c r="H261" s="277">
        <f>IF(H$141=0,0,H$141/NFM_fec!H$141)</f>
        <v>2.3696840936579817</v>
      </c>
      <c r="I261" s="277">
        <f>IF(I$141=0,0,I$141/NFM_fec!I$141)</f>
        <v>2.4221425352916035</v>
      </c>
      <c r="J261" s="277">
        <f>IF(J$141=0,0,J$141/NFM_fec!J$141)</f>
        <v>3.0140263872785313</v>
      </c>
      <c r="K261" s="277">
        <f>IF(K$141=0,0,K$141/NFM_fec!K$141)</f>
        <v>2.7939003140688583</v>
      </c>
      <c r="L261" s="277">
        <f>IF(L$141=0,0,L$141/NFM_fec!L$141)</f>
        <v>2.8154260695551447</v>
      </c>
      <c r="M261" s="277">
        <f>IF(M$141=0,0,M$141/NFM_fec!M$141)</f>
        <v>2.7863156632298214</v>
      </c>
      <c r="N261" s="277">
        <f>IF(N$141=0,0,N$141/NFM_fec!N$141)</f>
        <v>2.6372029638877108</v>
      </c>
      <c r="O261" s="277">
        <f>IF(O$141=0,0,O$141/NFM_fec!O$141)</f>
        <v>2.7550736000969063</v>
      </c>
      <c r="P261" s="277">
        <f>IF(P$141=0,0,P$141/NFM_fec!P$141)</f>
        <v>3.2200199015747608</v>
      </c>
      <c r="Q261" s="277">
        <f>IF(Q$141=0,0,Q$141/NFM_fec!Q$141)</f>
        <v>3.2437805126389483</v>
      </c>
      <c r="R261" s="277">
        <f>IF(R$141=0,0,R$141/NFM_fec!R$141)</f>
        <v>3.0040674486722136</v>
      </c>
      <c r="S261" s="277">
        <f>IF(S$141=0,0,S$141/NFM_fec!S$141)</f>
        <v>3.3002192369504946</v>
      </c>
      <c r="T261" s="277">
        <f>IF(T$141=0,0,T$141/NFM_fec!T$141)</f>
        <v>3.6341333665824345</v>
      </c>
      <c r="U261" s="277">
        <f>IF(U$141=0,0,U$141/NFM_fec!U$141)</f>
        <v>3.5902527154521016</v>
      </c>
      <c r="V261" s="277">
        <f>IF(V$141=0,0,V$141/NFM_fec!V$141)</f>
        <v>3.5760209337194691</v>
      </c>
      <c r="W261" s="277">
        <f>IF(W$141=0,0,W$141/NFM_fec!W$141)</f>
        <v>3.3766759013172591</v>
      </c>
      <c r="X261" s="277">
        <f>IF(X$141=0,0,X$141/NFM_fec!X$141)</f>
        <v>3.6261029573530323</v>
      </c>
      <c r="Y261" s="277">
        <f>IF(Y$141=0,0,Y$141/NFM_fec!Y$141)</f>
        <v>3.6402193982805828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PL: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4016.9869920250826</v>
      </c>
      <c r="C3" s="203">
        <f t="shared" si="0"/>
        <v>3711.691444464599</v>
      </c>
      <c r="D3" s="203">
        <f t="shared" si="0"/>
        <v>3790.1494942895565</v>
      </c>
      <c r="E3" s="203">
        <f t="shared" si="0"/>
        <v>3861.9330405491842</v>
      </c>
      <c r="F3" s="203">
        <f t="shared" si="0"/>
        <v>4045.5460439468634</v>
      </c>
      <c r="G3" s="203">
        <f t="shared" si="0"/>
        <v>4281.5896761992508</v>
      </c>
      <c r="H3" s="203">
        <f t="shared" si="0"/>
        <v>4525.6903527234872</v>
      </c>
      <c r="I3" s="203">
        <f t="shared" si="0"/>
        <v>4974.1401456996846</v>
      </c>
      <c r="J3" s="203">
        <f t="shared" si="0"/>
        <v>5016.9117618558503</v>
      </c>
      <c r="K3" s="203">
        <f t="shared" si="0"/>
        <v>4939.7301129476273</v>
      </c>
      <c r="L3" s="203">
        <f t="shared" si="0"/>
        <v>5743.7897650065461</v>
      </c>
      <c r="M3" s="203">
        <f t="shared" si="0"/>
        <v>6099.4850753565006</v>
      </c>
      <c r="N3" s="203">
        <f t="shared" si="0"/>
        <v>6127.9544246247106</v>
      </c>
      <c r="O3" s="203">
        <f t="shared" si="0"/>
        <v>5578.3021972291799</v>
      </c>
      <c r="P3" s="203">
        <f t="shared" si="0"/>
        <v>6179.0109371831768</v>
      </c>
      <c r="Q3" s="203">
        <f t="shared" si="0"/>
        <v>6951.141372000001</v>
      </c>
      <c r="R3" s="203">
        <f t="shared" si="0"/>
        <v>7508.4871078026481</v>
      </c>
      <c r="S3" s="203">
        <f t="shared" si="0"/>
        <v>6555.6934341248361</v>
      </c>
      <c r="T3" s="203">
        <f t="shared" si="0"/>
        <v>7433.5900756888277</v>
      </c>
      <c r="U3" s="203">
        <f t="shared" si="0"/>
        <v>7033.8425083316324</v>
      </c>
      <c r="V3" s="203">
        <f t="shared" si="0"/>
        <v>7180.1802327928408</v>
      </c>
      <c r="W3" s="203">
        <f t="shared" si="0"/>
        <v>8324.9494242650726</v>
      </c>
      <c r="X3" s="203">
        <f t="shared" si="0"/>
        <v>8142.9864755964509</v>
      </c>
      <c r="Y3" s="203">
        <f t="shared" si="0"/>
        <v>7802.6548580842618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3022.5654747460967</v>
      </c>
      <c r="C4" s="241">
        <f t="shared" si="1"/>
        <v>2797.1217171533949</v>
      </c>
      <c r="D4" s="241">
        <f t="shared" si="1"/>
        <v>2827.4505258132212</v>
      </c>
      <c r="E4" s="241">
        <f t="shared" si="1"/>
        <v>2969.141784277776</v>
      </c>
      <c r="F4" s="241">
        <f t="shared" si="1"/>
        <v>3179.8665886874433</v>
      </c>
      <c r="G4" s="241">
        <f t="shared" si="1"/>
        <v>3284.0964734691897</v>
      </c>
      <c r="H4" s="241">
        <f t="shared" si="1"/>
        <v>3509.4287822366132</v>
      </c>
      <c r="I4" s="241">
        <f t="shared" si="1"/>
        <v>3356.3547330651299</v>
      </c>
      <c r="J4" s="241">
        <f t="shared" si="1"/>
        <v>3352.42474078955</v>
      </c>
      <c r="K4" s="241">
        <f t="shared" si="1"/>
        <v>3171.0035051149307</v>
      </c>
      <c r="L4" s="241">
        <f t="shared" si="1"/>
        <v>4026.6153421014369</v>
      </c>
      <c r="M4" s="241">
        <f t="shared" si="1"/>
        <v>4614.6406457048361</v>
      </c>
      <c r="N4" s="241">
        <f t="shared" si="1"/>
        <v>4559.8437526879516</v>
      </c>
      <c r="O4" s="241">
        <f t="shared" si="1"/>
        <v>3978.6101937528747</v>
      </c>
      <c r="P4" s="241">
        <f t="shared" si="1"/>
        <v>4394.9048217689269</v>
      </c>
      <c r="Q4" s="241">
        <f t="shared" si="1"/>
        <v>5143.2336480000013</v>
      </c>
      <c r="R4" s="241">
        <f t="shared" si="1"/>
        <v>5714.9450542097493</v>
      </c>
      <c r="S4" s="241">
        <f t="shared" si="1"/>
        <v>4966.8539281508256</v>
      </c>
      <c r="T4" s="241">
        <f t="shared" si="1"/>
        <v>4899.7233478594717</v>
      </c>
      <c r="U4" s="241">
        <f t="shared" si="1"/>
        <v>5185.8880500578107</v>
      </c>
      <c r="V4" s="241">
        <f t="shared" si="1"/>
        <v>5235.0528964542818</v>
      </c>
      <c r="W4" s="241">
        <f t="shared" si="1"/>
        <v>6117.775530556054</v>
      </c>
      <c r="X4" s="241">
        <f t="shared" si="1"/>
        <v>6204.8348084572626</v>
      </c>
      <c r="Y4" s="241">
        <f t="shared" si="1"/>
        <v>6054.6431221988469</v>
      </c>
      <c r="DA4" s="83"/>
    </row>
    <row r="5" spans="1:105" ht="12" customHeight="1" x14ac:dyDescent="0.25">
      <c r="A5" s="99" t="s">
        <v>59</v>
      </c>
      <c r="B5" s="282">
        <v>1540.195136997954</v>
      </c>
      <c r="C5" s="282">
        <v>1481.6429938708629</v>
      </c>
      <c r="D5" s="282">
        <v>1489.65396324316</v>
      </c>
      <c r="E5" s="282">
        <v>1526.5230189530989</v>
      </c>
      <c r="F5" s="282">
        <v>1533.7519017360789</v>
      </c>
      <c r="G5" s="282">
        <v>1558.68593920016</v>
      </c>
      <c r="H5" s="282">
        <v>1611.272078187503</v>
      </c>
      <c r="I5" s="282">
        <v>1575.7401174117911</v>
      </c>
      <c r="J5" s="282">
        <v>1574.8173215806351</v>
      </c>
      <c r="K5" s="282">
        <v>1212.36687041606</v>
      </c>
      <c r="L5" s="282">
        <v>1623.496190808771</v>
      </c>
      <c r="M5" s="282">
        <v>2266.8955184047059</v>
      </c>
      <c r="N5" s="282">
        <v>2269.7143945400462</v>
      </c>
      <c r="O5" s="282">
        <v>1932.6015342244309</v>
      </c>
      <c r="P5" s="282">
        <v>2091.0446665109339</v>
      </c>
      <c r="Q5" s="282">
        <v>2443.3940643351971</v>
      </c>
      <c r="R5" s="282">
        <v>2636.927019560731</v>
      </c>
      <c r="S5" s="282">
        <v>2530.5679652089279</v>
      </c>
      <c r="T5" s="282">
        <v>2323.3500994306391</v>
      </c>
      <c r="U5" s="282">
        <v>2474.0465656266151</v>
      </c>
      <c r="V5" s="282">
        <v>2453.134539323019</v>
      </c>
      <c r="W5" s="282">
        <v>3254.5837274300452</v>
      </c>
      <c r="X5" s="282">
        <v>3377.0352381517268</v>
      </c>
      <c r="Y5" s="282">
        <v>2199.5269179539769</v>
      </c>
      <c r="DA5" s="94" t="s">
        <v>938</v>
      </c>
    </row>
    <row r="6" spans="1:105" ht="12" customHeight="1" x14ac:dyDescent="0.25">
      <c r="A6" s="99" t="s">
        <v>49</v>
      </c>
      <c r="B6" s="282">
        <v>1482.3703377481429</v>
      </c>
      <c r="C6" s="282">
        <v>1315.478723282532</v>
      </c>
      <c r="D6" s="282">
        <v>1337.796562570061</v>
      </c>
      <c r="E6" s="282">
        <v>1442.618765324677</v>
      </c>
      <c r="F6" s="282">
        <v>1646.1146869513641</v>
      </c>
      <c r="G6" s="282">
        <v>1725.41053426903</v>
      </c>
      <c r="H6" s="282">
        <v>1898.15670404911</v>
      </c>
      <c r="I6" s="282">
        <v>1780.6146156533389</v>
      </c>
      <c r="J6" s="282">
        <v>1777.607419208915</v>
      </c>
      <c r="K6" s="282">
        <v>1958.6366346988709</v>
      </c>
      <c r="L6" s="282">
        <v>2403.1191512926662</v>
      </c>
      <c r="M6" s="282">
        <v>2347.7451273001302</v>
      </c>
      <c r="N6" s="282">
        <v>2290.1293581479058</v>
      </c>
      <c r="O6" s="282">
        <v>2046.008659528444</v>
      </c>
      <c r="P6" s="282">
        <v>2303.860155257993</v>
      </c>
      <c r="Q6" s="282">
        <v>2699.8395836648042</v>
      </c>
      <c r="R6" s="282">
        <v>3078.0180346490179</v>
      </c>
      <c r="S6" s="282">
        <v>2436.2859629418981</v>
      </c>
      <c r="T6" s="282">
        <v>2576.373248428833</v>
      </c>
      <c r="U6" s="282">
        <v>2711.841484431196</v>
      </c>
      <c r="V6" s="282">
        <v>2781.9183571312628</v>
      </c>
      <c r="W6" s="282">
        <v>2863.1918031260088</v>
      </c>
      <c r="X6" s="282">
        <v>2827.7995703055358</v>
      </c>
      <c r="Y6" s="282">
        <v>3855.11620424487</v>
      </c>
      <c r="DA6" s="94" t="s">
        <v>939</v>
      </c>
    </row>
    <row r="7" spans="1:105" ht="12" customHeight="1" x14ac:dyDescent="0.25">
      <c r="A7" s="49" t="s">
        <v>50</v>
      </c>
      <c r="B7" s="242">
        <v>994.42151727898579</v>
      </c>
      <c r="C7" s="242">
        <v>914.56972731120391</v>
      </c>
      <c r="D7" s="242">
        <v>962.69896847633527</v>
      </c>
      <c r="E7" s="242">
        <v>892.7912562714082</v>
      </c>
      <c r="F7" s="242">
        <v>865.67945525942037</v>
      </c>
      <c r="G7" s="242">
        <v>997.49320273006106</v>
      </c>
      <c r="H7" s="242">
        <v>1016.261570486874</v>
      </c>
      <c r="I7" s="242">
        <v>1617.7854126345551</v>
      </c>
      <c r="J7" s="242">
        <v>1664.4870210663</v>
      </c>
      <c r="K7" s="242">
        <v>1768.726607832697</v>
      </c>
      <c r="L7" s="242">
        <v>1717.1744229051089</v>
      </c>
      <c r="M7" s="242">
        <v>1484.844429651665</v>
      </c>
      <c r="N7" s="242">
        <v>1568.110671936759</v>
      </c>
      <c r="O7" s="242">
        <v>1599.692003476305</v>
      </c>
      <c r="P7" s="242">
        <v>1784.1061154142501</v>
      </c>
      <c r="Q7" s="242">
        <v>1807.9077239999999</v>
      </c>
      <c r="R7" s="242">
        <v>1793.542053592899</v>
      </c>
      <c r="S7" s="242">
        <v>1588.8395059740101</v>
      </c>
      <c r="T7" s="242">
        <v>2533.866727829356</v>
      </c>
      <c r="U7" s="242">
        <v>1847.954458273822</v>
      </c>
      <c r="V7" s="242">
        <v>1945.127336338559</v>
      </c>
      <c r="W7" s="242">
        <v>2207.173893709019</v>
      </c>
      <c r="X7" s="242">
        <v>1938.151667139188</v>
      </c>
      <c r="Y7" s="242">
        <v>1748.011735885415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2696.5249680126449</v>
      </c>
      <c r="C10" s="241">
        <v>2593.1870005628812</v>
      </c>
      <c r="D10" s="241">
        <v>2507.6196663617302</v>
      </c>
      <c r="E10" s="241">
        <v>2617.249437331137</v>
      </c>
      <c r="F10" s="241">
        <v>2407.7216775097031</v>
      </c>
      <c r="G10" s="241">
        <v>2285.918850114982</v>
      </c>
      <c r="H10" s="241">
        <v>2389.750807297984</v>
      </c>
      <c r="I10" s="241">
        <v>2455.7305023311878</v>
      </c>
      <c r="J10" s="241">
        <v>2500.7332256995178</v>
      </c>
      <c r="K10" s="241">
        <v>2293.2057429546771</v>
      </c>
      <c r="L10" s="241">
        <v>2565.2880932008788</v>
      </c>
      <c r="M10" s="241">
        <v>3024.9441686552968</v>
      </c>
      <c r="N10" s="241">
        <v>3302.2370219172112</v>
      </c>
      <c r="O10" s="241">
        <v>3269.9679929996619</v>
      </c>
      <c r="P10" s="241">
        <v>3157.146268669776</v>
      </c>
      <c r="Q10" s="241">
        <v>3085.3473498066928</v>
      </c>
      <c r="R10" s="241">
        <v>3116.7938633217341</v>
      </c>
      <c r="S10" s="241">
        <v>3595.5758634935951</v>
      </c>
      <c r="T10" s="241">
        <v>3110.7240215925508</v>
      </c>
      <c r="U10" s="241">
        <v>3322.2819568189798</v>
      </c>
      <c r="V10" s="241">
        <v>3239.696799819912</v>
      </c>
      <c r="W10" s="241">
        <v>3523.5108660528572</v>
      </c>
      <c r="X10" s="241">
        <v>3642.865574135205</v>
      </c>
      <c r="Y10" s="241">
        <v>2565.341524882956</v>
      </c>
      <c r="DA10" s="83" t="s">
        <v>942</v>
      </c>
    </row>
    <row r="11" spans="1:105" ht="12" customHeight="1" x14ac:dyDescent="0.25">
      <c r="A11" s="107" t="s">
        <v>943</v>
      </c>
      <c r="B11" s="282">
        <v>1159.820894402596</v>
      </c>
      <c r="C11" s="282">
        <v>1028.9152553033659</v>
      </c>
      <c r="D11" s="282">
        <v>1006.40285618831</v>
      </c>
      <c r="E11" s="282">
        <v>1105.34753937817</v>
      </c>
      <c r="F11" s="282">
        <v>1154.8265835220341</v>
      </c>
      <c r="G11" s="282">
        <v>1130.8373666678631</v>
      </c>
      <c r="H11" s="282">
        <v>1258.1178178674529</v>
      </c>
      <c r="I11" s="282">
        <v>1240.14241252748</v>
      </c>
      <c r="J11" s="282">
        <v>1261.4747142814019</v>
      </c>
      <c r="K11" s="282">
        <v>1973.885748060844</v>
      </c>
      <c r="L11" s="282">
        <v>2233.5879221007149</v>
      </c>
      <c r="M11" s="282">
        <v>1405.140972348695</v>
      </c>
      <c r="N11" s="282">
        <v>732.27675372820477</v>
      </c>
      <c r="O11" s="282">
        <v>794.43647981772142</v>
      </c>
      <c r="P11" s="282">
        <v>788.32326146802166</v>
      </c>
      <c r="Q11" s="282">
        <v>1421.942708982501</v>
      </c>
      <c r="R11" s="282">
        <v>1487.1308689798959</v>
      </c>
      <c r="S11" s="282">
        <v>1427.3921484794671</v>
      </c>
      <c r="T11" s="282">
        <v>2395.8169601426148</v>
      </c>
      <c r="U11" s="282">
        <v>2701.614370768481</v>
      </c>
      <c r="V11" s="282">
        <v>2630.329825300852</v>
      </c>
      <c r="W11" s="282">
        <v>2273.290230296514</v>
      </c>
      <c r="X11" s="282">
        <v>2215.1028648560782</v>
      </c>
      <c r="Y11" s="282">
        <v>2637.886419131376</v>
      </c>
      <c r="DA11" s="94" t="s">
        <v>944</v>
      </c>
    </row>
    <row r="12" spans="1:105" ht="12" customHeight="1" x14ac:dyDescent="0.25">
      <c r="A12" s="49" t="s">
        <v>945</v>
      </c>
      <c r="B12" s="242">
        <v>69.136211756448532</v>
      </c>
      <c r="C12" s="242">
        <v>63.574458701375278</v>
      </c>
      <c r="D12" s="242">
        <v>65.135458451477319</v>
      </c>
      <c r="E12" s="242">
        <v>61.56866336306814</v>
      </c>
      <c r="F12" s="242">
        <v>57.124394973017978</v>
      </c>
      <c r="G12" s="242">
        <v>62.85283444480325</v>
      </c>
      <c r="H12" s="242">
        <v>64.973324235403894</v>
      </c>
      <c r="I12" s="242">
        <v>110.69294356940409</v>
      </c>
      <c r="J12" s="242">
        <v>117.79981769251209</v>
      </c>
      <c r="K12" s="242">
        <v>173.9671525317984</v>
      </c>
      <c r="L12" s="242">
        <v>150.7385622796408</v>
      </c>
      <c r="M12" s="242">
        <v>96.734548201175812</v>
      </c>
      <c r="N12" s="242">
        <v>101.7882496283227</v>
      </c>
      <c r="O12" s="242">
        <v>121.1127449233835</v>
      </c>
      <c r="P12" s="242">
        <v>123.7748086095681</v>
      </c>
      <c r="Q12" s="242">
        <v>110.3012236817242</v>
      </c>
      <c r="R12" s="242">
        <v>107.5393309590245</v>
      </c>
      <c r="S12" s="242">
        <v>99.710717646998802</v>
      </c>
      <c r="T12" s="242">
        <v>191.24598432357519</v>
      </c>
      <c r="U12" s="242">
        <v>138.89489306747529</v>
      </c>
      <c r="V12" s="242">
        <v>145.6631411434484</v>
      </c>
      <c r="W12" s="242">
        <v>146.25449713364239</v>
      </c>
      <c r="X12" s="242">
        <v>124.8598723859611</v>
      </c>
      <c r="Y12" s="242">
        <v>110.56427389042371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2996.1388533473828</v>
      </c>
      <c r="C15" s="241">
        <v>2996.1388533473828</v>
      </c>
      <c r="D15" s="241">
        <v>2996.1388533473828</v>
      </c>
      <c r="E15" s="241">
        <v>2996.1388533473828</v>
      </c>
      <c r="F15" s="241">
        <v>2996.1388533473828</v>
      </c>
      <c r="G15" s="241">
        <v>2996.1388533473828</v>
      </c>
      <c r="H15" s="241">
        <v>2721.55267761812</v>
      </c>
      <c r="I15" s="241">
        <v>2721.55267761812</v>
      </c>
      <c r="J15" s="241">
        <v>2721.55267761812</v>
      </c>
      <c r="K15" s="241">
        <v>2721.55267761812</v>
      </c>
      <c r="L15" s="241">
        <v>2721.55267761812</v>
      </c>
      <c r="M15" s="241">
        <v>3270.7250290766469</v>
      </c>
      <c r="N15" s="241">
        <v>3545.3112048059111</v>
      </c>
      <c r="O15" s="241">
        <v>3545.3112048059111</v>
      </c>
      <c r="P15" s="241">
        <v>3545.3112048059111</v>
      </c>
      <c r="Q15" s="241">
        <v>3270.7250290766469</v>
      </c>
      <c r="R15" s="241">
        <v>3545.3112048059111</v>
      </c>
      <c r="S15" s="241">
        <v>3819.8973805351739</v>
      </c>
      <c r="T15" s="241">
        <v>3819.8973805351739</v>
      </c>
      <c r="U15" s="241">
        <v>3545.3112048059111</v>
      </c>
      <c r="V15" s="241">
        <v>3545.3112048059111</v>
      </c>
      <c r="W15" s="241">
        <v>3819.8973805351739</v>
      </c>
      <c r="X15" s="241">
        <v>4094.483556264438</v>
      </c>
      <c r="Y15" s="241">
        <v>4094.483556264438</v>
      </c>
      <c r="DA15" s="83" t="s">
        <v>947</v>
      </c>
    </row>
    <row r="16" spans="1:105" ht="12" customHeight="1" x14ac:dyDescent="0.25">
      <c r="A16" s="107" t="s">
        <v>943</v>
      </c>
      <c r="B16" s="282">
        <v>1224.255388536073</v>
      </c>
      <c r="C16" s="282">
        <v>1132.4296461066069</v>
      </c>
      <c r="D16" s="282">
        <v>1132.4296461066069</v>
      </c>
      <c r="E16" s="282">
        <v>1224.255388536073</v>
      </c>
      <c r="F16" s="282">
        <v>1224.255388536073</v>
      </c>
      <c r="G16" s="282">
        <v>1224.255388536073</v>
      </c>
      <c r="H16" s="282">
        <v>1407.906873395006</v>
      </c>
      <c r="I16" s="282">
        <v>1316.0811309655401</v>
      </c>
      <c r="J16" s="282">
        <v>1407.906873395006</v>
      </c>
      <c r="K16" s="282">
        <v>2142.5128128307351</v>
      </c>
      <c r="L16" s="282">
        <v>2417.990040119133</v>
      </c>
      <c r="M16" s="282">
        <v>2417.990040119133</v>
      </c>
      <c r="N16" s="282">
        <v>2326.1642976896669</v>
      </c>
      <c r="O16" s="282">
        <v>2326.1642976896669</v>
      </c>
      <c r="P16" s="282">
        <v>2234.3385552602008</v>
      </c>
      <c r="Q16" s="282">
        <v>2234.3385552602008</v>
      </c>
      <c r="R16" s="282">
        <v>2142.5128128307351</v>
      </c>
      <c r="S16" s="282">
        <v>2142.5128128307351</v>
      </c>
      <c r="T16" s="282">
        <v>2601.6415249780662</v>
      </c>
      <c r="U16" s="282">
        <v>2877.118752266465</v>
      </c>
      <c r="V16" s="282">
        <v>2785.2930098369989</v>
      </c>
      <c r="W16" s="282">
        <v>2785.2930098369989</v>
      </c>
      <c r="X16" s="282">
        <v>2693.4672674075332</v>
      </c>
      <c r="Y16" s="282">
        <v>2785.2930098369989</v>
      </c>
      <c r="DA16" s="94" t="s">
        <v>948</v>
      </c>
    </row>
    <row r="17" spans="1:105" ht="12" customHeight="1" x14ac:dyDescent="0.25">
      <c r="A17" s="49" t="s">
        <v>945</v>
      </c>
      <c r="B17" s="242">
        <v>76.818013062720595</v>
      </c>
      <c r="C17" s="242">
        <v>68.829531632519434</v>
      </c>
      <c r="D17" s="242">
        <v>68.829531632519434</v>
      </c>
      <c r="E17" s="242">
        <v>68.829531632519434</v>
      </c>
      <c r="F17" s="242">
        <v>60.841050202318272</v>
      </c>
      <c r="G17" s="242">
        <v>68.829531632519434</v>
      </c>
      <c r="H17" s="242">
        <v>68.829531632519434</v>
      </c>
      <c r="I17" s="242">
        <v>116.76042021372641</v>
      </c>
      <c r="J17" s="242">
        <v>124.7489016439276</v>
      </c>
      <c r="K17" s="242">
        <v>188.65675308553691</v>
      </c>
      <c r="L17" s="242">
        <v>188.65675308553691</v>
      </c>
      <c r="M17" s="242">
        <v>180.66827165533579</v>
      </c>
      <c r="N17" s="242">
        <v>180.66827165533579</v>
      </c>
      <c r="O17" s="242">
        <v>180.66827165533579</v>
      </c>
      <c r="P17" s="242">
        <v>172.67979022513461</v>
      </c>
      <c r="Q17" s="242">
        <v>172.67979022513461</v>
      </c>
      <c r="R17" s="242">
        <v>172.67979022513461</v>
      </c>
      <c r="S17" s="242">
        <v>164.69130879493341</v>
      </c>
      <c r="T17" s="242">
        <v>204.6337159459392</v>
      </c>
      <c r="U17" s="242">
        <v>196.64523451573811</v>
      </c>
      <c r="V17" s="242">
        <v>196.64523451573811</v>
      </c>
      <c r="W17" s="242">
        <v>196.64523451573811</v>
      </c>
      <c r="X17" s="242">
        <v>188.65675308553691</v>
      </c>
      <c r="Y17" s="242">
        <v>188.65675308553691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274.58617572926357</v>
      </c>
      <c r="D19" s="241">
        <v>0</v>
      </c>
      <c r="E19" s="241">
        <v>274.58617572926357</v>
      </c>
      <c r="F19" s="241">
        <v>0</v>
      </c>
      <c r="G19" s="241">
        <v>0</v>
      </c>
      <c r="H19" s="241">
        <v>0</v>
      </c>
      <c r="I19" s="241">
        <v>0</v>
      </c>
      <c r="J19" s="241">
        <v>274.58617572926357</v>
      </c>
      <c r="K19" s="241">
        <v>0</v>
      </c>
      <c r="L19" s="241">
        <v>274.58617572926357</v>
      </c>
      <c r="M19" s="241">
        <v>549.17235145852715</v>
      </c>
      <c r="N19" s="241">
        <v>549.17235145852715</v>
      </c>
      <c r="O19" s="241">
        <v>0</v>
      </c>
      <c r="P19" s="241">
        <v>0</v>
      </c>
      <c r="Q19" s="241">
        <v>0</v>
      </c>
      <c r="R19" s="241">
        <v>274.58617572926357</v>
      </c>
      <c r="S19" s="241">
        <v>549.17235145852715</v>
      </c>
      <c r="T19" s="241">
        <v>0</v>
      </c>
      <c r="U19" s="241">
        <v>0</v>
      </c>
      <c r="V19" s="241">
        <v>0</v>
      </c>
      <c r="W19" s="241">
        <v>274.58617572926357</v>
      </c>
      <c r="X19" s="241">
        <v>549.17235145852715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0</v>
      </c>
      <c r="E20" s="282">
        <v>183.65148485893241</v>
      </c>
      <c r="F20" s="282">
        <v>0</v>
      </c>
      <c r="G20" s="282">
        <v>91.825742429466203</v>
      </c>
      <c r="H20" s="282">
        <v>183.65148485893241</v>
      </c>
      <c r="I20" s="282">
        <v>0</v>
      </c>
      <c r="J20" s="282">
        <v>183.65148485893241</v>
      </c>
      <c r="K20" s="282">
        <v>734.60593943572962</v>
      </c>
      <c r="L20" s="282">
        <v>367.30296971786481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550.95445457679727</v>
      </c>
      <c r="U20" s="282">
        <v>275.47722728839858</v>
      </c>
      <c r="V20" s="282">
        <v>0</v>
      </c>
      <c r="W20" s="282">
        <v>0</v>
      </c>
      <c r="X20" s="282">
        <v>0</v>
      </c>
      <c r="Y20" s="282">
        <v>183.65148485893241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0</v>
      </c>
      <c r="D21" s="242">
        <v>0</v>
      </c>
      <c r="E21" s="242">
        <v>0</v>
      </c>
      <c r="F21" s="242">
        <v>0</v>
      </c>
      <c r="G21" s="242">
        <v>7.9884814302011664</v>
      </c>
      <c r="H21" s="242">
        <v>7.9884814302011664</v>
      </c>
      <c r="I21" s="242">
        <v>47.930888581206993</v>
      </c>
      <c r="J21" s="242">
        <v>7.9884814302011664</v>
      </c>
      <c r="K21" s="242">
        <v>71.896332871810486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39.942407151005817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274.58617572926369</v>
      </c>
      <c r="D23" s="241">
        <f t="shared" si="2"/>
        <v>0</v>
      </c>
      <c r="E23" s="241">
        <f t="shared" si="2"/>
        <v>274.58617572926369</v>
      </c>
      <c r="F23" s="241">
        <f t="shared" si="2"/>
        <v>0</v>
      </c>
      <c r="G23" s="241">
        <f t="shared" si="2"/>
        <v>0</v>
      </c>
      <c r="H23" s="241">
        <f t="shared" si="2"/>
        <v>274.58617572926278</v>
      </c>
      <c r="I23" s="241">
        <f t="shared" si="2"/>
        <v>0</v>
      </c>
      <c r="J23" s="241">
        <f t="shared" si="2"/>
        <v>274.58617572926369</v>
      </c>
      <c r="K23" s="241">
        <f t="shared" si="2"/>
        <v>0</v>
      </c>
      <c r="L23" s="241">
        <f t="shared" si="2"/>
        <v>274.58617572926369</v>
      </c>
      <c r="M23" s="241">
        <f t="shared" si="2"/>
        <v>0</v>
      </c>
      <c r="N23" s="241">
        <f t="shared" si="2"/>
        <v>274.58617572926323</v>
      </c>
      <c r="O23" s="241">
        <f t="shared" si="2"/>
        <v>0</v>
      </c>
      <c r="P23" s="241">
        <f t="shared" si="2"/>
        <v>0</v>
      </c>
      <c r="Q23" s="241">
        <f t="shared" si="2"/>
        <v>274.58617572926414</v>
      </c>
      <c r="R23" s="241">
        <f t="shared" si="2"/>
        <v>0</v>
      </c>
      <c r="S23" s="241">
        <f t="shared" si="2"/>
        <v>274.5861757292646</v>
      </c>
      <c r="T23" s="241">
        <f t="shared" si="2"/>
        <v>0</v>
      </c>
      <c r="U23" s="241">
        <f t="shared" si="2"/>
        <v>274.58617572926278</v>
      </c>
      <c r="V23" s="241">
        <f t="shared" si="2"/>
        <v>0</v>
      </c>
      <c r="W23" s="241">
        <f t="shared" si="2"/>
        <v>0</v>
      </c>
      <c r="X23" s="241">
        <f t="shared" si="2"/>
        <v>274.58617572926278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91.825742429466118</v>
      </c>
      <c r="D24" s="282">
        <f t="shared" si="3"/>
        <v>0</v>
      </c>
      <c r="E24" s="282">
        <f t="shared" si="3"/>
        <v>91.825742429466345</v>
      </c>
      <c r="F24" s="282">
        <f t="shared" si="3"/>
        <v>0</v>
      </c>
      <c r="G24" s="282">
        <f t="shared" si="3"/>
        <v>91.825742429466118</v>
      </c>
      <c r="H24" s="282">
        <f t="shared" si="3"/>
        <v>0</v>
      </c>
      <c r="I24" s="282">
        <f t="shared" si="3"/>
        <v>91.82574242946589</v>
      </c>
      <c r="J24" s="282">
        <f t="shared" si="3"/>
        <v>91.825742429466573</v>
      </c>
      <c r="K24" s="282">
        <f t="shared" si="3"/>
        <v>0</v>
      </c>
      <c r="L24" s="282">
        <f t="shared" si="3"/>
        <v>91.825742429467027</v>
      </c>
      <c r="M24" s="282">
        <f t="shared" si="3"/>
        <v>0</v>
      </c>
      <c r="N24" s="282">
        <f t="shared" si="3"/>
        <v>91.825742429466118</v>
      </c>
      <c r="O24" s="282">
        <f t="shared" si="3"/>
        <v>0</v>
      </c>
      <c r="P24" s="282">
        <f t="shared" si="3"/>
        <v>91.825742429466118</v>
      </c>
      <c r="Q24" s="282">
        <f t="shared" si="3"/>
        <v>0</v>
      </c>
      <c r="R24" s="282">
        <f t="shared" si="3"/>
        <v>91.825742429465663</v>
      </c>
      <c r="S24" s="282">
        <f t="shared" si="3"/>
        <v>0</v>
      </c>
      <c r="T24" s="282">
        <f t="shared" si="3"/>
        <v>91.825742429466118</v>
      </c>
      <c r="U24" s="282">
        <f t="shared" si="3"/>
        <v>0</v>
      </c>
      <c r="V24" s="282">
        <f t="shared" si="3"/>
        <v>91.825742429466118</v>
      </c>
      <c r="W24" s="282">
        <f t="shared" si="3"/>
        <v>0</v>
      </c>
      <c r="X24" s="282">
        <f t="shared" si="3"/>
        <v>91.825742429465663</v>
      </c>
      <c r="Y24" s="282">
        <f t="shared" si="3"/>
        <v>91.825742429466573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7.988481430201162</v>
      </c>
      <c r="D25" s="242">
        <f t="shared" si="4"/>
        <v>0</v>
      </c>
      <c r="E25" s="242">
        <f t="shared" si="4"/>
        <v>0</v>
      </c>
      <c r="F25" s="242">
        <f t="shared" si="4"/>
        <v>7.988481430201162</v>
      </c>
      <c r="G25" s="242">
        <f t="shared" si="4"/>
        <v>0</v>
      </c>
      <c r="H25" s="242">
        <f t="shared" si="4"/>
        <v>7.988481430201162</v>
      </c>
      <c r="I25" s="242">
        <f t="shared" si="4"/>
        <v>0</v>
      </c>
      <c r="J25" s="242">
        <f t="shared" si="4"/>
        <v>0</v>
      </c>
      <c r="K25" s="242">
        <f t="shared" si="4"/>
        <v>7.9884814302011762</v>
      </c>
      <c r="L25" s="242">
        <f t="shared" si="4"/>
        <v>0</v>
      </c>
      <c r="M25" s="242">
        <f t="shared" si="4"/>
        <v>7.9884814302011193</v>
      </c>
      <c r="N25" s="242">
        <f t="shared" si="4"/>
        <v>0</v>
      </c>
      <c r="O25" s="242">
        <f t="shared" si="4"/>
        <v>0</v>
      </c>
      <c r="P25" s="242">
        <f t="shared" si="4"/>
        <v>7.9884814302011762</v>
      </c>
      <c r="Q25" s="242">
        <f t="shared" si="4"/>
        <v>0</v>
      </c>
      <c r="R25" s="242">
        <f t="shared" si="4"/>
        <v>0</v>
      </c>
      <c r="S25" s="242">
        <f t="shared" si="4"/>
        <v>7.9884814302012046</v>
      </c>
      <c r="T25" s="242">
        <f t="shared" si="4"/>
        <v>0</v>
      </c>
      <c r="U25" s="242">
        <f t="shared" si="4"/>
        <v>7.9884814302010909</v>
      </c>
      <c r="V25" s="242">
        <f t="shared" si="4"/>
        <v>0</v>
      </c>
      <c r="W25" s="242">
        <f t="shared" si="4"/>
        <v>0</v>
      </c>
      <c r="X25" s="242">
        <f t="shared" si="4"/>
        <v>7.9884814302012046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299.61388533473792</v>
      </c>
      <c r="C27" s="241">
        <f t="shared" si="5"/>
        <v>402.95185278450163</v>
      </c>
      <c r="D27" s="241">
        <f t="shared" si="5"/>
        <v>488.5191869856526</v>
      </c>
      <c r="E27" s="241">
        <f t="shared" si="5"/>
        <v>378.88941601624583</v>
      </c>
      <c r="F27" s="241">
        <f t="shared" si="5"/>
        <v>588.41717583767968</v>
      </c>
      <c r="G27" s="241">
        <f t="shared" si="5"/>
        <v>710.22000323240081</v>
      </c>
      <c r="H27" s="241">
        <f t="shared" si="5"/>
        <v>331.801870320136</v>
      </c>
      <c r="I27" s="241">
        <f t="shared" si="5"/>
        <v>265.82217528693218</v>
      </c>
      <c r="J27" s="241">
        <f t="shared" si="5"/>
        <v>220.81945191860223</v>
      </c>
      <c r="K27" s="241">
        <f t="shared" si="5"/>
        <v>428.34693466344288</v>
      </c>
      <c r="L27" s="241">
        <f t="shared" si="5"/>
        <v>156.26458441724117</v>
      </c>
      <c r="M27" s="241">
        <f t="shared" si="5"/>
        <v>245.7808604213501</v>
      </c>
      <c r="N27" s="241">
        <f t="shared" si="5"/>
        <v>243.07418288869985</v>
      </c>
      <c r="O27" s="241">
        <f t="shared" si="5"/>
        <v>275.3432118062492</v>
      </c>
      <c r="P27" s="241">
        <f t="shared" si="5"/>
        <v>388.16493613613511</v>
      </c>
      <c r="Q27" s="241">
        <f t="shared" si="5"/>
        <v>185.37767926995411</v>
      </c>
      <c r="R27" s="241">
        <f t="shared" si="5"/>
        <v>428.517341484177</v>
      </c>
      <c r="S27" s="241">
        <f t="shared" si="5"/>
        <v>224.32151704157877</v>
      </c>
      <c r="T27" s="241">
        <f t="shared" si="5"/>
        <v>709.17335894262305</v>
      </c>
      <c r="U27" s="241">
        <f t="shared" si="5"/>
        <v>223.0292479869313</v>
      </c>
      <c r="V27" s="241">
        <f t="shared" si="5"/>
        <v>305.61440498599904</v>
      </c>
      <c r="W27" s="241">
        <f t="shared" si="5"/>
        <v>296.38651448231667</v>
      </c>
      <c r="X27" s="241">
        <f t="shared" si="5"/>
        <v>451.61798212923304</v>
      </c>
      <c r="Y27" s="241">
        <f t="shared" si="5"/>
        <v>1529.142031381482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64.434494133477074</v>
      </c>
      <c r="C28" s="282">
        <f t="shared" si="6"/>
        <v>103.51439080324099</v>
      </c>
      <c r="D28" s="282">
        <f t="shared" si="6"/>
        <v>126.02678991829691</v>
      </c>
      <c r="E28" s="282">
        <f t="shared" si="6"/>
        <v>118.907849157903</v>
      </c>
      <c r="F28" s="282">
        <f t="shared" si="6"/>
        <v>69.428805014038971</v>
      </c>
      <c r="G28" s="282">
        <f t="shared" si="6"/>
        <v>93.418021868209962</v>
      </c>
      <c r="H28" s="282">
        <f t="shared" si="6"/>
        <v>149.78905552755305</v>
      </c>
      <c r="I28" s="282">
        <f t="shared" si="6"/>
        <v>75.93871843806005</v>
      </c>
      <c r="J28" s="282">
        <f t="shared" si="6"/>
        <v>146.43215911360403</v>
      </c>
      <c r="K28" s="282">
        <f t="shared" si="6"/>
        <v>168.62706476989115</v>
      </c>
      <c r="L28" s="282">
        <f t="shared" si="6"/>
        <v>184.40211801841815</v>
      </c>
      <c r="M28" s="282">
        <f t="shared" si="6"/>
        <v>1012.8490677704381</v>
      </c>
      <c r="N28" s="282">
        <f t="shared" si="6"/>
        <v>1593.8875439614621</v>
      </c>
      <c r="O28" s="282">
        <f t="shared" si="6"/>
        <v>1531.7278178719455</v>
      </c>
      <c r="P28" s="282">
        <f t="shared" si="6"/>
        <v>1446.0152937921791</v>
      </c>
      <c r="Q28" s="282">
        <f t="shared" si="6"/>
        <v>812.39584627769977</v>
      </c>
      <c r="R28" s="282">
        <f t="shared" si="6"/>
        <v>655.38194385083921</v>
      </c>
      <c r="S28" s="282">
        <f t="shared" si="6"/>
        <v>715.12066435126803</v>
      </c>
      <c r="T28" s="282">
        <f t="shared" si="6"/>
        <v>205.82456483545138</v>
      </c>
      <c r="U28" s="282">
        <f t="shared" si="6"/>
        <v>175.50438149798401</v>
      </c>
      <c r="V28" s="282">
        <f t="shared" si="6"/>
        <v>154.96318453614685</v>
      </c>
      <c r="W28" s="282">
        <f t="shared" si="6"/>
        <v>512.00277954048488</v>
      </c>
      <c r="X28" s="282">
        <f t="shared" si="6"/>
        <v>478.36440255145499</v>
      </c>
      <c r="Y28" s="282">
        <f t="shared" si="6"/>
        <v>147.40659070562288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7.6818013062720638</v>
      </c>
      <c r="C29" s="242">
        <f t="shared" si="7"/>
        <v>5.2550729311441557</v>
      </c>
      <c r="D29" s="242">
        <f t="shared" si="7"/>
        <v>3.6940731810421141</v>
      </c>
      <c r="E29" s="242">
        <f t="shared" si="7"/>
        <v>7.2608682694512936</v>
      </c>
      <c r="F29" s="242">
        <f t="shared" si="7"/>
        <v>3.7166552293002937</v>
      </c>
      <c r="G29" s="242">
        <f t="shared" si="7"/>
        <v>5.9766971877161836</v>
      </c>
      <c r="H29" s="242">
        <f t="shared" si="7"/>
        <v>3.8562073971155399</v>
      </c>
      <c r="I29" s="242">
        <f t="shared" si="7"/>
        <v>6.067476644322312</v>
      </c>
      <c r="J29" s="242">
        <f t="shared" si="7"/>
        <v>6.9490839514155027</v>
      </c>
      <c r="K29" s="242">
        <f t="shared" si="7"/>
        <v>14.689600553738501</v>
      </c>
      <c r="L29" s="242">
        <f t="shared" si="7"/>
        <v>37.918190805896103</v>
      </c>
      <c r="M29" s="242">
        <f t="shared" si="7"/>
        <v>83.933723454159974</v>
      </c>
      <c r="N29" s="242">
        <f t="shared" si="7"/>
        <v>78.880022027013084</v>
      </c>
      <c r="O29" s="242">
        <f t="shared" si="7"/>
        <v>59.555526731952284</v>
      </c>
      <c r="P29" s="242">
        <f t="shared" si="7"/>
        <v>48.904981615566513</v>
      </c>
      <c r="Q29" s="242">
        <f t="shared" si="7"/>
        <v>62.378566543410415</v>
      </c>
      <c r="R29" s="242">
        <f t="shared" si="7"/>
        <v>65.140459266110113</v>
      </c>
      <c r="S29" s="242">
        <f t="shared" si="7"/>
        <v>64.980591147934604</v>
      </c>
      <c r="T29" s="242">
        <f t="shared" si="7"/>
        <v>13.387731622364015</v>
      </c>
      <c r="U29" s="242">
        <f t="shared" si="7"/>
        <v>57.750341448262816</v>
      </c>
      <c r="V29" s="242">
        <f t="shared" si="7"/>
        <v>50.982093372289711</v>
      </c>
      <c r="W29" s="242">
        <f t="shared" si="7"/>
        <v>50.390737382095722</v>
      </c>
      <c r="X29" s="242">
        <f t="shared" si="7"/>
        <v>63.796880699575809</v>
      </c>
      <c r="Y29" s="242">
        <f t="shared" si="7"/>
        <v>78.092479195113199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3834.811779879622</v>
      </c>
      <c r="C32" s="210">
        <v>3540.5392089423899</v>
      </c>
      <c r="D32" s="210">
        <v>3406.2641444539991</v>
      </c>
      <c r="E32" s="210">
        <v>3458.1196044711951</v>
      </c>
      <c r="F32" s="210">
        <v>2905.9353396388651</v>
      </c>
      <c r="G32" s="210">
        <v>2756.8736027515042</v>
      </c>
      <c r="H32" s="210">
        <v>2866.362166809974</v>
      </c>
      <c r="I32" s="210">
        <v>2874.6100601891649</v>
      </c>
      <c r="J32" s="210">
        <v>2689.532588134135</v>
      </c>
      <c r="K32" s="210">
        <v>2743.2149613069641</v>
      </c>
      <c r="L32" s="210">
        <v>2740.5206362854692</v>
      </c>
      <c r="M32" s="210">
        <v>2726.7128116938952</v>
      </c>
      <c r="N32" s="210">
        <v>2690.067411865864</v>
      </c>
      <c r="O32" s="210">
        <v>2789.4958727429062</v>
      </c>
      <c r="P32" s="210">
        <v>2671.545141874461</v>
      </c>
      <c r="Q32" s="210">
        <v>2545.8073946689601</v>
      </c>
      <c r="R32" s="210">
        <v>2521.04350816853</v>
      </c>
      <c r="S32" s="210">
        <v>2764.8830610490108</v>
      </c>
      <c r="T32" s="210">
        <v>2924.5545141874459</v>
      </c>
      <c r="U32" s="210">
        <v>3141.753912295786</v>
      </c>
      <c r="V32" s="210">
        <v>3148.8209802235601</v>
      </c>
      <c r="W32" s="210">
        <v>3189.428546861564</v>
      </c>
      <c r="X32" s="210">
        <v>2709.7375752364569</v>
      </c>
      <c r="Y32" s="210">
        <v>2368.9868443680139</v>
      </c>
      <c r="DA32" s="109" t="s">
        <v>953</v>
      </c>
    </row>
    <row r="33" spans="1:105" ht="12" customHeight="1" x14ac:dyDescent="0.25">
      <c r="A33" s="24" t="s">
        <v>28</v>
      </c>
      <c r="B33" s="213">
        <v>1232.7910576096299</v>
      </c>
      <c r="C33" s="213">
        <v>1195.624247635425</v>
      </c>
      <c r="D33" s="213">
        <v>1125.9712811693901</v>
      </c>
      <c r="E33" s="213">
        <v>703.91590713671542</v>
      </c>
      <c r="F33" s="213">
        <v>680.35743766122096</v>
      </c>
      <c r="G33" s="213">
        <v>688.17669819432501</v>
      </c>
      <c r="H33" s="213">
        <v>676.27188306104892</v>
      </c>
      <c r="I33" s="213">
        <v>685.68288907996543</v>
      </c>
      <c r="J33" s="213">
        <v>1073.365090283748</v>
      </c>
      <c r="K33" s="213">
        <v>1023.77532244196</v>
      </c>
      <c r="L33" s="213">
        <v>1148.734049871023</v>
      </c>
      <c r="M33" s="213">
        <v>1169.4821152192601</v>
      </c>
      <c r="N33" s="213">
        <v>1190.815219260533</v>
      </c>
      <c r="O33" s="213">
        <v>1200.2621668099739</v>
      </c>
      <c r="P33" s="213">
        <v>1180.9221840068781</v>
      </c>
      <c r="Q33" s="213">
        <v>1092.4582975064491</v>
      </c>
      <c r="R33" s="213">
        <v>1139.2221840068789</v>
      </c>
      <c r="S33" s="213">
        <v>1208.228116938951</v>
      </c>
      <c r="T33" s="213">
        <v>1215.3976784178849</v>
      </c>
      <c r="U33" s="213">
        <v>1204.306706792777</v>
      </c>
      <c r="V33" s="213">
        <v>1112.269647463457</v>
      </c>
      <c r="W33" s="213">
        <v>1147.8619948409289</v>
      </c>
      <c r="X33" s="213">
        <v>1028.717110920034</v>
      </c>
      <c r="Y33" s="213">
        <v>851.22639724849523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919.17695614789329</v>
      </c>
      <c r="C34" s="204">
        <f t="shared" si="8"/>
        <v>794.76689595872733</v>
      </c>
      <c r="D34" s="204">
        <f t="shared" si="8"/>
        <v>789.12536543422175</v>
      </c>
      <c r="E34" s="204">
        <f t="shared" si="8"/>
        <v>801.6742906276869</v>
      </c>
      <c r="F34" s="204">
        <f t="shared" si="8"/>
        <v>804.65503009458291</v>
      </c>
      <c r="G34" s="204">
        <f t="shared" si="8"/>
        <v>621.20240756663804</v>
      </c>
      <c r="H34" s="204">
        <f t="shared" si="8"/>
        <v>700.72846087704215</v>
      </c>
      <c r="I34" s="204">
        <f t="shared" si="8"/>
        <v>711.9901117798795</v>
      </c>
      <c r="J34" s="204">
        <f t="shared" si="8"/>
        <v>561.30937231298367</v>
      </c>
      <c r="K34" s="204">
        <f t="shared" si="8"/>
        <v>638.69303525365433</v>
      </c>
      <c r="L34" s="204">
        <f t="shared" si="8"/>
        <v>528.19810834049872</v>
      </c>
      <c r="M34" s="204">
        <f t="shared" si="8"/>
        <v>401.64797936371446</v>
      </c>
      <c r="N34" s="204">
        <f t="shared" si="8"/>
        <v>329.10816852966468</v>
      </c>
      <c r="O34" s="204">
        <f t="shared" si="8"/>
        <v>398.27308684436804</v>
      </c>
      <c r="P34" s="204">
        <f t="shared" si="8"/>
        <v>317.71513327601025</v>
      </c>
      <c r="Q34" s="204">
        <f t="shared" si="8"/>
        <v>246.44127257093717</v>
      </c>
      <c r="R34" s="204">
        <f t="shared" si="8"/>
        <v>243.62287188306104</v>
      </c>
      <c r="S34" s="204">
        <f t="shared" si="8"/>
        <v>312.86182287188308</v>
      </c>
      <c r="T34" s="204">
        <f t="shared" si="8"/>
        <v>304.10928632846083</v>
      </c>
      <c r="U34" s="204">
        <f t="shared" si="8"/>
        <v>439.76079105760959</v>
      </c>
      <c r="V34" s="204">
        <f t="shared" si="8"/>
        <v>468.96113499570072</v>
      </c>
      <c r="W34" s="204">
        <f t="shared" si="8"/>
        <v>491.67962166809963</v>
      </c>
      <c r="X34" s="204">
        <f t="shared" si="8"/>
        <v>346.25150472914868</v>
      </c>
      <c r="Y34" s="204">
        <f t="shared" si="8"/>
        <v>270.86973344797934</v>
      </c>
      <c r="DA34" s="71"/>
    </row>
    <row r="35" spans="1:105" ht="12" customHeight="1" x14ac:dyDescent="0.25">
      <c r="A35" s="18" t="s">
        <v>30</v>
      </c>
      <c r="B35" s="204">
        <v>556.85726569217536</v>
      </c>
      <c r="C35" s="204">
        <v>490.64918314703351</v>
      </c>
      <c r="D35" s="204">
        <v>495.37833190025788</v>
      </c>
      <c r="E35" s="204">
        <v>521.38865004299225</v>
      </c>
      <c r="F35" s="204">
        <v>535.57609630266552</v>
      </c>
      <c r="G35" s="204">
        <v>436.26397248495272</v>
      </c>
      <c r="H35" s="204">
        <v>509.5657781599312</v>
      </c>
      <c r="I35" s="204">
        <v>536.7583834909716</v>
      </c>
      <c r="J35" s="204">
        <v>457.54514187446262</v>
      </c>
      <c r="K35" s="204">
        <v>498.92519346517622</v>
      </c>
      <c r="L35" s="204">
        <v>410.2536543422184</v>
      </c>
      <c r="M35" s="204">
        <v>293.20722269991398</v>
      </c>
      <c r="N35" s="204">
        <v>231.72828890799661</v>
      </c>
      <c r="O35" s="204">
        <v>286.11349957007741</v>
      </c>
      <c r="P35" s="204">
        <v>245.91573516766979</v>
      </c>
      <c r="Q35" s="204">
        <v>184.43680137575231</v>
      </c>
      <c r="R35" s="204">
        <v>191.530524505589</v>
      </c>
      <c r="S35" s="204">
        <v>255.4957867583835</v>
      </c>
      <c r="T35" s="204">
        <v>247.61943250214961</v>
      </c>
      <c r="U35" s="204">
        <v>377.4747205503009</v>
      </c>
      <c r="V35" s="204">
        <v>413.15030094582971</v>
      </c>
      <c r="W35" s="204">
        <v>469.51341358555447</v>
      </c>
      <c r="X35" s="204">
        <v>244.98761822871879</v>
      </c>
      <c r="Y35" s="204">
        <v>204.17979363714531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2.1974204643164228</v>
      </c>
      <c r="L36" s="204">
        <v>3.2960447119518479</v>
      </c>
      <c r="M36" s="204">
        <v>3.2960447119518479</v>
      </c>
      <c r="N36" s="204">
        <v>3.2960447119518479</v>
      </c>
      <c r="O36" s="204">
        <v>4.3947549441100593</v>
      </c>
      <c r="P36" s="204">
        <v>3.2960447119518479</v>
      </c>
      <c r="Q36" s="204">
        <v>5.4934651762682716</v>
      </c>
      <c r="R36" s="204">
        <v>6.592175408426483</v>
      </c>
      <c r="S36" s="204">
        <v>7.1711951848667228</v>
      </c>
      <c r="T36" s="204">
        <v>7.332674118658641</v>
      </c>
      <c r="U36" s="204">
        <v>8.0566638005159064</v>
      </c>
      <c r="V36" s="204">
        <v>6.4855546001719686</v>
      </c>
      <c r="W36" s="204">
        <v>7.865520206362854</v>
      </c>
      <c r="X36" s="204">
        <v>9.0037833190025793</v>
      </c>
      <c r="Y36" s="204">
        <v>8.9389509888220111</v>
      </c>
      <c r="DA36" s="71" t="s">
        <v>956</v>
      </c>
    </row>
    <row r="37" spans="1:105" ht="12" customHeight="1" x14ac:dyDescent="0.25">
      <c r="A37" s="18" t="s">
        <v>71</v>
      </c>
      <c r="B37" s="204">
        <v>24.648925193465171</v>
      </c>
      <c r="C37" s="204">
        <v>114.0011177987962</v>
      </c>
      <c r="D37" s="204">
        <v>101.676698194325</v>
      </c>
      <c r="E37" s="204">
        <v>103.7307824591573</v>
      </c>
      <c r="F37" s="204">
        <v>93.460361134995694</v>
      </c>
      <c r="G37" s="204">
        <v>90.379277730008596</v>
      </c>
      <c r="H37" s="204">
        <v>97.568529664660346</v>
      </c>
      <c r="I37" s="204">
        <v>89.35227858985381</v>
      </c>
      <c r="J37" s="204">
        <v>88.325193465176255</v>
      </c>
      <c r="K37" s="204">
        <v>109.6254514187446</v>
      </c>
      <c r="L37" s="204">
        <v>100.3176268271711</v>
      </c>
      <c r="M37" s="204">
        <v>86.87300085984522</v>
      </c>
      <c r="N37" s="204">
        <v>79.633619948409276</v>
      </c>
      <c r="O37" s="204">
        <v>96.180825451418741</v>
      </c>
      <c r="P37" s="204">
        <v>58.949527085124672</v>
      </c>
      <c r="Q37" s="204">
        <v>43.135597592433363</v>
      </c>
      <c r="R37" s="204">
        <v>35.946345657781599</v>
      </c>
      <c r="S37" s="204">
        <v>41.658727429062758</v>
      </c>
      <c r="T37" s="204">
        <v>40.939724849527082</v>
      </c>
      <c r="U37" s="204">
        <v>47.202665520206359</v>
      </c>
      <c r="V37" s="204">
        <v>44.351590713671527</v>
      </c>
      <c r="W37" s="204">
        <v>8.0909716251074801</v>
      </c>
      <c r="X37" s="204">
        <v>86.375924333619949</v>
      </c>
      <c r="Y37" s="204">
        <v>45.492605331040409</v>
      </c>
      <c r="DA37" s="71" t="s">
        <v>957</v>
      </c>
    </row>
    <row r="38" spans="1:105" ht="12" customHeight="1" x14ac:dyDescent="0.25">
      <c r="A38" s="18" t="s">
        <v>32</v>
      </c>
      <c r="B38" s="204">
        <v>326.14883920894238</v>
      </c>
      <c r="C38" s="204">
        <v>177.54849527085119</v>
      </c>
      <c r="D38" s="204">
        <v>184.30300945829751</v>
      </c>
      <c r="E38" s="204">
        <v>170.79389509888219</v>
      </c>
      <c r="F38" s="204">
        <v>175.61857265692171</v>
      </c>
      <c r="G38" s="204">
        <v>93.598968185726562</v>
      </c>
      <c r="H38" s="204">
        <v>92.633963886500425</v>
      </c>
      <c r="I38" s="204">
        <v>85.879449699054163</v>
      </c>
      <c r="J38" s="204">
        <v>15.4390369733448</v>
      </c>
      <c r="K38" s="204">
        <v>25.79535683576956</v>
      </c>
      <c r="L38" s="204">
        <v>14.33078245915735</v>
      </c>
      <c r="M38" s="204">
        <v>17.19690455717971</v>
      </c>
      <c r="N38" s="204">
        <v>13.375408426483229</v>
      </c>
      <c r="O38" s="204">
        <v>10.50920034393809</v>
      </c>
      <c r="P38" s="204">
        <v>9.5538263112639719</v>
      </c>
      <c r="Q38" s="204">
        <v>13.375408426483229</v>
      </c>
      <c r="R38" s="204">
        <v>9.5538263112639719</v>
      </c>
      <c r="S38" s="204">
        <v>8.3156491831470323</v>
      </c>
      <c r="T38" s="204">
        <v>7.9229578675838352</v>
      </c>
      <c r="U38" s="204">
        <v>6.7447119518486671</v>
      </c>
      <c r="V38" s="204">
        <v>4.8791917454858122</v>
      </c>
      <c r="W38" s="204">
        <v>6.128288907996561</v>
      </c>
      <c r="X38" s="204">
        <v>4.2666380051590709</v>
      </c>
      <c r="Y38" s="204">
        <v>4.4376612209802229</v>
      </c>
      <c r="DA38" s="71" t="s">
        <v>958</v>
      </c>
    </row>
    <row r="39" spans="1:105" ht="12" customHeight="1" x14ac:dyDescent="0.25">
      <c r="A39" s="18" t="s">
        <v>33</v>
      </c>
      <c r="B39" s="204">
        <v>11.5219260533104</v>
      </c>
      <c r="C39" s="204">
        <v>12.56809974204643</v>
      </c>
      <c r="D39" s="204">
        <v>7.7673258813413577</v>
      </c>
      <c r="E39" s="204">
        <v>5.7609630266552019</v>
      </c>
      <c r="F39" s="204">
        <v>0</v>
      </c>
      <c r="G39" s="204">
        <v>0.96018916595012893</v>
      </c>
      <c r="H39" s="204">
        <v>0.96018916595012893</v>
      </c>
      <c r="I39" s="204">
        <v>0</v>
      </c>
      <c r="J39" s="204">
        <v>0</v>
      </c>
      <c r="K39" s="204">
        <v>2.1496130696474629</v>
      </c>
      <c r="L39" s="204">
        <v>0</v>
      </c>
      <c r="M39" s="204">
        <v>1.0748065348237319</v>
      </c>
      <c r="N39" s="204">
        <v>1.0748065348237319</v>
      </c>
      <c r="O39" s="204">
        <v>1.0748065348237319</v>
      </c>
      <c r="P39" s="204">
        <v>0</v>
      </c>
      <c r="Q39" s="204">
        <v>0</v>
      </c>
      <c r="R39" s="204">
        <v>0</v>
      </c>
      <c r="S39" s="204">
        <v>0.22046431642304379</v>
      </c>
      <c r="T39" s="204">
        <v>0.29449699054170242</v>
      </c>
      <c r="U39" s="204">
        <v>0.28202923473774721</v>
      </c>
      <c r="V39" s="204">
        <v>9.4496990541702491E-2</v>
      </c>
      <c r="W39" s="204">
        <v>8.1427343078245923E-2</v>
      </c>
      <c r="X39" s="204">
        <v>1.6175408426483231</v>
      </c>
      <c r="Y39" s="204">
        <v>7.8207222699914016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227.49836629406701</v>
      </c>
      <c r="C40" s="204">
        <f t="shared" si="9"/>
        <v>206.33895098882203</v>
      </c>
      <c r="D40" s="204">
        <f t="shared" si="9"/>
        <v>178.85735167669819</v>
      </c>
      <c r="E40" s="204">
        <f t="shared" si="9"/>
        <v>169.67850386930351</v>
      </c>
      <c r="F40" s="204">
        <f t="shared" si="9"/>
        <v>193.91900257953569</v>
      </c>
      <c r="G40" s="204">
        <f t="shared" si="9"/>
        <v>207.21556319862424</v>
      </c>
      <c r="H40" s="204">
        <f t="shared" si="9"/>
        <v>228.2459157351677</v>
      </c>
      <c r="I40" s="204">
        <f t="shared" si="9"/>
        <v>224.80653482373177</v>
      </c>
      <c r="J40" s="204">
        <f t="shared" si="9"/>
        <v>205.50300945829747</v>
      </c>
      <c r="K40" s="204">
        <f t="shared" si="9"/>
        <v>243.40068787618227</v>
      </c>
      <c r="L40" s="204">
        <f t="shared" si="9"/>
        <v>296.99828030954433</v>
      </c>
      <c r="M40" s="204">
        <f t="shared" si="9"/>
        <v>346.37282889079967</v>
      </c>
      <c r="N40" s="204">
        <f t="shared" si="9"/>
        <v>338.27239896818571</v>
      </c>
      <c r="O40" s="204">
        <f t="shared" si="9"/>
        <v>366.26878761822871</v>
      </c>
      <c r="P40" s="204">
        <f t="shared" si="9"/>
        <v>361.72983662940669</v>
      </c>
      <c r="Q40" s="204">
        <f t="shared" si="9"/>
        <v>369.83413585554604</v>
      </c>
      <c r="R40" s="204">
        <f t="shared" si="9"/>
        <v>302.50533104041278</v>
      </c>
      <c r="S40" s="204">
        <f t="shared" si="9"/>
        <v>325.87669819432494</v>
      </c>
      <c r="T40" s="204">
        <f t="shared" si="9"/>
        <v>376.99363714531381</v>
      </c>
      <c r="U40" s="204">
        <f t="shared" si="9"/>
        <v>371.3908856405846</v>
      </c>
      <c r="V40" s="204">
        <f t="shared" si="9"/>
        <v>412.97704213241616</v>
      </c>
      <c r="W40" s="204">
        <f t="shared" si="9"/>
        <v>462.90653482373159</v>
      </c>
      <c r="X40" s="204">
        <f t="shared" si="9"/>
        <v>321.37661220980226</v>
      </c>
      <c r="Y40" s="204">
        <f t="shared" si="9"/>
        <v>387.50765262252781</v>
      </c>
      <c r="DA40" s="71"/>
    </row>
    <row r="41" spans="1:105" ht="12" customHeight="1" x14ac:dyDescent="0.25">
      <c r="A41" s="18" t="s">
        <v>73</v>
      </c>
      <c r="B41" s="204">
        <v>226.05331040412719</v>
      </c>
      <c r="C41" s="204">
        <v>202.5580395528805</v>
      </c>
      <c r="D41" s="204">
        <v>171.94754944110059</v>
      </c>
      <c r="E41" s="204">
        <v>154.21324161650901</v>
      </c>
      <c r="F41" s="204">
        <v>178.9982803095443</v>
      </c>
      <c r="G41" s="204">
        <v>192.54084264832329</v>
      </c>
      <c r="H41" s="204">
        <v>215.17626827171111</v>
      </c>
      <c r="I41" s="204">
        <v>209.0928632846088</v>
      </c>
      <c r="J41" s="204">
        <v>189.87532244196041</v>
      </c>
      <c r="K41" s="204">
        <v>231.85726569217539</v>
      </c>
      <c r="L41" s="204">
        <v>282.01547721410151</v>
      </c>
      <c r="M41" s="204">
        <v>331.66947549441102</v>
      </c>
      <c r="N41" s="204">
        <v>324.063456577816</v>
      </c>
      <c r="O41" s="204">
        <v>351.00653482373173</v>
      </c>
      <c r="P41" s="204">
        <v>346.31711092003439</v>
      </c>
      <c r="Q41" s="204">
        <v>354.93731728288913</v>
      </c>
      <c r="R41" s="204">
        <v>288.23190025795361</v>
      </c>
      <c r="S41" s="204">
        <v>311.00137575236448</v>
      </c>
      <c r="T41" s="204">
        <v>362.36139294926909</v>
      </c>
      <c r="U41" s="204">
        <v>357.53843508168518</v>
      </c>
      <c r="V41" s="204">
        <v>406.85950128976782</v>
      </c>
      <c r="W41" s="204">
        <v>451.12192605331029</v>
      </c>
      <c r="X41" s="204">
        <v>308.76027515047292</v>
      </c>
      <c r="Y41" s="204">
        <v>380.56466036113488</v>
      </c>
      <c r="DA41" s="71" t="s">
        <v>960</v>
      </c>
    </row>
    <row r="42" spans="1:105" ht="12" customHeight="1" x14ac:dyDescent="0.25">
      <c r="A42" s="18" t="s">
        <v>36</v>
      </c>
      <c r="B42" s="204">
        <v>1.4450558899398109</v>
      </c>
      <c r="C42" s="204">
        <v>3.780911435941531</v>
      </c>
      <c r="D42" s="204">
        <v>6.9098022355975921</v>
      </c>
      <c r="E42" s="204">
        <v>15.465262252794499</v>
      </c>
      <c r="F42" s="204">
        <v>14.9207222699914</v>
      </c>
      <c r="G42" s="204">
        <v>14.67472055030094</v>
      </c>
      <c r="H42" s="204">
        <v>13.06964746345658</v>
      </c>
      <c r="I42" s="204">
        <v>15.713671539122959</v>
      </c>
      <c r="J42" s="204">
        <v>15.62768701633706</v>
      </c>
      <c r="K42" s="204">
        <v>11.54342218400688</v>
      </c>
      <c r="L42" s="204">
        <v>14.98280309544282</v>
      </c>
      <c r="M42" s="204">
        <v>14.70335339638865</v>
      </c>
      <c r="N42" s="204">
        <v>14.20894239036973</v>
      </c>
      <c r="O42" s="204">
        <v>15.262252794496989</v>
      </c>
      <c r="P42" s="204">
        <v>15.41272570937231</v>
      </c>
      <c r="Q42" s="204">
        <v>14.896818572656921</v>
      </c>
      <c r="R42" s="204">
        <v>14.27343078245916</v>
      </c>
      <c r="S42" s="204">
        <v>14.875322441960449</v>
      </c>
      <c r="T42" s="204">
        <v>14.632244196044709</v>
      </c>
      <c r="U42" s="204">
        <v>13.852450558899401</v>
      </c>
      <c r="V42" s="204">
        <v>6.1175408426483244</v>
      </c>
      <c r="W42" s="204">
        <v>11.78460877042132</v>
      </c>
      <c r="X42" s="204">
        <v>12.61633705932932</v>
      </c>
      <c r="Y42" s="204">
        <v>6.9429922613929476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14.49793637145314</v>
      </c>
      <c r="C43" s="204">
        <f t="shared" si="10"/>
        <v>14.760705073086839</v>
      </c>
      <c r="D43" s="204">
        <f t="shared" si="10"/>
        <v>13.5664660361135</v>
      </c>
      <c r="E43" s="204">
        <f t="shared" si="10"/>
        <v>24.553396388650039</v>
      </c>
      <c r="F43" s="204">
        <f t="shared" si="10"/>
        <v>27.801633705932929</v>
      </c>
      <c r="G43" s="204">
        <f t="shared" si="10"/>
        <v>17.26852966466036</v>
      </c>
      <c r="H43" s="204">
        <f t="shared" si="10"/>
        <v>16.026569217540839</v>
      </c>
      <c r="I43" s="204">
        <f t="shared" si="10"/>
        <v>19.77644024075666</v>
      </c>
      <c r="J43" s="204">
        <f t="shared" si="10"/>
        <v>12.157265692175409</v>
      </c>
      <c r="K43" s="204">
        <f t="shared" si="10"/>
        <v>15.33387790197764</v>
      </c>
      <c r="L43" s="204">
        <f t="shared" si="10"/>
        <v>19.77644024075666</v>
      </c>
      <c r="M43" s="204">
        <f t="shared" si="10"/>
        <v>18.749355116079109</v>
      </c>
      <c r="N43" s="204">
        <f t="shared" si="10"/>
        <v>17.00584694754944</v>
      </c>
      <c r="O43" s="204">
        <f t="shared" si="10"/>
        <v>27.276182287188309</v>
      </c>
      <c r="P43" s="204">
        <f t="shared" si="10"/>
        <v>28.494325021496127</v>
      </c>
      <c r="Q43" s="204">
        <f t="shared" si="10"/>
        <v>24.601117798796214</v>
      </c>
      <c r="R43" s="204">
        <f t="shared" si="10"/>
        <v>19.012123817712812</v>
      </c>
      <c r="S43" s="204">
        <f t="shared" si="10"/>
        <v>38.477730008598456</v>
      </c>
      <c r="T43" s="204">
        <f t="shared" si="10"/>
        <v>21.589337919174543</v>
      </c>
      <c r="U43" s="204">
        <f t="shared" si="10"/>
        <v>18.241616509028376</v>
      </c>
      <c r="V43" s="204">
        <f t="shared" si="10"/>
        <v>16.309802235597591</v>
      </c>
      <c r="W43" s="204">
        <f t="shared" si="10"/>
        <v>15.851074806534825</v>
      </c>
      <c r="X43" s="204">
        <f t="shared" si="10"/>
        <v>12.170593293207224</v>
      </c>
      <c r="Y43" s="204">
        <f t="shared" si="10"/>
        <v>8.3621668099742035</v>
      </c>
      <c r="DA43" s="71"/>
    </row>
    <row r="44" spans="1:105" ht="12" customHeight="1" x14ac:dyDescent="0.25">
      <c r="A44" s="18" t="s">
        <v>38</v>
      </c>
      <c r="B44" s="204">
        <v>14.49793637145314</v>
      </c>
      <c r="C44" s="204">
        <v>14.760705073086839</v>
      </c>
      <c r="D44" s="204">
        <v>13.5664660361135</v>
      </c>
      <c r="E44" s="204">
        <v>24.553396388650039</v>
      </c>
      <c r="F44" s="204">
        <v>27.801633705932929</v>
      </c>
      <c r="G44" s="204">
        <v>17.26852966466036</v>
      </c>
      <c r="H44" s="204">
        <v>16.026569217540839</v>
      </c>
      <c r="I44" s="204">
        <v>19.77644024075666</v>
      </c>
      <c r="J44" s="204">
        <v>12.157265692175409</v>
      </c>
      <c r="K44" s="204">
        <v>15.33387790197764</v>
      </c>
      <c r="L44" s="204">
        <v>19.77644024075666</v>
      </c>
      <c r="M44" s="204">
        <v>18.749355116079109</v>
      </c>
      <c r="N44" s="204">
        <v>17.00584694754944</v>
      </c>
      <c r="O44" s="204">
        <v>27.276182287188309</v>
      </c>
      <c r="P44" s="204">
        <v>28.30326741186586</v>
      </c>
      <c r="Q44" s="204">
        <v>24.457781599312121</v>
      </c>
      <c r="R44" s="204">
        <v>18.868787618228719</v>
      </c>
      <c r="S44" s="204">
        <v>38.042046431642312</v>
      </c>
      <c r="T44" s="204">
        <v>21.17807394668959</v>
      </c>
      <c r="U44" s="204">
        <v>18.211349957007741</v>
      </c>
      <c r="V44" s="204">
        <v>16.280481513327601</v>
      </c>
      <c r="W44" s="204">
        <v>15.8061049011178</v>
      </c>
      <c r="X44" s="204">
        <v>11.92037833190026</v>
      </c>
      <c r="Y44" s="204">
        <v>7.9656061908856399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0.19105760963026661</v>
      </c>
      <c r="Q45" s="204">
        <v>0.14333619948409279</v>
      </c>
      <c r="R45" s="204">
        <v>0.14333619948409279</v>
      </c>
      <c r="S45" s="204">
        <v>0.1273430782459157</v>
      </c>
      <c r="T45" s="204">
        <v>8.9423903697334481E-2</v>
      </c>
      <c r="U45" s="204">
        <v>2.149613069647463E-2</v>
      </c>
      <c r="V45" s="204">
        <v>2.6741186586414441E-2</v>
      </c>
      <c r="W45" s="204">
        <v>3.5425623387790192E-2</v>
      </c>
      <c r="X45" s="204">
        <v>0.24763542562338781</v>
      </c>
      <c r="Y45" s="204">
        <v>0.39656061908856399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0.30834049871023211</v>
      </c>
      <c r="T46" s="204">
        <v>0.32184006878761823</v>
      </c>
      <c r="U46" s="204">
        <v>8.7704213241616494E-3</v>
      </c>
      <c r="V46" s="204">
        <v>2.5795356835769559E-3</v>
      </c>
      <c r="W46" s="204">
        <v>9.5442820292347373E-3</v>
      </c>
      <c r="X46" s="204">
        <v>2.5795356835769559E-3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967</v>
      </c>
    </row>
    <row r="50" spans="1:105" ht="12" customHeight="1" x14ac:dyDescent="0.25">
      <c r="A50" s="14" t="s">
        <v>39</v>
      </c>
      <c r="B50" s="204">
        <v>759.07618228718832</v>
      </c>
      <c r="C50" s="204">
        <v>657.85322441960443</v>
      </c>
      <c r="D50" s="204">
        <v>656.18134135855541</v>
      </c>
      <c r="E50" s="204">
        <v>1062.7687016337061</v>
      </c>
      <c r="F50" s="204">
        <v>493.09733447979357</v>
      </c>
      <c r="G50" s="204">
        <v>543.30275150472914</v>
      </c>
      <c r="H50" s="204">
        <v>520.7557179707652</v>
      </c>
      <c r="I50" s="204">
        <v>506.47274290627678</v>
      </c>
      <c r="J50" s="204">
        <v>146.48417884780741</v>
      </c>
      <c r="K50" s="204">
        <v>165.95012897678421</v>
      </c>
      <c r="L50" s="204">
        <v>129.35889939810829</v>
      </c>
      <c r="M50" s="204">
        <v>121.0710232158211</v>
      </c>
      <c r="N50" s="204">
        <v>115.55365434221839</v>
      </c>
      <c r="O50" s="204">
        <v>82.712295786758375</v>
      </c>
      <c r="P50" s="204">
        <v>81.135941530524505</v>
      </c>
      <c r="Q50" s="204">
        <v>93.126053310404131</v>
      </c>
      <c r="R50" s="204">
        <v>102.75150472914871</v>
      </c>
      <c r="S50" s="204">
        <v>128.47403267411869</v>
      </c>
      <c r="T50" s="204">
        <v>244.01986242476349</v>
      </c>
      <c r="U50" s="204">
        <v>329.88684436801373</v>
      </c>
      <c r="V50" s="204">
        <v>348.92811693895101</v>
      </c>
      <c r="W50" s="204">
        <v>344.9676698194325</v>
      </c>
      <c r="X50" s="204">
        <v>307.57635425623391</v>
      </c>
      <c r="Y50" s="204">
        <v>259.8982803095443</v>
      </c>
      <c r="DA50" s="71" t="s">
        <v>968</v>
      </c>
    </row>
    <row r="51" spans="1:105" ht="12" customHeight="1" x14ac:dyDescent="0.25">
      <c r="A51" s="21" t="s">
        <v>40</v>
      </c>
      <c r="B51" s="207">
        <v>681.77128116938945</v>
      </c>
      <c r="C51" s="207">
        <v>671.19518486672393</v>
      </c>
      <c r="D51" s="207">
        <v>642.56233877901968</v>
      </c>
      <c r="E51" s="207">
        <v>695.52880481513319</v>
      </c>
      <c r="F51" s="207">
        <v>706.1049011177987</v>
      </c>
      <c r="G51" s="207">
        <v>679.70765262252792</v>
      </c>
      <c r="H51" s="207">
        <v>724.33361994840925</v>
      </c>
      <c r="I51" s="207">
        <v>725.88134135855546</v>
      </c>
      <c r="J51" s="207">
        <v>690.71367153912286</v>
      </c>
      <c r="K51" s="207">
        <v>656.06190885640581</v>
      </c>
      <c r="L51" s="207">
        <v>617.45485812553738</v>
      </c>
      <c r="M51" s="207">
        <v>669.38950988822012</v>
      </c>
      <c r="N51" s="207">
        <v>699.31212381771275</v>
      </c>
      <c r="O51" s="207">
        <v>714.70335339638859</v>
      </c>
      <c r="P51" s="207">
        <v>701.5477214101461</v>
      </c>
      <c r="Q51" s="207">
        <v>719.34651762682711</v>
      </c>
      <c r="R51" s="207">
        <v>713.92949269131555</v>
      </c>
      <c r="S51" s="207">
        <v>750.96466036113486</v>
      </c>
      <c r="T51" s="207">
        <v>762.4447119518486</v>
      </c>
      <c r="U51" s="207">
        <v>778.16706792777302</v>
      </c>
      <c r="V51" s="207">
        <v>789.3752364574375</v>
      </c>
      <c r="W51" s="207">
        <v>726.16165090283744</v>
      </c>
      <c r="X51" s="207">
        <v>693.64539982803092</v>
      </c>
      <c r="Y51" s="207">
        <v>591.12261392949267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3834.8117798796202</v>
      </c>
      <c r="C52" s="284">
        <f t="shared" si="11"/>
        <v>3540.5392089423899</v>
      </c>
      <c r="D52" s="284">
        <f t="shared" si="11"/>
        <v>3406.264144454</v>
      </c>
      <c r="E52" s="284">
        <f t="shared" si="11"/>
        <v>3458.119604471196</v>
      </c>
      <c r="F52" s="284">
        <f t="shared" si="11"/>
        <v>2905.9353396388638</v>
      </c>
      <c r="G52" s="284">
        <f t="shared" si="11"/>
        <v>2756.8736027515051</v>
      </c>
      <c r="H52" s="284">
        <f t="shared" si="11"/>
        <v>2866.362166809975</v>
      </c>
      <c r="I52" s="284">
        <f t="shared" si="11"/>
        <v>2874.610060189164</v>
      </c>
      <c r="J52" s="284">
        <f t="shared" si="11"/>
        <v>2689.5325881341355</v>
      </c>
      <c r="K52" s="284">
        <f t="shared" si="11"/>
        <v>2743.2149613069641</v>
      </c>
      <c r="L52" s="284">
        <f t="shared" si="11"/>
        <v>2740.5206362854697</v>
      </c>
      <c r="M52" s="284">
        <f t="shared" si="11"/>
        <v>2726.7128116938939</v>
      </c>
      <c r="N52" s="284">
        <f t="shared" si="11"/>
        <v>2690.0674118658635</v>
      </c>
      <c r="O52" s="284">
        <f t="shared" si="11"/>
        <v>2789.4958727429066</v>
      </c>
      <c r="P52" s="284">
        <f t="shared" si="11"/>
        <v>2671.5451418744606</v>
      </c>
      <c r="Q52" s="284">
        <f t="shared" si="11"/>
        <v>2545.807394668961</v>
      </c>
      <c r="R52" s="284">
        <f t="shared" si="11"/>
        <v>2521.0435081685305</v>
      </c>
      <c r="S52" s="284">
        <f t="shared" si="11"/>
        <v>2764.8830610490108</v>
      </c>
      <c r="T52" s="284">
        <f t="shared" si="11"/>
        <v>2924.554514187445</v>
      </c>
      <c r="U52" s="284">
        <f t="shared" si="11"/>
        <v>3141.7539122957855</v>
      </c>
      <c r="V52" s="284">
        <f t="shared" si="11"/>
        <v>3148.8209802235601</v>
      </c>
      <c r="W52" s="284">
        <f t="shared" si="11"/>
        <v>3189.4285468615626</v>
      </c>
      <c r="X52" s="284">
        <f t="shared" si="11"/>
        <v>2709.7375752364578</v>
      </c>
      <c r="Y52" s="284">
        <f t="shared" si="11"/>
        <v>2368.9868443680139</v>
      </c>
      <c r="DA52" s="118"/>
    </row>
    <row r="53" spans="1:105" ht="12" customHeight="1" x14ac:dyDescent="0.25">
      <c r="A53" s="51" t="s">
        <v>48</v>
      </c>
      <c r="B53" s="237">
        <f>CHI_fec!B5-B58</f>
        <v>2496.4056415044965</v>
      </c>
      <c r="C53" s="237">
        <f>CHI_fec!C5-C58</f>
        <v>2351.9386885574791</v>
      </c>
      <c r="D53" s="237">
        <f>CHI_fec!D5-D58</f>
        <v>2253.160773399472</v>
      </c>
      <c r="E53" s="237">
        <f>CHI_fec!E5-E58</f>
        <v>2265.2315940212002</v>
      </c>
      <c r="F53" s="237">
        <f>CHI_fec!F5-F58</f>
        <v>1820.1581816188004</v>
      </c>
      <c r="G53" s="237">
        <f>CHI_fec!G5-G58</f>
        <v>1711.0736208612975</v>
      </c>
      <c r="H53" s="237">
        <f>CHI_fec!H5-H58</f>
        <v>1748.9537859912339</v>
      </c>
      <c r="I53" s="237">
        <f>CHI_fec!I5-I58</f>
        <v>1773.2632032760548</v>
      </c>
      <c r="J53" s="237">
        <f>CHI_fec!J5-J58</f>
        <v>1666.9924050702825</v>
      </c>
      <c r="K53" s="237">
        <f>CHI_fec!K5-K58</f>
        <v>1350.9572783414674</v>
      </c>
      <c r="L53" s="237">
        <f>CHI_fec!L5-L58</f>
        <v>1352.349424726403</v>
      </c>
      <c r="M53" s="237">
        <f>CHI_fec!M5-M58</f>
        <v>1795.7189855128013</v>
      </c>
      <c r="N53" s="237">
        <f>CHI_fec!N5-N58</f>
        <v>2156.6423295915624</v>
      </c>
      <c r="O53" s="237">
        <f>CHI_fec!O5-O58</f>
        <v>2192.4006118868137</v>
      </c>
      <c r="P53" s="237">
        <f>CHI_fec!P5-P58</f>
        <v>2086.5177473660447</v>
      </c>
      <c r="Q53" s="237">
        <f>CHI_fec!Q5-Q58</f>
        <v>1694.6783450843691</v>
      </c>
      <c r="R53" s="237">
        <f>CHI_fec!R5-R58</f>
        <v>1671.2143678590442</v>
      </c>
      <c r="S53" s="237">
        <f>CHI_fec!S5-S58</f>
        <v>1965.3078143110156</v>
      </c>
      <c r="T53" s="237">
        <f>CHI_fec!T5-T58</f>
        <v>1608.4279032659538</v>
      </c>
      <c r="U53" s="237">
        <f>CHI_fec!U5-U58</f>
        <v>1682.8081410924237</v>
      </c>
      <c r="V53" s="237">
        <f>CHI_fec!V5-V58</f>
        <v>1686.6354514852355</v>
      </c>
      <c r="W53" s="237">
        <f>CHI_fec!W5-W58</f>
        <v>1901.6490332418161</v>
      </c>
      <c r="X53" s="237">
        <f>CHI_fec!X5-X58</f>
        <v>1676.7161673451933</v>
      </c>
      <c r="Y53" s="237">
        <f>CHI_fec!Y5-Y58</f>
        <v>1154.2586250988347</v>
      </c>
      <c r="DA53" s="83"/>
    </row>
    <row r="54" spans="1:105" ht="12" customHeight="1" x14ac:dyDescent="0.25">
      <c r="A54" s="99" t="s">
        <v>49</v>
      </c>
      <c r="B54" s="238">
        <f>CHI_fec!B61</f>
        <v>1306.9389626065299</v>
      </c>
      <c r="C54" s="238">
        <f>CHI_fec!C61</f>
        <v>1159.6601506705831</v>
      </c>
      <c r="D54" s="238">
        <f>CHI_fec!D61</f>
        <v>1122.6400140907931</v>
      </c>
      <c r="E54" s="238">
        <f>CHI_fec!E61</f>
        <v>1157.5739875512511</v>
      </c>
      <c r="F54" s="238">
        <f>CHI_fec!F61</f>
        <v>1051.5355322298681</v>
      </c>
      <c r="G54" s="238">
        <f>CHI_fec!G61</f>
        <v>1006.344512814866</v>
      </c>
      <c r="H54" s="238">
        <f>CHI_fec!H61</f>
        <v>1077.2105360042999</v>
      </c>
      <c r="I54" s="238">
        <f>CHI_fec!I61</f>
        <v>1037.355962394688</v>
      </c>
      <c r="J54" s="238">
        <f>CHI_fec!J61</f>
        <v>956.70202396036586</v>
      </c>
      <c r="K54" s="238">
        <f>CHI_fec!K61</f>
        <v>1322.2963661494241</v>
      </c>
      <c r="L54" s="238">
        <f>CHI_fec!L61</f>
        <v>1320.249022059962</v>
      </c>
      <c r="M54" s="238">
        <f>CHI_fec!M61</f>
        <v>872.26136232522765</v>
      </c>
      <c r="N54" s="238">
        <f>CHI_fec!N61</f>
        <v>471.39905347131901</v>
      </c>
      <c r="O54" s="238">
        <f>CHI_fec!O61</f>
        <v>533.8200443428525</v>
      </c>
      <c r="P54" s="238">
        <f>CHI_fec!P61</f>
        <v>514.45774704495955</v>
      </c>
      <c r="Q54" s="238">
        <f>CHI_fec!Q61</f>
        <v>779.15474940306922</v>
      </c>
      <c r="R54" s="238">
        <f>CHI_fec!R61</f>
        <v>771.92238574752923</v>
      </c>
      <c r="S54" s="238">
        <f>CHI_fec!S61</f>
        <v>728.61413084996627</v>
      </c>
      <c r="T54" s="238">
        <f>CHI_fec!T61</f>
        <v>1249.5005480572511</v>
      </c>
      <c r="U54" s="238">
        <f>CHI_fec!U61</f>
        <v>1387.387540573764</v>
      </c>
      <c r="V54" s="238">
        <f>CHI_fec!V61</f>
        <v>1389.960918057136</v>
      </c>
      <c r="W54" s="238">
        <f>CHI_fec!W61</f>
        <v>1215.839129555545</v>
      </c>
      <c r="X54" s="238">
        <f>CHI_fec!X61</f>
        <v>955.95061396750395</v>
      </c>
      <c r="Y54" s="238">
        <f>CHI_fec!Y61</f>
        <v>1158.0660908681859</v>
      </c>
      <c r="DA54" s="94"/>
    </row>
    <row r="55" spans="1:105" ht="12" customHeight="1" x14ac:dyDescent="0.25">
      <c r="A55" s="52" t="s">
        <v>50</v>
      </c>
      <c r="B55" s="239">
        <f>CHI_fec!B110</f>
        <v>31.46717576859356</v>
      </c>
      <c r="C55" s="239">
        <f>CHI_fec!C110</f>
        <v>28.940369714327481</v>
      </c>
      <c r="D55" s="239">
        <f>CHI_fec!D110</f>
        <v>30.46335696373486</v>
      </c>
      <c r="E55" s="239">
        <f>CHI_fec!E110</f>
        <v>35.314022898744973</v>
      </c>
      <c r="F55" s="239">
        <f>CHI_fec!F110</f>
        <v>34.241625790195677</v>
      </c>
      <c r="G55" s="239">
        <f>CHI_fec!G110</f>
        <v>39.455469075341512</v>
      </c>
      <c r="H55" s="239">
        <f>CHI_fec!H110</f>
        <v>40.197844814441133</v>
      </c>
      <c r="I55" s="239">
        <f>CHI_fec!I110</f>
        <v>63.990894518421022</v>
      </c>
      <c r="J55" s="239">
        <f>CHI_fec!J110</f>
        <v>65.838159103487158</v>
      </c>
      <c r="K55" s="239">
        <f>CHI_fec!K110</f>
        <v>69.961316816072525</v>
      </c>
      <c r="L55" s="239">
        <f>CHI_fec!L110</f>
        <v>67.92218949910459</v>
      </c>
      <c r="M55" s="239">
        <f>CHI_fec!M110</f>
        <v>58.732463855865007</v>
      </c>
      <c r="N55" s="239">
        <f>CHI_fec!N110</f>
        <v>62.026028802982268</v>
      </c>
      <c r="O55" s="239">
        <f>CHI_fec!O110</f>
        <v>63.275216513240643</v>
      </c>
      <c r="P55" s="239">
        <f>CHI_fec!P110</f>
        <v>70.569647463456562</v>
      </c>
      <c r="Q55" s="239">
        <f>CHI_fec!Q110</f>
        <v>71.974300181522864</v>
      </c>
      <c r="R55" s="239">
        <f>CHI_fec!R110</f>
        <v>77.906754561956646</v>
      </c>
      <c r="S55" s="239">
        <f>CHI_fec!S110</f>
        <v>70.961115888029028</v>
      </c>
      <c r="T55" s="239">
        <f>CHI_fec!T110</f>
        <v>66.626062864239984</v>
      </c>
      <c r="U55" s="239">
        <f>CHI_fec!U110</f>
        <v>71.558230629597801</v>
      </c>
      <c r="V55" s="239">
        <f>CHI_fec!V110</f>
        <v>72.224610681188494</v>
      </c>
      <c r="W55" s="239">
        <f>CHI_fec!W110</f>
        <v>71.940384064201766</v>
      </c>
      <c r="X55" s="239">
        <f>CHI_fec!X110</f>
        <v>77.070793923760405</v>
      </c>
      <c r="Y55" s="239">
        <f>CHI_fec!Y110</f>
        <v>56.662128400992927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2961.7441182740972</v>
      </c>
      <c r="C58" s="210">
        <v>2655.720338177051</v>
      </c>
      <c r="D58" s="210">
        <v>2393.0593358342262</v>
      </c>
      <c r="E58" s="210">
        <v>2932.516543192557</v>
      </c>
      <c r="F58" s="210">
        <v>2916.714655195768</v>
      </c>
      <c r="G58" s="210">
        <v>2989.8033898250092</v>
      </c>
      <c r="H58" s="210">
        <v>3318.0322257671</v>
      </c>
      <c r="I58" s="210">
        <v>3317.4283256409608</v>
      </c>
      <c r="J58" s="210">
        <v>3317.9754882016709</v>
      </c>
      <c r="K58" s="210">
        <v>2801.5595832042532</v>
      </c>
      <c r="L58" s="210">
        <v>3052.8566843398798</v>
      </c>
      <c r="M58" s="210">
        <v>2957.5657521007229</v>
      </c>
      <c r="N58" s="210">
        <v>3148.6259109535608</v>
      </c>
      <c r="O58" s="210">
        <v>3414.5709986215661</v>
      </c>
      <c r="P58" s="210">
        <v>3632.5129665917489</v>
      </c>
      <c r="Q58" s="210">
        <v>4093.420819141174</v>
      </c>
      <c r="R58" s="210">
        <v>3948.574380929595</v>
      </c>
      <c r="S58" s="210">
        <v>4079.45951227252</v>
      </c>
      <c r="T58" s="210">
        <v>3786.9994700677621</v>
      </c>
      <c r="U58" s="210">
        <v>3948.6549644979209</v>
      </c>
      <c r="V58" s="210">
        <v>4110.9959987510692</v>
      </c>
      <c r="W58" s="210">
        <v>3596.193831750501</v>
      </c>
      <c r="X58" s="210">
        <v>3811.3374042290211</v>
      </c>
      <c r="Y58" s="210">
        <v>2804.7423034059138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3.6611365873359278</v>
      </c>
      <c r="H59" s="213">
        <v>3.4841638870112579</v>
      </c>
      <c r="I59" s="213">
        <v>3.48427776452955</v>
      </c>
      <c r="J59" s="213">
        <v>0</v>
      </c>
      <c r="K59" s="213">
        <v>0</v>
      </c>
      <c r="L59" s="213">
        <v>0</v>
      </c>
      <c r="M59" s="213">
        <v>1.85802337137986</v>
      </c>
      <c r="N59" s="213">
        <v>2.5311496152662838</v>
      </c>
      <c r="O59" s="213">
        <v>3.1058518299933149</v>
      </c>
      <c r="P59" s="213">
        <v>3.1052326466405211</v>
      </c>
      <c r="Q59" s="213">
        <v>5.5744099649341692</v>
      </c>
      <c r="R59" s="213">
        <v>4.963225613356081</v>
      </c>
      <c r="S59" s="213">
        <v>14.536444868330859</v>
      </c>
      <c r="T59" s="213">
        <v>2.434270629778891</v>
      </c>
      <c r="U59" s="213">
        <v>11.626281877865379</v>
      </c>
      <c r="V59" s="213">
        <v>11.43456577815993</v>
      </c>
      <c r="W59" s="213">
        <v>11.62648323301806</v>
      </c>
      <c r="X59" s="213">
        <v>10.2822871883061</v>
      </c>
      <c r="Y59" s="213">
        <v>8.1083404987102305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1126.941882676505</v>
      </c>
      <c r="C60" s="204">
        <f t="shared" si="12"/>
        <v>945.96109484085162</v>
      </c>
      <c r="D60" s="204">
        <f t="shared" si="12"/>
        <v>1088.7816058256276</v>
      </c>
      <c r="E60" s="204">
        <f t="shared" si="12"/>
        <v>1063.0195526508555</v>
      </c>
      <c r="F60" s="204">
        <f t="shared" si="12"/>
        <v>1005.8806053247445</v>
      </c>
      <c r="G60" s="204">
        <f t="shared" si="12"/>
        <v>968.88086415759039</v>
      </c>
      <c r="H60" s="204">
        <f t="shared" si="12"/>
        <v>1383.5291156378623</v>
      </c>
      <c r="I60" s="204">
        <f t="shared" si="12"/>
        <v>1397.2845188766396</v>
      </c>
      <c r="J60" s="204">
        <f t="shared" si="12"/>
        <v>1351.982340397924</v>
      </c>
      <c r="K60" s="204">
        <f t="shared" si="12"/>
        <v>1235.3300282048265</v>
      </c>
      <c r="L60" s="204">
        <f t="shared" si="12"/>
        <v>1397.3727356658608</v>
      </c>
      <c r="M60" s="204">
        <f t="shared" si="12"/>
        <v>1141.9509527671094</v>
      </c>
      <c r="N60" s="204">
        <f t="shared" si="12"/>
        <v>1144.1243815022845</v>
      </c>
      <c r="O60" s="204">
        <f t="shared" si="12"/>
        <v>1474.5772402246271</v>
      </c>
      <c r="P60" s="204">
        <f t="shared" si="12"/>
        <v>1571.5391325932476</v>
      </c>
      <c r="Q60" s="204">
        <f t="shared" si="12"/>
        <v>1970.5404134526875</v>
      </c>
      <c r="R60" s="204">
        <f t="shared" si="12"/>
        <v>1835.3415938373043</v>
      </c>
      <c r="S60" s="204">
        <f t="shared" si="12"/>
        <v>1885.3760338702241</v>
      </c>
      <c r="T60" s="204">
        <f t="shared" si="12"/>
        <v>1785.1877273829532</v>
      </c>
      <c r="U60" s="204">
        <f t="shared" si="12"/>
        <v>2066.0073584584052</v>
      </c>
      <c r="V60" s="204">
        <f t="shared" si="12"/>
        <v>2047.8475894647413</v>
      </c>
      <c r="W60" s="204">
        <f t="shared" si="12"/>
        <v>1627.2374259035539</v>
      </c>
      <c r="X60" s="204">
        <f t="shared" si="12"/>
        <v>2101.4737756821596</v>
      </c>
      <c r="Y60" s="204">
        <f t="shared" si="12"/>
        <v>1437.5740316948213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74.562940670679282</v>
      </c>
      <c r="C62" s="204">
        <v>102.8064488392089</v>
      </c>
      <c r="D62" s="204">
        <v>105.06595012897679</v>
      </c>
      <c r="E62" s="204">
        <v>90.379277730008596</v>
      </c>
      <c r="F62" s="204">
        <v>81.341358555460005</v>
      </c>
      <c r="G62" s="204">
        <v>73.433190025795355</v>
      </c>
      <c r="H62" s="204">
        <v>102.8064488392089</v>
      </c>
      <c r="I62" s="204">
        <v>99.417196904557173</v>
      </c>
      <c r="J62" s="204">
        <v>103.9361994840929</v>
      </c>
      <c r="K62" s="204">
        <v>107.67171109200341</v>
      </c>
      <c r="L62" s="204">
        <v>81.303181427343077</v>
      </c>
      <c r="M62" s="204">
        <v>115.3625967325881</v>
      </c>
      <c r="N62" s="204">
        <v>92.29002579535684</v>
      </c>
      <c r="O62" s="204">
        <v>123.05339638865</v>
      </c>
      <c r="P62" s="204">
        <v>127.4481513327601</v>
      </c>
      <c r="Q62" s="204">
        <v>143.92854686156491</v>
      </c>
      <c r="R62" s="204">
        <v>113.16517626827169</v>
      </c>
      <c r="S62" s="204">
        <v>110.56784178847811</v>
      </c>
      <c r="T62" s="204">
        <v>108.9330180567498</v>
      </c>
      <c r="U62" s="204">
        <v>110.16466036113501</v>
      </c>
      <c r="V62" s="204">
        <v>88.644625967325865</v>
      </c>
      <c r="W62" s="204">
        <v>76.397506448839209</v>
      </c>
      <c r="X62" s="204">
        <v>159.16956147893379</v>
      </c>
      <c r="Y62" s="204">
        <v>83.057781599312122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248.85357657160381</v>
      </c>
      <c r="C65" s="204">
        <v>177.8015935510839</v>
      </c>
      <c r="D65" s="204">
        <v>214.20198415752799</v>
      </c>
      <c r="E65" s="204">
        <v>239.26392066461321</v>
      </c>
      <c r="F65" s="204">
        <v>220.9230816790008</v>
      </c>
      <c r="G65" s="204">
        <v>223.71749356429731</v>
      </c>
      <c r="H65" s="204">
        <v>248.68148021223959</v>
      </c>
      <c r="I65" s="204">
        <v>257.32321191189351</v>
      </c>
      <c r="J65" s="204">
        <v>314.85129998519812</v>
      </c>
      <c r="K65" s="204">
        <v>271.15694136045857</v>
      </c>
      <c r="L65" s="204">
        <v>330.30480789285991</v>
      </c>
      <c r="M65" s="204">
        <v>334.03083238877753</v>
      </c>
      <c r="N65" s="204">
        <v>375.040632577091</v>
      </c>
      <c r="O65" s="204">
        <v>510.78626859951981</v>
      </c>
      <c r="P65" s="204">
        <v>557.11282132927511</v>
      </c>
      <c r="Q65" s="204">
        <v>778.84264905027965</v>
      </c>
      <c r="R65" s="204">
        <v>743.76807707032253</v>
      </c>
      <c r="S65" s="204">
        <v>651.34112415397306</v>
      </c>
      <c r="T65" s="204">
        <v>597.4381143133055</v>
      </c>
      <c r="U65" s="204">
        <v>750.39532062521505</v>
      </c>
      <c r="V65" s="204">
        <v>762.23649746130252</v>
      </c>
      <c r="W65" s="204">
        <v>451.27818256735469</v>
      </c>
      <c r="X65" s="204">
        <v>516.40490207940866</v>
      </c>
      <c r="Y65" s="204">
        <v>402.04883822964518</v>
      </c>
      <c r="DA65" s="71" t="s">
        <v>977</v>
      </c>
    </row>
    <row r="66" spans="1:105" ht="12" customHeight="1" x14ac:dyDescent="0.25">
      <c r="A66" s="18" t="s">
        <v>83</v>
      </c>
      <c r="B66" s="204">
        <v>803.52536543422184</v>
      </c>
      <c r="C66" s="204">
        <v>665.35305245055883</v>
      </c>
      <c r="D66" s="204">
        <v>769.51367153912281</v>
      </c>
      <c r="E66" s="204">
        <v>733.37635425623375</v>
      </c>
      <c r="F66" s="204">
        <v>703.61616509028363</v>
      </c>
      <c r="G66" s="204">
        <v>671.73018056749777</v>
      </c>
      <c r="H66" s="204">
        <v>1032.0411865864139</v>
      </c>
      <c r="I66" s="204">
        <v>1040.544110060189</v>
      </c>
      <c r="J66" s="204">
        <v>933.19484092863286</v>
      </c>
      <c r="K66" s="204">
        <v>856.50137575236454</v>
      </c>
      <c r="L66" s="204">
        <v>985.76474634565773</v>
      </c>
      <c r="M66" s="204">
        <v>692.5575236457438</v>
      </c>
      <c r="N66" s="204">
        <v>676.79372312983662</v>
      </c>
      <c r="O66" s="204">
        <v>840.73757523645736</v>
      </c>
      <c r="P66" s="204">
        <v>886.97815993121242</v>
      </c>
      <c r="Q66" s="204">
        <v>1047.7692175408431</v>
      </c>
      <c r="R66" s="204">
        <v>978.40834049871012</v>
      </c>
      <c r="S66" s="204">
        <v>1123.4670679277731</v>
      </c>
      <c r="T66" s="204">
        <v>1078.816595012898</v>
      </c>
      <c r="U66" s="204">
        <v>1205.447377472055</v>
      </c>
      <c r="V66" s="204">
        <v>1196.9664660361129</v>
      </c>
      <c r="W66" s="204">
        <v>1099.56173688736</v>
      </c>
      <c r="X66" s="204">
        <v>1425.899312123817</v>
      </c>
      <c r="Y66" s="204">
        <v>952.46741186586405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1834.802235597592</v>
      </c>
      <c r="C67" s="204">
        <f t="shared" si="13"/>
        <v>1709.759243336199</v>
      </c>
      <c r="D67" s="204">
        <f t="shared" si="13"/>
        <v>1304.2777300085979</v>
      </c>
      <c r="E67" s="204">
        <f t="shared" si="13"/>
        <v>1869.496990541702</v>
      </c>
      <c r="F67" s="204">
        <f t="shared" si="13"/>
        <v>1910.8340498710229</v>
      </c>
      <c r="G67" s="204">
        <f t="shared" si="13"/>
        <v>2017.2613890800831</v>
      </c>
      <c r="H67" s="204">
        <f t="shared" si="13"/>
        <v>1931.0189462422261</v>
      </c>
      <c r="I67" s="204">
        <f t="shared" si="13"/>
        <v>1916.659528999792</v>
      </c>
      <c r="J67" s="204">
        <f t="shared" si="13"/>
        <v>1965.9931478037479</v>
      </c>
      <c r="K67" s="204">
        <f t="shared" si="13"/>
        <v>1566.229554999426</v>
      </c>
      <c r="L67" s="204">
        <f t="shared" si="13"/>
        <v>1655.48394867402</v>
      </c>
      <c r="M67" s="204">
        <f t="shared" si="13"/>
        <v>1813.7567759622341</v>
      </c>
      <c r="N67" s="204">
        <f t="shared" si="13"/>
        <v>2001.970379836011</v>
      </c>
      <c r="O67" s="204">
        <f t="shared" si="13"/>
        <v>1936.887906566946</v>
      </c>
      <c r="P67" s="204">
        <f t="shared" si="13"/>
        <v>2057.8686013518609</v>
      </c>
      <c r="Q67" s="204">
        <f t="shared" si="13"/>
        <v>2117.3059957235519</v>
      </c>
      <c r="R67" s="204">
        <f t="shared" si="13"/>
        <v>2108.2695614789341</v>
      </c>
      <c r="S67" s="204">
        <f t="shared" si="13"/>
        <v>2179.5470335339642</v>
      </c>
      <c r="T67" s="204">
        <f t="shared" si="13"/>
        <v>1999.37747205503</v>
      </c>
      <c r="U67" s="204">
        <f t="shared" si="13"/>
        <v>1871.0213241616509</v>
      </c>
      <c r="V67" s="204">
        <f t="shared" si="13"/>
        <v>2051.7138435081679</v>
      </c>
      <c r="W67" s="204">
        <f t="shared" si="13"/>
        <v>1957.3299226139291</v>
      </c>
      <c r="X67" s="204">
        <f t="shared" si="13"/>
        <v>1699.5813413585549</v>
      </c>
      <c r="Y67" s="204">
        <f t="shared" si="13"/>
        <v>1359.059931212382</v>
      </c>
      <c r="DA67" s="71"/>
    </row>
    <row r="68" spans="1:105" ht="12" customHeight="1" x14ac:dyDescent="0.25">
      <c r="A68" s="18" t="s">
        <v>73</v>
      </c>
      <c r="B68" s="204">
        <v>1834.802235597592</v>
      </c>
      <c r="C68" s="204">
        <v>1709.759243336199</v>
      </c>
      <c r="D68" s="204">
        <v>1304.2777300085979</v>
      </c>
      <c r="E68" s="204">
        <v>1869.496990541702</v>
      </c>
      <c r="F68" s="204">
        <v>1910.8340498710229</v>
      </c>
      <c r="G68" s="204">
        <v>2017.2613890800831</v>
      </c>
      <c r="H68" s="204">
        <v>1931.0189462422261</v>
      </c>
      <c r="I68" s="204">
        <v>1916.659528999792</v>
      </c>
      <c r="J68" s="204">
        <v>1965.9931478037479</v>
      </c>
      <c r="K68" s="204">
        <v>1566.229554999426</v>
      </c>
      <c r="L68" s="204">
        <v>1655.48394867402</v>
      </c>
      <c r="M68" s="204">
        <v>1813.7567759622341</v>
      </c>
      <c r="N68" s="204">
        <v>2001.970379836011</v>
      </c>
      <c r="O68" s="204">
        <v>1936.887906566946</v>
      </c>
      <c r="P68" s="204">
        <v>2057.8686013518609</v>
      </c>
      <c r="Q68" s="204">
        <v>2117.3059957235519</v>
      </c>
      <c r="R68" s="204">
        <v>2108.2695614789341</v>
      </c>
      <c r="S68" s="204">
        <v>2179.5470335339642</v>
      </c>
      <c r="T68" s="204">
        <v>1999.37747205503</v>
      </c>
      <c r="U68" s="204">
        <v>1871.0213241616509</v>
      </c>
      <c r="V68" s="204">
        <v>2051.7138435081679</v>
      </c>
      <c r="W68" s="204">
        <v>1957.3299226139291</v>
      </c>
      <c r="X68" s="204">
        <v>1699.5813413585549</v>
      </c>
      <c r="Y68" s="204">
        <v>1359.059931212382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2961.7441182740972</v>
      </c>
      <c r="C71" s="284">
        <f t="shared" si="14"/>
        <v>2655.720338177051</v>
      </c>
      <c r="D71" s="284">
        <f t="shared" si="14"/>
        <v>2393.0593358342262</v>
      </c>
      <c r="E71" s="284">
        <f t="shared" si="14"/>
        <v>2932.516543192557</v>
      </c>
      <c r="F71" s="284">
        <f t="shared" si="14"/>
        <v>2916.714655195768</v>
      </c>
      <c r="G71" s="284">
        <f t="shared" si="14"/>
        <v>2989.8033898250092</v>
      </c>
      <c r="H71" s="284">
        <f t="shared" si="14"/>
        <v>3318.0322257671</v>
      </c>
      <c r="I71" s="284">
        <f t="shared" si="14"/>
        <v>3317.4283256409608</v>
      </c>
      <c r="J71" s="284">
        <f t="shared" si="14"/>
        <v>3317.9754882016709</v>
      </c>
      <c r="K71" s="284">
        <f t="shared" si="14"/>
        <v>2801.5595832042532</v>
      </c>
      <c r="L71" s="284">
        <f t="shared" si="14"/>
        <v>3052.8566843398798</v>
      </c>
      <c r="M71" s="284">
        <f t="shared" si="14"/>
        <v>2957.5657521007229</v>
      </c>
      <c r="N71" s="284">
        <f t="shared" si="14"/>
        <v>3148.6259109535608</v>
      </c>
      <c r="O71" s="284">
        <f t="shared" si="14"/>
        <v>3414.5709986215661</v>
      </c>
      <c r="P71" s="284">
        <f t="shared" si="14"/>
        <v>3632.5129665917489</v>
      </c>
      <c r="Q71" s="284">
        <f t="shared" si="14"/>
        <v>4093.420819141174</v>
      </c>
      <c r="R71" s="284">
        <f t="shared" si="14"/>
        <v>3948.574380929595</v>
      </c>
      <c r="S71" s="284">
        <f t="shared" si="14"/>
        <v>4079.45951227252</v>
      </c>
      <c r="T71" s="284">
        <f t="shared" si="14"/>
        <v>3786.9994700677621</v>
      </c>
      <c r="U71" s="284">
        <f t="shared" si="14"/>
        <v>3948.6549644979209</v>
      </c>
      <c r="V71" s="284">
        <f t="shared" si="14"/>
        <v>4110.9959987510692</v>
      </c>
      <c r="W71" s="284">
        <f t="shared" si="14"/>
        <v>3596.193831750501</v>
      </c>
      <c r="X71" s="284">
        <f t="shared" si="14"/>
        <v>3811.3374042290211</v>
      </c>
      <c r="Y71" s="284">
        <f t="shared" si="14"/>
        <v>2804.7423034059138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2961.7441182740972</v>
      </c>
      <c r="C72" s="241">
        <f>CHI_fec!C16</f>
        <v>2655.720338177051</v>
      </c>
      <c r="D72" s="241">
        <f>CHI_fec!D16</f>
        <v>2393.0593358342262</v>
      </c>
      <c r="E72" s="241">
        <f>CHI_fec!E16</f>
        <v>2932.516543192557</v>
      </c>
      <c r="F72" s="241">
        <f>CHI_fec!F16</f>
        <v>2916.714655195768</v>
      </c>
      <c r="G72" s="241">
        <f>CHI_fec!G16</f>
        <v>2989.8033898250092</v>
      </c>
      <c r="H72" s="241">
        <f>CHI_fec!H16</f>
        <v>3318.0322257671</v>
      </c>
      <c r="I72" s="241">
        <f>CHI_fec!I16</f>
        <v>3317.4283256409608</v>
      </c>
      <c r="J72" s="241">
        <f>CHI_fec!J16</f>
        <v>3317.9754882016709</v>
      </c>
      <c r="K72" s="241">
        <f>CHI_fec!K16</f>
        <v>2801.5595832042532</v>
      </c>
      <c r="L72" s="241">
        <f>CHI_fec!L16</f>
        <v>3052.8566843398798</v>
      </c>
      <c r="M72" s="241">
        <f>CHI_fec!M16</f>
        <v>2957.5657521007229</v>
      </c>
      <c r="N72" s="241">
        <f>CHI_fec!N16</f>
        <v>3148.6259109535608</v>
      </c>
      <c r="O72" s="241">
        <f>CHI_fec!O16</f>
        <v>3414.5709986215661</v>
      </c>
      <c r="P72" s="241">
        <f>CHI_fec!P16</f>
        <v>3632.5129665917489</v>
      </c>
      <c r="Q72" s="241">
        <f>CHI_fec!Q16</f>
        <v>4093.420819141174</v>
      </c>
      <c r="R72" s="241">
        <f>CHI_fec!R16</f>
        <v>3948.574380929595</v>
      </c>
      <c r="S72" s="241">
        <f>CHI_fec!S16</f>
        <v>4079.45951227252</v>
      </c>
      <c r="T72" s="241">
        <f>CHI_fec!T16</f>
        <v>3786.9994700677621</v>
      </c>
      <c r="U72" s="241">
        <f>CHI_fec!U16</f>
        <v>3948.6549644979209</v>
      </c>
      <c r="V72" s="241">
        <f>CHI_fec!V16</f>
        <v>4110.9959987510692</v>
      </c>
      <c r="W72" s="241">
        <f>CHI_fec!W16</f>
        <v>3596.193831750501</v>
      </c>
      <c r="X72" s="241">
        <f>CHI_fec!X16</f>
        <v>3811.3374042290211</v>
      </c>
      <c r="Y72" s="241">
        <f>CHI_fec!Y16</f>
        <v>2804.7423034059138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12463.793926444636</v>
      </c>
      <c r="C76" s="203">
        <f t="shared" si="15"/>
        <v>11740.558990709203</v>
      </c>
      <c r="D76" s="203">
        <f t="shared" si="15"/>
        <v>10563.8941681502</v>
      </c>
      <c r="E76" s="203">
        <f t="shared" si="15"/>
        <v>10120.910164952031</v>
      </c>
      <c r="F76" s="203">
        <f t="shared" si="15"/>
        <v>10269.440997660959</v>
      </c>
      <c r="G76" s="203">
        <f t="shared" si="15"/>
        <v>9835.1592835762094</v>
      </c>
      <c r="H76" s="203">
        <f t="shared" si="15"/>
        <v>10390.588595633973</v>
      </c>
      <c r="I76" s="203">
        <f t="shared" si="15"/>
        <v>10463.074852479363</v>
      </c>
      <c r="J76" s="203">
        <f t="shared" si="15"/>
        <v>11299.398425346115</v>
      </c>
      <c r="K76" s="203">
        <f t="shared" si="15"/>
        <v>10482.367589606587</v>
      </c>
      <c r="L76" s="203">
        <f t="shared" si="15"/>
        <v>11054.722604428949</v>
      </c>
      <c r="M76" s="203">
        <f t="shared" si="15"/>
        <v>11270.037176713522</v>
      </c>
      <c r="N76" s="203">
        <f t="shared" si="15"/>
        <v>11188.422025545849</v>
      </c>
      <c r="O76" s="203">
        <f t="shared" si="15"/>
        <v>11602.571474248012</v>
      </c>
      <c r="P76" s="203">
        <f t="shared" si="15"/>
        <v>11372.409963030541</v>
      </c>
      <c r="Q76" s="203">
        <f t="shared" si="15"/>
        <v>11145.812474508512</v>
      </c>
      <c r="R76" s="203">
        <f t="shared" si="15"/>
        <v>10885.138797906453</v>
      </c>
      <c r="S76" s="203">
        <f t="shared" si="15"/>
        <v>11759.734637019621</v>
      </c>
      <c r="T76" s="203">
        <f t="shared" si="15"/>
        <v>11229.271217685906</v>
      </c>
      <c r="U76" s="203">
        <f t="shared" si="15"/>
        <v>11336.633760006756</v>
      </c>
      <c r="V76" s="203">
        <f t="shared" si="15"/>
        <v>11498.558051429558</v>
      </c>
      <c r="W76" s="203">
        <f t="shared" si="15"/>
        <v>11475.960566106975</v>
      </c>
      <c r="X76" s="203">
        <f t="shared" si="15"/>
        <v>9860.2726842470074</v>
      </c>
      <c r="Y76" s="203">
        <f t="shared" si="15"/>
        <v>8068.3537347025094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8053.0201464446363</v>
      </c>
      <c r="C77" s="213">
        <f>(CHI_emi!C5-CHI_emi!C59)+(CHI_emi!C61-CHI_emi!C108)+CHI_emi!C110</f>
        <v>7496.6511407092048</v>
      </c>
      <c r="D77" s="213">
        <f>(CHI_emi!D5-CHI_emi!D59)+(CHI_emi!D61-CHI_emi!D108)+CHI_emi!D110</f>
        <v>7125.8259781502002</v>
      </c>
      <c r="E77" s="213">
        <f>(CHI_emi!E5-CHI_emi!E59)+(CHI_emi!E61-CHI_emi!E108)+CHI_emi!E110</f>
        <v>5484.8715049520315</v>
      </c>
      <c r="F77" s="213">
        <f>(CHI_emi!F5-CHI_emi!F59)+(CHI_emi!F61-CHI_emi!F108)+CHI_emi!F110</f>
        <v>5480.8468176609585</v>
      </c>
      <c r="G77" s="213">
        <f>(CHI_emi!G5-CHI_emi!G59)+(CHI_emi!G61-CHI_emi!G108)+CHI_emi!G110</f>
        <v>4948.3801035762081</v>
      </c>
      <c r="H77" s="213">
        <f>(CHI_emi!H5-CHI_emi!H59)+(CHI_emi!H61-CHI_emi!H108)+CHI_emi!H110</f>
        <v>5179.8195656339722</v>
      </c>
      <c r="I77" s="213">
        <f>(CHI_emi!I5-CHI_emi!I59)+(CHI_emi!I61-CHI_emi!I108)+CHI_emi!I110</f>
        <v>5217.3756124793626</v>
      </c>
      <c r="J77" s="213">
        <f>(CHI_emi!J5-CHI_emi!J59)+(CHI_emi!J61-CHI_emi!J108)+CHI_emi!J110</f>
        <v>6247.4665453461148</v>
      </c>
      <c r="K77" s="213">
        <f>(CHI_emi!K5-CHI_emi!K59)+(CHI_emi!K61-CHI_emi!K108)+CHI_emi!K110</f>
        <v>6357.8166696065873</v>
      </c>
      <c r="L77" s="213">
        <f>(CHI_emi!L5-CHI_emi!L59)+(CHI_emi!L61-CHI_emi!L108)+CHI_emi!L110</f>
        <v>6719.3054644289496</v>
      </c>
      <c r="M77" s="213">
        <f>(CHI_emi!M5-CHI_emi!M59)+(CHI_emi!M61-CHI_emi!M108)+CHI_emi!M110</f>
        <v>6611.4664967135222</v>
      </c>
      <c r="N77" s="213">
        <f>(CHI_emi!N5-CHI_emi!N59)+(CHI_emi!N61-CHI_emi!N108)+CHI_emi!N110</f>
        <v>6494.06086554585</v>
      </c>
      <c r="O77" s="213">
        <f>(CHI_emi!O5-CHI_emi!O59)+(CHI_emi!O61-CHI_emi!O108)+CHI_emi!O110</f>
        <v>6845.4091642480125</v>
      </c>
      <c r="P77" s="213">
        <f>(CHI_emi!P5-CHI_emi!P59)+(CHI_emi!P61-CHI_emi!P108)+CHI_emi!P110</f>
        <v>6534.3141330305407</v>
      </c>
      <c r="Q77" s="213">
        <f>(CHI_emi!Q5-CHI_emi!Q59)+(CHI_emi!Q61-CHI_emi!Q108)+CHI_emi!Q110</f>
        <v>6004.6789845085123</v>
      </c>
      <c r="R77" s="213">
        <f>(CHI_emi!R5-CHI_emi!R59)+(CHI_emi!R61-CHI_emi!R108)+CHI_emi!R110</f>
        <v>5982.3281579064524</v>
      </c>
      <c r="S77" s="213">
        <f>(CHI_emi!S5-CHI_emi!S59)+(CHI_emi!S61-CHI_emi!S108)+CHI_emi!S110</f>
        <v>6585.1552470196211</v>
      </c>
      <c r="T77" s="213">
        <f>(CHI_emi!T5-CHI_emi!T59)+(CHI_emi!T61-CHI_emi!T108)+CHI_emi!T110</f>
        <v>6609.250297685905</v>
      </c>
      <c r="U77" s="213">
        <f>(CHI_emi!U5-CHI_emi!U59)+(CHI_emi!U61-CHI_emi!U108)+CHI_emi!U110</f>
        <v>6840.4627700067567</v>
      </c>
      <c r="V77" s="213">
        <f>(CHI_emi!V5-CHI_emi!V59)+(CHI_emi!V61-CHI_emi!V108)+CHI_emi!V110</f>
        <v>6631.5983014295571</v>
      </c>
      <c r="W77" s="213">
        <f>(CHI_emi!W5-CHI_emi!W59)+(CHI_emi!W61-CHI_emi!W108)+CHI_emi!W110</f>
        <v>6922.4862961069748</v>
      </c>
      <c r="X77" s="213">
        <f>(CHI_emi!X5-CHI_emi!X59)+(CHI_emi!X61-CHI_emi!X108)+CHI_emi!X110</f>
        <v>5800.6335342470084</v>
      </c>
      <c r="Y77" s="213">
        <f>(CHI_emi!Y5-CHI_emi!Y59)+(CHI_emi!Y61-CHI_emi!Y108)+CHI_emi!Y110</f>
        <v>5021.1597247025093</v>
      </c>
      <c r="DA77" s="85"/>
    </row>
    <row r="78" spans="1:105" ht="12" customHeight="1" x14ac:dyDescent="0.25">
      <c r="A78" s="14" t="s">
        <v>146</v>
      </c>
      <c r="B78" s="204">
        <f>CHI_emi!B59+CHI_emi!B108</f>
        <v>4410.7737800000004</v>
      </c>
      <c r="C78" s="204">
        <f>CHI_emi!C59+CHI_emi!C108</f>
        <v>4243.9078499999996</v>
      </c>
      <c r="D78" s="204">
        <f>CHI_emi!D59+CHI_emi!D108</f>
        <v>3438.06819</v>
      </c>
      <c r="E78" s="204">
        <f>CHI_emi!E59+CHI_emi!E108</f>
        <v>4636.0386600000002</v>
      </c>
      <c r="F78" s="204">
        <f>CHI_emi!F59+CHI_emi!F108</f>
        <v>4788.5941800000001</v>
      </c>
      <c r="G78" s="204">
        <f>CHI_emi!G59+CHI_emi!G108</f>
        <v>4886.7791800000005</v>
      </c>
      <c r="H78" s="204">
        <f>CHI_emi!H59+CHI_emi!H108</f>
        <v>5210.7690300000004</v>
      </c>
      <c r="I78" s="204">
        <f>CHI_emi!I59+CHI_emi!I108</f>
        <v>5245.6992399999999</v>
      </c>
      <c r="J78" s="204">
        <f>CHI_emi!J59+CHI_emi!J108</f>
        <v>5051.9318800000001</v>
      </c>
      <c r="K78" s="204">
        <f>CHI_emi!K59+CHI_emi!K108</f>
        <v>4124.5509199999997</v>
      </c>
      <c r="L78" s="204">
        <f>CHI_emi!L59+CHI_emi!L108</f>
        <v>4335.4171399999996</v>
      </c>
      <c r="M78" s="204">
        <f>CHI_emi!M59+CHI_emi!M108</f>
        <v>4658.5706799999998</v>
      </c>
      <c r="N78" s="204">
        <f>CHI_emi!N59+CHI_emi!N108</f>
        <v>4694.3611600000004</v>
      </c>
      <c r="O78" s="204">
        <f>CHI_emi!O59+CHI_emi!O108</f>
        <v>4757.1623099999997</v>
      </c>
      <c r="P78" s="204">
        <f>CHI_emi!P59+CHI_emi!P108</f>
        <v>4838.0958300000002</v>
      </c>
      <c r="Q78" s="204">
        <f>CHI_emi!Q59+CHI_emi!Q108</f>
        <v>5141.1334900000002</v>
      </c>
      <c r="R78" s="204">
        <f>CHI_emi!R59+CHI_emi!R108</f>
        <v>4902.8106399999997</v>
      </c>
      <c r="S78" s="204">
        <f>CHI_emi!S59+CHI_emi!S108</f>
        <v>5174.5793899999999</v>
      </c>
      <c r="T78" s="204">
        <f>CHI_emi!T59+CHI_emi!T108</f>
        <v>4620.0209199999999</v>
      </c>
      <c r="U78" s="204">
        <f>CHI_emi!U59+CHI_emi!U108</f>
        <v>4496.1709899999996</v>
      </c>
      <c r="V78" s="204">
        <f>CHI_emi!V59+CHI_emi!V108</f>
        <v>4866.95975</v>
      </c>
      <c r="W78" s="204">
        <f>CHI_emi!W59+CHI_emi!W108</f>
        <v>4553.4742699999997</v>
      </c>
      <c r="X78" s="204">
        <f>CHI_emi!X59+CHI_emi!X108</f>
        <v>4059.63915</v>
      </c>
      <c r="Y78" s="204">
        <f>CHI_emi!Y59+CHI_emi!Y108</f>
        <v>3047.1940100000002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12463.793926444636</v>
      </c>
      <c r="C79" s="210">
        <f t="shared" si="16"/>
        <v>11740.558990709205</v>
      </c>
      <c r="D79" s="210">
        <f t="shared" si="16"/>
        <v>10563.894168150202</v>
      </c>
      <c r="E79" s="210">
        <f t="shared" si="16"/>
        <v>10120.910164952033</v>
      </c>
      <c r="F79" s="210">
        <f t="shared" si="16"/>
        <v>10269.440997660959</v>
      </c>
      <c r="G79" s="210">
        <f t="shared" si="16"/>
        <v>9835.1592835762076</v>
      </c>
      <c r="H79" s="210">
        <f t="shared" si="16"/>
        <v>10390.588595633973</v>
      </c>
      <c r="I79" s="210">
        <f t="shared" si="16"/>
        <v>10463.074852479363</v>
      </c>
      <c r="J79" s="210">
        <f t="shared" si="16"/>
        <v>11299.398425346115</v>
      </c>
      <c r="K79" s="210">
        <f t="shared" si="16"/>
        <v>10482.367589606587</v>
      </c>
      <c r="L79" s="210">
        <f t="shared" si="16"/>
        <v>11054.722604428949</v>
      </c>
      <c r="M79" s="210">
        <f t="shared" si="16"/>
        <v>11270.037176713522</v>
      </c>
      <c r="N79" s="210">
        <f t="shared" si="16"/>
        <v>11188.422025545849</v>
      </c>
      <c r="O79" s="210">
        <f t="shared" si="16"/>
        <v>11602.571474248012</v>
      </c>
      <c r="P79" s="210">
        <f t="shared" si="16"/>
        <v>11372.409963030541</v>
      </c>
      <c r="Q79" s="210">
        <f t="shared" si="16"/>
        <v>11145.812474508513</v>
      </c>
      <c r="R79" s="210">
        <f t="shared" si="16"/>
        <v>10885.138797906451</v>
      </c>
      <c r="S79" s="210">
        <f t="shared" si="16"/>
        <v>11759.734637019621</v>
      </c>
      <c r="T79" s="210">
        <f t="shared" si="16"/>
        <v>11229.271217685904</v>
      </c>
      <c r="U79" s="210">
        <f t="shared" si="16"/>
        <v>11336.633760006756</v>
      </c>
      <c r="V79" s="210">
        <f t="shared" si="16"/>
        <v>11498.558051429558</v>
      </c>
      <c r="W79" s="210">
        <f t="shared" si="16"/>
        <v>11475.960566106975</v>
      </c>
      <c r="X79" s="210">
        <f t="shared" si="16"/>
        <v>9860.2726842470074</v>
      </c>
      <c r="Y79" s="210">
        <f t="shared" si="16"/>
        <v>8068.3537347025094</v>
      </c>
      <c r="DA79" s="109"/>
    </row>
    <row r="80" spans="1:105" ht="12" customHeight="1" x14ac:dyDescent="0.25">
      <c r="A80" s="51" t="s">
        <v>48</v>
      </c>
      <c r="B80" s="241">
        <f>CHI_emi!B$5</f>
        <v>9638.2260999246319</v>
      </c>
      <c r="C80" s="241">
        <f>CHI_emi!C$5</f>
        <v>9213.1509754118033</v>
      </c>
      <c r="D80" s="241">
        <f>CHI_emi!D$5</f>
        <v>8141.7535700495082</v>
      </c>
      <c r="E80" s="241">
        <f>CHI_emi!E$5</f>
        <v>8230.8288630818806</v>
      </c>
      <c r="F80" s="241">
        <f>CHI_emi!F$5</f>
        <v>8216.3292794882527</v>
      </c>
      <c r="G80" s="241">
        <f>CHI_emi!G$5</f>
        <v>7954.048621107524</v>
      </c>
      <c r="H80" s="241">
        <f>CHI_emi!H$5</f>
        <v>8372.1012465098556</v>
      </c>
      <c r="I80" s="241">
        <f>CHI_emi!I$5</f>
        <v>8456.3497908854843</v>
      </c>
      <c r="J80" s="241">
        <f>CHI_emi!J$5</f>
        <v>8908.2379469015905</v>
      </c>
      <c r="K80" s="241">
        <f>CHI_emi!K$5</f>
        <v>7230.7786743454453</v>
      </c>
      <c r="L80" s="241">
        <f>CHI_emi!L$5</f>
        <v>7613.0437766351388</v>
      </c>
      <c r="M80" s="241">
        <f>CHI_emi!M$5</f>
        <v>9009.5583470232832</v>
      </c>
      <c r="N80" s="241">
        <f>CHI_emi!N$5</f>
        <v>9898.7782015638895</v>
      </c>
      <c r="O80" s="241">
        <f>CHI_emi!O$5</f>
        <v>10134.269161444459</v>
      </c>
      <c r="P80" s="241">
        <f>CHI_emi!P$5</f>
        <v>9939.2813830839659</v>
      </c>
      <c r="Q80" s="241">
        <f>CHI_emi!Q$5</f>
        <v>9143.3785366816192</v>
      </c>
      <c r="R80" s="241">
        <f>CHI_emi!R$5</f>
        <v>8890.291076686286</v>
      </c>
      <c r="S80" s="241">
        <f>CHI_emi!S$5</f>
        <v>9873.8719362804004</v>
      </c>
      <c r="T80" s="241">
        <f>CHI_emi!T$5</f>
        <v>8252.2246168998645</v>
      </c>
      <c r="U80" s="241">
        <f>CHI_emi!U$5</f>
        <v>8164.9343320432745</v>
      </c>
      <c r="V80" s="241">
        <f>CHI_emi!V$5</f>
        <v>8431.1132773999379</v>
      </c>
      <c r="W80" s="241">
        <f>CHI_emi!W$5</f>
        <v>8681.7847976293633</v>
      </c>
      <c r="X80" s="241">
        <f>CHI_emi!X$5</f>
        <v>7660.6345759235655</v>
      </c>
      <c r="Y80" s="241">
        <f>CHI_emi!Y$5</f>
        <v>5499.7707581414525</v>
      </c>
      <c r="DA80" s="83"/>
    </row>
    <row r="81" spans="1:105" ht="12" customHeight="1" x14ac:dyDescent="0.25">
      <c r="A81" s="99" t="s">
        <v>49</v>
      </c>
      <c r="B81" s="282">
        <f>CHI_emi!B$61</f>
        <v>2756.3871442215859</v>
      </c>
      <c r="C81" s="282">
        <f>CHI_emi!C$61</f>
        <v>2463.1654247936858</v>
      </c>
      <c r="D81" s="282">
        <f>CHI_emi!D$61</f>
        <v>2355.4254978016334</v>
      </c>
      <c r="E81" s="282">
        <f>CHI_emi!E$61</f>
        <v>1831.1574485692392</v>
      </c>
      <c r="F81" s="282">
        <f>CHI_emi!F$61</f>
        <v>1985.2416337471639</v>
      </c>
      <c r="G81" s="282">
        <f>CHI_emi!G$61</f>
        <v>1806.3738095011272</v>
      </c>
      <c r="H81" s="282">
        <f>CHI_emi!H$61</f>
        <v>1941.9695343466601</v>
      </c>
      <c r="I81" s="282">
        <f>CHI_emi!I$61</f>
        <v>1884.1936068351415</v>
      </c>
      <c r="J81" s="282">
        <f>CHI_emi!J$61</f>
        <v>2231.0851288467825</v>
      </c>
      <c r="K81" s="282">
        <f>CHI_emi!K$61</f>
        <v>3081.1400443806656</v>
      </c>
      <c r="L81" s="282">
        <f>CHI_emi!L$61</f>
        <v>3266.2437137015445</v>
      </c>
      <c r="M81" s="282">
        <f>CHI_emi!M$61</f>
        <v>2111.3378839562301</v>
      </c>
      <c r="N81" s="282">
        <f>CHI_emi!N$61</f>
        <v>1133.1137411082295</v>
      </c>
      <c r="O81" s="282">
        <f>CHI_emi!O$61</f>
        <v>1305.8581349792998</v>
      </c>
      <c r="P81" s="282">
        <f>CHI_emi!P$61</f>
        <v>1252.7373799849938</v>
      </c>
      <c r="Q81" s="282">
        <f>CHI_emi!Q$61</f>
        <v>1825.0259842123673</v>
      </c>
      <c r="R81" s="282">
        <f>CHI_emi!R$61</f>
        <v>1826.9512917611596</v>
      </c>
      <c r="S81" s="282">
        <f>CHI_emi!S$61</f>
        <v>1732.124961192894</v>
      </c>
      <c r="T81" s="282">
        <f>CHI_emi!T$61</f>
        <v>2843.5952208732715</v>
      </c>
      <c r="U81" s="282">
        <f>CHI_emi!U$61</f>
        <v>3029.7275335208778</v>
      </c>
      <c r="V81" s="282">
        <f>CHI_emi!V$61</f>
        <v>2929.2526652266602</v>
      </c>
      <c r="W81" s="282">
        <f>CHI_emi!W$61</f>
        <v>2644.7644070455426</v>
      </c>
      <c r="X81" s="282">
        <f>CHI_emi!X$61</f>
        <v>2041.6134105681638</v>
      </c>
      <c r="Y81" s="282">
        <f>CHI_emi!Y$61</f>
        <v>2452.4875668451878</v>
      </c>
      <c r="DA81" s="94"/>
    </row>
    <row r="82" spans="1:105" ht="12" customHeight="1" x14ac:dyDescent="0.25">
      <c r="A82" s="52" t="s">
        <v>50</v>
      </c>
      <c r="B82" s="242">
        <f>CHI_emi!B$110</f>
        <v>69.18068229841883</v>
      </c>
      <c r="C82" s="242">
        <f>CHI_emi!C$110</f>
        <v>64.242590503715562</v>
      </c>
      <c r="D82" s="242">
        <f>CHI_emi!D$110</f>
        <v>66.71510029905869</v>
      </c>
      <c r="E82" s="242">
        <f>CHI_emi!E$110</f>
        <v>58.923853300911773</v>
      </c>
      <c r="F82" s="242">
        <f>CHI_emi!F$110</f>
        <v>67.870084425542146</v>
      </c>
      <c r="G82" s="242">
        <f>CHI_emi!G$110</f>
        <v>74.736852967556743</v>
      </c>
      <c r="H82" s="242">
        <f>CHI_emi!H$110</f>
        <v>76.517814777456834</v>
      </c>
      <c r="I82" s="242">
        <f>CHI_emi!I$110</f>
        <v>122.5314547587364</v>
      </c>
      <c r="J82" s="242">
        <f>CHI_emi!J$110</f>
        <v>160.07534959774199</v>
      </c>
      <c r="K82" s="242">
        <f>CHI_emi!K$110</f>
        <v>170.4488708804767</v>
      </c>
      <c r="L82" s="242">
        <f>CHI_emi!L$110</f>
        <v>175.43511409226599</v>
      </c>
      <c r="M82" s="242">
        <f>CHI_emi!M$110</f>
        <v>149.1409457340088</v>
      </c>
      <c r="N82" s="242">
        <f>CHI_emi!N$110</f>
        <v>156.53008287373169</v>
      </c>
      <c r="O82" s="242">
        <f>CHI_emi!O$110</f>
        <v>162.44417782425299</v>
      </c>
      <c r="P82" s="242">
        <f>CHI_emi!P$110</f>
        <v>180.3911999615809</v>
      </c>
      <c r="Q82" s="242">
        <f>CHI_emi!Q$110</f>
        <v>177.40795361452641</v>
      </c>
      <c r="R82" s="242">
        <f>CHI_emi!R$110</f>
        <v>167.89642945900681</v>
      </c>
      <c r="S82" s="242">
        <f>CHI_emi!S$110</f>
        <v>153.7377395463262</v>
      </c>
      <c r="T82" s="242">
        <f>CHI_emi!T$110</f>
        <v>133.45137991276891</v>
      </c>
      <c r="U82" s="242">
        <f>CHI_emi!U$110</f>
        <v>141.9718944426042</v>
      </c>
      <c r="V82" s="242">
        <f>CHI_emi!V$110</f>
        <v>138.1921088029589</v>
      </c>
      <c r="W82" s="242">
        <f>CHI_emi!W$110</f>
        <v>149.4113614320687</v>
      </c>
      <c r="X82" s="242">
        <f>CHI_emi!X$110</f>
        <v>158.02469775527851</v>
      </c>
      <c r="Y82" s="242">
        <f>CHI_emi!Y$110</f>
        <v>116.0954097158692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571.17777705321498</v>
      </c>
      <c r="C85" s="287">
        <f t="shared" si="17"/>
        <v>571.35987244624289</v>
      </c>
      <c r="D85" s="287">
        <f t="shared" si="17"/>
        <v>594.05099713724837</v>
      </c>
      <c r="E85" s="287">
        <f t="shared" si="17"/>
        <v>583.25469371758686</v>
      </c>
      <c r="F85" s="287">
        <f t="shared" si="17"/>
        <v>637.01378612931387</v>
      </c>
      <c r="G85" s="287">
        <f t="shared" si="17"/>
        <v>681.86407366200149</v>
      </c>
      <c r="H85" s="287">
        <f t="shared" si="17"/>
        <v>674.24271738580046</v>
      </c>
      <c r="I85" s="287">
        <f t="shared" si="17"/>
        <v>641.65840507171481</v>
      </c>
      <c r="J85" s="287">
        <f t="shared" si="17"/>
        <v>629.742231357013</v>
      </c>
      <c r="K85" s="287">
        <f t="shared" si="17"/>
        <v>528.67775782472438</v>
      </c>
      <c r="L85" s="287">
        <f t="shared" si="17"/>
        <v>632.87090253595181</v>
      </c>
      <c r="M85" s="287">
        <f t="shared" si="17"/>
        <v>749.40077965552257</v>
      </c>
      <c r="N85" s="287">
        <f t="shared" si="17"/>
        <v>687.32631227733509</v>
      </c>
      <c r="O85" s="287">
        <f t="shared" si="17"/>
        <v>591.01542839616127</v>
      </c>
      <c r="P85" s="287">
        <f t="shared" si="17"/>
        <v>662.32112438425906</v>
      </c>
      <c r="Q85" s="287">
        <f t="shared" si="17"/>
        <v>791.93484146551077</v>
      </c>
      <c r="R85" s="287">
        <f t="shared" si="17"/>
        <v>846.03831218738878</v>
      </c>
      <c r="S85" s="287">
        <f t="shared" si="17"/>
        <v>703.8004651500064</v>
      </c>
      <c r="T85" s="287">
        <f t="shared" si="17"/>
        <v>746.88403191781322</v>
      </c>
      <c r="U85" s="287">
        <f t="shared" si="17"/>
        <v>744.68290102489266</v>
      </c>
      <c r="V85" s="287">
        <f t="shared" si="17"/>
        <v>757.21114996297911</v>
      </c>
      <c r="W85" s="287">
        <f t="shared" si="17"/>
        <v>923.67637028913941</v>
      </c>
      <c r="X85" s="287">
        <f t="shared" si="17"/>
        <v>927.02713548616612</v>
      </c>
      <c r="Y85" s="287">
        <f t="shared" si="17"/>
        <v>857.40120627967087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1278.102804409026</v>
      </c>
      <c r="C86" s="288">
        <f t="shared" si="18"/>
        <v>1278.5102723495684</v>
      </c>
      <c r="D86" s="288">
        <f t="shared" si="18"/>
        <v>1329.2853397066904</v>
      </c>
      <c r="E86" s="288">
        <f t="shared" si="18"/>
        <v>1305.1268618521954</v>
      </c>
      <c r="F86" s="288">
        <f t="shared" si="18"/>
        <v>1425.4215398566432</v>
      </c>
      <c r="G86" s="288">
        <f t="shared" si="18"/>
        <v>1525.7813237575817</v>
      </c>
      <c r="H86" s="288">
        <f t="shared" si="18"/>
        <v>1508.7273044638555</v>
      </c>
      <c r="I86" s="288">
        <f t="shared" si="18"/>
        <v>1435.8146271478179</v>
      </c>
      <c r="J86" s="288">
        <f t="shared" si="18"/>
        <v>1409.1502580941765</v>
      </c>
      <c r="K86" s="288">
        <f t="shared" si="18"/>
        <v>992.27457142493995</v>
      </c>
      <c r="L86" s="288">
        <f t="shared" si="18"/>
        <v>1075.9008532928067</v>
      </c>
      <c r="M86" s="288">
        <f t="shared" si="18"/>
        <v>1670.8253289176182</v>
      </c>
      <c r="N86" s="288">
        <f t="shared" si="18"/>
        <v>3127.4096118554662</v>
      </c>
      <c r="O86" s="288">
        <f t="shared" si="18"/>
        <v>2575.4213351303911</v>
      </c>
      <c r="P86" s="288">
        <f t="shared" si="18"/>
        <v>2922.4815096382249</v>
      </c>
      <c r="Q86" s="288">
        <f t="shared" si="18"/>
        <v>1898.6978635705564</v>
      </c>
      <c r="R86" s="288">
        <f t="shared" si="18"/>
        <v>2069.7694458863584</v>
      </c>
      <c r="S86" s="288">
        <f t="shared" si="18"/>
        <v>1706.8091382856194</v>
      </c>
      <c r="T86" s="288">
        <f t="shared" si="18"/>
        <v>1075.3631397097506</v>
      </c>
      <c r="U86" s="288">
        <f t="shared" si="18"/>
        <v>1003.7855564337282</v>
      </c>
      <c r="V86" s="288">
        <f t="shared" si="18"/>
        <v>1057.6309975928864</v>
      </c>
      <c r="W86" s="288">
        <f t="shared" si="18"/>
        <v>1259.4924154284301</v>
      </c>
      <c r="X86" s="288">
        <f t="shared" si="18"/>
        <v>1276.5996627832749</v>
      </c>
      <c r="Y86" s="288">
        <f t="shared" si="18"/>
        <v>1461.4413176721662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14383.511795267452</v>
      </c>
      <c r="C87" s="289">
        <f t="shared" si="19"/>
        <v>14385.804393666342</v>
      </c>
      <c r="D87" s="289">
        <f t="shared" si="19"/>
        <v>14779.952292705488</v>
      </c>
      <c r="E87" s="289">
        <f t="shared" si="19"/>
        <v>14500.741245699148</v>
      </c>
      <c r="F87" s="289">
        <f t="shared" si="19"/>
        <v>15154.286634778604</v>
      </c>
      <c r="G87" s="289">
        <f t="shared" si="19"/>
        <v>15870.297840044905</v>
      </c>
      <c r="H87" s="289">
        <f t="shared" si="19"/>
        <v>15641.212489065076</v>
      </c>
      <c r="I87" s="289">
        <f t="shared" si="19"/>
        <v>14615.072654746138</v>
      </c>
      <c r="J87" s="289">
        <f t="shared" si="19"/>
        <v>14129.792844086061</v>
      </c>
      <c r="K87" s="289">
        <f t="shared" si="19"/>
        <v>10167.014761648192</v>
      </c>
      <c r="L87" s="289">
        <f t="shared" si="19"/>
        <v>11391.73942577158</v>
      </c>
      <c r="M87" s="289">
        <f t="shared" si="19"/>
        <v>15349.680721759101</v>
      </c>
      <c r="N87" s="289">
        <f t="shared" si="19"/>
        <v>15405.61585116825</v>
      </c>
      <c r="O87" s="289">
        <f t="shared" si="19"/>
        <v>13208.28790139533</v>
      </c>
      <c r="P87" s="289">
        <f t="shared" si="19"/>
        <v>14414.129461851855</v>
      </c>
      <c r="Q87" s="289">
        <f t="shared" si="19"/>
        <v>16390.640680621498</v>
      </c>
      <c r="R87" s="289">
        <f t="shared" si="19"/>
        <v>16678.010153106577</v>
      </c>
      <c r="S87" s="289">
        <f t="shared" si="19"/>
        <v>15934.490729461042</v>
      </c>
      <c r="T87" s="289">
        <f t="shared" si="19"/>
        <v>13249.254549273181</v>
      </c>
      <c r="U87" s="289">
        <f t="shared" si="19"/>
        <v>13304.696936381122</v>
      </c>
      <c r="V87" s="289">
        <f t="shared" si="19"/>
        <v>13353.600101366799</v>
      </c>
      <c r="W87" s="289">
        <f t="shared" si="19"/>
        <v>15091.3232547795</v>
      </c>
      <c r="X87" s="289">
        <f t="shared" si="19"/>
        <v>15522.61451259587</v>
      </c>
      <c r="Y87" s="289">
        <f t="shared" si="19"/>
        <v>15809.914671151433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2.0241421179204888</v>
      </c>
      <c r="C89" s="252">
        <f t="shared" si="20"/>
        <v>1.9310828820472876</v>
      </c>
      <c r="D89" s="252">
        <f t="shared" si="20"/>
        <v>1.8528408321086558</v>
      </c>
      <c r="E89" s="252">
        <f t="shared" si="20"/>
        <v>1.9859582594901646</v>
      </c>
      <c r="F89" s="252">
        <f t="shared" si="20"/>
        <v>1.967367275487546</v>
      </c>
      <c r="G89" s="252">
        <f t="shared" si="20"/>
        <v>2.0564496462548756</v>
      </c>
      <c r="H89" s="252">
        <f t="shared" si="20"/>
        <v>2.1202989015776987</v>
      </c>
      <c r="I89" s="252">
        <f t="shared" si="20"/>
        <v>2.0729846064478572</v>
      </c>
      <c r="J89" s="252">
        <f t="shared" si="20"/>
        <v>1.9934025117283483</v>
      </c>
      <c r="K89" s="252">
        <f t="shared" si="20"/>
        <v>1.8107912359383058</v>
      </c>
      <c r="L89" s="252">
        <f t="shared" si="20"/>
        <v>1.7172364073812922</v>
      </c>
      <c r="M89" s="252">
        <f t="shared" si="20"/>
        <v>1.5713627996402131</v>
      </c>
      <c r="N89" s="252">
        <f t="shared" si="20"/>
        <v>1.6065679735687153</v>
      </c>
      <c r="O89" s="252">
        <f t="shared" si="20"/>
        <v>1.7146870007632395</v>
      </c>
      <c r="P89" s="252">
        <f t="shared" si="20"/>
        <v>1.8114557347916085</v>
      </c>
      <c r="Q89" s="252">
        <f t="shared" si="20"/>
        <v>1.8759959602565288</v>
      </c>
      <c r="R89" s="252">
        <f t="shared" si="20"/>
        <v>1.8030671886652554</v>
      </c>
      <c r="S89" s="252">
        <f t="shared" si="20"/>
        <v>1.6811680676680858</v>
      </c>
      <c r="T89" s="252">
        <f t="shared" si="20"/>
        <v>1.7344603172387822</v>
      </c>
      <c r="U89" s="252">
        <f t="shared" si="20"/>
        <v>1.6950587514198707</v>
      </c>
      <c r="V89" s="252">
        <f t="shared" si="20"/>
        <v>1.789559890468325</v>
      </c>
      <c r="W89" s="252">
        <f t="shared" si="20"/>
        <v>1.5603308955170516</v>
      </c>
      <c r="X89" s="252">
        <f t="shared" si="20"/>
        <v>1.5065210230484682</v>
      </c>
      <c r="Y89" s="252">
        <f t="shared" si="20"/>
        <v>1.5432646648034041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1.0983559037678485</v>
      </c>
      <c r="C90" s="291">
        <f t="shared" si="21"/>
        <v>1.0241144728862963</v>
      </c>
      <c r="D90" s="291">
        <f t="shared" si="21"/>
        <v>0.95431510923914631</v>
      </c>
      <c r="E90" s="291">
        <f t="shared" si="21"/>
        <v>1.1204574166163177</v>
      </c>
      <c r="F90" s="291">
        <f t="shared" si="21"/>
        <v>1.2114002554533272</v>
      </c>
      <c r="G90" s="291">
        <f t="shared" si="21"/>
        <v>1.307921928057342</v>
      </c>
      <c r="H90" s="291">
        <f t="shared" si="21"/>
        <v>1.3884427680217815</v>
      </c>
      <c r="I90" s="291">
        <f t="shared" si="21"/>
        <v>1.350892666150368</v>
      </c>
      <c r="J90" s="291">
        <f t="shared" si="21"/>
        <v>1.326801057427287</v>
      </c>
      <c r="K90" s="291">
        <f t="shared" si="21"/>
        <v>1.2216782518582865</v>
      </c>
      <c r="L90" s="291">
        <f t="shared" si="21"/>
        <v>1.1900638733057969</v>
      </c>
      <c r="M90" s="291">
        <f t="shared" si="21"/>
        <v>0.97772573217953762</v>
      </c>
      <c r="N90" s="291">
        <f t="shared" si="21"/>
        <v>0.95348271188769274</v>
      </c>
      <c r="O90" s="291">
        <f t="shared" si="21"/>
        <v>1.0442215354803075</v>
      </c>
      <c r="P90" s="291">
        <f t="shared" si="21"/>
        <v>1.1505684746504516</v>
      </c>
      <c r="Q90" s="291">
        <f t="shared" si="21"/>
        <v>1.3267293290000688</v>
      </c>
      <c r="R90" s="291">
        <f t="shared" si="21"/>
        <v>1.2668705580424198</v>
      </c>
      <c r="S90" s="291">
        <f t="shared" si="21"/>
        <v>1.1345775105712179</v>
      </c>
      <c r="T90" s="291">
        <f t="shared" si="21"/>
        <v>1.2174013007200133</v>
      </c>
      <c r="U90" s="291">
        <f t="shared" si="21"/>
        <v>1.1885369802503702</v>
      </c>
      <c r="V90" s="291">
        <f t="shared" si="21"/>
        <v>1.2689446737668757</v>
      </c>
      <c r="W90" s="291">
        <f t="shared" si="21"/>
        <v>1.0206279953321289</v>
      </c>
      <c r="X90" s="291">
        <f t="shared" si="21"/>
        <v>1.0462470620079936</v>
      </c>
      <c r="Y90" s="291">
        <f t="shared" si="21"/>
        <v>1.0933212113088453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0.92578621415264051</v>
      </c>
      <c r="C91" s="291">
        <f t="shared" si="22"/>
        <v>0.90696840916099131</v>
      </c>
      <c r="D91" s="291">
        <f t="shared" si="22"/>
        <v>0.89852572286950949</v>
      </c>
      <c r="E91" s="291">
        <f t="shared" si="22"/>
        <v>0.86550084287384677</v>
      </c>
      <c r="F91" s="291">
        <f t="shared" si="22"/>
        <v>0.75596702003421867</v>
      </c>
      <c r="G91" s="291">
        <f t="shared" si="22"/>
        <v>0.74852771819753372</v>
      </c>
      <c r="H91" s="291">
        <f t="shared" si="22"/>
        <v>0.73185613355591705</v>
      </c>
      <c r="I91" s="291">
        <f t="shared" si="22"/>
        <v>0.72209194029748902</v>
      </c>
      <c r="J91" s="291">
        <f t="shared" si="22"/>
        <v>0.66660145430106121</v>
      </c>
      <c r="K91" s="291">
        <f t="shared" si="22"/>
        <v>0.58911298408001922</v>
      </c>
      <c r="L91" s="291">
        <f t="shared" si="22"/>
        <v>0.52717253407549536</v>
      </c>
      <c r="M91" s="291">
        <f t="shared" si="22"/>
        <v>0.59363706746067546</v>
      </c>
      <c r="N91" s="291">
        <f t="shared" si="22"/>
        <v>0.65308526168102254</v>
      </c>
      <c r="O91" s="291">
        <f t="shared" si="22"/>
        <v>0.67046546528293205</v>
      </c>
      <c r="P91" s="291">
        <f t="shared" si="22"/>
        <v>0.66088726014115673</v>
      </c>
      <c r="Q91" s="291">
        <f t="shared" si="22"/>
        <v>0.54926663125646003</v>
      </c>
      <c r="R91" s="291">
        <f t="shared" si="22"/>
        <v>0.53619663062283551</v>
      </c>
      <c r="S91" s="291">
        <f t="shared" si="22"/>
        <v>0.54659055709686777</v>
      </c>
      <c r="T91" s="291">
        <f t="shared" si="22"/>
        <v>0.51705901651876884</v>
      </c>
      <c r="U91" s="291">
        <f t="shared" si="22"/>
        <v>0.50652177116950059</v>
      </c>
      <c r="V91" s="291">
        <f t="shared" si="22"/>
        <v>0.52061521670144939</v>
      </c>
      <c r="W91" s="291">
        <f t="shared" si="22"/>
        <v>0.53970290018492284</v>
      </c>
      <c r="X91" s="291">
        <f t="shared" si="22"/>
        <v>0.46027396104047458</v>
      </c>
      <c r="Y91" s="291">
        <f t="shared" si="22"/>
        <v>0.44994345349455872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1.1268455059862601</v>
      </c>
      <c r="C92" s="291">
        <f t="shared" si="23"/>
        <v>1.1270706160622219</v>
      </c>
      <c r="D92" s="291">
        <f t="shared" si="23"/>
        <v>1.1154976431036019</v>
      </c>
      <c r="E92" s="291">
        <f t="shared" si="23"/>
        <v>1.0472488935040845</v>
      </c>
      <c r="F92" s="291">
        <f t="shared" si="23"/>
        <v>0.91055708903310395</v>
      </c>
      <c r="G92" s="291">
        <f t="shared" si="23"/>
        <v>0.88991091245965015</v>
      </c>
      <c r="H92" s="291">
        <f t="shared" si="23"/>
        <v>0.85620799634664091</v>
      </c>
      <c r="I92" s="291">
        <f t="shared" si="23"/>
        <v>0.83648132014169096</v>
      </c>
      <c r="J92" s="291">
        <f t="shared" si="23"/>
        <v>0.75839968342556152</v>
      </c>
      <c r="K92" s="291">
        <f t="shared" si="23"/>
        <v>0.66989508762017014</v>
      </c>
      <c r="L92" s="291">
        <f t="shared" si="23"/>
        <v>0.59108889737291059</v>
      </c>
      <c r="M92" s="291">
        <f t="shared" si="23"/>
        <v>0.62076430727604626</v>
      </c>
      <c r="N92" s="291">
        <f t="shared" si="23"/>
        <v>0.6437443918181317</v>
      </c>
      <c r="O92" s="291">
        <f t="shared" si="23"/>
        <v>0.67194805110829536</v>
      </c>
      <c r="P92" s="291">
        <f t="shared" si="23"/>
        <v>0.65259744598546077</v>
      </c>
      <c r="Q92" s="291">
        <f t="shared" si="23"/>
        <v>0.5479508734642401</v>
      </c>
      <c r="R92" s="291">
        <f t="shared" si="23"/>
        <v>0.51906822852586798</v>
      </c>
      <c r="S92" s="291">
        <f t="shared" si="23"/>
        <v>0.51045126710702748</v>
      </c>
      <c r="T92" s="291">
        <f t="shared" si="23"/>
        <v>0.52153422771615765</v>
      </c>
      <c r="U92" s="291">
        <f t="shared" si="23"/>
        <v>0.51354018381946875</v>
      </c>
      <c r="V92" s="291">
        <f t="shared" si="23"/>
        <v>0.5284359796582373</v>
      </c>
      <c r="W92" s="291">
        <f t="shared" si="23"/>
        <v>0.53483673723304503</v>
      </c>
      <c r="X92" s="291">
        <f t="shared" si="23"/>
        <v>0.43156037091289434</v>
      </c>
      <c r="Y92" s="291">
        <f t="shared" si="23"/>
        <v>0.43901287124012073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0.45514752644309481</v>
      </c>
      <c r="C93" s="253">
        <f t="shared" si="24"/>
        <v>0.45522007273813292</v>
      </c>
      <c r="D93" s="253">
        <f t="shared" si="24"/>
        <v>0.46769237045331535</v>
      </c>
      <c r="E93" s="253">
        <f t="shared" si="24"/>
        <v>0.5735713749460416</v>
      </c>
      <c r="F93" s="253">
        <f t="shared" si="24"/>
        <v>0.59942211740481977</v>
      </c>
      <c r="G93" s="253">
        <f t="shared" si="24"/>
        <v>0.62774367176695778</v>
      </c>
      <c r="H93" s="253">
        <f t="shared" si="24"/>
        <v>0.61868228673048831</v>
      </c>
      <c r="I93" s="253">
        <f t="shared" si="24"/>
        <v>0.57809371089945727</v>
      </c>
      <c r="J93" s="253">
        <f t="shared" si="24"/>
        <v>0.55889865021134189</v>
      </c>
      <c r="K93" s="253">
        <f t="shared" si="24"/>
        <v>0.40215245118347681</v>
      </c>
      <c r="L93" s="253">
        <f t="shared" si="24"/>
        <v>0.45059597538882962</v>
      </c>
      <c r="M93" s="253">
        <f t="shared" si="24"/>
        <v>0.6071508571448635</v>
      </c>
      <c r="N93" s="253">
        <f t="shared" si="24"/>
        <v>0.60936335018500454</v>
      </c>
      <c r="O93" s="253">
        <f t="shared" si="24"/>
        <v>0.52244886822826819</v>
      </c>
      <c r="P93" s="253">
        <f t="shared" si="24"/>
        <v>0.57014547835868234</v>
      </c>
      <c r="Q93" s="253">
        <f t="shared" si="24"/>
        <v>0.65252494740408107</v>
      </c>
      <c r="R93" s="253">
        <f t="shared" si="24"/>
        <v>0.72444894223529532</v>
      </c>
      <c r="S93" s="253">
        <f t="shared" si="24"/>
        <v>0.71166989429611116</v>
      </c>
      <c r="T93" s="253">
        <f t="shared" si="24"/>
        <v>0.3483788854437499</v>
      </c>
      <c r="U93" s="253">
        <f t="shared" si="24"/>
        <v>0.51519698852307505</v>
      </c>
      <c r="V93" s="253">
        <f t="shared" si="24"/>
        <v>0.49583312644660071</v>
      </c>
      <c r="W93" s="253">
        <f t="shared" si="24"/>
        <v>0.49188493669678468</v>
      </c>
      <c r="X93" s="253">
        <f t="shared" si="24"/>
        <v>0.6172583108648606</v>
      </c>
      <c r="Y93" s="253">
        <f t="shared" si="24"/>
        <v>0.51248135050521593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1.5669804234621103</v>
      </c>
      <c r="C95" s="252">
        <f t="shared" si="25"/>
        <v>1.4822235611987615</v>
      </c>
      <c r="D95" s="252">
        <f t="shared" si="25"/>
        <v>1.4094051237360394</v>
      </c>
      <c r="E95" s="252">
        <f t="shared" si="25"/>
        <v>1.5801897143461008</v>
      </c>
      <c r="F95" s="252">
        <f t="shared" si="25"/>
        <v>1.598620418203565</v>
      </c>
      <c r="G95" s="252">
        <f t="shared" si="25"/>
        <v>1.6932845928578337</v>
      </c>
      <c r="H95" s="252">
        <f t="shared" si="25"/>
        <v>1.7646667149788102</v>
      </c>
      <c r="I95" s="252">
        <f t="shared" si="25"/>
        <v>1.7224183574328407</v>
      </c>
      <c r="J95" s="252">
        <f t="shared" si="25"/>
        <v>1.6582476903509256</v>
      </c>
      <c r="K95" s="252">
        <f t="shared" si="25"/>
        <v>1.5163784037945605</v>
      </c>
      <c r="L95" s="252">
        <f t="shared" si="25"/>
        <v>1.4556077050618961</v>
      </c>
      <c r="M95" s="252">
        <f t="shared" si="25"/>
        <v>1.2809125532408774</v>
      </c>
      <c r="N95" s="252">
        <f t="shared" si="25"/>
        <v>1.2925213807045655</v>
      </c>
      <c r="O95" s="252">
        <f t="shared" si="25"/>
        <v>1.3924122118202225</v>
      </c>
      <c r="P95" s="252">
        <f t="shared" si="25"/>
        <v>1.4930852605327889</v>
      </c>
      <c r="Q95" s="252">
        <f t="shared" si="25"/>
        <v>1.611563627567917</v>
      </c>
      <c r="R95" s="252">
        <f t="shared" si="25"/>
        <v>1.5482604254786712</v>
      </c>
      <c r="S95" s="252">
        <f t="shared" si="25"/>
        <v>1.4295952280151958</v>
      </c>
      <c r="T95" s="252">
        <f t="shared" si="25"/>
        <v>1.5012437909445366</v>
      </c>
      <c r="U95" s="252">
        <f t="shared" si="25"/>
        <v>1.4692375079089373</v>
      </c>
      <c r="V95" s="252">
        <f t="shared" si="25"/>
        <v>1.5588181990431544</v>
      </c>
      <c r="W95" s="252">
        <f t="shared" si="25"/>
        <v>1.3263241515693471</v>
      </c>
      <c r="X95" s="252">
        <f t="shared" si="25"/>
        <v>1.3110151610180654</v>
      </c>
      <c r="Y95" s="252">
        <f t="shared" si="25"/>
        <v>1.3537214916769518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1.0983559037678485</v>
      </c>
      <c r="C96" s="291">
        <f>IF(CHI_ued!C$16=0,"",CHI_ued!C$16/C$10)</f>
        <v>1.0241144728862963</v>
      </c>
      <c r="D96" s="291">
        <f>IF(CHI_ued!D$16=0,"",CHI_ued!D$16/D$10)</f>
        <v>0.95431510923914631</v>
      </c>
      <c r="E96" s="291">
        <f>IF(CHI_ued!E$16=0,"",CHI_ued!E$16/E$10)</f>
        <v>1.1204574166163177</v>
      </c>
      <c r="F96" s="291">
        <f>IF(CHI_ued!F$16=0,"",CHI_ued!F$16/F$10)</f>
        <v>1.2114002554533272</v>
      </c>
      <c r="G96" s="291">
        <f>IF(CHI_ued!G$16=0,"",CHI_ued!G$16/G$10)</f>
        <v>1.307921928057342</v>
      </c>
      <c r="H96" s="291">
        <f>IF(CHI_ued!H$16=0,"",CHI_ued!H$16/H$10)</f>
        <v>1.3884427680217815</v>
      </c>
      <c r="I96" s="291">
        <f>IF(CHI_ued!I$16=0,"",CHI_ued!I$16/I$10)</f>
        <v>1.350892666150368</v>
      </c>
      <c r="J96" s="291">
        <f>IF(CHI_ued!J$16=0,"",CHI_ued!J$16/J$10)</f>
        <v>1.326801057427287</v>
      </c>
      <c r="K96" s="291">
        <f>IF(CHI_ued!K$16=0,"",CHI_ued!K$16/K$10)</f>
        <v>1.2216782518582865</v>
      </c>
      <c r="L96" s="291">
        <f>IF(CHI_ued!L$16=0,"",CHI_ued!L$16/L$10)</f>
        <v>1.1900638733057969</v>
      </c>
      <c r="M96" s="291">
        <f>IF(CHI_ued!M$16=0,"",CHI_ued!M$16/M$10)</f>
        <v>0.97772573217953762</v>
      </c>
      <c r="N96" s="291">
        <f>IF(CHI_ued!N$16=0,"",CHI_ued!N$16/N$10)</f>
        <v>0.95348271188769274</v>
      </c>
      <c r="O96" s="291">
        <f>IF(CHI_ued!O$16=0,"",CHI_ued!O$16/O$10)</f>
        <v>1.0442215354803075</v>
      </c>
      <c r="P96" s="291">
        <f>IF(CHI_ued!P$16=0,"",CHI_ued!P$16/P$10)</f>
        <v>1.1505684746504516</v>
      </c>
      <c r="Q96" s="291">
        <f>IF(CHI_ued!Q$16=0,"",CHI_ued!Q$16/Q$10)</f>
        <v>1.3267293290000688</v>
      </c>
      <c r="R96" s="291">
        <f>IF(CHI_ued!R$16=0,"",CHI_ued!R$16/R$10)</f>
        <v>1.2668705580424198</v>
      </c>
      <c r="S96" s="291">
        <f>IF(CHI_ued!S$16=0,"",CHI_ued!S$16/S$10)</f>
        <v>1.1345775105712179</v>
      </c>
      <c r="T96" s="291">
        <f>IF(CHI_ued!T$16=0,"",CHI_ued!T$16/T$10)</f>
        <v>1.2174013007200133</v>
      </c>
      <c r="U96" s="291">
        <f>IF(CHI_ued!U$16=0,"",CHI_ued!U$16/U$10)</f>
        <v>1.1885369802503702</v>
      </c>
      <c r="V96" s="291">
        <f>IF(CHI_ued!V$16=0,"",CHI_ued!V$16/V$10)</f>
        <v>1.2689446737668757</v>
      </c>
      <c r="W96" s="291">
        <f>IF(CHI_ued!W$16=0,"",CHI_ued!W$16/W$10)</f>
        <v>1.0206279953321289</v>
      </c>
      <c r="X96" s="291">
        <f>IF(CHI_ued!X$16=0,"",CHI_ued!X$16/X$10)</f>
        <v>1.0462470620079936</v>
      </c>
      <c r="Y96" s="291">
        <f>IF(CHI_ued!Y$16=0,"",CHI_ued!Y$16/Y$10)</f>
        <v>1.0933212113088453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0.46862451969426183</v>
      </c>
      <c r="C97" s="291">
        <f>IF((CHI_ued!C$5-CHI_ued!C$16)=0,"",(CHI_ued!C$5-CHI_ued!C$16)/C$10)</f>
        <v>0.45810908831246511</v>
      </c>
      <c r="D97" s="291">
        <f>IF((CHI_ued!D$5-CHI_ued!D$16)=0,"",(CHI_ued!D$5-CHI_ued!D$16)/D$10)</f>
        <v>0.45509001449689307</v>
      </c>
      <c r="E97" s="291">
        <f>IF((CHI_ued!E$5-CHI_ued!E$16)=0,"",(CHI_ued!E$5-CHI_ued!E$16)/E$10)</f>
        <v>0.45973229772978313</v>
      </c>
      <c r="F97" s="291">
        <f>IF((CHI_ued!F$5-CHI_ued!F$16)=0,"",(CHI_ued!F$5-CHI_ued!F$16)/F$10)</f>
        <v>0.3872201627502378</v>
      </c>
      <c r="G97" s="291">
        <f>IF((CHI_ued!G$5-CHI_ued!G$16)=0,"",(CHI_ued!G$5-CHI_ued!G$16)/G$10)</f>
        <v>0.38536266480049169</v>
      </c>
      <c r="H97" s="291">
        <f>IF((CHI_ued!H$5-CHI_ued!H$16)=0,"",(CHI_ued!H$5-CHI_ued!H$16)/H$10)</f>
        <v>0.37622394695702877</v>
      </c>
      <c r="I97" s="291">
        <f>IF((CHI_ued!I$5-CHI_ued!I$16)=0,"",(CHI_ued!I$5-CHI_ued!I$16)/I$10)</f>
        <v>0.37152569128247265</v>
      </c>
      <c r="J97" s="291">
        <f>IF((CHI_ued!J$5-CHI_ued!J$16)=0,"",(CHI_ued!J$5-CHI_ued!J$16)/J$10)</f>
        <v>0.33144663292363863</v>
      </c>
      <c r="K97" s="291">
        <f>IF((CHI_ued!K$5-CHI_ued!K$16)=0,"",(CHI_ued!K$5-CHI_ued!K$16)/K$10)</f>
        <v>0.29470015193627408</v>
      </c>
      <c r="L97" s="291">
        <f>IF((CHI_ued!L$5-CHI_ued!L$16)=0,"",(CHI_ued!L$5-CHI_ued!L$16)/L$10)</f>
        <v>0.26554383175609914</v>
      </c>
      <c r="M97" s="291">
        <f>IF((CHI_ued!M$5-CHI_ued!M$16)=0,"",(CHI_ued!M$5-CHI_ued!M$16)/M$10)</f>
        <v>0.30318682106133987</v>
      </c>
      <c r="N97" s="291">
        <f>IF((CHI_ued!N$5-CHI_ued!N$16)=0,"",(CHI_ued!N$5-CHI_ued!N$16)/N$10)</f>
        <v>0.33903866881687278</v>
      </c>
      <c r="O97" s="291">
        <f>IF((CHI_ued!O$5-CHI_ued!O$16)=0,"",(CHI_ued!O$5-CHI_ued!O$16)/O$10)</f>
        <v>0.34819067633991485</v>
      </c>
      <c r="P97" s="291">
        <f>IF((CHI_ued!P$5-CHI_ued!P$16)=0,"",(CHI_ued!P$5-CHI_ued!P$16)/P$10)</f>
        <v>0.34251678588233736</v>
      </c>
      <c r="Q97" s="291">
        <f>IF((CHI_ued!Q$5-CHI_ued!Q$16)=0,"",(CHI_ued!Q$5-CHI_ued!Q$16)/Q$10)</f>
        <v>0.28483429856784814</v>
      </c>
      <c r="R97" s="291">
        <f>IF((CHI_ued!R$5-CHI_ued!R$16)=0,"",(CHI_ued!R$5-CHI_ued!R$16)/R$10)</f>
        <v>0.28138986743625133</v>
      </c>
      <c r="S97" s="291">
        <f>IF((CHI_ued!S$5-CHI_ued!S$16)=0,"",(CHI_ued!S$5-CHI_ued!S$16)/S$10)</f>
        <v>0.29501771744397787</v>
      </c>
      <c r="T97" s="291">
        <f>IF((CHI_ued!T$5-CHI_ued!T$16)=0,"",(CHI_ued!T$5-CHI_ued!T$16)/T$10)</f>
        <v>0.2838424902245234</v>
      </c>
      <c r="U97" s="291">
        <f>IF((CHI_ued!U$5-CHI_ued!U$16)=0,"",(CHI_ued!U$5-CHI_ued!U$16)/U$10)</f>
        <v>0.28070052765856696</v>
      </c>
      <c r="V97" s="291">
        <f>IF((CHI_ued!V$5-CHI_ued!V$16)=0,"",(CHI_ued!V$5-CHI_ued!V$16)/V$10)</f>
        <v>0.28987352527627874</v>
      </c>
      <c r="W97" s="291">
        <f>IF((CHI_ued!W$5-CHI_ued!W$16)=0,"",(CHI_ued!W$5-CHI_ued!W$16)/W$10)</f>
        <v>0.30569615623721819</v>
      </c>
      <c r="X97" s="291">
        <f>IF((CHI_ued!X$5-CHI_ued!X$16)=0,"",(CHI_ued!X$5-CHI_ued!X$16)/X$10)</f>
        <v>0.2647680990100717</v>
      </c>
      <c r="Y97" s="291">
        <f>IF((CHI_ued!Y$5-CHI_ued!Y$16)=0,"",(CHI_ued!Y$5-CHI_ued!Y$16)/Y$10)</f>
        <v>0.26040028036810642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0.60441576167994382</v>
      </c>
      <c r="C98" s="291">
        <f>IF(CHI_ued!C$61=0,"",CHI_ued!C$61/C$11)</f>
        <v>0.60196188553041208</v>
      </c>
      <c r="D98" s="291">
        <f>IF(CHI_ued!D$61=0,"",CHI_ued!D$61/D$11)</f>
        <v>0.59761289095307135</v>
      </c>
      <c r="E98" s="291">
        <f>IF(CHI_ued!E$61=0,"",CHI_ued!E$61/E$11)</f>
        <v>0.59171622532576917</v>
      </c>
      <c r="F98" s="291">
        <f>IF(CHI_ued!F$61=0,"",CHI_ued!F$61/F$11)</f>
        <v>0.49321320932569179</v>
      </c>
      <c r="G98" s="291">
        <f>IF(CHI_ued!G$61=0,"",CHI_ued!G$61/G$11)</f>
        <v>0.48726184154934493</v>
      </c>
      <c r="H98" s="291">
        <f>IF(CHI_ued!H$61=0,"",CHI_ued!H$61/H$11)</f>
        <v>0.47310423861259954</v>
      </c>
      <c r="I98" s="291">
        <f>IF(CHI_ued!I$61=0,"",CHI_ued!I$61/I$11)</f>
        <v>0.46211179143745829</v>
      </c>
      <c r="J98" s="291">
        <f>IF(CHI_ued!J$61=0,"",CHI_ued!J$61/J$11)</f>
        <v>0.40365679687476891</v>
      </c>
      <c r="K98" s="291">
        <f>IF(CHI_ued!K$61=0,"",CHI_ued!K$61/K$11)</f>
        <v>0.37046563067744553</v>
      </c>
      <c r="L98" s="291">
        <f>IF(CHI_ued!L$61=0,"",CHI_ued!L$61/L$11)</f>
        <v>0.32840482365392948</v>
      </c>
      <c r="M98" s="291">
        <f>IF(CHI_ued!M$61=0,"",CHI_ued!M$61/M$11)</f>
        <v>0.34353665948880946</v>
      </c>
      <c r="N98" s="291">
        <f>IF(CHI_ued!N$61=0,"",CHI_ued!N$61/N$11)</f>
        <v>0.35480597966776362</v>
      </c>
      <c r="O98" s="291">
        <f>IF(CHI_ued!O$61=0,"",CHI_ued!O$61/O$11)</f>
        <v>0.37011546564534464</v>
      </c>
      <c r="P98" s="291">
        <f>IF(CHI_ued!P$61=0,"",CHI_ued!P$61/P$11)</f>
        <v>0.35870946464325809</v>
      </c>
      <c r="Q98" s="291">
        <f>IF(CHI_ued!Q$61=0,"",CHI_ued!Q$61/Q$11)</f>
        <v>0.30135782397206717</v>
      </c>
      <c r="R98" s="291">
        <f>IF(CHI_ued!R$61=0,"",CHI_ued!R$61/R$11)</f>
        <v>0.28502318724483633</v>
      </c>
      <c r="S98" s="291">
        <f>IF(CHI_ued!S$61=0,"",CHI_ued!S$61/S$11)</f>
        <v>0.28160433215670583</v>
      </c>
      <c r="T98" s="291">
        <f>IF(CHI_ued!T$61=0,"",CHI_ued!T$61/T$11)</f>
        <v>0.30127817807042612</v>
      </c>
      <c r="U98" s="291">
        <f>IF(CHI_ued!U$61=0,"",CHI_ued!U$61/U$11)</f>
        <v>0.30568217827152783</v>
      </c>
      <c r="V98" s="291">
        <f>IF(CHI_ued!V$61=0,"",CHI_ued!V$61/V$11)</f>
        <v>0.31703641030638979</v>
      </c>
      <c r="W98" s="291">
        <f>IF(CHI_ued!W$61=0,"",CHI_ued!W$61/W$11)</f>
        <v>0.3224488516928824</v>
      </c>
      <c r="X98" s="291">
        <f>IF(CHI_ued!X$61=0,"",CHI_ued!X$61/X$11)</f>
        <v>0.25847900478991931</v>
      </c>
      <c r="Y98" s="291">
        <f>IF(CHI_ued!Y$61=0,"",CHI_ued!Y$61/Y$11)</f>
        <v>0.26712635973614235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0.22540826465474595</v>
      </c>
      <c r="C99" s="253">
        <f>IF(CHI_ued!C$110=0,"",CHI_ued!C$110/C$12)</f>
        <v>0.22526210452031628</v>
      </c>
      <c r="D99" s="253">
        <f>IF(CHI_ued!D$110=0,"",CHI_ued!D$110/D$12)</f>
        <v>0.2321798319752604</v>
      </c>
      <c r="E99" s="253">
        <f>IF(CHI_ued!E$110=0,"",CHI_ued!E$110/E$12)</f>
        <v>0.2992390865971441</v>
      </c>
      <c r="F99" s="253">
        <f>IF(CHI_ued!F$110=0,"",CHI_ued!F$110/F$12)</f>
        <v>0.30338433612712018</v>
      </c>
      <c r="G99" s="253">
        <f>IF(CHI_ued!G$110=0,"",CHI_ued!G$110/G$12)</f>
        <v>0.32239570830155168</v>
      </c>
      <c r="H99" s="253">
        <f>IF(CHI_ued!H$110=0,"",CHI_ued!H$110/H$12)</f>
        <v>0.3210762910361088</v>
      </c>
      <c r="I99" s="253">
        <f>IF(CHI_ued!I$110=0,"",CHI_ued!I$110/I$12)</f>
        <v>0.3108403926251907</v>
      </c>
      <c r="J99" s="253">
        <f>IF(CHI_ued!J$110=0,"",CHI_ued!J$110/J$12)</f>
        <v>0.28811770690301863</v>
      </c>
      <c r="K99" s="253">
        <f>IF(CHI_ued!K$110=0,"",CHI_ued!K$110/K$12)</f>
        <v>0.21343136673276975</v>
      </c>
      <c r="L99" s="253">
        <f>IF(CHI_ued!L$110=0,"",CHI_ued!L$110/L$12)</f>
        <v>0.23585812436267334</v>
      </c>
      <c r="M99" s="253">
        <f>IF(CHI_ued!M$110=0,"",CHI_ued!M$110/M$12)</f>
        <v>0.3181367093708995</v>
      </c>
      <c r="N99" s="253">
        <f>IF(CHI_ued!N$110=0,"",CHI_ued!N$110/N$12)</f>
        <v>0.31947474131566028</v>
      </c>
      <c r="O99" s="253">
        <f>IF(CHI_ued!O$110=0,"",CHI_ued!O$110/O$12)</f>
        <v>0.27335684234844576</v>
      </c>
      <c r="P99" s="253">
        <f>IF(CHI_ued!P$110=0,"",CHI_ued!P$110/P$12)</f>
        <v>0.29830909315311099</v>
      </c>
      <c r="Q99" s="253">
        <f>IF(CHI_ued!Q$110=0,"",CHI_ued!Q$110/Q$12)</f>
        <v>0.34349866893796754</v>
      </c>
      <c r="R99" s="253">
        <f>IF(CHI_ued!R$110=0,"",CHI_ued!R$110/R$12)</f>
        <v>0.37716053302436892</v>
      </c>
      <c r="S99" s="253">
        <f>IF(CHI_ued!S$110=0,"",CHI_ued!S$110/S$12)</f>
        <v>0.37087554163454406</v>
      </c>
      <c r="T99" s="253">
        <f>IF(CHI_ued!T$110=0,"",CHI_ued!T$110/T$12)</f>
        <v>0.18863636534823108</v>
      </c>
      <c r="U99" s="253">
        <f>IF(CHI_ued!U$110=0,"",CHI_ued!U$110/U$12)</f>
        <v>0.2827124522094413</v>
      </c>
      <c r="V99" s="253">
        <f>IF(CHI_ued!V$110=0,"",CHI_ued!V$110/V$12)</f>
        <v>0.27334555069143845</v>
      </c>
      <c r="W99" s="253">
        <f>IF(CHI_ued!W$110=0,"",CHI_ued!W$110/W$12)</f>
        <v>0.27130548660793585</v>
      </c>
      <c r="X99" s="253">
        <f>IF(CHI_ued!X$110=0,"",CHI_ued!X$110/X$12)</f>
        <v>0.34102464638756352</v>
      </c>
      <c r="Y99" s="253">
        <f>IF(CHI_ued!Y$110=0,"",CHI_ued!Y$110/Y$12)</f>
        <v>0.28288947601205305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3.2501709710602511</v>
      </c>
      <c r="C100" s="313">
        <f t="shared" si="26"/>
        <v>3.3160369926297975</v>
      </c>
      <c r="D100" s="313">
        <f t="shared" si="26"/>
        <v>3.1013138500577204</v>
      </c>
      <c r="E100" s="313">
        <f t="shared" si="26"/>
        <v>2.9267091143597646</v>
      </c>
      <c r="F100" s="313">
        <f t="shared" si="26"/>
        <v>3.5339537179575364</v>
      </c>
      <c r="G100" s="313">
        <f t="shared" si="26"/>
        <v>3.5675046087568907</v>
      </c>
      <c r="H100" s="313">
        <f t="shared" si="26"/>
        <v>3.6250089803543015</v>
      </c>
      <c r="I100" s="313">
        <f t="shared" si="26"/>
        <v>3.6398240573160869</v>
      </c>
      <c r="J100" s="313">
        <f t="shared" si="26"/>
        <v>4.2012498659423487</v>
      </c>
      <c r="K100" s="313">
        <f t="shared" si="26"/>
        <v>3.8211980240193859</v>
      </c>
      <c r="L100" s="313">
        <f t="shared" si="26"/>
        <v>4.0338038174427453</v>
      </c>
      <c r="M100" s="313">
        <f t="shared" si="26"/>
        <v>4.1331955196676278</v>
      </c>
      <c r="N100" s="313">
        <f t="shared" si="26"/>
        <v>4.1591604642299371</v>
      </c>
      <c r="O100" s="313">
        <f t="shared" si="26"/>
        <v>4.1593793300146462</v>
      </c>
      <c r="P100" s="313">
        <f t="shared" si="26"/>
        <v>4.2568661052274841</v>
      </c>
      <c r="Q100" s="313">
        <f t="shared" si="26"/>
        <v>4.3781051535353237</v>
      </c>
      <c r="R100" s="313">
        <f t="shared" si="26"/>
        <v>4.3177115994377298</v>
      </c>
      <c r="S100" s="313">
        <f t="shared" si="26"/>
        <v>4.2532484656178973</v>
      </c>
      <c r="T100" s="313">
        <f t="shared" si="26"/>
        <v>3.8396518728616802</v>
      </c>
      <c r="U100" s="313">
        <f t="shared" si="26"/>
        <v>3.6083773829767258</v>
      </c>
      <c r="V100" s="313">
        <f t="shared" si="26"/>
        <v>3.6517026924195553</v>
      </c>
      <c r="W100" s="313">
        <f t="shared" si="26"/>
        <v>3.5981243653818371</v>
      </c>
      <c r="X100" s="313">
        <f t="shared" si="26"/>
        <v>3.6388293738690094</v>
      </c>
      <c r="Y100" s="313">
        <f t="shared" si="26"/>
        <v>3.4058246266263854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3.8608413391166709</v>
      </c>
      <c r="C101" s="255">
        <f t="shared" si="27"/>
        <v>3.9172581412241363</v>
      </c>
      <c r="D101" s="255">
        <f t="shared" si="27"/>
        <v>3.6134809669021446</v>
      </c>
      <c r="E101" s="255">
        <f t="shared" si="27"/>
        <v>3.6335485010919588</v>
      </c>
      <c r="F101" s="255">
        <f t="shared" si="27"/>
        <v>4.5140743054435344</v>
      </c>
      <c r="G101" s="255">
        <f t="shared" si="27"/>
        <v>4.6485718230544171</v>
      </c>
      <c r="H101" s="255">
        <f t="shared" si="27"/>
        <v>4.7869196508042089</v>
      </c>
      <c r="I101" s="255">
        <f t="shared" si="27"/>
        <v>4.7688068952553753</v>
      </c>
      <c r="J101" s="255">
        <f t="shared" si="27"/>
        <v>5.3438983403922631</v>
      </c>
      <c r="K101" s="255">
        <f t="shared" si="27"/>
        <v>5.3523370355741156</v>
      </c>
      <c r="L101" s="255">
        <f t="shared" si="27"/>
        <v>5.629494594694231</v>
      </c>
      <c r="M101" s="255">
        <f t="shared" si="27"/>
        <v>5.017242909224148</v>
      </c>
      <c r="N101" s="255">
        <f t="shared" si="27"/>
        <v>4.5899025840963521</v>
      </c>
      <c r="O101" s="255">
        <f t="shared" si="27"/>
        <v>4.6224531714223298</v>
      </c>
      <c r="P101" s="255">
        <f t="shared" si="27"/>
        <v>4.7635738519986264</v>
      </c>
      <c r="Q101" s="255">
        <f t="shared" si="27"/>
        <v>5.3953474788907032</v>
      </c>
      <c r="R101" s="255">
        <f t="shared" si="27"/>
        <v>5.319659313410189</v>
      </c>
      <c r="S101" s="255">
        <f t="shared" si="27"/>
        <v>5.0240841991166239</v>
      </c>
      <c r="T101" s="255">
        <f t="shared" si="27"/>
        <v>5.1306151802909614</v>
      </c>
      <c r="U101" s="255">
        <f t="shared" si="27"/>
        <v>4.8519698310604005</v>
      </c>
      <c r="V101" s="255">
        <f t="shared" si="27"/>
        <v>4.9987762737795993</v>
      </c>
      <c r="W101" s="255">
        <f t="shared" si="27"/>
        <v>4.5653980549866144</v>
      </c>
      <c r="X101" s="255">
        <f t="shared" si="27"/>
        <v>4.5688320570397618</v>
      </c>
      <c r="Y101" s="255">
        <f t="shared" si="27"/>
        <v>4.7647647057179476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2.1090404548995227</v>
      </c>
      <c r="C102" s="293">
        <f t="shared" si="28"/>
        <v>2.1240407574316835</v>
      </c>
      <c r="D102" s="293">
        <f t="shared" si="28"/>
        <v>2.0981129019432396</v>
      </c>
      <c r="E102" s="293">
        <f t="shared" si="28"/>
        <v>1.5818923613192937</v>
      </c>
      <c r="F102" s="293">
        <f t="shared" si="28"/>
        <v>1.8879453645634729</v>
      </c>
      <c r="G102" s="293">
        <f t="shared" si="28"/>
        <v>1.7949855009876126</v>
      </c>
      <c r="H102" s="293">
        <f t="shared" si="28"/>
        <v>1.8027762163838585</v>
      </c>
      <c r="I102" s="293">
        <f t="shared" si="28"/>
        <v>1.8163423888609731</v>
      </c>
      <c r="J102" s="293">
        <f t="shared" si="28"/>
        <v>2.3320585437992256</v>
      </c>
      <c r="K102" s="293">
        <f t="shared" si="28"/>
        <v>2.3301433198013388</v>
      </c>
      <c r="L102" s="293">
        <f t="shared" si="28"/>
        <v>2.47396033560796</v>
      </c>
      <c r="M102" s="293">
        <f t="shared" si="28"/>
        <v>2.4205335409193625</v>
      </c>
      <c r="N102" s="293">
        <f t="shared" si="28"/>
        <v>2.4037251088311122</v>
      </c>
      <c r="O102" s="293">
        <f t="shared" si="28"/>
        <v>2.4462515951173169</v>
      </c>
      <c r="P102" s="293">
        <f t="shared" si="28"/>
        <v>2.435063690226662</v>
      </c>
      <c r="Q102" s="293">
        <f t="shared" si="28"/>
        <v>2.3423151634647255</v>
      </c>
      <c r="R102" s="293">
        <f t="shared" si="28"/>
        <v>2.3667551628159362</v>
      </c>
      <c r="S102" s="293">
        <f t="shared" si="28"/>
        <v>2.3772870822204344</v>
      </c>
      <c r="T102" s="293">
        <f t="shared" si="28"/>
        <v>2.275785493087259</v>
      </c>
      <c r="U102" s="293">
        <f t="shared" si="28"/>
        <v>2.1837644096673325</v>
      </c>
      <c r="V102" s="293">
        <f t="shared" si="28"/>
        <v>2.1074352718644205</v>
      </c>
      <c r="W102" s="293">
        <f t="shared" si="28"/>
        <v>2.1752585048092237</v>
      </c>
      <c r="X102" s="293">
        <f t="shared" si="28"/>
        <v>2.135689208979958</v>
      </c>
      <c r="Y102" s="293">
        <f t="shared" si="28"/>
        <v>2.1177440443028535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2.1985030625934336</v>
      </c>
      <c r="C103" s="256">
        <f t="shared" si="29"/>
        <v>2.2198261852857755</v>
      </c>
      <c r="D103" s="256">
        <f t="shared" si="29"/>
        <v>2.1900114415650171</v>
      </c>
      <c r="E103" s="256">
        <f t="shared" si="29"/>
        <v>1.6685681342469161</v>
      </c>
      <c r="F103" s="256">
        <f t="shared" si="29"/>
        <v>1.9820929310247652</v>
      </c>
      <c r="G103" s="256">
        <f t="shared" si="29"/>
        <v>1.8942076908234007</v>
      </c>
      <c r="H103" s="256">
        <f t="shared" si="29"/>
        <v>1.903530279562841</v>
      </c>
      <c r="I103" s="256">
        <f t="shared" si="29"/>
        <v>1.9148264089895375</v>
      </c>
      <c r="J103" s="256">
        <f t="shared" si="29"/>
        <v>2.4313460731204359</v>
      </c>
      <c r="K103" s="256">
        <f t="shared" si="29"/>
        <v>2.4363302270108034</v>
      </c>
      <c r="L103" s="256">
        <f t="shared" si="29"/>
        <v>2.5828836700645335</v>
      </c>
      <c r="M103" s="256">
        <f t="shared" si="29"/>
        <v>2.5393272466827668</v>
      </c>
      <c r="N103" s="256">
        <f t="shared" si="29"/>
        <v>2.5236192916836484</v>
      </c>
      <c r="O103" s="256">
        <f t="shared" si="29"/>
        <v>2.5672638795358491</v>
      </c>
      <c r="P103" s="256">
        <f t="shared" si="29"/>
        <v>2.5562151214513831</v>
      </c>
      <c r="Q103" s="256">
        <f t="shared" si="29"/>
        <v>2.464879174470533</v>
      </c>
      <c r="R103" s="256">
        <f t="shared" si="29"/>
        <v>2.1550946436291909</v>
      </c>
      <c r="S103" s="256">
        <f t="shared" si="29"/>
        <v>2.1665067920988172</v>
      </c>
      <c r="T103" s="256">
        <f t="shared" si="29"/>
        <v>2.0029906342311561</v>
      </c>
      <c r="U103" s="256">
        <f t="shared" si="29"/>
        <v>1.9840050989729476</v>
      </c>
      <c r="V103" s="256">
        <f t="shared" si="29"/>
        <v>1.9133659219426182</v>
      </c>
      <c r="W103" s="256">
        <f t="shared" si="29"/>
        <v>2.0768774503445728</v>
      </c>
      <c r="X103" s="256">
        <f t="shared" si="29"/>
        <v>2.0503836759693814</v>
      </c>
      <c r="Y103" s="256">
        <f t="shared" si="29"/>
        <v>2.0489066152664108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PL: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5458.1497597785938</v>
      </c>
      <c r="C5" s="223">
        <f t="shared" si="0"/>
        <v>5007.65902673453</v>
      </c>
      <c r="D5" s="223">
        <f t="shared" si="0"/>
        <v>4646.2201092336982</v>
      </c>
      <c r="E5" s="223">
        <f t="shared" si="0"/>
        <v>5197.7481372137572</v>
      </c>
      <c r="F5" s="223">
        <f t="shared" si="0"/>
        <v>4736.8728368145685</v>
      </c>
      <c r="G5" s="223">
        <f t="shared" si="0"/>
        <v>4700.8770106863067</v>
      </c>
      <c r="H5" s="223">
        <f t="shared" si="0"/>
        <v>5066.9860117583339</v>
      </c>
      <c r="I5" s="223">
        <f t="shared" si="0"/>
        <v>5090.6915289170156</v>
      </c>
      <c r="J5" s="223">
        <f t="shared" si="0"/>
        <v>4984.9678932719535</v>
      </c>
      <c r="K5" s="223">
        <f t="shared" si="0"/>
        <v>4152.5168615457205</v>
      </c>
      <c r="L5" s="223">
        <f t="shared" si="0"/>
        <v>4405.2061090662828</v>
      </c>
      <c r="M5" s="223">
        <f t="shared" si="0"/>
        <v>4753.2847376135242</v>
      </c>
      <c r="N5" s="223">
        <f t="shared" si="0"/>
        <v>5305.2682405451233</v>
      </c>
      <c r="O5" s="223">
        <f t="shared" si="0"/>
        <v>5606.9716105083799</v>
      </c>
      <c r="P5" s="223">
        <f t="shared" si="0"/>
        <v>5719.0307139577935</v>
      </c>
      <c r="Q5" s="223">
        <f t="shared" si="0"/>
        <v>5788.0991642255431</v>
      </c>
      <c r="R5" s="223">
        <f t="shared" si="0"/>
        <v>5619.7887487886392</v>
      </c>
      <c r="S5" s="223">
        <f t="shared" si="0"/>
        <v>6044.7673265835356</v>
      </c>
      <c r="T5" s="223">
        <f t="shared" si="0"/>
        <v>5395.4273733337159</v>
      </c>
      <c r="U5" s="223">
        <f t="shared" si="0"/>
        <v>5631.4631055903446</v>
      </c>
      <c r="V5" s="223">
        <f t="shared" si="0"/>
        <v>5797.6314502363048</v>
      </c>
      <c r="W5" s="223">
        <f t="shared" si="0"/>
        <v>5497.8428649923171</v>
      </c>
      <c r="X5" s="223">
        <f t="shared" si="0"/>
        <v>5488.0535715742144</v>
      </c>
      <c r="Y5" s="223">
        <f t="shared" si="0"/>
        <v>3959.0009285047486</v>
      </c>
      <c r="DA5" s="89"/>
    </row>
    <row r="6" spans="1:105" ht="12" customHeight="1" x14ac:dyDescent="0.25">
      <c r="A6" s="55" t="s">
        <v>91</v>
      </c>
      <c r="B6" s="259">
        <v>9.593473012308916</v>
      </c>
      <c r="C6" s="259">
        <v>9.7677075879037023</v>
      </c>
      <c r="D6" s="259">
        <v>9.263281655517158</v>
      </c>
      <c r="E6" s="259">
        <v>9.8810820969193109</v>
      </c>
      <c r="F6" s="259">
        <v>9.6599997824618331</v>
      </c>
      <c r="G6" s="259">
        <v>9.2354165796721528</v>
      </c>
      <c r="H6" s="259">
        <v>9.8031899582123536</v>
      </c>
      <c r="I6" s="259">
        <v>9.7700440143922371</v>
      </c>
      <c r="J6" s="259">
        <v>9.3987462150549241</v>
      </c>
      <c r="K6" s="259">
        <v>7.1264162884071087</v>
      </c>
      <c r="L6" s="259">
        <v>6.686531748560685</v>
      </c>
      <c r="M6" s="259">
        <v>10.196737684450451</v>
      </c>
      <c r="N6" s="259">
        <v>12.995560520956159</v>
      </c>
      <c r="O6" s="259">
        <v>13.03521282569538</v>
      </c>
      <c r="P6" s="259">
        <v>12.739026551177551</v>
      </c>
      <c r="Q6" s="259">
        <v>11.183413419756191</v>
      </c>
      <c r="R6" s="259">
        <v>10.84231129028054</v>
      </c>
      <c r="S6" s="259">
        <v>12.208599531870959</v>
      </c>
      <c r="T6" s="259">
        <v>9.2869765423338357</v>
      </c>
      <c r="U6" s="259">
        <v>9.3559038038332201</v>
      </c>
      <c r="V6" s="259">
        <v>9.6182821383248527</v>
      </c>
      <c r="W6" s="259">
        <v>9.842180469538059</v>
      </c>
      <c r="X6" s="259">
        <v>9.8319184283154826</v>
      </c>
      <c r="Y6" s="259">
        <v>6.6726017605700179</v>
      </c>
      <c r="DA6" s="67" t="s">
        <v>987</v>
      </c>
    </row>
    <row r="7" spans="1:105" ht="12" customHeight="1" x14ac:dyDescent="0.25">
      <c r="A7" s="173" t="s">
        <v>92</v>
      </c>
      <c r="B7" s="224">
        <v>75.906430782191549</v>
      </c>
      <c r="C7" s="224">
        <v>77.285026910546875</v>
      </c>
      <c r="D7" s="224">
        <v>73.293857907171869</v>
      </c>
      <c r="E7" s="224">
        <v>78.182079970477957</v>
      </c>
      <c r="F7" s="224">
        <v>76.432810505915782</v>
      </c>
      <c r="G7" s="224">
        <v>73.073381084215697</v>
      </c>
      <c r="H7" s="224">
        <v>77.565774047935577</v>
      </c>
      <c r="I7" s="224">
        <v>77.3035134164558</v>
      </c>
      <c r="J7" s="224">
        <v>74.365694060648337</v>
      </c>
      <c r="K7" s="224">
        <v>56.386339339986868</v>
      </c>
      <c r="L7" s="224">
        <v>52.905841158236868</v>
      </c>
      <c r="M7" s="224">
        <v>80.679641487063464</v>
      </c>
      <c r="N7" s="224">
        <v>102.8247657437592</v>
      </c>
      <c r="O7" s="224">
        <v>103.1385066508509</v>
      </c>
      <c r="P7" s="224">
        <v>100.7949921679856</v>
      </c>
      <c r="Q7" s="224">
        <v>88.486515317881441</v>
      </c>
      <c r="R7" s="224">
        <v>85.787613142675355</v>
      </c>
      <c r="S7" s="224">
        <v>96.598094780111595</v>
      </c>
      <c r="T7" s="224">
        <v>73.481338945971331</v>
      </c>
      <c r="U7" s="224">
        <v>74.026712075941674</v>
      </c>
      <c r="V7" s="224">
        <v>76.102728015141409</v>
      </c>
      <c r="W7" s="224">
        <v>77.87427864739702</v>
      </c>
      <c r="X7" s="224">
        <v>77.793082304764297</v>
      </c>
      <c r="Y7" s="224">
        <v>52.79562292258295</v>
      </c>
      <c r="DA7" s="177" t="s">
        <v>988</v>
      </c>
    </row>
    <row r="8" spans="1:105" ht="12" customHeight="1" x14ac:dyDescent="0.25">
      <c r="A8" s="173" t="s">
        <v>93</v>
      </c>
      <c r="B8" s="224">
        <v>83.772734026418803</v>
      </c>
      <c r="C8" s="224">
        <v>85.294196247741638</v>
      </c>
      <c r="D8" s="224">
        <v>80.889416100278012</v>
      </c>
      <c r="E8" s="224">
        <v>86.28421233231856</v>
      </c>
      <c r="F8" s="224">
        <v>84.353663311830516</v>
      </c>
      <c r="G8" s="224">
        <v>80.646090916124706</v>
      </c>
      <c r="H8" s="224">
        <v>85.604037654151966</v>
      </c>
      <c r="I8" s="224">
        <v>85.314598539439828</v>
      </c>
      <c r="J8" s="224">
        <v>82.072328326288627</v>
      </c>
      <c r="K8" s="224">
        <v>62.229744694573768</v>
      </c>
      <c r="L8" s="224">
        <v>58.388556992100717</v>
      </c>
      <c r="M8" s="224">
        <v>89.040600091399227</v>
      </c>
      <c r="N8" s="224">
        <v>113.4806585320525</v>
      </c>
      <c r="O8" s="224">
        <v>113.82691290460259</v>
      </c>
      <c r="P8" s="224">
        <v>111.2405363165178</v>
      </c>
      <c r="Q8" s="224">
        <v>97.656512580863293</v>
      </c>
      <c r="R8" s="224">
        <v>94.677918912882419</v>
      </c>
      <c r="S8" s="224">
        <v>106.60870782731649</v>
      </c>
      <c r="T8" s="224">
        <v>81.096326095076876</v>
      </c>
      <c r="U8" s="224">
        <v>81.698217103406051</v>
      </c>
      <c r="V8" s="224">
        <v>83.989373851484686</v>
      </c>
      <c r="W8" s="224">
        <v>85.944513072246252</v>
      </c>
      <c r="X8" s="224">
        <v>85.854902224453852</v>
      </c>
      <c r="Y8" s="224">
        <v>58.26691666670073</v>
      </c>
      <c r="DA8" s="177" t="s">
        <v>989</v>
      </c>
    </row>
    <row r="9" spans="1:105" ht="12" customHeight="1" x14ac:dyDescent="0.25">
      <c r="A9" s="173" t="s">
        <v>94</v>
      </c>
      <c r="B9" s="224">
        <v>136.30084762421421</v>
      </c>
      <c r="C9" s="224">
        <v>138.77631404899529</v>
      </c>
      <c r="D9" s="224">
        <v>131.6095995484483</v>
      </c>
      <c r="E9" s="224">
        <v>140.38710105574239</v>
      </c>
      <c r="F9" s="224">
        <v>137.24603766643449</v>
      </c>
      <c r="G9" s="224">
        <v>131.21370189470869</v>
      </c>
      <c r="H9" s="224">
        <v>139.2804356682025</v>
      </c>
      <c r="I9" s="224">
        <v>138.80950921308141</v>
      </c>
      <c r="J9" s="224">
        <v>133.53423458566041</v>
      </c>
      <c r="K9" s="224">
        <v>101.2497329576703</v>
      </c>
      <c r="L9" s="224">
        <v>95.000000919968528</v>
      </c>
      <c r="M9" s="224">
        <v>144.8718297960653</v>
      </c>
      <c r="N9" s="224">
        <v>184.6365661408984</v>
      </c>
      <c r="O9" s="224">
        <v>185.1999327902104</v>
      </c>
      <c r="P9" s="224">
        <v>180.9918175206264</v>
      </c>
      <c r="Q9" s="224">
        <v>158.89018778590551</v>
      </c>
      <c r="R9" s="224">
        <v>154.04392311050549</v>
      </c>
      <c r="S9" s="224">
        <v>173.45568829594299</v>
      </c>
      <c r="T9" s="224">
        <v>131.94624855484349</v>
      </c>
      <c r="U9" s="224">
        <v>132.92554397316891</v>
      </c>
      <c r="V9" s="224">
        <v>136.65332736751981</v>
      </c>
      <c r="W9" s="224">
        <v>139.8343997786113</v>
      </c>
      <c r="X9" s="224">
        <v>139.68860013804351</v>
      </c>
      <c r="Y9" s="224">
        <v>94.8020883216752</v>
      </c>
      <c r="DA9" s="177" t="s">
        <v>990</v>
      </c>
    </row>
    <row r="10" spans="1:105" ht="12" customHeight="1" x14ac:dyDescent="0.25">
      <c r="A10" s="56" t="s">
        <v>95</v>
      </c>
      <c r="B10" s="260">
        <v>41.663557895021221</v>
      </c>
      <c r="C10" s="260">
        <v>43.956463816253873</v>
      </c>
      <c r="D10" s="260">
        <v>40.709340375245837</v>
      </c>
      <c r="E10" s="260">
        <v>37.970215276251551</v>
      </c>
      <c r="F10" s="260">
        <v>34.547727380222142</v>
      </c>
      <c r="G10" s="260">
        <v>33.045578185779711</v>
      </c>
      <c r="H10" s="260">
        <v>34.440510186977853</v>
      </c>
      <c r="I10" s="260">
        <v>34.227333943489583</v>
      </c>
      <c r="J10" s="260">
        <v>33.853230606561411</v>
      </c>
      <c r="K10" s="260">
        <v>27.91701988232953</v>
      </c>
      <c r="L10" s="260">
        <v>28.734100777299751</v>
      </c>
      <c r="M10" s="260">
        <v>40.322858511255433</v>
      </c>
      <c r="N10" s="260">
        <v>48.735434454446072</v>
      </c>
      <c r="O10" s="260">
        <v>50.018772460901353</v>
      </c>
      <c r="P10" s="260">
        <v>47.26551508921537</v>
      </c>
      <c r="Q10" s="260">
        <v>39.064602044576148</v>
      </c>
      <c r="R10" s="260">
        <v>37.25299896300298</v>
      </c>
      <c r="S10" s="260">
        <v>43.153569627403549</v>
      </c>
      <c r="T10" s="260">
        <v>34.74035716008899</v>
      </c>
      <c r="U10" s="260">
        <v>35.488420839097337</v>
      </c>
      <c r="V10" s="260">
        <v>36.367846373779287</v>
      </c>
      <c r="W10" s="260">
        <v>40.545780248632887</v>
      </c>
      <c r="X10" s="260">
        <v>36.903871410913418</v>
      </c>
      <c r="Y10" s="260">
        <v>26.362651550917501</v>
      </c>
      <c r="DA10" s="68" t="s">
        <v>991</v>
      </c>
    </row>
    <row r="11" spans="1:105" ht="12" customHeight="1" x14ac:dyDescent="0.25">
      <c r="A11" s="37" t="s">
        <v>159</v>
      </c>
      <c r="B11" s="226">
        <v>3.47358669939547</v>
      </c>
      <c r="C11" s="226">
        <v>13.322806797629729</v>
      </c>
      <c r="D11" s="226">
        <v>12.39412308341093</v>
      </c>
      <c r="E11" s="226">
        <v>10.424307119586951</v>
      </c>
      <c r="F11" s="226">
        <v>7.2734167785386026</v>
      </c>
      <c r="G11" s="226">
        <v>6.5857380546584112</v>
      </c>
      <c r="H11" s="226">
        <v>6.5365904354090114</v>
      </c>
      <c r="I11" s="226">
        <v>6.1607928427201486</v>
      </c>
      <c r="J11" s="226">
        <v>6.7758518645447419</v>
      </c>
      <c r="K11" s="226">
        <v>6.6247990839346764</v>
      </c>
      <c r="L11" s="226">
        <v>6.2625012371209747</v>
      </c>
      <c r="M11" s="226">
        <v>6.4222891522454377</v>
      </c>
      <c r="N11" s="226">
        <v>6.8491174984129097</v>
      </c>
      <c r="O11" s="226">
        <v>7.9533804334731002</v>
      </c>
      <c r="P11" s="226">
        <v>4.8554086974768236</v>
      </c>
      <c r="Q11" s="226">
        <v>2.7305216275666422</v>
      </c>
      <c r="R11" s="226">
        <v>2.486890082900723</v>
      </c>
      <c r="S11" s="226">
        <v>3.2657636752370549</v>
      </c>
      <c r="T11" s="226">
        <v>2.515881227251302</v>
      </c>
      <c r="U11" s="226">
        <v>2.9873642771662299</v>
      </c>
      <c r="V11" s="226">
        <v>2.600311254810082</v>
      </c>
      <c r="W11" s="226">
        <v>0.58178749496815818</v>
      </c>
      <c r="X11" s="226">
        <v>5.7524649901784342</v>
      </c>
      <c r="Y11" s="226">
        <v>2.208240804312692</v>
      </c>
      <c r="DA11" s="69" t="s">
        <v>992</v>
      </c>
    </row>
    <row r="12" spans="1:105" ht="12" customHeight="1" x14ac:dyDescent="0.25">
      <c r="A12" s="37" t="s">
        <v>35</v>
      </c>
      <c r="B12" s="226">
        <v>25.52764136946174</v>
      </c>
      <c r="C12" s="226">
        <v>19.070444708454168</v>
      </c>
      <c r="D12" s="226">
        <v>16.72522694867871</v>
      </c>
      <c r="E12" s="226">
        <v>12.8401026534202</v>
      </c>
      <c r="F12" s="226">
        <v>11.994041368373299</v>
      </c>
      <c r="G12" s="226">
        <v>12.171576343973969</v>
      </c>
      <c r="H12" s="226">
        <v>12.62444695365158</v>
      </c>
      <c r="I12" s="226">
        <v>12.57255140215087</v>
      </c>
      <c r="J12" s="226">
        <v>12.493651740068801</v>
      </c>
      <c r="K12" s="226">
        <v>11.912241654788691</v>
      </c>
      <c r="L12" s="226">
        <v>14.93773889430571</v>
      </c>
      <c r="M12" s="226">
        <v>21.462172726220491</v>
      </c>
      <c r="N12" s="226">
        <v>24.661557108742361</v>
      </c>
      <c r="O12" s="226">
        <v>25.682905285659789</v>
      </c>
      <c r="P12" s="226">
        <v>25.351182739840731</v>
      </c>
      <c r="Q12" s="226">
        <v>20.177567263927941</v>
      </c>
      <c r="R12" s="226">
        <v>17.754260622860851</v>
      </c>
      <c r="S12" s="226">
        <v>21.469160779688291</v>
      </c>
      <c r="T12" s="226">
        <v>19.498773055298241</v>
      </c>
      <c r="U12" s="226">
        <v>19.78033963420356</v>
      </c>
      <c r="V12" s="226">
        <v>21.078174305745421</v>
      </c>
      <c r="W12" s="226">
        <v>28.490007571388791</v>
      </c>
      <c r="X12" s="226">
        <v>18.07110924213929</v>
      </c>
      <c r="Y12" s="226">
        <v>16.462611948341561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12.66232982616401</v>
      </c>
      <c r="C15" s="226">
        <v>11.56321231016997</v>
      </c>
      <c r="D15" s="226">
        <v>11.589990343156209</v>
      </c>
      <c r="E15" s="226">
        <v>14.705805503244401</v>
      </c>
      <c r="F15" s="226">
        <v>15.280269233310239</v>
      </c>
      <c r="G15" s="226">
        <v>14.288263787147329</v>
      </c>
      <c r="H15" s="226">
        <v>15.27947279791726</v>
      </c>
      <c r="I15" s="226">
        <v>15.49398969861857</v>
      </c>
      <c r="J15" s="226">
        <v>14.58372700194786</v>
      </c>
      <c r="K15" s="226">
        <v>9.3799791436061657</v>
      </c>
      <c r="L15" s="226">
        <v>7.5338606458730686</v>
      </c>
      <c r="M15" s="226">
        <v>12.438396632789511</v>
      </c>
      <c r="N15" s="226">
        <v>17.224759847290802</v>
      </c>
      <c r="O15" s="226">
        <v>16.38248674176846</v>
      </c>
      <c r="P15" s="226">
        <v>17.05892365189781</v>
      </c>
      <c r="Q15" s="226">
        <v>16.156513153081569</v>
      </c>
      <c r="R15" s="226">
        <v>17.0118482572414</v>
      </c>
      <c r="S15" s="226">
        <v>18.4186451724782</v>
      </c>
      <c r="T15" s="226">
        <v>12.725702877539449</v>
      </c>
      <c r="U15" s="226">
        <v>12.720716927727549</v>
      </c>
      <c r="V15" s="226">
        <v>12.689360813223789</v>
      </c>
      <c r="W15" s="226">
        <v>11.47398518227595</v>
      </c>
      <c r="X15" s="226">
        <v>13.0802971785957</v>
      </c>
      <c r="Y15" s="226">
        <v>7.6917987982632523</v>
      </c>
      <c r="DA15" s="69" t="s">
        <v>996</v>
      </c>
    </row>
    <row r="16" spans="1:105" ht="12" customHeight="1" x14ac:dyDescent="0.25">
      <c r="A16" s="134" t="s">
        <v>997</v>
      </c>
      <c r="B16" s="314">
        <v>2961.7441182740972</v>
      </c>
      <c r="C16" s="314">
        <v>2655.720338177051</v>
      </c>
      <c r="D16" s="314">
        <v>2393.0593358342262</v>
      </c>
      <c r="E16" s="314">
        <v>2932.516543192557</v>
      </c>
      <c r="F16" s="314">
        <v>2916.714655195768</v>
      </c>
      <c r="G16" s="314">
        <v>2989.8033898250092</v>
      </c>
      <c r="H16" s="314">
        <v>3318.0322257671</v>
      </c>
      <c r="I16" s="314">
        <v>3317.4283256409608</v>
      </c>
      <c r="J16" s="314">
        <v>3317.9754882016709</v>
      </c>
      <c r="K16" s="314">
        <v>2801.5595832042532</v>
      </c>
      <c r="L16" s="314">
        <v>3052.8566843398798</v>
      </c>
      <c r="M16" s="314">
        <v>2957.5657521007229</v>
      </c>
      <c r="N16" s="314">
        <v>3148.6259109535608</v>
      </c>
      <c r="O16" s="314">
        <v>3414.5709986215661</v>
      </c>
      <c r="P16" s="314">
        <v>3632.5129665917489</v>
      </c>
      <c r="Q16" s="314">
        <v>4093.420819141174</v>
      </c>
      <c r="R16" s="314">
        <v>3948.574380929595</v>
      </c>
      <c r="S16" s="314">
        <v>4079.45951227252</v>
      </c>
      <c r="T16" s="314">
        <v>3786.9994700677621</v>
      </c>
      <c r="U16" s="314">
        <v>3948.6549644979209</v>
      </c>
      <c r="V16" s="314">
        <v>4110.9959987510692</v>
      </c>
      <c r="W16" s="314">
        <v>3596.193831750501</v>
      </c>
      <c r="X16" s="314">
        <v>3811.3374042290211</v>
      </c>
      <c r="Y16" s="314">
        <v>2804.7423034059138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3.6611365873359278</v>
      </c>
      <c r="H17" s="315">
        <v>3.4841638870112579</v>
      </c>
      <c r="I17" s="315">
        <v>3.48427776452955</v>
      </c>
      <c r="J17" s="315">
        <v>0</v>
      </c>
      <c r="K17" s="315">
        <v>0</v>
      </c>
      <c r="L17" s="315">
        <v>0</v>
      </c>
      <c r="M17" s="315">
        <v>1.85802337137986</v>
      </c>
      <c r="N17" s="315">
        <v>2.5311496152662838</v>
      </c>
      <c r="O17" s="315">
        <v>3.1058518299933149</v>
      </c>
      <c r="P17" s="315">
        <v>3.1052326466405211</v>
      </c>
      <c r="Q17" s="315">
        <v>5.5744099649341692</v>
      </c>
      <c r="R17" s="315">
        <v>4.963225613356081</v>
      </c>
      <c r="S17" s="315">
        <v>14.536444868330859</v>
      </c>
      <c r="T17" s="315">
        <v>2.434270629778891</v>
      </c>
      <c r="U17" s="315">
        <v>11.626281877865379</v>
      </c>
      <c r="V17" s="315">
        <v>11.43456577815993</v>
      </c>
      <c r="W17" s="315">
        <v>11.62648323301806</v>
      </c>
      <c r="X17" s="315">
        <v>10.2822871883061</v>
      </c>
      <c r="Y17" s="315">
        <v>8.1083404987102305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74.562940670679282</v>
      </c>
      <c r="C19" s="315">
        <v>102.8064488392089</v>
      </c>
      <c r="D19" s="315">
        <v>105.06595012897679</v>
      </c>
      <c r="E19" s="315">
        <v>90.379277730008596</v>
      </c>
      <c r="F19" s="315">
        <v>81.341358555460005</v>
      </c>
      <c r="G19" s="315">
        <v>73.433190025795355</v>
      </c>
      <c r="H19" s="315">
        <v>102.8064488392089</v>
      </c>
      <c r="I19" s="315">
        <v>99.417196904557173</v>
      </c>
      <c r="J19" s="315">
        <v>103.9361994840929</v>
      </c>
      <c r="K19" s="315">
        <v>107.67171109200341</v>
      </c>
      <c r="L19" s="315">
        <v>81.303181427343077</v>
      </c>
      <c r="M19" s="315">
        <v>115.3625967325881</v>
      </c>
      <c r="N19" s="315">
        <v>92.29002579535684</v>
      </c>
      <c r="O19" s="315">
        <v>123.05339638865</v>
      </c>
      <c r="P19" s="315">
        <v>127.4481513327601</v>
      </c>
      <c r="Q19" s="315">
        <v>143.92854686156491</v>
      </c>
      <c r="R19" s="315">
        <v>113.16517626827169</v>
      </c>
      <c r="S19" s="315">
        <v>110.56784178847811</v>
      </c>
      <c r="T19" s="315">
        <v>108.9330180567498</v>
      </c>
      <c r="U19" s="315">
        <v>110.16466036113501</v>
      </c>
      <c r="V19" s="315">
        <v>88.644625967325865</v>
      </c>
      <c r="W19" s="315">
        <v>76.397506448839209</v>
      </c>
      <c r="X19" s="315">
        <v>159.16956147893379</v>
      </c>
      <c r="Y19" s="315">
        <v>83.057781599312122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248.85357657160381</v>
      </c>
      <c r="C22" s="315">
        <v>177.8015935510839</v>
      </c>
      <c r="D22" s="315">
        <v>214.20198415752799</v>
      </c>
      <c r="E22" s="315">
        <v>239.26392066461321</v>
      </c>
      <c r="F22" s="315">
        <v>220.9230816790008</v>
      </c>
      <c r="G22" s="315">
        <v>223.71749356429731</v>
      </c>
      <c r="H22" s="315">
        <v>248.68148021223959</v>
      </c>
      <c r="I22" s="315">
        <v>257.32321191189351</v>
      </c>
      <c r="J22" s="315">
        <v>314.85129998519812</v>
      </c>
      <c r="K22" s="315">
        <v>271.15694136045857</v>
      </c>
      <c r="L22" s="315">
        <v>330.30480789285991</v>
      </c>
      <c r="M22" s="315">
        <v>334.03083238877753</v>
      </c>
      <c r="N22" s="315">
        <v>375.040632577091</v>
      </c>
      <c r="O22" s="315">
        <v>510.78626859951981</v>
      </c>
      <c r="P22" s="315">
        <v>557.11282132927511</v>
      </c>
      <c r="Q22" s="315">
        <v>778.84264905027965</v>
      </c>
      <c r="R22" s="315">
        <v>743.76807707032253</v>
      </c>
      <c r="S22" s="315">
        <v>651.34112415397306</v>
      </c>
      <c r="T22" s="315">
        <v>597.4381143133055</v>
      </c>
      <c r="U22" s="315">
        <v>750.39532062521505</v>
      </c>
      <c r="V22" s="315">
        <v>762.23649746130252</v>
      </c>
      <c r="W22" s="315">
        <v>451.27818256735469</v>
      </c>
      <c r="X22" s="315">
        <v>516.40490207940866</v>
      </c>
      <c r="Y22" s="315">
        <v>402.04883822964518</v>
      </c>
      <c r="DA22" s="137" t="s">
        <v>977</v>
      </c>
    </row>
    <row r="23" spans="1:105" ht="12" customHeight="1" x14ac:dyDescent="0.25">
      <c r="A23" s="135" t="s">
        <v>83</v>
      </c>
      <c r="B23" s="315">
        <v>803.52536543422184</v>
      </c>
      <c r="C23" s="315">
        <v>665.35305245055883</v>
      </c>
      <c r="D23" s="315">
        <v>769.51367153912281</v>
      </c>
      <c r="E23" s="315">
        <v>733.37635425623375</v>
      </c>
      <c r="F23" s="315">
        <v>703.61616509028363</v>
      </c>
      <c r="G23" s="315">
        <v>671.73018056749777</v>
      </c>
      <c r="H23" s="315">
        <v>1032.0411865864139</v>
      </c>
      <c r="I23" s="315">
        <v>1040.544110060189</v>
      </c>
      <c r="J23" s="315">
        <v>933.19484092863286</v>
      </c>
      <c r="K23" s="315">
        <v>856.50137575236454</v>
      </c>
      <c r="L23" s="315">
        <v>985.76474634565773</v>
      </c>
      <c r="M23" s="315">
        <v>692.5575236457438</v>
      </c>
      <c r="N23" s="315">
        <v>676.79372312983662</v>
      </c>
      <c r="O23" s="315">
        <v>840.73757523645736</v>
      </c>
      <c r="P23" s="315">
        <v>886.97815993121242</v>
      </c>
      <c r="Q23" s="315">
        <v>1047.7692175408431</v>
      </c>
      <c r="R23" s="315">
        <v>978.40834049871012</v>
      </c>
      <c r="S23" s="315">
        <v>1123.4670679277731</v>
      </c>
      <c r="T23" s="315">
        <v>1078.816595012898</v>
      </c>
      <c r="U23" s="315">
        <v>1205.447377472055</v>
      </c>
      <c r="V23" s="315">
        <v>1196.9664660361129</v>
      </c>
      <c r="W23" s="315">
        <v>1099.56173688736</v>
      </c>
      <c r="X23" s="315">
        <v>1425.899312123817</v>
      </c>
      <c r="Y23" s="315">
        <v>952.46741186586405</v>
      </c>
      <c r="DA23" s="137" t="s">
        <v>978</v>
      </c>
    </row>
    <row r="24" spans="1:105" ht="12" customHeight="1" x14ac:dyDescent="0.25">
      <c r="A24" s="135" t="s">
        <v>73</v>
      </c>
      <c r="B24" s="315">
        <v>1834.802235597592</v>
      </c>
      <c r="C24" s="315">
        <v>1709.759243336199</v>
      </c>
      <c r="D24" s="315">
        <v>1304.2777300085979</v>
      </c>
      <c r="E24" s="315">
        <v>1869.496990541702</v>
      </c>
      <c r="F24" s="315">
        <v>1910.8340498710229</v>
      </c>
      <c r="G24" s="315">
        <v>2017.2613890800831</v>
      </c>
      <c r="H24" s="315">
        <v>1931.0189462422261</v>
      </c>
      <c r="I24" s="315">
        <v>1916.659528999792</v>
      </c>
      <c r="J24" s="315">
        <v>1965.9931478037479</v>
      </c>
      <c r="K24" s="315">
        <v>1566.229554999426</v>
      </c>
      <c r="L24" s="315">
        <v>1655.48394867402</v>
      </c>
      <c r="M24" s="315">
        <v>1813.7567759622341</v>
      </c>
      <c r="N24" s="315">
        <v>2001.970379836011</v>
      </c>
      <c r="O24" s="315">
        <v>1936.887906566946</v>
      </c>
      <c r="P24" s="315">
        <v>2057.8686013518609</v>
      </c>
      <c r="Q24" s="315">
        <v>2117.3059957235519</v>
      </c>
      <c r="R24" s="315">
        <v>2108.2695614789341</v>
      </c>
      <c r="S24" s="315">
        <v>2179.5470335339642</v>
      </c>
      <c r="T24" s="315">
        <v>1999.37747205503</v>
      </c>
      <c r="U24" s="315">
        <v>1871.0213241616509</v>
      </c>
      <c r="V24" s="315">
        <v>2051.7138435081679</v>
      </c>
      <c r="W24" s="315">
        <v>1957.3299226139291</v>
      </c>
      <c r="X24" s="315">
        <v>1699.5813413585549</v>
      </c>
      <c r="Y24" s="315">
        <v>1359.059931212382</v>
      </c>
      <c r="DA24" s="137" t="s">
        <v>979</v>
      </c>
    </row>
    <row r="25" spans="1:105" ht="12" customHeight="1" x14ac:dyDescent="0.25">
      <c r="A25" s="57" t="s">
        <v>998</v>
      </c>
      <c r="B25" s="294">
        <v>1333.303925955091</v>
      </c>
      <c r="C25" s="294">
        <v>1232.507622665752</v>
      </c>
      <c r="D25" s="294">
        <v>1189.262522036513</v>
      </c>
      <c r="E25" s="294">
        <v>1256.1873606791919</v>
      </c>
      <c r="F25" s="294">
        <v>918.62368996396799</v>
      </c>
      <c r="G25" s="294">
        <v>858.67885496864392</v>
      </c>
      <c r="H25" s="294">
        <v>874.48755982346142</v>
      </c>
      <c r="I25" s="294">
        <v>887.37671991463992</v>
      </c>
      <c r="J25" s="294">
        <v>786.08615285883855</v>
      </c>
      <c r="K25" s="294">
        <v>647.80413420495438</v>
      </c>
      <c r="L25" s="294">
        <v>645.86450760738967</v>
      </c>
      <c r="M25" s="294">
        <v>837.53034897371515</v>
      </c>
      <c r="N25" s="294">
        <v>985.46123610181417</v>
      </c>
      <c r="O25" s="294">
        <v>1006.395890105858</v>
      </c>
      <c r="P25" s="294">
        <v>949.19917777513047</v>
      </c>
      <c r="Q25" s="294">
        <v>750.82236099675265</v>
      </c>
      <c r="R25" s="294">
        <v>746.5982901912156</v>
      </c>
      <c r="S25" s="294">
        <v>895.32543581952154</v>
      </c>
      <c r="T25" s="294">
        <v>740.02215389747073</v>
      </c>
      <c r="U25" s="294">
        <v>800.47736721832121</v>
      </c>
      <c r="V25" s="294">
        <v>803.30040560025702</v>
      </c>
      <c r="W25" s="294">
        <v>929.55048366915048</v>
      </c>
      <c r="X25" s="294">
        <v>786.53964500069515</v>
      </c>
      <c r="Y25" s="294">
        <v>540.23393636830451</v>
      </c>
      <c r="DA25" s="70" t="s">
        <v>999</v>
      </c>
    </row>
    <row r="26" spans="1:105" ht="12" customHeight="1" x14ac:dyDescent="0.25">
      <c r="A26" s="46" t="s">
        <v>28</v>
      </c>
      <c r="B26" s="229">
        <v>353.2624437938918</v>
      </c>
      <c r="C26" s="229">
        <v>357.25879439799922</v>
      </c>
      <c r="D26" s="229">
        <v>328.02932398271281</v>
      </c>
      <c r="E26" s="229">
        <v>149.37550159584549</v>
      </c>
      <c r="F26" s="229">
        <v>173.06009997932739</v>
      </c>
      <c r="G26" s="229">
        <v>173.35460065890891</v>
      </c>
      <c r="H26" s="229">
        <v>165.8893890781423</v>
      </c>
      <c r="I26" s="229">
        <v>167.54359127377751</v>
      </c>
      <c r="J26" s="229">
        <v>336.3739368868749</v>
      </c>
      <c r="K26" s="229">
        <v>249.81297112708211</v>
      </c>
      <c r="L26" s="229">
        <v>296.07439896798132</v>
      </c>
      <c r="M26" s="229">
        <v>423.87499273791599</v>
      </c>
      <c r="N26" s="229">
        <v>536.00473855976225</v>
      </c>
      <c r="O26" s="229">
        <v>526.43330669472095</v>
      </c>
      <c r="P26" s="229">
        <v>519.07125310454433</v>
      </c>
      <c r="Q26" s="229">
        <v>415.44548977456361</v>
      </c>
      <c r="R26" s="229">
        <v>430.88347129810882</v>
      </c>
      <c r="S26" s="229">
        <v>476.14888676080852</v>
      </c>
      <c r="T26" s="229">
        <v>361.35171667223062</v>
      </c>
      <c r="U26" s="229">
        <v>328.57329140378931</v>
      </c>
      <c r="V26" s="229">
        <v>298.33093512575311</v>
      </c>
      <c r="W26" s="229">
        <v>336.90783698355091</v>
      </c>
      <c r="X26" s="229">
        <v>332.7419148005709</v>
      </c>
      <c r="Y26" s="229">
        <v>219.37837580337219</v>
      </c>
      <c r="DA26" s="73" t="s">
        <v>1000</v>
      </c>
    </row>
    <row r="27" spans="1:105" ht="12" customHeight="1" x14ac:dyDescent="0.25">
      <c r="A27" s="46" t="s">
        <v>30</v>
      </c>
      <c r="B27" s="229">
        <v>348.6704904706047</v>
      </c>
      <c r="C27" s="229">
        <v>313.94730532709451</v>
      </c>
      <c r="D27" s="229">
        <v>315.55485975963552</v>
      </c>
      <c r="E27" s="229">
        <v>329.29724386873511</v>
      </c>
      <c r="F27" s="229">
        <v>323.05533766567459</v>
      </c>
      <c r="G27" s="229">
        <v>260.70778129783679</v>
      </c>
      <c r="H27" s="229">
        <v>299.83878783916452</v>
      </c>
      <c r="I27" s="229">
        <v>318.68713079388903</v>
      </c>
      <c r="J27" s="229">
        <v>272.79106271546328</v>
      </c>
      <c r="K27" s="229">
        <v>234.71887480568719</v>
      </c>
      <c r="L27" s="229">
        <v>192.82513416824781</v>
      </c>
      <c r="M27" s="229">
        <v>186.77867627326171</v>
      </c>
      <c r="N27" s="229">
        <v>180.46671412409529</v>
      </c>
      <c r="O27" s="229">
        <v>218.34217696560009</v>
      </c>
      <c r="P27" s="229">
        <v>186.52018545647479</v>
      </c>
      <c r="Q27" s="229">
        <v>119.06558085142051</v>
      </c>
      <c r="R27" s="229">
        <v>123.5760448624072</v>
      </c>
      <c r="S27" s="229">
        <v>176.6953226140831</v>
      </c>
      <c r="T27" s="229">
        <v>131.21483440312801</v>
      </c>
      <c r="U27" s="229">
        <v>195.0577419981837</v>
      </c>
      <c r="V27" s="229">
        <v>213.9983034430422</v>
      </c>
      <c r="W27" s="229">
        <v>270.4511113437751</v>
      </c>
      <c r="X27" s="229">
        <v>146.96441957903389</v>
      </c>
      <c r="Y27" s="229">
        <v>96.05641498130484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0.5361959044851452</v>
      </c>
      <c r="L28" s="229">
        <v>0.84952166010253238</v>
      </c>
      <c r="M28" s="229">
        <v>1.194640696220052</v>
      </c>
      <c r="N28" s="229">
        <v>1.483601784337381</v>
      </c>
      <c r="O28" s="229">
        <v>1.927533368388769</v>
      </c>
      <c r="P28" s="229">
        <v>1.4487678206843539</v>
      </c>
      <c r="Q28" s="229">
        <v>2.0890823346973639</v>
      </c>
      <c r="R28" s="229">
        <v>2.493332260611667</v>
      </c>
      <c r="S28" s="229">
        <v>2.826086031394095</v>
      </c>
      <c r="T28" s="229">
        <v>2.1800884003863539</v>
      </c>
      <c r="U28" s="229">
        <v>2.1981149218367459</v>
      </c>
      <c r="V28" s="229">
        <v>1.7395436197426239</v>
      </c>
      <c r="W28" s="229">
        <v>2.308601043841819</v>
      </c>
      <c r="X28" s="229">
        <v>2.9123031688808378</v>
      </c>
      <c r="Y28" s="229">
        <v>2.3037496906257831</v>
      </c>
      <c r="DA28" s="73" t="s">
        <v>1002</v>
      </c>
    </row>
    <row r="29" spans="1:105" ht="12" customHeight="1" x14ac:dyDescent="0.25">
      <c r="A29" s="46" t="s">
        <v>159</v>
      </c>
      <c r="B29" s="229">
        <v>5.4409314141896594</v>
      </c>
      <c r="C29" s="229">
        <v>27.724016199322421</v>
      </c>
      <c r="D29" s="229">
        <v>23.838879527852939</v>
      </c>
      <c r="E29" s="229">
        <v>18.432682954688261</v>
      </c>
      <c r="F29" s="229">
        <v>20.624389234427031</v>
      </c>
      <c r="G29" s="229">
        <v>19.908346306222811</v>
      </c>
      <c r="H29" s="229">
        <v>21.12586555303567</v>
      </c>
      <c r="I29" s="229">
        <v>19.2008040102397</v>
      </c>
      <c r="J29" s="229">
        <v>23.975446028289038</v>
      </c>
      <c r="K29" s="229">
        <v>23.12794484101817</v>
      </c>
      <c r="L29" s="229">
        <v>22.238701431405929</v>
      </c>
      <c r="M29" s="229">
        <v>27.71409932394759</v>
      </c>
      <c r="N29" s="229">
        <v>31.809886885260909</v>
      </c>
      <c r="O29" s="229">
        <v>37.520402896248093</v>
      </c>
      <c r="P29" s="229">
        <v>23.028087822318192</v>
      </c>
      <c r="Q29" s="229">
        <v>14.733785151515301</v>
      </c>
      <c r="R29" s="229">
        <v>12.083941935647591</v>
      </c>
      <c r="S29" s="229">
        <v>14.626233208236791</v>
      </c>
      <c r="T29" s="229">
        <v>10.797419125810359</v>
      </c>
      <c r="U29" s="229">
        <v>11.23511014281849</v>
      </c>
      <c r="V29" s="229">
        <v>10.49187597480506</v>
      </c>
      <c r="W29" s="229">
        <v>2.069944120410335</v>
      </c>
      <c r="X29" s="229">
        <v>24.711347761260409</v>
      </c>
      <c r="Y29" s="229">
        <v>10.454013668513181</v>
      </c>
      <c r="DA29" s="73" t="s">
        <v>1003</v>
      </c>
    </row>
    <row r="30" spans="1:105" ht="12" customHeight="1" x14ac:dyDescent="0.25">
      <c r="A30" s="46" t="s">
        <v>32</v>
      </c>
      <c r="B30" s="229">
        <v>93.459581222867627</v>
      </c>
      <c r="C30" s="229">
        <v>53.052421354860918</v>
      </c>
      <c r="D30" s="229">
        <v>53.693013855377203</v>
      </c>
      <c r="E30" s="229">
        <v>36.243567578518579</v>
      </c>
      <c r="F30" s="229">
        <v>44.671471288254523</v>
      </c>
      <c r="G30" s="229">
        <v>23.577973207312461</v>
      </c>
      <c r="H30" s="229">
        <v>22.7230971180729</v>
      </c>
      <c r="I30" s="229">
        <v>20.984264954462422</v>
      </c>
      <c r="J30" s="229">
        <v>4.8383254639790341</v>
      </c>
      <c r="K30" s="229">
        <v>6.294364194143979</v>
      </c>
      <c r="L30" s="229">
        <v>3.6936119407379739</v>
      </c>
      <c r="M30" s="229">
        <v>6.2329621799496646</v>
      </c>
      <c r="N30" s="229">
        <v>6.0204825910934634</v>
      </c>
      <c r="O30" s="229">
        <v>4.6093205640901589</v>
      </c>
      <c r="P30" s="229">
        <v>4.1993593333174886</v>
      </c>
      <c r="Q30" s="229">
        <v>5.0864670233715223</v>
      </c>
      <c r="R30" s="229">
        <v>3.613505690959903</v>
      </c>
      <c r="S30" s="229">
        <v>3.2771022671449299</v>
      </c>
      <c r="T30" s="229">
        <v>2.3555865519670758</v>
      </c>
      <c r="U30" s="229">
        <v>1.840172601455685</v>
      </c>
      <c r="V30" s="229">
        <v>1.308687906217868</v>
      </c>
      <c r="W30" s="229">
        <v>1.798708006435503</v>
      </c>
      <c r="X30" s="229">
        <v>1.380058020351014</v>
      </c>
      <c r="Y30" s="229">
        <v>1.143675659226594</v>
      </c>
      <c r="DA30" s="73" t="s">
        <v>1004</v>
      </c>
    </row>
    <row r="31" spans="1:105" ht="12" customHeight="1" x14ac:dyDescent="0.25">
      <c r="A31" s="46" t="s">
        <v>33</v>
      </c>
      <c r="B31" s="229">
        <v>7.2143363401754126</v>
      </c>
      <c r="C31" s="229">
        <v>8.0418375952237273</v>
      </c>
      <c r="D31" s="229">
        <v>4.9477687483665722</v>
      </c>
      <c r="E31" s="229">
        <v>3.6384935624333541</v>
      </c>
      <c r="F31" s="229">
        <v>0</v>
      </c>
      <c r="G31" s="229">
        <v>0.57380119118067374</v>
      </c>
      <c r="H31" s="229">
        <v>0.56499468361948124</v>
      </c>
      <c r="I31" s="229">
        <v>0</v>
      </c>
      <c r="J31" s="229">
        <v>0</v>
      </c>
      <c r="K31" s="229">
        <v>1.0112833899426421</v>
      </c>
      <c r="L31" s="229">
        <v>0</v>
      </c>
      <c r="M31" s="229">
        <v>0.68467256698409706</v>
      </c>
      <c r="N31" s="229">
        <v>0.83704412859042354</v>
      </c>
      <c r="O31" s="229">
        <v>0.82021854607663436</v>
      </c>
      <c r="P31" s="229">
        <v>0</v>
      </c>
      <c r="Q31" s="229">
        <v>0</v>
      </c>
      <c r="R31" s="229">
        <v>0</v>
      </c>
      <c r="S31" s="229">
        <v>0.15246832055239279</v>
      </c>
      <c r="T31" s="229">
        <v>0.1560554979699082</v>
      </c>
      <c r="U31" s="229">
        <v>0.14573687378381669</v>
      </c>
      <c r="V31" s="229">
        <v>4.8946341343822412E-2</v>
      </c>
      <c r="W31" s="229">
        <v>4.6904124125240997E-2</v>
      </c>
      <c r="X31" s="229">
        <v>0.97033863508668261</v>
      </c>
      <c r="Y31" s="229">
        <v>3.6792599817926321</v>
      </c>
      <c r="DA31" s="73" t="s">
        <v>1005</v>
      </c>
    </row>
    <row r="32" spans="1:105" ht="12" customHeight="1" x14ac:dyDescent="0.25">
      <c r="A32" s="46" t="s">
        <v>35</v>
      </c>
      <c r="B32" s="229">
        <v>39.985800809706198</v>
      </c>
      <c r="C32" s="229">
        <v>39.684529398079157</v>
      </c>
      <c r="D32" s="229">
        <v>32.169332805740041</v>
      </c>
      <c r="E32" s="229">
        <v>22.704390670861589</v>
      </c>
      <c r="F32" s="229">
        <v>34.010120031214953</v>
      </c>
      <c r="G32" s="229">
        <v>36.794047217997267</v>
      </c>
      <c r="H32" s="229">
        <v>40.801450184110521</v>
      </c>
      <c r="I32" s="229">
        <v>39.183770911338968</v>
      </c>
      <c r="J32" s="229">
        <v>44.207116533588042</v>
      </c>
      <c r="K32" s="229">
        <v>41.587022403885577</v>
      </c>
      <c r="L32" s="229">
        <v>53.045245462256062</v>
      </c>
      <c r="M32" s="229">
        <v>92.615697073407404</v>
      </c>
      <c r="N32" s="229">
        <v>114.53757980138001</v>
      </c>
      <c r="O32" s="229">
        <v>121.1601735795924</v>
      </c>
      <c r="P32" s="229">
        <v>120.2348347804507</v>
      </c>
      <c r="Q32" s="229">
        <v>108.8773434151116</v>
      </c>
      <c r="R32" s="229">
        <v>86.268973426747721</v>
      </c>
      <c r="S32" s="229">
        <v>96.152993166616085</v>
      </c>
      <c r="T32" s="229">
        <v>83.682974711462066</v>
      </c>
      <c r="U32" s="229">
        <v>74.391427972568238</v>
      </c>
      <c r="V32" s="229">
        <v>85.047353535896491</v>
      </c>
      <c r="W32" s="229">
        <v>101.3647150770571</v>
      </c>
      <c r="X32" s="229">
        <v>77.629584130746565</v>
      </c>
      <c r="Y32" s="229">
        <v>77.935508659779799</v>
      </c>
      <c r="DA32" s="73" t="s">
        <v>1006</v>
      </c>
    </row>
    <row r="33" spans="1:105" ht="12" customHeight="1" x14ac:dyDescent="0.25">
      <c r="A33" s="46" t="s">
        <v>36</v>
      </c>
      <c r="B33" s="229">
        <v>0.90480698905214918</v>
      </c>
      <c r="C33" s="229">
        <v>2.419257990772048</v>
      </c>
      <c r="D33" s="229">
        <v>4.4015281553732368</v>
      </c>
      <c r="E33" s="229">
        <v>9.767508815415308</v>
      </c>
      <c r="F33" s="229">
        <v>9.0000636780171277</v>
      </c>
      <c r="G33" s="229">
        <v>8.7694929609771677</v>
      </c>
      <c r="H33" s="229">
        <v>7.6904443368998976</v>
      </c>
      <c r="I33" s="229">
        <v>9.3296072330930304</v>
      </c>
      <c r="J33" s="229">
        <v>9.3173174815194688</v>
      </c>
      <c r="K33" s="229">
        <v>5.4305918039919883</v>
      </c>
      <c r="L33" s="229">
        <v>7.042133534989194</v>
      </c>
      <c r="M33" s="229">
        <v>9.3663207163424484</v>
      </c>
      <c r="N33" s="229">
        <v>11.065723379965389</v>
      </c>
      <c r="O33" s="229">
        <v>11.647103354288211</v>
      </c>
      <c r="P33" s="229">
        <v>11.690120015060529</v>
      </c>
      <c r="Q33" s="229">
        <v>9.6168353764608892</v>
      </c>
      <c r="R33" s="229">
        <v>9.2092585621367427</v>
      </c>
      <c r="S33" s="229">
        <v>10.287449085633369</v>
      </c>
      <c r="T33" s="229">
        <v>7.7537028484768484</v>
      </c>
      <c r="U33" s="229">
        <v>7.1581686933134181</v>
      </c>
      <c r="V33" s="229">
        <v>3.1686854846123138</v>
      </c>
      <c r="W33" s="229">
        <v>6.7882204139228133</v>
      </c>
      <c r="X33" s="229">
        <v>7.5683525010099277</v>
      </c>
      <c r="Y33" s="229">
        <v>3.2663317657062252</v>
      </c>
      <c r="DA33" s="73" t="s">
        <v>1007</v>
      </c>
    </row>
    <row r="34" spans="1:105" ht="12" customHeight="1" x14ac:dyDescent="0.25">
      <c r="A34" s="46" t="s">
        <v>38</v>
      </c>
      <c r="B34" s="229">
        <v>9.0777348108456497</v>
      </c>
      <c r="C34" s="229">
        <v>9.4448003616361547</v>
      </c>
      <c r="D34" s="229">
        <v>8.6418077089443752</v>
      </c>
      <c r="E34" s="229">
        <v>15.50736817483909</v>
      </c>
      <c r="F34" s="229">
        <v>16.769729318636251</v>
      </c>
      <c r="G34" s="229">
        <v>10.31953207024163</v>
      </c>
      <c r="H34" s="229">
        <v>9.430356773094962</v>
      </c>
      <c r="I34" s="229">
        <v>11.7417765450692</v>
      </c>
      <c r="J34" s="229">
        <v>7.2482321947430881</v>
      </c>
      <c r="K34" s="229">
        <v>7.2138080311456436</v>
      </c>
      <c r="L34" s="229">
        <v>9.2952121265280603</v>
      </c>
      <c r="M34" s="229">
        <v>11.94370212749739</v>
      </c>
      <c r="N34" s="229">
        <v>13.24391309314854</v>
      </c>
      <c r="O34" s="229">
        <v>20.81530940988176</v>
      </c>
      <c r="P34" s="229">
        <v>21.46723422592709</v>
      </c>
      <c r="Q34" s="229">
        <v>15.789039664196491</v>
      </c>
      <c r="R34" s="229">
        <v>12.17419599945503</v>
      </c>
      <c r="S34" s="229">
        <v>26.30905093357045</v>
      </c>
      <c r="T34" s="229">
        <v>11.22237232276975</v>
      </c>
      <c r="U34" s="229">
        <v>9.4106031688002503</v>
      </c>
      <c r="V34" s="229">
        <v>8.4327553800928303</v>
      </c>
      <c r="W34" s="229">
        <v>9.104699701502037</v>
      </c>
      <c r="X34" s="229">
        <v>7.1508572366897276</v>
      </c>
      <c r="Y34" s="229">
        <v>3.7474206444205311</v>
      </c>
      <c r="DA34" s="73" t="s">
        <v>1008</v>
      </c>
    </row>
    <row r="35" spans="1:105" ht="12" customHeight="1" x14ac:dyDescent="0.25">
      <c r="A35" s="46" t="s">
        <v>39</v>
      </c>
      <c r="B35" s="229">
        <v>475.28780010375829</v>
      </c>
      <c r="C35" s="229">
        <v>420.93466004076407</v>
      </c>
      <c r="D35" s="229">
        <v>417.98600749251028</v>
      </c>
      <c r="E35" s="229">
        <v>671.22060345785485</v>
      </c>
      <c r="F35" s="229">
        <v>297.43247876841622</v>
      </c>
      <c r="G35" s="229">
        <v>324.67328005796622</v>
      </c>
      <c r="H35" s="229">
        <v>306.42317425732108</v>
      </c>
      <c r="I35" s="229">
        <v>300.70577419276998</v>
      </c>
      <c r="J35" s="229">
        <v>87.334715554381646</v>
      </c>
      <c r="K35" s="229">
        <v>78.071077703571987</v>
      </c>
      <c r="L35" s="229">
        <v>60.800548315140773</v>
      </c>
      <c r="M35" s="229">
        <v>77.124585278188746</v>
      </c>
      <c r="N35" s="229">
        <v>89.991551754180435</v>
      </c>
      <c r="O35" s="229">
        <v>63.120344726971297</v>
      </c>
      <c r="P35" s="229">
        <v>61.539335216353052</v>
      </c>
      <c r="Q35" s="229">
        <v>60.118737405415438</v>
      </c>
      <c r="R35" s="229">
        <v>66.295566155140961</v>
      </c>
      <c r="S35" s="229">
        <v>88.849843431481858</v>
      </c>
      <c r="T35" s="229">
        <v>129.30740336326991</v>
      </c>
      <c r="U35" s="229">
        <v>170.46699944177149</v>
      </c>
      <c r="V35" s="229">
        <v>180.73331878875069</v>
      </c>
      <c r="W35" s="229">
        <v>198.70974285452971</v>
      </c>
      <c r="X35" s="229">
        <v>184.51046916706511</v>
      </c>
      <c r="Y35" s="229">
        <v>122.2691855135627</v>
      </c>
      <c r="DA35" s="73" t="s">
        <v>1009</v>
      </c>
    </row>
    <row r="36" spans="1:105" ht="12" customHeight="1" x14ac:dyDescent="0.25">
      <c r="A36" s="57" t="s">
        <v>1010</v>
      </c>
      <c r="B36" s="261">
        <v>618.98176123070368</v>
      </c>
      <c r="C36" s="261">
        <v>578.56219435421269</v>
      </c>
      <c r="D36" s="261">
        <v>551.24642116133407</v>
      </c>
      <c r="E36" s="261">
        <v>478.85636560235241</v>
      </c>
      <c r="F36" s="261">
        <v>401.88633079533639</v>
      </c>
      <c r="G36" s="261">
        <v>375.08104158288398</v>
      </c>
      <c r="H36" s="261">
        <v>378.96696642047789</v>
      </c>
      <c r="I36" s="261">
        <v>381.44296768254497</v>
      </c>
      <c r="J36" s="261">
        <v>396.349253182859</v>
      </c>
      <c r="K36" s="261">
        <v>322.80698212378968</v>
      </c>
      <c r="L36" s="261">
        <v>334.12662167807099</v>
      </c>
      <c r="M36" s="261">
        <v>445.41658186134867</v>
      </c>
      <c r="N36" s="261">
        <v>531.08836635170746</v>
      </c>
      <c r="O36" s="261">
        <v>540.10660572256802</v>
      </c>
      <c r="P36" s="261">
        <v>512.13438368372806</v>
      </c>
      <c r="Q36" s="261">
        <v>408.24702237662632</v>
      </c>
      <c r="R36" s="261">
        <v>404.68406309233183</v>
      </c>
      <c r="S36" s="261">
        <v>476.77220138739688</v>
      </c>
      <c r="T36" s="261">
        <v>388.46593345742019</v>
      </c>
      <c r="U36" s="261">
        <v>403.60332058940918</v>
      </c>
      <c r="V36" s="261">
        <v>399.47395216191751</v>
      </c>
      <c r="W36" s="261">
        <v>458.26931466104952</v>
      </c>
      <c r="X36" s="261">
        <v>402.74261304463352</v>
      </c>
      <c r="Y36" s="261">
        <v>278.52003870448232</v>
      </c>
      <c r="DA36" s="70" t="s">
        <v>1011</v>
      </c>
    </row>
    <row r="37" spans="1:105" ht="12" customHeight="1" x14ac:dyDescent="0.25">
      <c r="A37" s="60" t="s">
        <v>1012</v>
      </c>
      <c r="B37" s="262">
        <v>616.49723566017303</v>
      </c>
      <c r="C37" s="262">
        <v>575.6626234074389</v>
      </c>
      <c r="D37" s="262">
        <v>548.45332476940132</v>
      </c>
      <c r="E37" s="262">
        <v>473.42730840049109</v>
      </c>
      <c r="F37" s="262">
        <v>395.59316195731492</v>
      </c>
      <c r="G37" s="262">
        <v>368.80056438756287</v>
      </c>
      <c r="H37" s="262">
        <v>371.64176797204152</v>
      </c>
      <c r="I37" s="262">
        <v>374.12616739630857</v>
      </c>
      <c r="J37" s="262">
        <v>391.41561701090387</v>
      </c>
      <c r="K37" s="262">
        <v>319.55074332542603</v>
      </c>
      <c r="L37" s="262">
        <v>331.76540282460479</v>
      </c>
      <c r="M37" s="262">
        <v>441.12431659604317</v>
      </c>
      <c r="N37" s="262">
        <v>525.00026909818928</v>
      </c>
      <c r="O37" s="262">
        <v>534.13814538911708</v>
      </c>
      <c r="P37" s="262">
        <v>506.00560301125029</v>
      </c>
      <c r="Q37" s="262">
        <v>401.83366564705318</v>
      </c>
      <c r="R37" s="262">
        <v>398.53041438983922</v>
      </c>
      <c r="S37" s="262">
        <v>470.23127420932713</v>
      </c>
      <c r="T37" s="262">
        <v>383.91146436201569</v>
      </c>
      <c r="U37" s="262">
        <v>399.0388303000567</v>
      </c>
      <c r="V37" s="262">
        <v>394.38663839842809</v>
      </c>
      <c r="W37" s="262">
        <v>454.0983574477163</v>
      </c>
      <c r="X37" s="262">
        <v>397.65711757487099</v>
      </c>
      <c r="Y37" s="262">
        <v>275.29891007392382</v>
      </c>
      <c r="DA37" s="72" t="s">
        <v>1013</v>
      </c>
    </row>
    <row r="38" spans="1:105" ht="12" customHeight="1" x14ac:dyDescent="0.25">
      <c r="A38" s="59" t="s">
        <v>28</v>
      </c>
      <c r="B38" s="230">
        <v>442.51929291166931</v>
      </c>
      <c r="C38" s="230">
        <v>430.50455823145609</v>
      </c>
      <c r="D38" s="230">
        <v>411.00346614970249</v>
      </c>
      <c r="E38" s="230">
        <v>311.87001502268117</v>
      </c>
      <c r="F38" s="230">
        <v>251.35799592020069</v>
      </c>
      <c r="G38" s="230">
        <v>252.06806151364921</v>
      </c>
      <c r="H38" s="230">
        <v>246.0743776799215</v>
      </c>
      <c r="I38" s="230">
        <v>253.8650702322812</v>
      </c>
      <c r="J38" s="230">
        <v>321.60155439441331</v>
      </c>
      <c r="K38" s="230">
        <v>248.40768486255459</v>
      </c>
      <c r="L38" s="230">
        <v>261.31113498176182</v>
      </c>
      <c r="M38" s="230">
        <v>338.96045482729369</v>
      </c>
      <c r="N38" s="230">
        <v>407.91486026174999</v>
      </c>
      <c r="O38" s="230">
        <v>406.54638970924401</v>
      </c>
      <c r="P38" s="230">
        <v>393.20347456495671</v>
      </c>
      <c r="Q38" s="230">
        <v>305.6209317290901</v>
      </c>
      <c r="R38" s="230">
        <v>320.76649236496979</v>
      </c>
      <c r="S38" s="230">
        <v>377.55190525930499</v>
      </c>
      <c r="T38" s="230">
        <v>301.33964859897532</v>
      </c>
      <c r="U38" s="230">
        <v>313.4900826274864</v>
      </c>
      <c r="V38" s="230">
        <v>296.42802090322101</v>
      </c>
      <c r="W38" s="230">
        <v>344.22176269348671</v>
      </c>
      <c r="X38" s="230">
        <v>301.14851353090262</v>
      </c>
      <c r="Y38" s="230">
        <v>194.06058505355941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0.53317961299207595</v>
      </c>
      <c r="L39" s="295">
        <v>0.74977596836054028</v>
      </c>
      <c r="M39" s="295">
        <v>0.95531928206087291</v>
      </c>
      <c r="N39" s="295">
        <v>1.129063179867001</v>
      </c>
      <c r="O39" s="295">
        <v>1.488567919234983</v>
      </c>
      <c r="P39" s="295">
        <v>1.0974611626513151</v>
      </c>
      <c r="Q39" s="295">
        <v>1.536825661377256</v>
      </c>
      <c r="R39" s="295">
        <v>1.856133959205633</v>
      </c>
      <c r="S39" s="295">
        <v>2.2408834615537998</v>
      </c>
      <c r="T39" s="295">
        <v>1.8180267096475971</v>
      </c>
      <c r="U39" s="295">
        <v>2.0972101095839868</v>
      </c>
      <c r="V39" s="295">
        <v>1.7284478803975629</v>
      </c>
      <c r="W39" s="295">
        <v>2.3587184192039228</v>
      </c>
      <c r="X39" s="295">
        <v>2.63578386505786</v>
      </c>
      <c r="Y39" s="295">
        <v>2.0378809494902081</v>
      </c>
      <c r="DA39" s="122" t="s">
        <v>1015</v>
      </c>
    </row>
    <row r="40" spans="1:105" ht="12" customHeight="1" x14ac:dyDescent="0.25">
      <c r="A40" s="59" t="s">
        <v>159</v>
      </c>
      <c r="B40" s="295">
        <v>6.8156611734047248</v>
      </c>
      <c r="C40" s="295">
        <v>33.408037908213572</v>
      </c>
      <c r="D40" s="295">
        <v>29.86886049123186</v>
      </c>
      <c r="E40" s="295">
        <v>38.484229666659267</v>
      </c>
      <c r="F40" s="295">
        <v>29.95551918473987</v>
      </c>
      <c r="G40" s="295">
        <v>28.947938169958839</v>
      </c>
      <c r="H40" s="295">
        <v>31.337352242970582</v>
      </c>
      <c r="I40" s="295">
        <v>29.093404418021859</v>
      </c>
      <c r="J40" s="295">
        <v>22.922527177217749</v>
      </c>
      <c r="K40" s="295">
        <v>22.99784197620215</v>
      </c>
      <c r="L40" s="295">
        <v>19.627567705337679</v>
      </c>
      <c r="M40" s="295">
        <v>22.162155996266609</v>
      </c>
      <c r="N40" s="295">
        <v>24.208229200750878</v>
      </c>
      <c r="O40" s="295">
        <v>28.97572046434291</v>
      </c>
      <c r="P40" s="295">
        <v>17.444087088557762</v>
      </c>
      <c r="Q40" s="295">
        <v>10.83885433043409</v>
      </c>
      <c r="R40" s="295">
        <v>8.9957585445600081</v>
      </c>
      <c r="S40" s="295">
        <v>11.59755355536671</v>
      </c>
      <c r="T40" s="295">
        <v>9.0042203621211971</v>
      </c>
      <c r="U40" s="295">
        <v>10.71936063930624</v>
      </c>
      <c r="V40" s="295">
        <v>10.424953179805319</v>
      </c>
      <c r="W40" s="295">
        <v>2.1148804972424911</v>
      </c>
      <c r="X40" s="295">
        <v>22.365038231233989</v>
      </c>
      <c r="Y40" s="295">
        <v>9.2475477641784423</v>
      </c>
      <c r="DA40" s="122" t="s">
        <v>1016</v>
      </c>
    </row>
    <row r="41" spans="1:105" ht="12" customHeight="1" x14ac:dyDescent="0.25">
      <c r="A41" s="59" t="s">
        <v>32</v>
      </c>
      <c r="B41" s="295">
        <v>117.073491748514</v>
      </c>
      <c r="C41" s="295">
        <v>63.929312802415318</v>
      </c>
      <c r="D41" s="295">
        <v>67.274518432221072</v>
      </c>
      <c r="E41" s="295">
        <v>75.670252781949614</v>
      </c>
      <c r="F41" s="295">
        <v>64.882266329233218</v>
      </c>
      <c r="G41" s="295">
        <v>34.283797362158893</v>
      </c>
      <c r="H41" s="295">
        <v>33.70662833447588</v>
      </c>
      <c r="I41" s="295">
        <v>31.795736595692539</v>
      </c>
      <c r="J41" s="295">
        <v>4.6258429065062403</v>
      </c>
      <c r="K41" s="295">
        <v>6.2589561706692276</v>
      </c>
      <c r="L41" s="295">
        <v>3.2599303816227838</v>
      </c>
      <c r="M41" s="295">
        <v>4.9843178569946156</v>
      </c>
      <c r="N41" s="295">
        <v>4.5817585893979409</v>
      </c>
      <c r="O41" s="295">
        <v>3.5596202035714049</v>
      </c>
      <c r="P41" s="295">
        <v>3.1810713287076471</v>
      </c>
      <c r="Q41" s="295">
        <v>3.7418405763308278</v>
      </c>
      <c r="R41" s="295">
        <v>2.6900348303872201</v>
      </c>
      <c r="S41" s="295">
        <v>2.598506977738031</v>
      </c>
      <c r="T41" s="295">
        <v>1.964378723176494</v>
      </c>
      <c r="U41" s="295">
        <v>1.7556991878875721</v>
      </c>
      <c r="V41" s="295">
        <v>1.300340394993301</v>
      </c>
      <c r="W41" s="295">
        <v>1.8377561237209981</v>
      </c>
      <c r="X41" s="295">
        <v>1.2490233509180819</v>
      </c>
      <c r="Y41" s="295">
        <v>1.0116875317736591</v>
      </c>
      <c r="DA41" s="122" t="s">
        <v>1017</v>
      </c>
    </row>
    <row r="42" spans="1:105" ht="12" customHeight="1" x14ac:dyDescent="0.25">
      <c r="A42" s="59" t="s">
        <v>35</v>
      </c>
      <c r="B42" s="295">
        <v>50.088789826584993</v>
      </c>
      <c r="C42" s="295">
        <v>47.820714465353923</v>
      </c>
      <c r="D42" s="295">
        <v>40.306479696245937</v>
      </c>
      <c r="E42" s="295">
        <v>47.402810929200989</v>
      </c>
      <c r="F42" s="295">
        <v>49.397380523141052</v>
      </c>
      <c r="G42" s="295">
        <v>53.500767341796028</v>
      </c>
      <c r="H42" s="295">
        <v>60.523409714673591</v>
      </c>
      <c r="I42" s="295">
        <v>59.371956150313039</v>
      </c>
      <c r="J42" s="295">
        <v>42.26569253276655</v>
      </c>
      <c r="K42" s="295">
        <v>41.353080703007883</v>
      </c>
      <c r="L42" s="295">
        <v>46.816993787521973</v>
      </c>
      <c r="M42" s="295">
        <v>74.062068633427316</v>
      </c>
      <c r="N42" s="295">
        <v>87.166357866423411</v>
      </c>
      <c r="O42" s="295">
        <v>93.567847092723866</v>
      </c>
      <c r="P42" s="295">
        <v>91.079508866376941</v>
      </c>
      <c r="Q42" s="295">
        <v>80.095213349820909</v>
      </c>
      <c r="R42" s="295">
        <v>64.221994690716514</v>
      </c>
      <c r="S42" s="295">
        <v>76.242424955363575</v>
      </c>
      <c r="T42" s="295">
        <v>69.785189968095153</v>
      </c>
      <c r="U42" s="295">
        <v>70.976477735792514</v>
      </c>
      <c r="V42" s="295">
        <v>84.504876040011013</v>
      </c>
      <c r="W42" s="295">
        <v>103.5652397140622</v>
      </c>
      <c r="X42" s="295">
        <v>70.25875859675844</v>
      </c>
      <c r="Y42" s="295">
        <v>68.941208774922146</v>
      </c>
      <c r="DA42" s="122" t="s">
        <v>1018</v>
      </c>
    </row>
    <row r="43" spans="1:105" ht="12" customHeight="1" x14ac:dyDescent="0.25">
      <c r="A43" s="60" t="s">
        <v>1019</v>
      </c>
      <c r="B43" s="262">
        <v>2.4845255705306091</v>
      </c>
      <c r="C43" s="262">
        <v>2.899570946773824</v>
      </c>
      <c r="D43" s="262">
        <v>2.7930963919327669</v>
      </c>
      <c r="E43" s="262">
        <v>5.429057201861335</v>
      </c>
      <c r="F43" s="262">
        <v>6.293168838021451</v>
      </c>
      <c r="G43" s="262">
        <v>6.2804771953210707</v>
      </c>
      <c r="H43" s="262">
        <v>7.3251984484363586</v>
      </c>
      <c r="I43" s="262">
        <v>7.3168002862363171</v>
      </c>
      <c r="J43" s="262">
        <v>4.9336361719551114</v>
      </c>
      <c r="K43" s="262">
        <v>3.2562387983637411</v>
      </c>
      <c r="L43" s="262">
        <v>2.361218853466172</v>
      </c>
      <c r="M43" s="262">
        <v>4.2922652653055691</v>
      </c>
      <c r="N43" s="262">
        <v>6.088097253518133</v>
      </c>
      <c r="O43" s="262">
        <v>5.968460333450893</v>
      </c>
      <c r="P43" s="262">
        <v>6.128780672477748</v>
      </c>
      <c r="Q43" s="262">
        <v>6.4133567295730742</v>
      </c>
      <c r="R43" s="262">
        <v>6.1536487024926094</v>
      </c>
      <c r="S43" s="262">
        <v>6.5409271780698273</v>
      </c>
      <c r="T43" s="262">
        <v>4.5544690954045377</v>
      </c>
      <c r="U43" s="262">
        <v>4.5644902893525412</v>
      </c>
      <c r="V43" s="262">
        <v>5.0873137634892878</v>
      </c>
      <c r="W43" s="262">
        <v>4.1709572133331667</v>
      </c>
      <c r="X43" s="262">
        <v>5.0854954697624386</v>
      </c>
      <c r="Y43" s="262">
        <v>3.2211286305584279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72.062628903329156</v>
      </c>
      <c r="C44" s="261">
        <f t="shared" si="1"/>
        <v>68.192228498205594</v>
      </c>
      <c r="D44" s="261">
        <f t="shared" si="1"/>
        <v>64.228295944995779</v>
      </c>
      <c r="E44" s="261">
        <f t="shared" si="1"/>
        <v>64.221597306891255</v>
      </c>
      <c r="F44" s="261">
        <f t="shared" si="1"/>
        <v>53.890737824005967</v>
      </c>
      <c r="G44" s="261">
        <f t="shared" si="1"/>
        <v>51.231290432335349</v>
      </c>
      <c r="H44" s="261">
        <f t="shared" si="1"/>
        <v>53.07032612875777</v>
      </c>
      <c r="I44" s="261">
        <f t="shared" si="1"/>
        <v>53.268650002689668</v>
      </c>
      <c r="J44" s="261">
        <f t="shared" si="1"/>
        <v>50.083968718641501</v>
      </c>
      <c r="K44" s="261">
        <f t="shared" si="1"/>
        <v>40.95731477335643</v>
      </c>
      <c r="L44" s="261">
        <f t="shared" si="1"/>
        <v>41.818150158167384</v>
      </c>
      <c r="M44" s="261">
        <f t="shared" si="1"/>
        <v>57.874437831869201</v>
      </c>
      <c r="N44" s="261">
        <f t="shared" si="1"/>
        <v>69.587625266355673</v>
      </c>
      <c r="O44" s="261">
        <f t="shared" si="1"/>
        <v>71.058747831790825</v>
      </c>
      <c r="P44" s="261">
        <f t="shared" si="1"/>
        <v>67.826410893368106</v>
      </c>
      <c r="Q44" s="261">
        <f t="shared" si="1"/>
        <v>55.593813307793468</v>
      </c>
      <c r="R44" s="261">
        <f t="shared" si="1"/>
        <v>53.766530763201544</v>
      </c>
      <c r="S44" s="261">
        <f t="shared" si="1"/>
        <v>62.920126325904171</v>
      </c>
      <c r="T44" s="261">
        <f t="shared" si="1"/>
        <v>51.146883216355846</v>
      </c>
      <c r="U44" s="261">
        <f t="shared" si="1"/>
        <v>53.226065521734107</v>
      </c>
      <c r="V44" s="261">
        <f t="shared" si="1"/>
        <v>54.281022859789275</v>
      </c>
      <c r="W44" s="261">
        <f t="shared" si="1"/>
        <v>61.945257537002647</v>
      </c>
      <c r="X44" s="261">
        <f t="shared" si="1"/>
        <v>53.525726426118602</v>
      </c>
      <c r="Y44" s="261">
        <f t="shared" si="1"/>
        <v>38.24786421630948</v>
      </c>
      <c r="DA44" s="70"/>
    </row>
    <row r="45" spans="1:105" ht="12" customHeight="1" x14ac:dyDescent="0.25">
      <c r="A45" s="60" t="s">
        <v>1022</v>
      </c>
      <c r="B45" s="262">
        <v>25.910318871295779</v>
      </c>
      <c r="C45" s="262">
        <v>23.288639809835551</v>
      </c>
      <c r="D45" s="262">
        <v>20.393612425302891</v>
      </c>
      <c r="E45" s="262">
        <v>15.311345592375391</v>
      </c>
      <c r="F45" s="262">
        <v>13.609345285460151</v>
      </c>
      <c r="G45" s="262">
        <v>13.70125189339414</v>
      </c>
      <c r="H45" s="262">
        <v>14.12898414839924</v>
      </c>
      <c r="I45" s="262">
        <v>13.9340116594029</v>
      </c>
      <c r="J45" s="262">
        <v>14.05023057301214</v>
      </c>
      <c r="K45" s="262">
        <v>13.862394892093951</v>
      </c>
      <c r="L45" s="262">
        <v>17.07530538236146</v>
      </c>
      <c r="M45" s="262">
        <v>23.396891376898431</v>
      </c>
      <c r="N45" s="262">
        <v>26.480131948799961</v>
      </c>
      <c r="O45" s="262">
        <v>28.038360257717439</v>
      </c>
      <c r="P45" s="262">
        <v>26.37300811605931</v>
      </c>
      <c r="Q45" s="262">
        <v>20.459365695717711</v>
      </c>
      <c r="R45" s="262">
        <v>17.934849944866599</v>
      </c>
      <c r="S45" s="262">
        <v>21.830300136773729</v>
      </c>
      <c r="T45" s="262">
        <v>19.764926377527111</v>
      </c>
      <c r="U45" s="262">
        <v>20.226172769776891</v>
      </c>
      <c r="V45" s="262">
        <v>21.35939495636719</v>
      </c>
      <c r="W45" s="262">
        <v>27.609668643463589</v>
      </c>
      <c r="X45" s="262">
        <v>19.65477642447625</v>
      </c>
      <c r="Y45" s="262">
        <v>16.872055599373951</v>
      </c>
      <c r="DA45" s="72" t="s">
        <v>1023</v>
      </c>
    </row>
    <row r="46" spans="1:105" ht="12" customHeight="1" x14ac:dyDescent="0.25">
      <c r="A46" s="60" t="s">
        <v>1024</v>
      </c>
      <c r="B46" s="262">
        <v>33.300162875112292</v>
      </c>
      <c r="C46" s="262">
        <v>30.78270736372928</v>
      </c>
      <c r="D46" s="262">
        <v>29.702631871209679</v>
      </c>
      <c r="E46" s="262">
        <v>31.374124757271179</v>
      </c>
      <c r="F46" s="262">
        <v>22.943244898063199</v>
      </c>
      <c r="G46" s="262">
        <v>21.446082300693579</v>
      </c>
      <c r="H46" s="262">
        <v>21.840915343829568</v>
      </c>
      <c r="I46" s="262">
        <v>22.16283079161629</v>
      </c>
      <c r="J46" s="262">
        <v>19.633030710022389</v>
      </c>
      <c r="K46" s="262">
        <v>16.179344229218639</v>
      </c>
      <c r="L46" s="262">
        <v>16.130900749559991</v>
      </c>
      <c r="M46" s="262">
        <v>20.91788413035373</v>
      </c>
      <c r="N46" s="262">
        <v>24.612557595067919</v>
      </c>
      <c r="O46" s="262">
        <v>25.135414668011311</v>
      </c>
      <c r="P46" s="262">
        <v>23.706888283698891</v>
      </c>
      <c r="Q46" s="262">
        <v>18.75229377544813</v>
      </c>
      <c r="R46" s="262">
        <v>18.646794764245829</v>
      </c>
      <c r="S46" s="262">
        <v>22.36135532089115</v>
      </c>
      <c r="T46" s="262">
        <v>18.482551334516359</v>
      </c>
      <c r="U46" s="262">
        <v>19.992460974054751</v>
      </c>
      <c r="V46" s="262">
        <v>20.062968257571391</v>
      </c>
      <c r="W46" s="262">
        <v>23.216148924671138</v>
      </c>
      <c r="X46" s="262">
        <v>19.644356981469159</v>
      </c>
      <c r="Y46" s="262">
        <v>13.492706142630469</v>
      </c>
      <c r="DA46" s="72" t="s">
        <v>1025</v>
      </c>
    </row>
    <row r="47" spans="1:105" ht="12" customHeight="1" x14ac:dyDescent="0.25">
      <c r="A47" s="64" t="s">
        <v>28</v>
      </c>
      <c r="B47" s="229">
        <v>8.8229672822496603</v>
      </c>
      <c r="C47" s="229">
        <v>8.9227788281636897</v>
      </c>
      <c r="D47" s="229">
        <v>8.1927531328706475</v>
      </c>
      <c r="E47" s="229">
        <v>3.7307536832834569</v>
      </c>
      <c r="F47" s="229">
        <v>4.322292467838218</v>
      </c>
      <c r="G47" s="229">
        <v>4.3296478205121156</v>
      </c>
      <c r="H47" s="229">
        <v>4.1431991371343777</v>
      </c>
      <c r="I47" s="229">
        <v>4.1845139502618931</v>
      </c>
      <c r="J47" s="229">
        <v>8.4011654561444349</v>
      </c>
      <c r="K47" s="229">
        <v>6.239247080059787</v>
      </c>
      <c r="L47" s="229">
        <v>7.3946573747033533</v>
      </c>
      <c r="M47" s="229">
        <v>10.586563214946279</v>
      </c>
      <c r="N47" s="229">
        <v>13.38707908107761</v>
      </c>
      <c r="O47" s="229">
        <v>13.148026128596729</v>
      </c>
      <c r="P47" s="229">
        <v>12.96415388546013</v>
      </c>
      <c r="Q47" s="229">
        <v>10.37603070531252</v>
      </c>
      <c r="R47" s="229">
        <v>10.761604683750161</v>
      </c>
      <c r="S47" s="229">
        <v>11.89213889892376</v>
      </c>
      <c r="T47" s="229">
        <v>9.0250023165325945</v>
      </c>
      <c r="U47" s="229">
        <v>8.2063390853065279</v>
      </c>
      <c r="V47" s="229">
        <v>7.4510158839108893</v>
      </c>
      <c r="W47" s="229">
        <v>8.4144999703780208</v>
      </c>
      <c r="X47" s="229">
        <v>8.3104532601585941</v>
      </c>
      <c r="Y47" s="229">
        <v>5.4791225791200029</v>
      </c>
      <c r="DA47" s="73" t="s">
        <v>1026</v>
      </c>
    </row>
    <row r="48" spans="1:105" ht="12" customHeight="1" x14ac:dyDescent="0.25">
      <c r="A48" s="64" t="s">
        <v>30</v>
      </c>
      <c r="B48" s="229">
        <v>8.7082801575786366</v>
      </c>
      <c r="C48" s="229">
        <v>7.8410452396335151</v>
      </c>
      <c r="D48" s="229">
        <v>7.8811949934834331</v>
      </c>
      <c r="E48" s="229">
        <v>8.2244202853444488</v>
      </c>
      <c r="F48" s="229">
        <v>8.0685244770693831</v>
      </c>
      <c r="G48" s="229">
        <v>6.5113522963702186</v>
      </c>
      <c r="H48" s="229">
        <v>7.4886755202254784</v>
      </c>
      <c r="I48" s="229">
        <v>7.9594255706077934</v>
      </c>
      <c r="J48" s="229">
        <v>6.813140381922091</v>
      </c>
      <c r="K48" s="229">
        <v>5.8622618659833856</v>
      </c>
      <c r="L48" s="229">
        <v>4.8159374987352326</v>
      </c>
      <c r="M48" s="229">
        <v>4.6649231434926239</v>
      </c>
      <c r="N48" s="229">
        <v>4.5072776408153414</v>
      </c>
      <c r="O48" s="229">
        <v>5.4532428157763997</v>
      </c>
      <c r="P48" s="229">
        <v>4.6584671613769499</v>
      </c>
      <c r="Q48" s="229">
        <v>2.9737430138683152</v>
      </c>
      <c r="R48" s="229">
        <v>3.0863948881216632</v>
      </c>
      <c r="S48" s="229">
        <v>4.4130845996756349</v>
      </c>
      <c r="T48" s="229">
        <v>3.2771787978686429</v>
      </c>
      <c r="U48" s="229">
        <v>4.8716983818511048</v>
      </c>
      <c r="V48" s="229">
        <v>5.3447516510883144</v>
      </c>
      <c r="W48" s="229">
        <v>6.754698521607879</v>
      </c>
      <c r="X48" s="229">
        <v>3.6705352872357841</v>
      </c>
      <c r="Y48" s="229">
        <v>2.399073610906449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1.339185357872027E-2</v>
      </c>
      <c r="L49" s="229">
        <v>2.1217375196045839E-2</v>
      </c>
      <c r="M49" s="229">
        <v>2.983695539099851E-2</v>
      </c>
      <c r="N49" s="229">
        <v>3.7053953039890779E-2</v>
      </c>
      <c r="O49" s="229">
        <v>4.8141443121140083E-2</v>
      </c>
      <c r="P49" s="229">
        <v>3.6183951354115632E-2</v>
      </c>
      <c r="Q49" s="229">
        <v>5.2176237278465203E-2</v>
      </c>
      <c r="R49" s="229">
        <v>6.2272651241662161E-2</v>
      </c>
      <c r="S49" s="229">
        <v>7.0583400612946823E-2</v>
      </c>
      <c r="T49" s="229">
        <v>5.4449175016869931E-2</v>
      </c>
      <c r="U49" s="229">
        <v>5.4899399522088978E-2</v>
      </c>
      <c r="V49" s="229">
        <v>4.3446272630073141E-2</v>
      </c>
      <c r="W49" s="229">
        <v>5.7658864777224213E-2</v>
      </c>
      <c r="X49" s="229">
        <v>7.2736731646512842E-2</v>
      </c>
      <c r="Y49" s="229">
        <v>5.7537698965653548E-2</v>
      </c>
      <c r="DA49" s="73" t="s">
        <v>1028</v>
      </c>
    </row>
    <row r="50" spans="1:105" ht="12" customHeight="1" x14ac:dyDescent="0.25">
      <c r="A50" s="64" t="s">
        <v>159</v>
      </c>
      <c r="B50" s="229">
        <v>0.13589092386047119</v>
      </c>
      <c r="C50" s="229">
        <v>0.69242596306641591</v>
      </c>
      <c r="D50" s="229">
        <v>0.59539205996789424</v>
      </c>
      <c r="E50" s="229">
        <v>0.46036866213885241</v>
      </c>
      <c r="F50" s="229">
        <v>0.51510800151147607</v>
      </c>
      <c r="G50" s="229">
        <v>0.49722434747686239</v>
      </c>
      <c r="H50" s="229">
        <v>0.52763271006636725</v>
      </c>
      <c r="I50" s="229">
        <v>0.47955300245296578</v>
      </c>
      <c r="J50" s="229">
        <v>0.59880290022665106</v>
      </c>
      <c r="K50" s="229">
        <v>0.57763598769937041</v>
      </c>
      <c r="L50" s="229">
        <v>0.55542653507625928</v>
      </c>
      <c r="M50" s="229">
        <v>0.69217828242979196</v>
      </c>
      <c r="N50" s="229">
        <v>0.79447333327192515</v>
      </c>
      <c r="O50" s="229">
        <v>0.93709731387004069</v>
      </c>
      <c r="P50" s="229">
        <v>0.5751419914527528</v>
      </c>
      <c r="Q50" s="229">
        <v>0.36798620011630878</v>
      </c>
      <c r="R50" s="229">
        <v>0.30180458243398112</v>
      </c>
      <c r="S50" s="229">
        <v>0.36530001794959532</v>
      </c>
      <c r="T50" s="229">
        <v>0.26967280941798399</v>
      </c>
      <c r="U50" s="229">
        <v>0.2806044371373756</v>
      </c>
      <c r="V50" s="229">
        <v>0.26204166358860148</v>
      </c>
      <c r="W50" s="229">
        <v>5.1698247496472782E-2</v>
      </c>
      <c r="X50" s="229">
        <v>0.61718254127546113</v>
      </c>
      <c r="Y50" s="229">
        <v>0.26109602700732182</v>
      </c>
      <c r="DA50" s="73" t="s">
        <v>1029</v>
      </c>
    </row>
    <row r="51" spans="1:105" ht="12" customHeight="1" x14ac:dyDescent="0.25">
      <c r="A51" s="64" t="s">
        <v>32</v>
      </c>
      <c r="B51" s="229">
        <v>2.3342159400992442</v>
      </c>
      <c r="C51" s="229">
        <v>1.3250199280486159</v>
      </c>
      <c r="D51" s="229">
        <v>1.3410191568729719</v>
      </c>
      <c r="E51" s="229">
        <v>0.90520749248919474</v>
      </c>
      <c r="F51" s="229">
        <v>1.115700059687577</v>
      </c>
      <c r="G51" s="229">
        <v>0.58887574902032025</v>
      </c>
      <c r="H51" s="229">
        <v>0.56752464335300323</v>
      </c>
      <c r="I51" s="229">
        <v>0.52409613981864589</v>
      </c>
      <c r="J51" s="229">
        <v>0.1208404346952562</v>
      </c>
      <c r="K51" s="229">
        <v>0.15720598190703081</v>
      </c>
      <c r="L51" s="229">
        <v>9.2250444050801433E-2</v>
      </c>
      <c r="M51" s="229">
        <v>0.155672425278473</v>
      </c>
      <c r="N51" s="229">
        <v>0.1503656045462983</v>
      </c>
      <c r="O51" s="229">
        <v>0.1151208831983719</v>
      </c>
      <c r="P51" s="229">
        <v>0.10488182555258251</v>
      </c>
      <c r="Q51" s="229">
        <v>0.12703793714237091</v>
      </c>
      <c r="R51" s="229">
        <v>9.0249736550436638E-2</v>
      </c>
      <c r="S51" s="229">
        <v>8.1847834638418021E-2</v>
      </c>
      <c r="T51" s="229">
        <v>5.8832359464281517E-2</v>
      </c>
      <c r="U51" s="229">
        <v>4.5959549172479783E-2</v>
      </c>
      <c r="V51" s="229">
        <v>3.2685361215393692E-2</v>
      </c>
      <c r="W51" s="229">
        <v>4.492394300584112E-2</v>
      </c>
      <c r="X51" s="229">
        <v>3.4467877848536138E-2</v>
      </c>
      <c r="Y51" s="229">
        <v>2.8564069292202589E-2</v>
      </c>
      <c r="DA51" s="73" t="s">
        <v>1030</v>
      </c>
    </row>
    <row r="52" spans="1:105" ht="12" customHeight="1" x14ac:dyDescent="0.25">
      <c r="A52" s="64" t="s">
        <v>33</v>
      </c>
      <c r="B52" s="229">
        <v>0.18018290540290091</v>
      </c>
      <c r="C52" s="229">
        <v>0.200850306162806</v>
      </c>
      <c r="D52" s="229">
        <v>0.1235738543790554</v>
      </c>
      <c r="E52" s="229">
        <v>9.0873825457526772E-2</v>
      </c>
      <c r="F52" s="229">
        <v>0</v>
      </c>
      <c r="G52" s="229">
        <v>1.4331070922604831E-2</v>
      </c>
      <c r="H52" s="229">
        <v>1.4111122469412851E-2</v>
      </c>
      <c r="I52" s="229">
        <v>0</v>
      </c>
      <c r="J52" s="229">
        <v>0</v>
      </c>
      <c r="K52" s="229">
        <v>2.5257483265762111E-2</v>
      </c>
      <c r="L52" s="229">
        <v>0</v>
      </c>
      <c r="M52" s="229">
        <v>1.7100158150632792E-2</v>
      </c>
      <c r="N52" s="229">
        <v>2.090574044905074E-2</v>
      </c>
      <c r="O52" s="229">
        <v>2.0485510202015021E-2</v>
      </c>
      <c r="P52" s="229">
        <v>0</v>
      </c>
      <c r="Q52" s="229">
        <v>0</v>
      </c>
      <c r="R52" s="229">
        <v>0</v>
      </c>
      <c r="S52" s="229">
        <v>3.8079989182155322E-3</v>
      </c>
      <c r="T52" s="229">
        <v>3.8975910884175508E-3</v>
      </c>
      <c r="U52" s="229">
        <v>3.6398765048519309E-3</v>
      </c>
      <c r="V52" s="229">
        <v>1.222467816347694E-3</v>
      </c>
      <c r="W52" s="229">
        <v>1.1714620668848289E-3</v>
      </c>
      <c r="X52" s="229">
        <v>2.4234860457081571E-2</v>
      </c>
      <c r="Y52" s="229">
        <v>9.1891994217156492E-2</v>
      </c>
      <c r="DA52" s="73" t="s">
        <v>1031</v>
      </c>
    </row>
    <row r="53" spans="1:105" ht="12" customHeight="1" x14ac:dyDescent="0.25">
      <c r="A53" s="64" t="s">
        <v>35</v>
      </c>
      <c r="B53" s="229">
        <v>0.99867228599149993</v>
      </c>
      <c r="C53" s="229">
        <v>0.99114782972800441</v>
      </c>
      <c r="D53" s="229">
        <v>0.80345073704591929</v>
      </c>
      <c r="E53" s="229">
        <v>0.56705743724430935</v>
      </c>
      <c r="F53" s="229">
        <v>0.84942563686692607</v>
      </c>
      <c r="G53" s="229">
        <v>0.91895609196244854</v>
      </c>
      <c r="H53" s="229">
        <v>1.01904367805591</v>
      </c>
      <c r="I53" s="229">
        <v>0.97864104950713504</v>
      </c>
      <c r="J53" s="229">
        <v>1.1041024871752561</v>
      </c>
      <c r="K53" s="229">
        <v>1.0386638729412829</v>
      </c>
      <c r="L53" s="229">
        <v>1.324840705301376</v>
      </c>
      <c r="M53" s="229">
        <v>2.3131393655255801</v>
      </c>
      <c r="N53" s="229">
        <v>2.860653140262027</v>
      </c>
      <c r="O53" s="229">
        <v>3.026056876932349</v>
      </c>
      <c r="P53" s="229">
        <v>3.002945917663248</v>
      </c>
      <c r="Q53" s="229">
        <v>2.7192849271298609</v>
      </c>
      <c r="R53" s="229">
        <v>2.154625671053632</v>
      </c>
      <c r="S53" s="229">
        <v>2.4014857160825009</v>
      </c>
      <c r="T53" s="229">
        <v>2.0900386127412101</v>
      </c>
      <c r="U53" s="229">
        <v>1.8579759796508271</v>
      </c>
      <c r="V53" s="229">
        <v>2.1241148921195032</v>
      </c>
      <c r="W53" s="229">
        <v>2.5316519783269902</v>
      </c>
      <c r="X53" s="229">
        <v>1.9388511090067559</v>
      </c>
      <c r="Y53" s="229">
        <v>1.946491780009058</v>
      </c>
      <c r="DA53" s="73" t="s">
        <v>1032</v>
      </c>
    </row>
    <row r="54" spans="1:105" ht="12" customHeight="1" x14ac:dyDescent="0.25">
      <c r="A54" s="64" t="s">
        <v>36</v>
      </c>
      <c r="B54" s="229">
        <v>2.259816349403846E-2</v>
      </c>
      <c r="C54" s="229">
        <v>6.0422596499831768E-2</v>
      </c>
      <c r="D54" s="229">
        <v>0.109931127944686</v>
      </c>
      <c r="E54" s="229">
        <v>0.24395010627785421</v>
      </c>
      <c r="F54" s="229">
        <v>0.22478264747451659</v>
      </c>
      <c r="G54" s="229">
        <v>0.2190239886404762</v>
      </c>
      <c r="H54" s="229">
        <v>0.19207402304564819</v>
      </c>
      <c r="I54" s="229">
        <v>0.23301321954802959</v>
      </c>
      <c r="J54" s="229">
        <v>0.23270627473137709</v>
      </c>
      <c r="K54" s="229">
        <v>0.13563268513714261</v>
      </c>
      <c r="L54" s="229">
        <v>0.17588202444948689</v>
      </c>
      <c r="M54" s="229">
        <v>0.23393016350065651</v>
      </c>
      <c r="N54" s="229">
        <v>0.27637388873645069</v>
      </c>
      <c r="O54" s="229">
        <v>0.29089424486861332</v>
      </c>
      <c r="P54" s="229">
        <v>0.29196861492196452</v>
      </c>
      <c r="Q54" s="229">
        <v>0.24018693573551789</v>
      </c>
      <c r="R54" s="229">
        <v>0.23000743049526209</v>
      </c>
      <c r="S54" s="229">
        <v>0.25693596445057998</v>
      </c>
      <c r="T54" s="229">
        <v>0.19365394694577509</v>
      </c>
      <c r="U54" s="229">
        <v>0.17878008062123951</v>
      </c>
      <c r="V54" s="229">
        <v>7.9140052529289712E-2</v>
      </c>
      <c r="W54" s="229">
        <v>0.1695403733652589</v>
      </c>
      <c r="X54" s="229">
        <v>0.18902469727549781</v>
      </c>
      <c r="Y54" s="229">
        <v>8.1578834116351306E-2</v>
      </c>
      <c r="DA54" s="73" t="s">
        <v>1033</v>
      </c>
    </row>
    <row r="55" spans="1:105" ht="12" customHeight="1" x14ac:dyDescent="0.25">
      <c r="A55" s="64" t="s">
        <v>38</v>
      </c>
      <c r="B55" s="229">
        <v>0.22672253629021291</v>
      </c>
      <c r="C55" s="229">
        <v>0.23589024545930631</v>
      </c>
      <c r="D55" s="229">
        <v>0.21583496353774431</v>
      </c>
      <c r="E55" s="229">
        <v>0.38730695675148541</v>
      </c>
      <c r="F55" s="229">
        <v>0.41883527589713399</v>
      </c>
      <c r="G55" s="229">
        <v>0.25773725858328073</v>
      </c>
      <c r="H55" s="229">
        <v>0.2355295071148375</v>
      </c>
      <c r="I55" s="229">
        <v>0.29325877152419583</v>
      </c>
      <c r="J55" s="229">
        <v>0.18102947718291429</v>
      </c>
      <c r="K55" s="229">
        <v>0.18016971052932609</v>
      </c>
      <c r="L55" s="229">
        <v>0.232154178613383</v>
      </c>
      <c r="M55" s="229">
        <v>0.2983019988428986</v>
      </c>
      <c r="N55" s="229">
        <v>0.33077564276258858</v>
      </c>
      <c r="O55" s="229">
        <v>0.51987636138428872</v>
      </c>
      <c r="P55" s="229">
        <v>0.53615862241572276</v>
      </c>
      <c r="Q55" s="229">
        <v>0.39434189176538897</v>
      </c>
      <c r="R55" s="229">
        <v>0.30405873841929087</v>
      </c>
      <c r="S55" s="229">
        <v>0.65708625327113102</v>
      </c>
      <c r="T55" s="229">
        <v>0.2802863015090018</v>
      </c>
      <c r="U55" s="229">
        <v>0.2350361475532407</v>
      </c>
      <c r="V55" s="229">
        <v>0.21061374093075991</v>
      </c>
      <c r="W55" s="229">
        <v>0.22739600258194689</v>
      </c>
      <c r="X55" s="229">
        <v>0.17859747207139309</v>
      </c>
      <c r="Y55" s="229">
        <v>9.3594352638968425E-2</v>
      </c>
      <c r="DA55" s="73" t="s">
        <v>1034</v>
      </c>
    </row>
    <row r="56" spans="1:105" ht="12" customHeight="1" x14ac:dyDescent="0.25">
      <c r="A56" s="64" t="s">
        <v>39</v>
      </c>
      <c r="B56" s="229">
        <v>11.87063268014562</v>
      </c>
      <c r="C56" s="229">
        <v>10.5131264269671</v>
      </c>
      <c r="D56" s="229">
        <v>10.43948184510732</v>
      </c>
      <c r="E56" s="229">
        <v>16.764186308284049</v>
      </c>
      <c r="F56" s="229">
        <v>7.4285763317179638</v>
      </c>
      <c r="G56" s="229">
        <v>8.1089336772052469</v>
      </c>
      <c r="H56" s="229">
        <v>7.6531250023645372</v>
      </c>
      <c r="I56" s="229">
        <v>7.5103290878956379</v>
      </c>
      <c r="J56" s="229">
        <v>2.181243297944409</v>
      </c>
      <c r="K56" s="229">
        <v>1.9498777081168359</v>
      </c>
      <c r="L56" s="229">
        <v>1.5185346134340529</v>
      </c>
      <c r="M56" s="229">
        <v>1.9262384227957901</v>
      </c>
      <c r="N56" s="229">
        <v>2.2475995701067482</v>
      </c>
      <c r="O56" s="229">
        <v>1.5764730900613699</v>
      </c>
      <c r="P56" s="229">
        <v>1.536986313501421</v>
      </c>
      <c r="Q56" s="229">
        <v>1.5015059270993769</v>
      </c>
      <c r="R56" s="229">
        <v>1.6557763821797471</v>
      </c>
      <c r="S56" s="229">
        <v>2.2190846363683669</v>
      </c>
      <c r="T56" s="229">
        <v>3.2295394239315849</v>
      </c>
      <c r="U56" s="229">
        <v>4.2575280367350121</v>
      </c>
      <c r="V56" s="229">
        <v>4.5139362717422182</v>
      </c>
      <c r="W56" s="229">
        <v>4.9629095610646186</v>
      </c>
      <c r="X56" s="229">
        <v>4.6082731444935376</v>
      </c>
      <c r="Y56" s="229">
        <v>3.0537551963573071</v>
      </c>
      <c r="DA56" s="73" t="s">
        <v>1035</v>
      </c>
    </row>
    <row r="57" spans="1:105" ht="12" customHeight="1" x14ac:dyDescent="0.25">
      <c r="A57" s="60" t="s">
        <v>1036</v>
      </c>
      <c r="B57" s="262">
        <v>12.852147156921079</v>
      </c>
      <c r="C57" s="262">
        <v>14.12088132464077</v>
      </c>
      <c r="D57" s="262">
        <v>14.13205164848322</v>
      </c>
      <c r="E57" s="262">
        <v>17.53612695724469</v>
      </c>
      <c r="F57" s="262">
        <v>17.338147640482621</v>
      </c>
      <c r="G57" s="262">
        <v>16.08395623824763</v>
      </c>
      <c r="H57" s="262">
        <v>17.100426636528969</v>
      </c>
      <c r="I57" s="262">
        <v>17.171807551670479</v>
      </c>
      <c r="J57" s="262">
        <v>16.400707435606979</v>
      </c>
      <c r="K57" s="262">
        <v>10.91557565204384</v>
      </c>
      <c r="L57" s="262">
        <v>8.6119440262459346</v>
      </c>
      <c r="M57" s="262">
        <v>13.55966232461704</v>
      </c>
      <c r="N57" s="262">
        <v>18.494935722487789</v>
      </c>
      <c r="O57" s="262">
        <v>17.884972906062071</v>
      </c>
      <c r="P57" s="262">
        <v>17.746514493609912</v>
      </c>
      <c r="Q57" s="262">
        <v>16.382153836627619</v>
      </c>
      <c r="R57" s="262">
        <v>17.18488605408912</v>
      </c>
      <c r="S57" s="262">
        <v>18.728470868239292</v>
      </c>
      <c r="T57" s="262">
        <v>12.89940550431238</v>
      </c>
      <c r="U57" s="262">
        <v>13.007431777902459</v>
      </c>
      <c r="V57" s="262">
        <v>12.85865964585069</v>
      </c>
      <c r="W57" s="262">
        <v>11.119439968867921</v>
      </c>
      <c r="X57" s="262">
        <v>14.22659302017319</v>
      </c>
      <c r="Y57" s="262">
        <v>7.8831024743050584</v>
      </c>
      <c r="DA57" s="72" t="s">
        <v>1037</v>
      </c>
    </row>
    <row r="58" spans="1:105" ht="12" customHeight="1" x14ac:dyDescent="0.25">
      <c r="A58" s="132" t="s">
        <v>1038</v>
      </c>
      <c r="B58" s="316">
        <v>124.8202820752189</v>
      </c>
      <c r="C58" s="316">
        <v>117.59693442786779</v>
      </c>
      <c r="D58" s="316">
        <v>112.6580386699675</v>
      </c>
      <c r="E58" s="316">
        <v>113.2615797010543</v>
      </c>
      <c r="F58" s="316">
        <v>103.51718438862611</v>
      </c>
      <c r="G58" s="316">
        <v>98.86826521693331</v>
      </c>
      <c r="H58" s="316">
        <v>95.734986103056059</v>
      </c>
      <c r="I58" s="316">
        <v>105.7498665493225</v>
      </c>
      <c r="J58" s="316">
        <v>101.2487965157295</v>
      </c>
      <c r="K58" s="316">
        <v>84.479594076400005</v>
      </c>
      <c r="L58" s="316">
        <v>88.825113686607054</v>
      </c>
      <c r="M58" s="316">
        <v>89.78594927563509</v>
      </c>
      <c r="N58" s="316">
        <v>107.8321164795735</v>
      </c>
      <c r="O58" s="316">
        <v>109.6200305943358</v>
      </c>
      <c r="P58" s="316">
        <v>104.3258873682956</v>
      </c>
      <c r="Q58" s="316">
        <v>84.733917254213026</v>
      </c>
      <c r="R58" s="316">
        <v>83.560718392948772</v>
      </c>
      <c r="S58" s="316">
        <v>98.265390715546985</v>
      </c>
      <c r="T58" s="316">
        <v>98.241685396393095</v>
      </c>
      <c r="U58" s="316">
        <v>92.0065899675119</v>
      </c>
      <c r="V58" s="316">
        <v>86.848513117020943</v>
      </c>
      <c r="W58" s="316">
        <v>97.842825158189342</v>
      </c>
      <c r="X58" s="316">
        <v>83.835808367254401</v>
      </c>
      <c r="Y58" s="316">
        <v>58.356904587291773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1306.9389626065299</v>
      </c>
      <c r="C61" s="223">
        <v>1159.6601506705831</v>
      </c>
      <c r="D61" s="223">
        <v>1122.6400140907931</v>
      </c>
      <c r="E61" s="223">
        <v>1157.5739875512511</v>
      </c>
      <c r="F61" s="223">
        <v>1051.5355322298681</v>
      </c>
      <c r="G61" s="223">
        <v>1006.344512814866</v>
      </c>
      <c r="H61" s="223">
        <v>1077.2105360042999</v>
      </c>
      <c r="I61" s="223">
        <v>1037.355962394688</v>
      </c>
      <c r="J61" s="223">
        <v>956.70202396036586</v>
      </c>
      <c r="K61" s="223">
        <v>1322.2963661494241</v>
      </c>
      <c r="L61" s="223">
        <v>1320.249022059962</v>
      </c>
      <c r="M61" s="223">
        <v>872.26136232522765</v>
      </c>
      <c r="N61" s="223">
        <v>471.39905347131901</v>
      </c>
      <c r="O61" s="223">
        <v>533.8200443428525</v>
      </c>
      <c r="P61" s="223">
        <v>514.45774704495955</v>
      </c>
      <c r="Q61" s="223">
        <v>779.15474940306922</v>
      </c>
      <c r="R61" s="223">
        <v>771.92238574752923</v>
      </c>
      <c r="S61" s="223">
        <v>728.61413084996627</v>
      </c>
      <c r="T61" s="223">
        <v>1249.5005480572511</v>
      </c>
      <c r="U61" s="223">
        <v>1387.387540573764</v>
      </c>
      <c r="V61" s="223">
        <v>1389.960918057136</v>
      </c>
      <c r="W61" s="223">
        <v>1215.839129555545</v>
      </c>
      <c r="X61" s="223">
        <v>955.95061396750395</v>
      </c>
      <c r="Y61" s="223">
        <v>1158.0660908681859</v>
      </c>
      <c r="DA61" s="89" t="s">
        <v>1040</v>
      </c>
    </row>
    <row r="62" spans="1:105" ht="12" customHeight="1" x14ac:dyDescent="0.25">
      <c r="A62" s="55" t="s">
        <v>91</v>
      </c>
      <c r="B62" s="259">
        <v>5.7823091797208939</v>
      </c>
      <c r="C62" s="259">
        <v>5.5301109873803336</v>
      </c>
      <c r="D62" s="259">
        <v>5.3017112048736461</v>
      </c>
      <c r="E62" s="259">
        <v>5.7750808050964926</v>
      </c>
      <c r="F62" s="259">
        <v>6.3862321021032749</v>
      </c>
      <c r="G62" s="259">
        <v>6.2159085312307676</v>
      </c>
      <c r="H62" s="259">
        <v>6.8755725652527744</v>
      </c>
      <c r="I62" s="259">
        <v>6.5455533294058119</v>
      </c>
      <c r="J62" s="259">
        <v>6.1896083378018121</v>
      </c>
      <c r="K62" s="259">
        <v>8.0396860774717673</v>
      </c>
      <c r="L62" s="259">
        <v>7.570102708429518</v>
      </c>
      <c r="M62" s="259">
        <v>5.6199385198153324</v>
      </c>
      <c r="N62" s="259">
        <v>3.214612037499406</v>
      </c>
      <c r="O62" s="259">
        <v>3.5936737933164351</v>
      </c>
      <c r="P62" s="259">
        <v>3.5521089542203979</v>
      </c>
      <c r="Q62" s="259">
        <v>5.7918096865925346</v>
      </c>
      <c r="R62" s="259">
        <v>5.6474946546647526</v>
      </c>
      <c r="S62" s="259">
        <v>5.1146472714501838</v>
      </c>
      <c r="T62" s="259">
        <v>8.2712191871840659</v>
      </c>
      <c r="U62" s="259">
        <v>8.7982189586919368</v>
      </c>
      <c r="V62" s="259">
        <v>8.998713134747728</v>
      </c>
      <c r="W62" s="259">
        <v>7.1722984400118426</v>
      </c>
      <c r="X62" s="259">
        <v>6.3487052336345782</v>
      </c>
      <c r="Y62" s="259">
        <v>7.588648402997153</v>
      </c>
      <c r="DA62" s="67" t="s">
        <v>1041</v>
      </c>
    </row>
    <row r="63" spans="1:105" ht="12" customHeight="1" x14ac:dyDescent="0.25">
      <c r="A63" s="173" t="s">
        <v>92</v>
      </c>
      <c r="B63" s="224">
        <v>45.888814744835798</v>
      </c>
      <c r="C63" s="224">
        <v>43.88735204756491</v>
      </c>
      <c r="D63" s="224">
        <v>42.07475521445749</v>
      </c>
      <c r="E63" s="224">
        <v>45.831449852413797</v>
      </c>
      <c r="F63" s="224">
        <v>50.681589784011869</v>
      </c>
      <c r="G63" s="224">
        <v>49.329889875287073</v>
      </c>
      <c r="H63" s="224">
        <v>54.56503032008218</v>
      </c>
      <c r="I63" s="224">
        <v>51.945974315756857</v>
      </c>
      <c r="J63" s="224">
        <v>49.121169679513478</v>
      </c>
      <c r="K63" s="224">
        <v>63.80351751331731</v>
      </c>
      <c r="L63" s="224">
        <v>60.076870673883562</v>
      </c>
      <c r="M63" s="224">
        <v>44.600229700207898</v>
      </c>
      <c r="N63" s="224">
        <v>25.511388561282331</v>
      </c>
      <c r="O63" s="224">
        <v>28.519649473816141</v>
      </c>
      <c r="P63" s="224">
        <v>28.18978797006498</v>
      </c>
      <c r="Q63" s="224">
        <v>45.964211439523751</v>
      </c>
      <c r="R63" s="224">
        <v>44.818917135951288</v>
      </c>
      <c r="S63" s="224">
        <v>40.590202604158641</v>
      </c>
      <c r="T63" s="224">
        <v>65.640980652809333</v>
      </c>
      <c r="U63" s="224">
        <v>69.823288124382955</v>
      </c>
      <c r="V63" s="224">
        <v>71.414424090392785</v>
      </c>
      <c r="W63" s="224">
        <v>56.91986785533058</v>
      </c>
      <c r="X63" s="224">
        <v>50.383773900843018</v>
      </c>
      <c r="Y63" s="224">
        <v>60.224050618067977</v>
      </c>
      <c r="DA63" s="177" t="s">
        <v>1042</v>
      </c>
    </row>
    <row r="64" spans="1:105" ht="12" customHeight="1" x14ac:dyDescent="0.25">
      <c r="A64" s="173" t="s">
        <v>93</v>
      </c>
      <c r="B64" s="224">
        <v>51.367115693038748</v>
      </c>
      <c r="C64" s="224">
        <v>49.126714268471858</v>
      </c>
      <c r="D64" s="224">
        <v>47.097725902814773</v>
      </c>
      <c r="E64" s="224">
        <v>51.302902461946488</v>
      </c>
      <c r="F64" s="224">
        <v>56.732062059533646</v>
      </c>
      <c r="G64" s="224">
        <v>55.218993439657162</v>
      </c>
      <c r="H64" s="224">
        <v>61.07911570240006</v>
      </c>
      <c r="I64" s="224">
        <v>58.147391413402858</v>
      </c>
      <c r="J64" s="224">
        <v>54.985355798253863</v>
      </c>
      <c r="K64" s="224">
        <v>71.420512470268676</v>
      </c>
      <c r="L64" s="224">
        <v>67.248970877557696</v>
      </c>
      <c r="M64" s="224">
        <v>49.924696719356923</v>
      </c>
      <c r="N64" s="224">
        <v>28.556990521637481</v>
      </c>
      <c r="O64" s="224">
        <v>31.924383800113041</v>
      </c>
      <c r="P64" s="224">
        <v>31.55514275259236</v>
      </c>
      <c r="Q64" s="224">
        <v>51.451513399984186</v>
      </c>
      <c r="R64" s="224">
        <v>50.169491510307793</v>
      </c>
      <c r="S64" s="224">
        <v>45.435944353004643</v>
      </c>
      <c r="T64" s="224">
        <v>73.477335733035588</v>
      </c>
      <c r="U64" s="224">
        <v>78.158935659962438</v>
      </c>
      <c r="V64" s="224">
        <v>79.940024705383451</v>
      </c>
      <c r="W64" s="224">
        <v>63.715078578844313</v>
      </c>
      <c r="X64" s="224">
        <v>56.398692304593958</v>
      </c>
      <c r="Y64" s="224">
        <v>67.413721465749077</v>
      </c>
      <c r="DA64" s="177" t="s">
        <v>1043</v>
      </c>
    </row>
    <row r="65" spans="1:105" ht="12" customHeight="1" x14ac:dyDescent="0.25">
      <c r="A65" s="173" t="s">
        <v>94</v>
      </c>
      <c r="B65" s="224">
        <v>82.696694225982014</v>
      </c>
      <c r="C65" s="224">
        <v>79.089838184890951</v>
      </c>
      <c r="D65" s="224">
        <v>75.823339215676711</v>
      </c>
      <c r="E65" s="224">
        <v>82.593316376841528</v>
      </c>
      <c r="F65" s="224">
        <v>91.333802290606087</v>
      </c>
      <c r="G65" s="224">
        <v>88.897890300752806</v>
      </c>
      <c r="H65" s="224">
        <v>98.332189508535521</v>
      </c>
      <c r="I65" s="224">
        <v>93.612362362100257</v>
      </c>
      <c r="J65" s="224">
        <v>88.521753538348889</v>
      </c>
      <c r="K65" s="224">
        <v>114.980960124595</v>
      </c>
      <c r="L65" s="224">
        <v>108.26513240312261</v>
      </c>
      <c r="M65" s="224">
        <v>80.374522167010738</v>
      </c>
      <c r="N65" s="224">
        <v>45.974329711141671</v>
      </c>
      <c r="O65" s="224">
        <v>51.395546934098547</v>
      </c>
      <c r="P65" s="224">
        <v>50.801100203139953</v>
      </c>
      <c r="Q65" s="224">
        <v>82.832567367202373</v>
      </c>
      <c r="R65" s="224">
        <v>80.768620992733204</v>
      </c>
      <c r="S65" s="224">
        <v>73.148012037171114</v>
      </c>
      <c r="T65" s="224">
        <v>118.2922709144468</v>
      </c>
      <c r="U65" s="224">
        <v>125.8292492404055</v>
      </c>
      <c r="V65" s="224">
        <v>128.69665135538139</v>
      </c>
      <c r="W65" s="224">
        <v>102.57586589649929</v>
      </c>
      <c r="X65" s="224">
        <v>90.797105294551613</v>
      </c>
      <c r="Y65" s="224">
        <v>108.5303668596693</v>
      </c>
      <c r="DA65" s="177" t="s">
        <v>1044</v>
      </c>
    </row>
    <row r="66" spans="1:105" ht="12" customHeight="1" x14ac:dyDescent="0.25">
      <c r="A66" s="56" t="s">
        <v>95</v>
      </c>
      <c r="B66" s="260">
        <v>25.11202908134663</v>
      </c>
      <c r="C66" s="260">
        <v>24.88650702624302</v>
      </c>
      <c r="D66" s="260">
        <v>23.299428219578171</v>
      </c>
      <c r="E66" s="260">
        <v>22.192008856563369</v>
      </c>
      <c r="F66" s="260">
        <v>22.839524908773971</v>
      </c>
      <c r="G66" s="260">
        <v>22.24136719685843</v>
      </c>
      <c r="H66" s="260">
        <v>24.155221717041581</v>
      </c>
      <c r="I66" s="260">
        <v>22.93099594233821</v>
      </c>
      <c r="J66" s="260">
        <v>22.29427560117141</v>
      </c>
      <c r="K66" s="260">
        <v>31.494662532917509</v>
      </c>
      <c r="L66" s="260">
        <v>32.531079234813667</v>
      </c>
      <c r="M66" s="260">
        <v>22.22396935071124</v>
      </c>
      <c r="N66" s="260">
        <v>12.055310272873079</v>
      </c>
      <c r="O66" s="260">
        <v>13.789659913512841</v>
      </c>
      <c r="P66" s="260">
        <v>13.1793633288819</v>
      </c>
      <c r="Q66" s="260">
        <v>20.23127752077616</v>
      </c>
      <c r="R66" s="260">
        <v>19.40417563018968</v>
      </c>
      <c r="S66" s="260">
        <v>18.078673689963502</v>
      </c>
      <c r="T66" s="260">
        <v>30.940651933632051</v>
      </c>
      <c r="U66" s="260">
        <v>33.373034138365099</v>
      </c>
      <c r="V66" s="260">
        <v>34.025183721967039</v>
      </c>
      <c r="W66" s="260">
        <v>29.546952255792501</v>
      </c>
      <c r="X66" s="260">
        <v>23.82971373044499</v>
      </c>
      <c r="Y66" s="260">
        <v>29.98184228119608</v>
      </c>
      <c r="DA66" s="68" t="s">
        <v>1045</v>
      </c>
    </row>
    <row r="67" spans="1:105" ht="12" customHeight="1" x14ac:dyDescent="0.25">
      <c r="A67" s="37" t="s">
        <v>159</v>
      </c>
      <c r="B67" s="226">
        <v>2.093647653222185</v>
      </c>
      <c r="C67" s="226">
        <v>7.5428752950752518</v>
      </c>
      <c r="D67" s="226">
        <v>7.0936050170477838</v>
      </c>
      <c r="E67" s="226">
        <v>6.0925731981851428</v>
      </c>
      <c r="F67" s="226">
        <v>4.8084605351039089</v>
      </c>
      <c r="G67" s="226">
        <v>4.4325391286091591</v>
      </c>
      <c r="H67" s="226">
        <v>4.5845079060558787</v>
      </c>
      <c r="I67" s="226">
        <v>4.1274940055584954</v>
      </c>
      <c r="J67" s="226">
        <v>4.4622833978980063</v>
      </c>
      <c r="K67" s="226">
        <v>7.4737852527364117</v>
      </c>
      <c r="L67" s="226">
        <v>7.0900400027080961</v>
      </c>
      <c r="M67" s="226">
        <v>3.539648788566605</v>
      </c>
      <c r="N67" s="226">
        <v>1.6942136140370301</v>
      </c>
      <c r="O67" s="226">
        <v>2.1926649924508159</v>
      </c>
      <c r="P67" s="226">
        <v>1.3538664545065171</v>
      </c>
      <c r="Q67" s="226">
        <v>1.4141175881107459</v>
      </c>
      <c r="R67" s="226">
        <v>1.29536019340368</v>
      </c>
      <c r="S67" s="226">
        <v>1.368152770278694</v>
      </c>
      <c r="T67" s="226">
        <v>2.2407082633039388</v>
      </c>
      <c r="U67" s="226">
        <v>2.809294064044829</v>
      </c>
      <c r="V67" s="226">
        <v>2.4328102156470202</v>
      </c>
      <c r="W67" s="226">
        <v>0.42396637162805362</v>
      </c>
      <c r="X67" s="226">
        <v>3.7145044332617432</v>
      </c>
      <c r="Y67" s="226">
        <v>2.5113986499396899</v>
      </c>
      <c r="DA67" s="69" t="s">
        <v>1046</v>
      </c>
    </row>
    <row r="68" spans="1:105" ht="12" customHeight="1" x14ac:dyDescent="0.25">
      <c r="A68" s="37" t="s">
        <v>35</v>
      </c>
      <c r="B68" s="226">
        <v>15.38636892373313</v>
      </c>
      <c r="C68" s="226">
        <v>10.796973073503491</v>
      </c>
      <c r="D68" s="226">
        <v>9.5724524434655773</v>
      </c>
      <c r="E68" s="226">
        <v>7.5045050371917226</v>
      </c>
      <c r="F68" s="226">
        <v>7.9292685036831489</v>
      </c>
      <c r="G68" s="226">
        <v>8.192094485652385</v>
      </c>
      <c r="H68" s="226">
        <v>8.8542914598223881</v>
      </c>
      <c r="I68" s="226">
        <v>8.4231253787851106</v>
      </c>
      <c r="J68" s="226">
        <v>8.2277794516947189</v>
      </c>
      <c r="K68" s="226">
        <v>13.438828088008171</v>
      </c>
      <c r="L68" s="226">
        <v>16.91163998225813</v>
      </c>
      <c r="M68" s="226">
        <v>11.828890274087479</v>
      </c>
      <c r="N68" s="226">
        <v>6.1003400520818651</v>
      </c>
      <c r="O68" s="226">
        <v>7.0805122168291543</v>
      </c>
      <c r="P68" s="226">
        <v>7.0688417869686049</v>
      </c>
      <c r="Q68" s="226">
        <v>10.4498175239272</v>
      </c>
      <c r="R68" s="226">
        <v>9.2477599361139315</v>
      </c>
      <c r="S68" s="226">
        <v>8.9942490385980172</v>
      </c>
      <c r="T68" s="226">
        <v>17.366106728746161</v>
      </c>
      <c r="U68" s="226">
        <v>18.6012771003175</v>
      </c>
      <c r="V68" s="226">
        <v>19.72040757941928</v>
      </c>
      <c r="W68" s="226">
        <v>20.76154135688077</v>
      </c>
      <c r="X68" s="226">
        <v>11.66894809590166</v>
      </c>
      <c r="Y68" s="226">
        <v>18.72267795287582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1049</v>
      </c>
    </row>
    <row r="71" spans="1:105" ht="12" customHeight="1" x14ac:dyDescent="0.25">
      <c r="A71" s="37" t="s">
        <v>40</v>
      </c>
      <c r="B71" s="226">
        <v>7.6320125043913123</v>
      </c>
      <c r="C71" s="226">
        <v>6.5466586576642722</v>
      </c>
      <c r="D71" s="226">
        <v>6.6333707590648094</v>
      </c>
      <c r="E71" s="226">
        <v>8.5949306211865064</v>
      </c>
      <c r="F71" s="226">
        <v>10.10179586998691</v>
      </c>
      <c r="G71" s="226">
        <v>9.616733582596888</v>
      </c>
      <c r="H71" s="226">
        <v>10.71642235116331</v>
      </c>
      <c r="I71" s="226">
        <v>10.380376557994611</v>
      </c>
      <c r="J71" s="226">
        <v>9.6042127515786859</v>
      </c>
      <c r="K71" s="226">
        <v>10.58204919217293</v>
      </c>
      <c r="L71" s="226">
        <v>8.5293992498474402</v>
      </c>
      <c r="M71" s="226">
        <v>6.8554302880571596</v>
      </c>
      <c r="N71" s="226">
        <v>4.2607566067541809</v>
      </c>
      <c r="O71" s="226">
        <v>4.5164827042328648</v>
      </c>
      <c r="P71" s="226">
        <v>4.7566550874067763</v>
      </c>
      <c r="Q71" s="226">
        <v>8.3673424087382138</v>
      </c>
      <c r="R71" s="226">
        <v>8.8610555006720695</v>
      </c>
      <c r="S71" s="226">
        <v>7.7162718810867883</v>
      </c>
      <c r="T71" s="226">
        <v>11.333836941581961</v>
      </c>
      <c r="U71" s="226">
        <v>11.96246297400277</v>
      </c>
      <c r="V71" s="226">
        <v>11.87196592690074</v>
      </c>
      <c r="W71" s="226">
        <v>8.361444527283675</v>
      </c>
      <c r="X71" s="226">
        <v>8.4462612012815885</v>
      </c>
      <c r="Y71" s="226">
        <v>8.7477656783805688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729.52618903819507</v>
      </c>
      <c r="C72" s="261">
        <f t="shared" si="2"/>
        <v>633.47852033619449</v>
      </c>
      <c r="D72" s="261">
        <f t="shared" si="2"/>
        <v>617.91288957790732</v>
      </c>
      <c r="E72" s="261">
        <f t="shared" si="2"/>
        <v>666.51182571833681</v>
      </c>
      <c r="F72" s="261">
        <f t="shared" si="2"/>
        <v>551.38995891716434</v>
      </c>
      <c r="G72" s="261">
        <f t="shared" si="2"/>
        <v>524.73180029991272</v>
      </c>
      <c r="H72" s="261">
        <f t="shared" si="2"/>
        <v>556.88151633124573</v>
      </c>
      <c r="I72" s="261">
        <f t="shared" si="2"/>
        <v>539.78589498506949</v>
      </c>
      <c r="J72" s="261">
        <f t="shared" si="2"/>
        <v>470.05236396520331</v>
      </c>
      <c r="K72" s="261">
        <f t="shared" si="2"/>
        <v>663.55219285622888</v>
      </c>
      <c r="L72" s="261">
        <f t="shared" si="2"/>
        <v>663.88461823443595</v>
      </c>
      <c r="M72" s="261">
        <f t="shared" si="2"/>
        <v>419.13907337935109</v>
      </c>
      <c r="N72" s="261">
        <f t="shared" si="2"/>
        <v>221.35070454902328</v>
      </c>
      <c r="O72" s="261">
        <f t="shared" si="2"/>
        <v>251.93727591581435</v>
      </c>
      <c r="P72" s="261">
        <f t="shared" si="2"/>
        <v>240.33661351861204</v>
      </c>
      <c r="Q72" s="261">
        <f t="shared" si="2"/>
        <v>353.11774500312947</v>
      </c>
      <c r="R72" s="261">
        <f t="shared" si="2"/>
        <v>353.14725330272898</v>
      </c>
      <c r="S72" s="261">
        <f t="shared" si="2"/>
        <v>340.6023764319778</v>
      </c>
      <c r="T72" s="261">
        <f t="shared" si="2"/>
        <v>598.45952344036778</v>
      </c>
      <c r="U72" s="261">
        <f t="shared" si="2"/>
        <v>683.49521632423455</v>
      </c>
      <c r="V72" s="261">
        <f t="shared" si="2"/>
        <v>682.40794846234428</v>
      </c>
      <c r="W72" s="261">
        <f t="shared" si="2"/>
        <v>615.02831068851174</v>
      </c>
      <c r="X72" s="261">
        <f t="shared" si="2"/>
        <v>461.17036675914255</v>
      </c>
      <c r="Y72" s="261">
        <f t="shared" si="2"/>
        <v>557.88148315698061</v>
      </c>
      <c r="DA72" s="70"/>
    </row>
    <row r="73" spans="1:105" ht="12" customHeight="1" x14ac:dyDescent="0.25">
      <c r="A73" s="60" t="s">
        <v>1052</v>
      </c>
      <c r="B73" s="262">
        <v>729.28100563612566</v>
      </c>
      <c r="C73" s="262">
        <v>633.24403072597738</v>
      </c>
      <c r="D73" s="262">
        <v>617.68808465143275</v>
      </c>
      <c r="E73" s="262">
        <v>666.2669488162187</v>
      </c>
      <c r="F73" s="262">
        <v>551.11916777394947</v>
      </c>
      <c r="G73" s="262">
        <v>524.46823127354787</v>
      </c>
      <c r="H73" s="262">
        <v>556.5899760105317</v>
      </c>
      <c r="I73" s="262">
        <v>539.50834825004551</v>
      </c>
      <c r="J73" s="262">
        <v>469.78991012841061</v>
      </c>
      <c r="K73" s="262">
        <v>663.21129140617188</v>
      </c>
      <c r="L73" s="262">
        <v>663.56362821498544</v>
      </c>
      <c r="M73" s="262">
        <v>418.90077487214887</v>
      </c>
      <c r="N73" s="262">
        <v>221.21439749743021</v>
      </c>
      <c r="O73" s="262">
        <v>251.78489576124511</v>
      </c>
      <c r="P73" s="262">
        <v>240.18599581021081</v>
      </c>
      <c r="Q73" s="262">
        <v>352.87215875739957</v>
      </c>
      <c r="R73" s="262">
        <v>352.90778635110769</v>
      </c>
      <c r="S73" s="262">
        <v>340.38550345278861</v>
      </c>
      <c r="T73" s="262">
        <v>598.10880444618329</v>
      </c>
      <c r="U73" s="262">
        <v>683.12215130999959</v>
      </c>
      <c r="V73" s="262">
        <v>682.0263820271972</v>
      </c>
      <c r="W73" s="262">
        <v>614.72418849830672</v>
      </c>
      <c r="X73" s="262">
        <v>460.90116684271862</v>
      </c>
      <c r="Y73" s="262">
        <v>557.55970675680464</v>
      </c>
      <c r="DA73" s="72" t="s">
        <v>1053</v>
      </c>
    </row>
    <row r="74" spans="1:105" ht="12" customHeight="1" x14ac:dyDescent="0.25">
      <c r="A74" s="64" t="s">
        <v>28</v>
      </c>
      <c r="B74" s="229">
        <v>193.2249543771029</v>
      </c>
      <c r="C74" s="229">
        <v>183.55423919211319</v>
      </c>
      <c r="D74" s="229">
        <v>170.3743295411484</v>
      </c>
      <c r="E74" s="229">
        <v>79.227002906911835</v>
      </c>
      <c r="F74" s="229">
        <v>103.82568979820719</v>
      </c>
      <c r="G74" s="229">
        <v>105.88240325776999</v>
      </c>
      <c r="H74" s="229">
        <v>105.5845449717372</v>
      </c>
      <c r="I74" s="229">
        <v>101.86335088517021</v>
      </c>
      <c r="J74" s="229">
        <v>201.02768762039489</v>
      </c>
      <c r="K74" s="229">
        <v>255.75443941021049</v>
      </c>
      <c r="L74" s="229">
        <v>304.1879528704373</v>
      </c>
      <c r="M74" s="229">
        <v>212.00612386693589</v>
      </c>
      <c r="N74" s="229">
        <v>120.3212880958161</v>
      </c>
      <c r="O74" s="229">
        <v>131.7055808300606</v>
      </c>
      <c r="P74" s="229">
        <v>131.3461376100187</v>
      </c>
      <c r="Q74" s="229">
        <v>195.25143953911831</v>
      </c>
      <c r="R74" s="229">
        <v>203.6732926245399</v>
      </c>
      <c r="S74" s="229">
        <v>181.02264501199011</v>
      </c>
      <c r="T74" s="229">
        <v>292.055639287453</v>
      </c>
      <c r="U74" s="229">
        <v>280.40229852688162</v>
      </c>
      <c r="V74" s="229">
        <v>253.29200248388719</v>
      </c>
      <c r="W74" s="229">
        <v>222.80166631826199</v>
      </c>
      <c r="X74" s="229">
        <v>194.9820810226648</v>
      </c>
      <c r="Y74" s="229">
        <v>226.41403038094771</v>
      </c>
      <c r="DA74" s="73" t="s">
        <v>1054</v>
      </c>
    </row>
    <row r="75" spans="1:105" ht="12" customHeight="1" x14ac:dyDescent="0.25">
      <c r="A75" s="64" t="s">
        <v>30</v>
      </c>
      <c r="B75" s="229">
        <v>190.71328072771939</v>
      </c>
      <c r="C75" s="229">
        <v>161.3014422019547</v>
      </c>
      <c r="D75" s="229">
        <v>163.89524879133151</v>
      </c>
      <c r="E75" s="229">
        <v>174.6553713192815</v>
      </c>
      <c r="F75" s="229">
        <v>193.81384432424369</v>
      </c>
      <c r="G75" s="229">
        <v>159.2364224940888</v>
      </c>
      <c r="H75" s="229">
        <v>190.8400661115387</v>
      </c>
      <c r="I75" s="229">
        <v>193.75577889816211</v>
      </c>
      <c r="J75" s="229">
        <v>163.02855402153921</v>
      </c>
      <c r="K75" s="229">
        <v>240.3013501424067</v>
      </c>
      <c r="L75" s="229">
        <v>198.10926925481971</v>
      </c>
      <c r="M75" s="229">
        <v>93.419578545826624</v>
      </c>
      <c r="N75" s="229">
        <v>40.510812572619713</v>
      </c>
      <c r="O75" s="229">
        <v>54.625881134892502</v>
      </c>
      <c r="P75" s="229">
        <v>47.197192677280007</v>
      </c>
      <c r="Q75" s="229">
        <v>55.958547229424028</v>
      </c>
      <c r="R75" s="229">
        <v>58.412869425736083</v>
      </c>
      <c r="S75" s="229">
        <v>67.176161806120547</v>
      </c>
      <c r="T75" s="229">
        <v>106.05188955104209</v>
      </c>
      <c r="U75" s="229">
        <v>166.46100164769331</v>
      </c>
      <c r="V75" s="229">
        <v>181.69104315110491</v>
      </c>
      <c r="W75" s="229">
        <v>178.85294329903309</v>
      </c>
      <c r="X75" s="229">
        <v>86.119082361423438</v>
      </c>
      <c r="Y75" s="229">
        <v>99.137027431341622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0.54894860882098662</v>
      </c>
      <c r="L76" s="229">
        <v>0.8728017539052092</v>
      </c>
      <c r="M76" s="229">
        <v>0.59751376646064536</v>
      </c>
      <c r="N76" s="229">
        <v>0.3330360067195971</v>
      </c>
      <c r="O76" s="229">
        <v>0.4822394377872895</v>
      </c>
      <c r="P76" s="229">
        <v>0.36659717987165902</v>
      </c>
      <c r="Q76" s="229">
        <v>0.98182876744369629</v>
      </c>
      <c r="R76" s="229">
        <v>1.1785673504621961</v>
      </c>
      <c r="S76" s="229">
        <v>1.074423531502217</v>
      </c>
      <c r="T76" s="229">
        <v>1.762014907087136</v>
      </c>
      <c r="U76" s="229">
        <v>1.875856902050536</v>
      </c>
      <c r="V76" s="229">
        <v>1.4769252362881871</v>
      </c>
      <c r="W76" s="229">
        <v>1.5267087997633879</v>
      </c>
      <c r="X76" s="229">
        <v>1.7065686863574929</v>
      </c>
      <c r="Y76" s="229">
        <v>2.377632939132313</v>
      </c>
      <c r="DA76" s="73" t="s">
        <v>1056</v>
      </c>
    </row>
    <row r="77" spans="1:105" ht="12" customHeight="1" x14ac:dyDescent="0.25">
      <c r="A77" s="64" t="s">
        <v>159</v>
      </c>
      <c r="B77" s="229">
        <v>2.976041588188552</v>
      </c>
      <c r="C77" s="229">
        <v>14.24418595318685</v>
      </c>
      <c r="D77" s="229">
        <v>12.381615970358171</v>
      </c>
      <c r="E77" s="229">
        <v>9.776477470746693</v>
      </c>
      <c r="F77" s="229">
        <v>12.373397676222851</v>
      </c>
      <c r="G77" s="229">
        <v>12.15972084835748</v>
      </c>
      <c r="H77" s="229">
        <v>13.446097510797751</v>
      </c>
      <c r="I77" s="229">
        <v>11.67372754339751</v>
      </c>
      <c r="J77" s="229">
        <v>14.328483708758441</v>
      </c>
      <c r="K77" s="229">
        <v>23.67801215780672</v>
      </c>
      <c r="L77" s="229">
        <v>22.848125628206709</v>
      </c>
      <c r="M77" s="229">
        <v>13.861536714354569</v>
      </c>
      <c r="N77" s="229">
        <v>7.1406207611167591</v>
      </c>
      <c r="O77" s="229">
        <v>9.3870323051081321</v>
      </c>
      <c r="P77" s="229">
        <v>5.8270427690138664</v>
      </c>
      <c r="Q77" s="229">
        <v>6.9245974056777104</v>
      </c>
      <c r="R77" s="229">
        <v>5.7119300364490506</v>
      </c>
      <c r="S77" s="229">
        <v>5.5606124376959443</v>
      </c>
      <c r="T77" s="229">
        <v>8.7268082589559022</v>
      </c>
      <c r="U77" s="229">
        <v>9.587969535775402</v>
      </c>
      <c r="V77" s="229">
        <v>8.9079205760232671</v>
      </c>
      <c r="W77" s="229">
        <v>1.3688817788932239</v>
      </c>
      <c r="X77" s="229">
        <v>14.48050214609469</v>
      </c>
      <c r="Y77" s="229">
        <v>10.78928294403573</v>
      </c>
      <c r="DA77" s="73" t="s">
        <v>1057</v>
      </c>
    </row>
    <row r="78" spans="1:105" ht="12" customHeight="1" x14ac:dyDescent="0.25">
      <c r="A78" s="64" t="s">
        <v>32</v>
      </c>
      <c r="B78" s="229">
        <v>51.119850510992777</v>
      </c>
      <c r="C78" s="229">
        <v>27.257542688347179</v>
      </c>
      <c r="D78" s="229">
        <v>27.88748007521297</v>
      </c>
      <c r="E78" s="229">
        <v>19.22316044614379</v>
      </c>
      <c r="F78" s="229">
        <v>26.800205947863571</v>
      </c>
      <c r="G78" s="229">
        <v>14.40107420079166</v>
      </c>
      <c r="H78" s="229">
        <v>14.46269639603153</v>
      </c>
      <c r="I78" s="229">
        <v>12.75803823872274</v>
      </c>
      <c r="J78" s="229">
        <v>2.8915360951573499</v>
      </c>
      <c r="K78" s="229">
        <v>6.4440672502072287</v>
      </c>
      <c r="L78" s="229">
        <v>3.7948308224798342</v>
      </c>
      <c r="M78" s="229">
        <v>3.1174902379706539</v>
      </c>
      <c r="N78" s="229">
        <v>1.351466075216488</v>
      </c>
      <c r="O78" s="229">
        <v>1.153181674497429</v>
      </c>
      <c r="P78" s="229">
        <v>1.062608698842249</v>
      </c>
      <c r="Q78" s="229">
        <v>2.390542280337328</v>
      </c>
      <c r="R78" s="229">
        <v>1.7080594894440251</v>
      </c>
      <c r="S78" s="229">
        <v>1.2458912261856689</v>
      </c>
      <c r="T78" s="229">
        <v>1.903857943909252</v>
      </c>
      <c r="U78" s="229">
        <v>1.5703912662221171</v>
      </c>
      <c r="V78" s="229">
        <v>1.1111156818271071</v>
      </c>
      <c r="W78" s="229">
        <v>1.189509702837205</v>
      </c>
      <c r="X78" s="229">
        <v>0.80869458511512449</v>
      </c>
      <c r="Y78" s="229">
        <v>1.180354328478441</v>
      </c>
      <c r="DA78" s="73" t="s">
        <v>1058</v>
      </c>
    </row>
    <row r="79" spans="1:105" ht="12" customHeight="1" x14ac:dyDescent="0.25">
      <c r="A79" s="64" t="s">
        <v>33</v>
      </c>
      <c r="B79" s="229">
        <v>3.9460458780180492</v>
      </c>
      <c r="C79" s="229">
        <v>4.1317761931799524</v>
      </c>
      <c r="D79" s="229">
        <v>2.5698092261776768</v>
      </c>
      <c r="E79" s="229">
        <v>1.929814038901976</v>
      </c>
      <c r="F79" s="229">
        <v>0</v>
      </c>
      <c r="G79" s="229">
        <v>0.35046920522128411</v>
      </c>
      <c r="H79" s="229">
        <v>0.35960531841679838</v>
      </c>
      <c r="I79" s="229">
        <v>0</v>
      </c>
      <c r="J79" s="229">
        <v>0</v>
      </c>
      <c r="K79" s="229">
        <v>1.0353354163826221</v>
      </c>
      <c r="L79" s="229">
        <v>0</v>
      </c>
      <c r="M79" s="229">
        <v>0.34244713543191591</v>
      </c>
      <c r="N79" s="229">
        <v>0.18789801749823609</v>
      </c>
      <c r="O79" s="229">
        <v>0.20520616504467501</v>
      </c>
      <c r="P79" s="229">
        <v>0</v>
      </c>
      <c r="Q79" s="229">
        <v>0</v>
      </c>
      <c r="R79" s="229">
        <v>0</v>
      </c>
      <c r="S79" s="229">
        <v>5.7965521781834999E-2</v>
      </c>
      <c r="T79" s="229">
        <v>0.12612888252932961</v>
      </c>
      <c r="U79" s="229">
        <v>0.1243708951951442</v>
      </c>
      <c r="V79" s="229">
        <v>4.1556926733095051E-2</v>
      </c>
      <c r="W79" s="229">
        <v>3.101832568178731E-2</v>
      </c>
      <c r="X79" s="229">
        <v>0.56860478932835945</v>
      </c>
      <c r="Y79" s="229">
        <v>3.7972570370547749</v>
      </c>
      <c r="DA79" s="73" t="s">
        <v>1059</v>
      </c>
    </row>
    <row r="80" spans="1:105" ht="12" customHeight="1" x14ac:dyDescent="0.25">
      <c r="A80" s="64" t="s">
        <v>35</v>
      </c>
      <c r="B80" s="229">
        <v>21.8711461490518</v>
      </c>
      <c r="C80" s="229">
        <v>20.389319215040889</v>
      </c>
      <c r="D80" s="229">
        <v>16.708349247620529</v>
      </c>
      <c r="E80" s="229">
        <v>12.042140822709319</v>
      </c>
      <c r="F80" s="229">
        <v>20.404034048186269</v>
      </c>
      <c r="G80" s="229">
        <v>22.4732549941772</v>
      </c>
      <c r="H80" s="229">
        <v>25.96912663200553</v>
      </c>
      <c r="I80" s="229">
        <v>23.822995406751492</v>
      </c>
      <c r="J80" s="229">
        <v>26.419568933788248</v>
      </c>
      <c r="K80" s="229">
        <v>42.576114257233478</v>
      </c>
      <c r="L80" s="229">
        <v>54.498885019837552</v>
      </c>
      <c r="M80" s="229">
        <v>46.322843484913733</v>
      </c>
      <c r="N80" s="229">
        <v>25.711170341720411</v>
      </c>
      <c r="O80" s="229">
        <v>30.312426724977222</v>
      </c>
      <c r="P80" s="229">
        <v>30.424303137839662</v>
      </c>
      <c r="Q80" s="229">
        <v>51.170270368156153</v>
      </c>
      <c r="R80" s="229">
        <v>40.778277746950941</v>
      </c>
      <c r="S80" s="229">
        <v>36.555517891160022</v>
      </c>
      <c r="T80" s="229">
        <v>67.635169695348523</v>
      </c>
      <c r="U80" s="229">
        <v>63.48515822781976</v>
      </c>
      <c r="V80" s="229">
        <v>72.207779840136155</v>
      </c>
      <c r="W80" s="229">
        <v>67.03384411371475</v>
      </c>
      <c r="X80" s="229">
        <v>45.489844198946187</v>
      </c>
      <c r="Y80" s="229">
        <v>80.434967944451145</v>
      </c>
      <c r="DA80" s="73" t="s">
        <v>1060</v>
      </c>
    </row>
    <row r="81" spans="1:105" ht="12" customHeight="1" x14ac:dyDescent="0.25">
      <c r="A81" s="64" t="s">
        <v>36</v>
      </c>
      <c r="B81" s="229">
        <v>0.49490482855202489</v>
      </c>
      <c r="C81" s="229">
        <v>1.2429786666382221</v>
      </c>
      <c r="D81" s="229">
        <v>2.2860986917978199</v>
      </c>
      <c r="E81" s="229">
        <v>5.1805713858350524</v>
      </c>
      <c r="F81" s="229">
        <v>5.3994989007260461</v>
      </c>
      <c r="G81" s="229">
        <v>5.3562754408078161</v>
      </c>
      <c r="H81" s="229">
        <v>4.8947800124790346</v>
      </c>
      <c r="I81" s="229">
        <v>5.6722256457571696</v>
      </c>
      <c r="J81" s="229">
        <v>5.5683231747079658</v>
      </c>
      <c r="K81" s="229">
        <v>5.559751185974684</v>
      </c>
      <c r="L81" s="229">
        <v>7.2351145229556879</v>
      </c>
      <c r="M81" s="229">
        <v>4.6846768127086076</v>
      </c>
      <c r="N81" s="229">
        <v>2.4840117913266799</v>
      </c>
      <c r="O81" s="229">
        <v>2.9139275436343852</v>
      </c>
      <c r="P81" s="229">
        <v>2.9580757997910641</v>
      </c>
      <c r="Q81" s="229">
        <v>4.5197288146842514</v>
      </c>
      <c r="R81" s="229">
        <v>4.3531027271255631</v>
      </c>
      <c r="S81" s="229">
        <v>3.911090198228337</v>
      </c>
      <c r="T81" s="229">
        <v>6.2667825771280627</v>
      </c>
      <c r="U81" s="229">
        <v>6.1087343596093016</v>
      </c>
      <c r="V81" s="229">
        <v>2.6903099784163009</v>
      </c>
      <c r="W81" s="229">
        <v>4.4891411048757739</v>
      </c>
      <c r="X81" s="229">
        <v>4.4349480931624239</v>
      </c>
      <c r="Y81" s="229">
        <v>3.371085855324742</v>
      </c>
      <c r="DA81" s="73" t="s">
        <v>1061</v>
      </c>
    </row>
    <row r="82" spans="1:105" ht="12" customHeight="1" x14ac:dyDescent="0.25">
      <c r="A82" s="64" t="s">
        <v>38</v>
      </c>
      <c r="B82" s="229">
        <v>4.9652741905858324</v>
      </c>
      <c r="C82" s="229">
        <v>4.852597534016728</v>
      </c>
      <c r="D82" s="229">
        <v>4.4884468759034437</v>
      </c>
      <c r="E82" s="229">
        <v>8.2249250401894454</v>
      </c>
      <c r="F82" s="229">
        <v>10.060832707508039</v>
      </c>
      <c r="G82" s="229">
        <v>6.3030161988184963</v>
      </c>
      <c r="H82" s="229">
        <v>6.0021917878023308</v>
      </c>
      <c r="I82" s="229">
        <v>7.1387791984905533</v>
      </c>
      <c r="J82" s="229">
        <v>4.3317724640923494</v>
      </c>
      <c r="K82" s="229">
        <v>7.3853788323904856</v>
      </c>
      <c r="L82" s="229">
        <v>9.549935955694739</v>
      </c>
      <c r="M82" s="229">
        <v>5.9737848093285137</v>
      </c>
      <c r="N82" s="229">
        <v>2.97296752838129</v>
      </c>
      <c r="O82" s="229">
        <v>5.207672807024152</v>
      </c>
      <c r="P82" s="229">
        <v>5.4320833293714097</v>
      </c>
      <c r="Q82" s="229">
        <v>7.4205468569353394</v>
      </c>
      <c r="R82" s="229">
        <v>5.7545920171767593</v>
      </c>
      <c r="S82" s="229">
        <v>10.0021949439998</v>
      </c>
      <c r="T82" s="229">
        <v>9.0702685827318028</v>
      </c>
      <c r="U82" s="229">
        <v>8.0309472135796192</v>
      </c>
      <c r="V82" s="229">
        <v>7.159664805730376</v>
      </c>
      <c r="W82" s="229">
        <v>6.0210598927714374</v>
      </c>
      <c r="X82" s="229">
        <v>4.1903017416408552</v>
      </c>
      <c r="Y82" s="229">
        <v>3.8676036711863491</v>
      </c>
      <c r="DA82" s="73" t="s">
        <v>1062</v>
      </c>
    </row>
    <row r="83" spans="1:105" ht="12" customHeight="1" x14ac:dyDescent="0.25">
      <c r="A83" s="64" t="s">
        <v>39</v>
      </c>
      <c r="B83" s="229">
        <v>259.96950738591431</v>
      </c>
      <c r="C83" s="229">
        <v>216.2699490814997</v>
      </c>
      <c r="D83" s="229">
        <v>217.09670623188211</v>
      </c>
      <c r="E83" s="229">
        <v>356.00748538549908</v>
      </c>
      <c r="F83" s="229">
        <v>178.44166437099179</v>
      </c>
      <c r="G83" s="229">
        <v>198.30559463351511</v>
      </c>
      <c r="H83" s="229">
        <v>195.03086726972279</v>
      </c>
      <c r="I83" s="229">
        <v>182.8234524335937</v>
      </c>
      <c r="J83" s="229">
        <v>52.193984109972007</v>
      </c>
      <c r="K83" s="229">
        <v>79.927894144738474</v>
      </c>
      <c r="L83" s="229">
        <v>62.466712386648737</v>
      </c>
      <c r="M83" s="229">
        <v>38.574779498217723</v>
      </c>
      <c r="N83" s="229">
        <v>20.20112630701496</v>
      </c>
      <c r="O83" s="229">
        <v>15.79174713821878</v>
      </c>
      <c r="P83" s="229">
        <v>15.57195460818212</v>
      </c>
      <c r="Q83" s="229">
        <v>28.254657495622901</v>
      </c>
      <c r="R83" s="229">
        <v>31.33709493322316</v>
      </c>
      <c r="S83" s="229">
        <v>33.779000884124088</v>
      </c>
      <c r="T83" s="229">
        <v>104.5102447599982</v>
      </c>
      <c r="U83" s="229">
        <v>145.47542273517291</v>
      </c>
      <c r="V83" s="229">
        <v>153.44806334705061</v>
      </c>
      <c r="W83" s="229">
        <v>131.40941516247409</v>
      </c>
      <c r="X83" s="229">
        <v>108.1205392179851</v>
      </c>
      <c r="Y83" s="229">
        <v>126.19046422485179</v>
      </c>
      <c r="DA83" s="73" t="s">
        <v>1063</v>
      </c>
    </row>
    <row r="84" spans="1:105" ht="12" customHeight="1" x14ac:dyDescent="0.25">
      <c r="A84" s="60" t="s">
        <v>1064</v>
      </c>
      <c r="B84" s="262">
        <v>0.24518340206939651</v>
      </c>
      <c r="C84" s="262">
        <v>0.23448961021705639</v>
      </c>
      <c r="D84" s="262">
        <v>0.22480492647456529</v>
      </c>
      <c r="E84" s="262">
        <v>0.24487690211812119</v>
      </c>
      <c r="F84" s="262">
        <v>0.2707911432148728</v>
      </c>
      <c r="G84" s="262">
        <v>0.26356902636481111</v>
      </c>
      <c r="H84" s="262">
        <v>0.29154032071406</v>
      </c>
      <c r="I84" s="262">
        <v>0.27754673502392119</v>
      </c>
      <c r="J84" s="262">
        <v>0.26245383679269169</v>
      </c>
      <c r="K84" s="262">
        <v>0.34090145005695399</v>
      </c>
      <c r="L84" s="262">
        <v>0.32099001945051497</v>
      </c>
      <c r="M84" s="262">
        <v>0.23829850720221821</v>
      </c>
      <c r="N84" s="262">
        <v>0.13630705159307699</v>
      </c>
      <c r="O84" s="262">
        <v>0.1523801545692316</v>
      </c>
      <c r="P84" s="262">
        <v>0.15061770840122421</v>
      </c>
      <c r="Q84" s="262">
        <v>0.24558624572990881</v>
      </c>
      <c r="R84" s="262">
        <v>0.23946695162126769</v>
      </c>
      <c r="S84" s="262">
        <v>0.21687297918919701</v>
      </c>
      <c r="T84" s="262">
        <v>0.35071899418449032</v>
      </c>
      <c r="U84" s="262">
        <v>0.3730650142349663</v>
      </c>
      <c r="V84" s="262">
        <v>0.38156643514702349</v>
      </c>
      <c r="W84" s="262">
        <v>0.30412219020498849</v>
      </c>
      <c r="X84" s="262">
        <v>0.26919991642395069</v>
      </c>
      <c r="Y84" s="262">
        <v>0.32177640017601822</v>
      </c>
      <c r="DA84" s="72" t="s">
        <v>1065</v>
      </c>
    </row>
    <row r="85" spans="1:105" ht="12" customHeight="1" x14ac:dyDescent="0.25">
      <c r="A85" s="57" t="s">
        <v>1010</v>
      </c>
      <c r="B85" s="261">
        <v>308.74769537750592</v>
      </c>
      <c r="C85" s="261">
        <v>271.0763753961732</v>
      </c>
      <c r="D85" s="261">
        <v>261.09430643724522</v>
      </c>
      <c r="E85" s="261">
        <v>231.61103285607749</v>
      </c>
      <c r="F85" s="261">
        <v>219.8726635476892</v>
      </c>
      <c r="G85" s="261">
        <v>208.9169415050161</v>
      </c>
      <c r="H85" s="261">
        <v>219.95975526736549</v>
      </c>
      <c r="I85" s="261">
        <v>211.4851504812284</v>
      </c>
      <c r="J85" s="261">
        <v>216.0089325615053</v>
      </c>
      <c r="K85" s="261">
        <v>301.37778986310622</v>
      </c>
      <c r="L85" s="261">
        <v>313.04902904147059</v>
      </c>
      <c r="M85" s="261">
        <v>203.15949236458081</v>
      </c>
      <c r="N85" s="261">
        <v>108.7178259998943</v>
      </c>
      <c r="O85" s="261">
        <v>123.22545653791271</v>
      </c>
      <c r="P85" s="261">
        <v>118.17738908689689</v>
      </c>
      <c r="Q85" s="261">
        <v>174.9699023793076</v>
      </c>
      <c r="R85" s="261">
        <v>174.44176768132289</v>
      </c>
      <c r="S85" s="261">
        <v>165.2955592722937</v>
      </c>
      <c r="T85" s="261">
        <v>286.3179271000518</v>
      </c>
      <c r="U85" s="261">
        <v>314.09727559736632</v>
      </c>
      <c r="V85" s="261">
        <v>309.29420422563481</v>
      </c>
      <c r="W85" s="261">
        <v>276.36829994129488</v>
      </c>
      <c r="X85" s="261">
        <v>215.21617126266059</v>
      </c>
      <c r="Y85" s="261">
        <v>262.13565306669631</v>
      </c>
      <c r="DA85" s="70" t="s">
        <v>1066</v>
      </c>
    </row>
    <row r="86" spans="1:105" ht="12" customHeight="1" x14ac:dyDescent="0.25">
      <c r="A86" s="60" t="s">
        <v>1012</v>
      </c>
      <c r="B86" s="262">
        <v>307.50841565707822</v>
      </c>
      <c r="C86" s="262">
        <v>269.71782623736959</v>
      </c>
      <c r="D86" s="262">
        <v>259.77137437407151</v>
      </c>
      <c r="E86" s="262">
        <v>228.98513157067609</v>
      </c>
      <c r="F86" s="262">
        <v>216.42966066716639</v>
      </c>
      <c r="G86" s="262">
        <v>205.41876926655451</v>
      </c>
      <c r="H86" s="262">
        <v>215.7080684429915</v>
      </c>
      <c r="I86" s="262">
        <v>207.42846379231929</v>
      </c>
      <c r="J86" s="262">
        <v>213.3201184043125</v>
      </c>
      <c r="K86" s="262">
        <v>298.33771295441949</v>
      </c>
      <c r="L86" s="262">
        <v>310.83676212984392</v>
      </c>
      <c r="M86" s="262">
        <v>201.2017420968437</v>
      </c>
      <c r="N86" s="262">
        <v>107.4715462095363</v>
      </c>
      <c r="O86" s="262">
        <v>121.86375082717809</v>
      </c>
      <c r="P86" s="262">
        <v>116.7631444643235</v>
      </c>
      <c r="Q86" s="262">
        <v>172.22121264150019</v>
      </c>
      <c r="R86" s="262">
        <v>171.78919631700961</v>
      </c>
      <c r="S86" s="262">
        <v>163.0278385182057</v>
      </c>
      <c r="T86" s="262">
        <v>282.96106607795042</v>
      </c>
      <c r="U86" s="262">
        <v>310.54504029295259</v>
      </c>
      <c r="V86" s="262">
        <v>305.35533248291148</v>
      </c>
      <c r="W86" s="262">
        <v>273.85292237334812</v>
      </c>
      <c r="X86" s="262">
        <v>212.49860220359861</v>
      </c>
      <c r="Y86" s="262">
        <v>259.10401246693618</v>
      </c>
      <c r="DA86" s="72" t="s">
        <v>1067</v>
      </c>
    </row>
    <row r="87" spans="1:105" ht="12" customHeight="1" x14ac:dyDescent="0.25">
      <c r="A87" s="59" t="s">
        <v>28</v>
      </c>
      <c r="B87" s="230">
        <v>220.72833224505709</v>
      </c>
      <c r="C87" s="230">
        <v>201.70625798869079</v>
      </c>
      <c r="D87" s="230">
        <v>194.6691367384924</v>
      </c>
      <c r="E87" s="230">
        <v>150.8438468921311</v>
      </c>
      <c r="F87" s="230">
        <v>137.51836733936781</v>
      </c>
      <c r="G87" s="230">
        <v>140.3997606498406</v>
      </c>
      <c r="H87" s="230">
        <v>142.8263270630018</v>
      </c>
      <c r="I87" s="230">
        <v>140.75155954817319</v>
      </c>
      <c r="J87" s="230">
        <v>175.27170271419209</v>
      </c>
      <c r="K87" s="230">
        <v>231.9174094573292</v>
      </c>
      <c r="L87" s="230">
        <v>244.82693618643199</v>
      </c>
      <c r="M87" s="230">
        <v>154.60366034557819</v>
      </c>
      <c r="N87" s="230">
        <v>83.503272921138404</v>
      </c>
      <c r="O87" s="230">
        <v>92.753660008917976</v>
      </c>
      <c r="P87" s="230">
        <v>90.733529097860995</v>
      </c>
      <c r="Q87" s="230">
        <v>130.98555937630169</v>
      </c>
      <c r="R87" s="230">
        <v>138.26853845815111</v>
      </c>
      <c r="S87" s="230">
        <v>130.8961662457499</v>
      </c>
      <c r="T87" s="230">
        <v>222.10169826738149</v>
      </c>
      <c r="U87" s="230">
        <v>243.96821298766719</v>
      </c>
      <c r="V87" s="230">
        <v>229.5105058521558</v>
      </c>
      <c r="W87" s="230">
        <v>207.58968648982619</v>
      </c>
      <c r="X87" s="230">
        <v>160.9266761557702</v>
      </c>
      <c r="Y87" s="230">
        <v>182.64466152647171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0.49778506123512989</v>
      </c>
      <c r="L88" s="295">
        <v>0.70247811358187329</v>
      </c>
      <c r="M88" s="295">
        <v>0.43573182565079588</v>
      </c>
      <c r="N88" s="295">
        <v>0.23112781621425821</v>
      </c>
      <c r="O88" s="295">
        <v>0.33961714130495613</v>
      </c>
      <c r="P88" s="295">
        <v>0.2532442635339569</v>
      </c>
      <c r="Q88" s="295">
        <v>0.65866551672512286</v>
      </c>
      <c r="R88" s="295">
        <v>0.80009893748469318</v>
      </c>
      <c r="S88" s="295">
        <v>0.77690789010703465</v>
      </c>
      <c r="T88" s="295">
        <v>1.3399724250875229</v>
      </c>
      <c r="U88" s="295">
        <v>1.6321173493161529</v>
      </c>
      <c r="V88" s="295">
        <v>1.338257247612386</v>
      </c>
      <c r="W88" s="295">
        <v>1.422471412989444</v>
      </c>
      <c r="X88" s="295">
        <v>1.408500847291229</v>
      </c>
      <c r="Y88" s="295">
        <v>1.917999351327097</v>
      </c>
      <c r="DA88" s="122" t="s">
        <v>1069</v>
      </c>
    </row>
    <row r="89" spans="1:105" ht="12" customHeight="1" x14ac:dyDescent="0.25">
      <c r="A89" s="59" t="s">
        <v>159</v>
      </c>
      <c r="B89" s="295">
        <v>3.3996473104129881</v>
      </c>
      <c r="C89" s="295">
        <v>15.652819893226649</v>
      </c>
      <c r="D89" s="295">
        <v>14.147192824579969</v>
      </c>
      <c r="E89" s="295">
        <v>18.613874268024691</v>
      </c>
      <c r="F89" s="295">
        <v>16.388713142017352</v>
      </c>
      <c r="G89" s="295">
        <v>16.123754695310861</v>
      </c>
      <c r="H89" s="295">
        <v>18.188805201673031</v>
      </c>
      <c r="I89" s="295">
        <v>16.130387849953141</v>
      </c>
      <c r="J89" s="295">
        <v>12.492695740941629</v>
      </c>
      <c r="K89" s="295">
        <v>21.471155118171719</v>
      </c>
      <c r="L89" s="295">
        <v>18.38940872697588</v>
      </c>
      <c r="M89" s="295">
        <v>10.10840760146581</v>
      </c>
      <c r="N89" s="295">
        <v>4.9556085517223911</v>
      </c>
      <c r="O89" s="295">
        <v>6.6108178365210506</v>
      </c>
      <c r="P89" s="295">
        <v>4.0253041639229101</v>
      </c>
      <c r="Q89" s="295">
        <v>4.6454062862704886</v>
      </c>
      <c r="R89" s="295">
        <v>3.8776817899779248</v>
      </c>
      <c r="S89" s="295">
        <v>4.0208386637186884</v>
      </c>
      <c r="T89" s="295">
        <v>6.6365400082558326</v>
      </c>
      <c r="U89" s="295">
        <v>8.3421562737263599</v>
      </c>
      <c r="V89" s="295">
        <v>8.0715590600772416</v>
      </c>
      <c r="W89" s="295">
        <v>1.2754201708534909</v>
      </c>
      <c r="X89" s="295">
        <v>11.951349925158709</v>
      </c>
      <c r="Y89" s="295">
        <v>8.7035460130767675</v>
      </c>
      <c r="DA89" s="122" t="s">
        <v>1070</v>
      </c>
    </row>
    <row r="90" spans="1:105" ht="12" customHeight="1" x14ac:dyDescent="0.25">
      <c r="A90" s="59" t="s">
        <v>32</v>
      </c>
      <c r="B90" s="295">
        <v>58.396180681128222</v>
      </c>
      <c r="C90" s="295">
        <v>29.953091586618861</v>
      </c>
      <c r="D90" s="295">
        <v>31.864141074976072</v>
      </c>
      <c r="E90" s="295">
        <v>36.599837993720342</v>
      </c>
      <c r="F90" s="295">
        <v>35.497193165507397</v>
      </c>
      <c r="G90" s="295">
        <v>19.095782761649492</v>
      </c>
      <c r="H90" s="295">
        <v>19.56397885907856</v>
      </c>
      <c r="I90" s="295">
        <v>17.628654106418981</v>
      </c>
      <c r="J90" s="295">
        <v>2.521067922816608</v>
      </c>
      <c r="K90" s="295">
        <v>5.8434621368969708</v>
      </c>
      <c r="L90" s="295">
        <v>3.0542853352555261</v>
      </c>
      <c r="M90" s="295">
        <v>2.2734032069016048</v>
      </c>
      <c r="N90" s="295">
        <v>0.93792081441643371</v>
      </c>
      <c r="O90" s="295">
        <v>0.81212823549870561</v>
      </c>
      <c r="P90" s="295">
        <v>0.73404699255266981</v>
      </c>
      <c r="Q90" s="295">
        <v>1.603709138031479</v>
      </c>
      <c r="R90" s="295">
        <v>1.1595574763961249</v>
      </c>
      <c r="S90" s="295">
        <v>0.90089494082974331</v>
      </c>
      <c r="T90" s="295">
        <v>1.447840841675732</v>
      </c>
      <c r="U90" s="295">
        <v>1.366342404910494</v>
      </c>
      <c r="V90" s="295">
        <v>1.006793422988649</v>
      </c>
      <c r="W90" s="295">
        <v>1.1082948811336699</v>
      </c>
      <c r="X90" s="295">
        <v>0.66744867489961301</v>
      </c>
      <c r="Y90" s="295">
        <v>0.95217339863400785</v>
      </c>
      <c r="DA90" s="122" t="s">
        <v>1071</v>
      </c>
    </row>
    <row r="91" spans="1:105" ht="12" customHeight="1" x14ac:dyDescent="0.25">
      <c r="A91" s="59" t="s">
        <v>35</v>
      </c>
      <c r="B91" s="295">
        <v>24.984255420479851</v>
      </c>
      <c r="C91" s="295">
        <v>22.405656768833261</v>
      </c>
      <c r="D91" s="295">
        <v>19.09090373602303</v>
      </c>
      <c r="E91" s="295">
        <v>22.927572416800011</v>
      </c>
      <c r="F91" s="295">
        <v>27.025387020273861</v>
      </c>
      <c r="G91" s="295">
        <v>29.799471159753551</v>
      </c>
      <c r="H91" s="295">
        <v>35.128957319238083</v>
      </c>
      <c r="I91" s="295">
        <v>32.917862287774007</v>
      </c>
      <c r="J91" s="295">
        <v>23.034652026362199</v>
      </c>
      <c r="K91" s="295">
        <v>38.607901180786492</v>
      </c>
      <c r="L91" s="295">
        <v>43.863653767598613</v>
      </c>
      <c r="M91" s="295">
        <v>33.780539117247201</v>
      </c>
      <c r="N91" s="295">
        <v>17.843616106044792</v>
      </c>
      <c r="O91" s="295">
        <v>21.347527604935451</v>
      </c>
      <c r="P91" s="295">
        <v>21.017019946452951</v>
      </c>
      <c r="Q91" s="295">
        <v>34.327872324171423</v>
      </c>
      <c r="R91" s="295">
        <v>27.68331965499981</v>
      </c>
      <c r="S91" s="295">
        <v>26.433030777800379</v>
      </c>
      <c r="T91" s="295">
        <v>51.435014535549797</v>
      </c>
      <c r="U91" s="295">
        <v>55.236211277332437</v>
      </c>
      <c r="V91" s="295">
        <v>65.428216900077516</v>
      </c>
      <c r="W91" s="295">
        <v>62.45704941854531</v>
      </c>
      <c r="X91" s="295">
        <v>37.544626600478807</v>
      </c>
      <c r="Y91" s="295">
        <v>64.885632177426658</v>
      </c>
      <c r="DA91" s="122" t="s">
        <v>1072</v>
      </c>
    </row>
    <row r="92" spans="1:105" ht="12" customHeight="1" x14ac:dyDescent="0.25">
      <c r="A92" s="60" t="s">
        <v>1019</v>
      </c>
      <c r="B92" s="262">
        <v>1.239279720427662</v>
      </c>
      <c r="C92" s="262">
        <v>1.3585491588036309</v>
      </c>
      <c r="D92" s="262">
        <v>1.3229320631736561</v>
      </c>
      <c r="E92" s="262">
        <v>2.6259012854013362</v>
      </c>
      <c r="F92" s="262">
        <v>3.4430028805228279</v>
      </c>
      <c r="G92" s="262">
        <v>3.4981722384615308</v>
      </c>
      <c r="H92" s="262">
        <v>4.2516868243740458</v>
      </c>
      <c r="I92" s="262">
        <v>4.0566866889091484</v>
      </c>
      <c r="J92" s="262">
        <v>2.6888141571927751</v>
      </c>
      <c r="K92" s="262">
        <v>3.040076908686661</v>
      </c>
      <c r="L92" s="262">
        <v>2.212266911626672</v>
      </c>
      <c r="M92" s="262">
        <v>1.9577502677371059</v>
      </c>
      <c r="N92" s="262">
        <v>1.246279790358076</v>
      </c>
      <c r="O92" s="262">
        <v>1.361705710734614</v>
      </c>
      <c r="P92" s="262">
        <v>1.4142446225734031</v>
      </c>
      <c r="Q92" s="262">
        <v>2.7486897378074389</v>
      </c>
      <c r="R92" s="262">
        <v>2.652571364313336</v>
      </c>
      <c r="S92" s="262">
        <v>2.267720754087946</v>
      </c>
      <c r="T92" s="262">
        <v>3.356861022101465</v>
      </c>
      <c r="U92" s="262">
        <v>3.552235304413617</v>
      </c>
      <c r="V92" s="262">
        <v>3.9388717427232049</v>
      </c>
      <c r="W92" s="262">
        <v>2.5153775679468242</v>
      </c>
      <c r="X92" s="262">
        <v>2.7175690590620039</v>
      </c>
      <c r="Y92" s="262">
        <v>3.031640599760113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42.133186098232265</v>
      </c>
      <c r="C93" s="261">
        <f t="shared" si="3"/>
        <v>37.583908975718899</v>
      </c>
      <c r="D93" s="261">
        <f t="shared" si="3"/>
        <v>35.654585693188622</v>
      </c>
      <c r="E93" s="261">
        <f t="shared" si="3"/>
        <v>36.09104894190321</v>
      </c>
      <c r="F93" s="261">
        <f t="shared" si="3"/>
        <v>34.976585127351591</v>
      </c>
      <c r="G93" s="261">
        <f t="shared" si="3"/>
        <v>33.930623098987624</v>
      </c>
      <c r="H93" s="261">
        <f t="shared" si="3"/>
        <v>36.711649929363901</v>
      </c>
      <c r="I93" s="261">
        <f t="shared" si="3"/>
        <v>35.147355794844792</v>
      </c>
      <c r="J93" s="261">
        <f t="shared" si="3"/>
        <v>32.738807076017061</v>
      </c>
      <c r="K93" s="261">
        <f t="shared" si="3"/>
        <v>45.818818493225109</v>
      </c>
      <c r="L93" s="261">
        <f t="shared" si="3"/>
        <v>47.08877130081963</v>
      </c>
      <c r="M93" s="261">
        <f t="shared" si="3"/>
        <v>31.974953039497059</v>
      </c>
      <c r="N93" s="261">
        <f t="shared" si="3"/>
        <v>17.298025663705481</v>
      </c>
      <c r="O93" s="261">
        <f t="shared" si="3"/>
        <v>19.686299567913149</v>
      </c>
      <c r="P93" s="261">
        <f t="shared" si="3"/>
        <v>19.030890437100297</v>
      </c>
      <c r="Q93" s="261">
        <f t="shared" si="3"/>
        <v>29.08502263128317</v>
      </c>
      <c r="R93" s="261">
        <f t="shared" si="3"/>
        <v>28.205429758966655</v>
      </c>
      <c r="S93" s="261">
        <f t="shared" si="3"/>
        <v>26.474866926751879</v>
      </c>
      <c r="T93" s="261">
        <f t="shared" si="3"/>
        <v>45.664362679329273</v>
      </c>
      <c r="U93" s="261">
        <f t="shared" si="3"/>
        <v>49.94652136345632</v>
      </c>
      <c r="V93" s="261">
        <f t="shared" si="3"/>
        <v>50.774112334289981</v>
      </c>
      <c r="W93" s="261">
        <f t="shared" si="3"/>
        <v>45.057080978193213</v>
      </c>
      <c r="X93" s="261">
        <f t="shared" si="3"/>
        <v>34.584766316406686</v>
      </c>
      <c r="Y93" s="261">
        <f t="shared" si="3"/>
        <v>43.725570902189595</v>
      </c>
      <c r="DA93" s="70"/>
    </row>
    <row r="94" spans="1:105" ht="12" customHeight="1" x14ac:dyDescent="0.25">
      <c r="A94" s="60" t="s">
        <v>1022</v>
      </c>
      <c r="B94" s="262">
        <v>17.471074573113221</v>
      </c>
      <c r="C94" s="262">
        <v>14.750499591623379</v>
      </c>
      <c r="D94" s="262">
        <v>13.05770243562281</v>
      </c>
      <c r="E94" s="262">
        <v>10.01125041985183</v>
      </c>
      <c r="F94" s="262">
        <v>10.06528839276984</v>
      </c>
      <c r="G94" s="262">
        <v>10.316438278636539</v>
      </c>
      <c r="H94" s="262">
        <v>11.08597252607154</v>
      </c>
      <c r="I94" s="262">
        <v>10.443532513527771</v>
      </c>
      <c r="J94" s="262">
        <v>10.35137651074681</v>
      </c>
      <c r="K94" s="262">
        <v>17.49554911532055</v>
      </c>
      <c r="L94" s="262">
        <v>21.62672453647631</v>
      </c>
      <c r="M94" s="262">
        <v>14.42613142978303</v>
      </c>
      <c r="N94" s="262">
        <v>7.3278252432018878</v>
      </c>
      <c r="O94" s="262">
        <v>8.6475791566986757</v>
      </c>
      <c r="P94" s="262">
        <v>8.2268032754877307</v>
      </c>
      <c r="Q94" s="262">
        <v>11.853687572374399</v>
      </c>
      <c r="R94" s="262">
        <v>10.450886041574391</v>
      </c>
      <c r="S94" s="262">
        <v>10.23130319929675</v>
      </c>
      <c r="T94" s="262">
        <v>19.692995894804088</v>
      </c>
      <c r="U94" s="262">
        <v>21.278653320672639</v>
      </c>
      <c r="V94" s="262">
        <v>22.35595617663871</v>
      </c>
      <c r="W94" s="262">
        <v>22.50865947050595</v>
      </c>
      <c r="X94" s="262">
        <v>14.19830211736646</v>
      </c>
      <c r="Y94" s="262">
        <v>21.466371049600951</v>
      </c>
      <c r="DA94" s="72" t="s">
        <v>1074</v>
      </c>
    </row>
    <row r="95" spans="1:105" ht="12" customHeight="1" x14ac:dyDescent="0.25">
      <c r="A95" s="60" t="s">
        <v>1024</v>
      </c>
      <c r="B95" s="262">
        <v>15.99603441049325</v>
      </c>
      <c r="C95" s="262">
        <v>13.8895614001309</v>
      </c>
      <c r="D95" s="262">
        <v>13.54835760245466</v>
      </c>
      <c r="E95" s="262">
        <v>14.61388539873229</v>
      </c>
      <c r="F95" s="262">
        <v>12.088236364122571</v>
      </c>
      <c r="G95" s="262">
        <v>11.503675277192251</v>
      </c>
      <c r="H95" s="262">
        <v>12.208232958205331</v>
      </c>
      <c r="I95" s="262">
        <v>11.83356489015982</v>
      </c>
      <c r="J95" s="262">
        <v>10.304362118360279</v>
      </c>
      <c r="K95" s="262">
        <v>14.54686267264997</v>
      </c>
      <c r="L95" s="262">
        <v>14.55459082088681</v>
      </c>
      <c r="M95" s="262">
        <v>9.1881608840098004</v>
      </c>
      <c r="N95" s="262">
        <v>4.8521119940301629</v>
      </c>
      <c r="O95" s="262">
        <v>5.5226446671626084</v>
      </c>
      <c r="P95" s="262">
        <v>5.2682346368632746</v>
      </c>
      <c r="Q95" s="262">
        <v>7.7398905913706884</v>
      </c>
      <c r="R95" s="262">
        <v>7.7406720462701148</v>
      </c>
      <c r="S95" s="262">
        <v>7.4660085536089804</v>
      </c>
      <c r="T95" s="262">
        <v>13.118906077630321</v>
      </c>
      <c r="U95" s="262">
        <v>14.98358705968694</v>
      </c>
      <c r="V95" s="262">
        <v>14.959552479027071</v>
      </c>
      <c r="W95" s="262">
        <v>13.483347565873251</v>
      </c>
      <c r="X95" s="262">
        <v>10.10939660799443</v>
      </c>
      <c r="Y95" s="262">
        <v>12.22950301222623</v>
      </c>
      <c r="DA95" s="72" t="s">
        <v>1075</v>
      </c>
    </row>
    <row r="96" spans="1:105" ht="12" customHeight="1" x14ac:dyDescent="0.25">
      <c r="A96" s="64" t="s">
        <v>28</v>
      </c>
      <c r="B96" s="229">
        <v>4.2381921307358112</v>
      </c>
      <c r="C96" s="229">
        <v>4.0260748649937232</v>
      </c>
      <c r="D96" s="229">
        <v>3.7369870008169652</v>
      </c>
      <c r="E96" s="229">
        <v>1.7377634340466259</v>
      </c>
      <c r="F96" s="229">
        <v>2.277310520732216</v>
      </c>
      <c r="G96" s="229">
        <v>2.3224224309800281</v>
      </c>
      <c r="H96" s="229">
        <v>2.3158892135288558</v>
      </c>
      <c r="I96" s="229">
        <v>2.2342686198251589</v>
      </c>
      <c r="J96" s="229">
        <v>4.4093371194178186</v>
      </c>
      <c r="K96" s="229">
        <v>5.6097125550029299</v>
      </c>
      <c r="L96" s="229">
        <v>6.6720522319496718</v>
      </c>
      <c r="M96" s="229">
        <v>4.6501379117268096</v>
      </c>
      <c r="N96" s="229">
        <v>2.6391246307268492</v>
      </c>
      <c r="O96" s="229">
        <v>2.8888274707963801</v>
      </c>
      <c r="P96" s="229">
        <v>2.8809434506834561</v>
      </c>
      <c r="Q96" s="229">
        <v>4.2826410141338878</v>
      </c>
      <c r="R96" s="229">
        <v>4.4673657645570994</v>
      </c>
      <c r="S96" s="229">
        <v>3.9705469308974131</v>
      </c>
      <c r="T96" s="229">
        <v>6.4059423181407507</v>
      </c>
      <c r="U96" s="229">
        <v>6.1503381842572606</v>
      </c>
      <c r="V96" s="229">
        <v>5.555701514673177</v>
      </c>
      <c r="W96" s="229">
        <v>4.8869271153352649</v>
      </c>
      <c r="X96" s="229">
        <v>4.2767329100359461</v>
      </c>
      <c r="Y96" s="229">
        <v>4.9661606335585304</v>
      </c>
      <c r="DA96" s="73" t="s">
        <v>1076</v>
      </c>
    </row>
    <row r="97" spans="1:105" ht="12" customHeight="1" x14ac:dyDescent="0.25">
      <c r="A97" s="64" t="s">
        <v>30</v>
      </c>
      <c r="B97" s="229">
        <v>4.1831011331464474</v>
      </c>
      <c r="C97" s="229">
        <v>3.537982478611319</v>
      </c>
      <c r="D97" s="229">
        <v>3.594874978398344</v>
      </c>
      <c r="E97" s="229">
        <v>3.8308872821441118</v>
      </c>
      <c r="F97" s="229">
        <v>4.2511088305890317</v>
      </c>
      <c r="G97" s="229">
        <v>3.492688379285974</v>
      </c>
      <c r="H97" s="229">
        <v>4.1858820411183357</v>
      </c>
      <c r="I97" s="229">
        <v>4.2498352247409654</v>
      </c>
      <c r="J97" s="229">
        <v>3.5758649133426958</v>
      </c>
      <c r="K97" s="229">
        <v>5.2707648163865919</v>
      </c>
      <c r="L97" s="229">
        <v>4.3453245916827283</v>
      </c>
      <c r="M97" s="229">
        <v>2.0490630929422862</v>
      </c>
      <c r="N97" s="229">
        <v>0.88856332044933695</v>
      </c>
      <c r="O97" s="229">
        <v>1.198162940737874</v>
      </c>
      <c r="P97" s="229">
        <v>1.0352222426058111</v>
      </c>
      <c r="Q97" s="229">
        <v>1.227393611139374</v>
      </c>
      <c r="R97" s="229">
        <v>1.2812266631498259</v>
      </c>
      <c r="S97" s="229">
        <v>1.4734405359677141</v>
      </c>
      <c r="T97" s="229">
        <v>2.3261399398117879</v>
      </c>
      <c r="U97" s="229">
        <v>3.6511521481888631</v>
      </c>
      <c r="V97" s="229">
        <v>3.9852075617798302</v>
      </c>
      <c r="W97" s="229">
        <v>3.9229567386495101</v>
      </c>
      <c r="X97" s="229">
        <v>1.8889341614647319</v>
      </c>
      <c r="Y97" s="229">
        <v>2.17446949788925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1.204062736919022E-2</v>
      </c>
      <c r="L98" s="229">
        <v>1.91440155181727E-2</v>
      </c>
      <c r="M98" s="229">
        <v>1.310585452683077E-2</v>
      </c>
      <c r="N98" s="229">
        <v>7.3048048451133871E-3</v>
      </c>
      <c r="O98" s="229">
        <v>1.0577429799112661E-2</v>
      </c>
      <c r="P98" s="229">
        <v>8.0409349190464583E-3</v>
      </c>
      <c r="Q98" s="229">
        <v>2.153541176565035E-2</v>
      </c>
      <c r="R98" s="229">
        <v>2.585067175393229E-2</v>
      </c>
      <c r="S98" s="229">
        <v>2.356638339478204E-2</v>
      </c>
      <c r="T98" s="229">
        <v>3.8647998326766922E-2</v>
      </c>
      <c r="U98" s="229">
        <v>4.1145006276679649E-2</v>
      </c>
      <c r="V98" s="229">
        <v>3.2394847416579192E-2</v>
      </c>
      <c r="W98" s="229">
        <v>3.3486799062476869E-2</v>
      </c>
      <c r="X98" s="229">
        <v>3.7431842074418707E-2</v>
      </c>
      <c r="Y98" s="229">
        <v>5.2150951438407617E-2</v>
      </c>
      <c r="DA98" s="73" t="s">
        <v>1078</v>
      </c>
    </row>
    <row r="99" spans="1:105" ht="12" customHeight="1" x14ac:dyDescent="0.25">
      <c r="A99" s="64" t="s">
        <v>159</v>
      </c>
      <c r="B99" s="229">
        <v>6.5276434301478947E-2</v>
      </c>
      <c r="C99" s="229">
        <v>0.31243167845554348</v>
      </c>
      <c r="D99" s="229">
        <v>0.27157810718874309</v>
      </c>
      <c r="E99" s="229">
        <v>0.21443705351830361</v>
      </c>
      <c r="F99" s="229">
        <v>0.27139784729609778</v>
      </c>
      <c r="G99" s="229">
        <v>0.26671106419761548</v>
      </c>
      <c r="H99" s="229">
        <v>0.29492642315832451</v>
      </c>
      <c r="I99" s="229">
        <v>0.25605129715400787</v>
      </c>
      <c r="J99" s="229">
        <v>0.31428066367307878</v>
      </c>
      <c r="K99" s="229">
        <v>0.51935302622886759</v>
      </c>
      <c r="L99" s="229">
        <v>0.50115031234808127</v>
      </c>
      <c r="M99" s="229">
        <v>0.30403865800909552</v>
      </c>
      <c r="N99" s="229">
        <v>0.15662222726817729</v>
      </c>
      <c r="O99" s="229">
        <v>0.2058949713546239</v>
      </c>
      <c r="P99" s="229">
        <v>0.12781023490836471</v>
      </c>
      <c r="Q99" s="229">
        <v>0.15188397548269561</v>
      </c>
      <c r="R99" s="229">
        <v>0.1252853546263305</v>
      </c>
      <c r="S99" s="229">
        <v>0.1219663575622885</v>
      </c>
      <c r="T99" s="229">
        <v>0.19141363085724711</v>
      </c>
      <c r="U99" s="229">
        <v>0.21030232439311319</v>
      </c>
      <c r="V99" s="229">
        <v>0.19538614465314211</v>
      </c>
      <c r="W99" s="229">
        <v>3.0025024469098209E-2</v>
      </c>
      <c r="X99" s="229">
        <v>0.31761503291602788</v>
      </c>
      <c r="Y99" s="229">
        <v>0.2366519077057315</v>
      </c>
      <c r="DA99" s="73" t="s">
        <v>1079</v>
      </c>
    </row>
    <row r="100" spans="1:105" ht="12" customHeight="1" x14ac:dyDescent="0.25">
      <c r="A100" s="64" t="s">
        <v>32</v>
      </c>
      <c r="B100" s="229">
        <v>1.121261737949486</v>
      </c>
      <c r="C100" s="229">
        <v>0.59786637444090851</v>
      </c>
      <c r="D100" s="229">
        <v>0.61168340798337917</v>
      </c>
      <c r="E100" s="229">
        <v>0.4216404014344684</v>
      </c>
      <c r="F100" s="229">
        <v>0.58783515988654356</v>
      </c>
      <c r="G100" s="229">
        <v>0.31587286201564391</v>
      </c>
      <c r="H100" s="229">
        <v>0.31722448196445518</v>
      </c>
      <c r="I100" s="229">
        <v>0.27983454539445701</v>
      </c>
      <c r="J100" s="229">
        <v>6.3422892574824877E-2</v>
      </c>
      <c r="K100" s="229">
        <v>0.14134403704637119</v>
      </c>
      <c r="L100" s="229">
        <v>8.3235740337758324E-2</v>
      </c>
      <c r="M100" s="229">
        <v>6.8378966044039188E-2</v>
      </c>
      <c r="N100" s="229">
        <v>2.9643028786853581E-2</v>
      </c>
      <c r="O100" s="229">
        <v>2.52938628652765E-2</v>
      </c>
      <c r="P100" s="229">
        <v>2.3307237100935779E-2</v>
      </c>
      <c r="Q100" s="229">
        <v>5.243410465991806E-2</v>
      </c>
      <c r="R100" s="229">
        <v>3.7464541318313893E-2</v>
      </c>
      <c r="S100" s="229">
        <v>2.732735224389116E-2</v>
      </c>
      <c r="T100" s="229">
        <v>4.1759180546460578E-2</v>
      </c>
      <c r="U100" s="229">
        <v>3.4444929373302062E-2</v>
      </c>
      <c r="V100" s="229">
        <v>2.4371188256907809E-2</v>
      </c>
      <c r="W100" s="229">
        <v>2.6090681083353572E-2</v>
      </c>
      <c r="X100" s="229">
        <v>1.773789021119173E-2</v>
      </c>
      <c r="Y100" s="229">
        <v>2.5889867292576169E-2</v>
      </c>
      <c r="DA100" s="73" t="s">
        <v>1080</v>
      </c>
    </row>
    <row r="101" spans="1:105" ht="12" customHeight="1" x14ac:dyDescent="0.25">
      <c r="A101" s="64" t="s">
        <v>33</v>
      </c>
      <c r="B101" s="229">
        <v>8.655248822105753E-2</v>
      </c>
      <c r="C101" s="229">
        <v>9.0626293091115959E-2</v>
      </c>
      <c r="D101" s="229">
        <v>5.6366142121698617E-2</v>
      </c>
      <c r="E101" s="229">
        <v>4.2328500994212398E-2</v>
      </c>
      <c r="F101" s="229">
        <v>0</v>
      </c>
      <c r="G101" s="229">
        <v>7.6871842584846474E-3</v>
      </c>
      <c r="H101" s="229">
        <v>7.8875755753079011E-3</v>
      </c>
      <c r="I101" s="229">
        <v>0</v>
      </c>
      <c r="J101" s="229">
        <v>0</v>
      </c>
      <c r="K101" s="229">
        <v>2.2709025490678981E-2</v>
      </c>
      <c r="L101" s="229">
        <v>0</v>
      </c>
      <c r="M101" s="229">
        <v>7.5112283465626302E-3</v>
      </c>
      <c r="N101" s="229">
        <v>4.1213512080210419E-3</v>
      </c>
      <c r="O101" s="229">
        <v>4.5009877563406244E-3</v>
      </c>
      <c r="P101" s="229">
        <v>0</v>
      </c>
      <c r="Q101" s="229">
        <v>0</v>
      </c>
      <c r="R101" s="229">
        <v>0</v>
      </c>
      <c r="S101" s="229">
        <v>1.2714145492321561E-3</v>
      </c>
      <c r="T101" s="229">
        <v>2.766508286248825E-3</v>
      </c>
      <c r="U101" s="229">
        <v>2.72794862862232E-3</v>
      </c>
      <c r="V101" s="229">
        <v>9.1150876668877594E-4</v>
      </c>
      <c r="W101" s="229">
        <v>6.8035531040461521E-4</v>
      </c>
      <c r="X101" s="229">
        <v>1.2471765623642E-2</v>
      </c>
      <c r="Y101" s="229">
        <v>8.3288956877786202E-2</v>
      </c>
      <c r="DA101" s="73" t="s">
        <v>1081</v>
      </c>
    </row>
    <row r="102" spans="1:105" ht="12" customHeight="1" x14ac:dyDescent="0.25">
      <c r="A102" s="64" t="s">
        <v>35</v>
      </c>
      <c r="B102" s="229">
        <v>0.47972126477090471</v>
      </c>
      <c r="C102" s="229">
        <v>0.44721890361841787</v>
      </c>
      <c r="D102" s="229">
        <v>0.36648058490752711</v>
      </c>
      <c r="E102" s="229">
        <v>0.26413206636040459</v>
      </c>
      <c r="F102" s="229">
        <v>0.44754165846259852</v>
      </c>
      <c r="G102" s="229">
        <v>0.49292790765760242</v>
      </c>
      <c r="H102" s="229">
        <v>0.56960628345678055</v>
      </c>
      <c r="I102" s="229">
        <v>0.52253308579595126</v>
      </c>
      <c r="J102" s="229">
        <v>0.57948627553606602</v>
      </c>
      <c r="K102" s="229">
        <v>0.93386360464680462</v>
      </c>
      <c r="L102" s="229">
        <v>1.1953774105914441</v>
      </c>
      <c r="M102" s="229">
        <v>1.0160442856046159</v>
      </c>
      <c r="N102" s="229">
        <v>0.56394827555048033</v>
      </c>
      <c r="O102" s="229">
        <v>0.66487213736678696</v>
      </c>
      <c r="P102" s="229">
        <v>0.66732603227977627</v>
      </c>
      <c r="Q102" s="229">
        <v>1.122367646047908</v>
      </c>
      <c r="R102" s="229">
        <v>0.89442989602054468</v>
      </c>
      <c r="S102" s="229">
        <v>0.80180796916594099</v>
      </c>
      <c r="T102" s="229">
        <v>1.483508405463881</v>
      </c>
      <c r="U102" s="229">
        <v>1.3924821402444449</v>
      </c>
      <c r="V102" s="229">
        <v>1.583803941281372</v>
      </c>
      <c r="W102" s="229">
        <v>1.4703189426623191</v>
      </c>
      <c r="X102" s="229">
        <v>0.99777329659040137</v>
      </c>
      <c r="Y102" s="229">
        <v>1.7642589140575129</v>
      </c>
      <c r="DA102" s="73" t="s">
        <v>1082</v>
      </c>
    </row>
    <row r="103" spans="1:105" ht="12" customHeight="1" x14ac:dyDescent="0.25">
      <c r="A103" s="64" t="s">
        <v>36</v>
      </c>
      <c r="B103" s="229">
        <v>1.0855232216739501E-2</v>
      </c>
      <c r="C103" s="229">
        <v>2.7263468223351059E-2</v>
      </c>
      <c r="D103" s="229">
        <v>5.0143241161044801E-2</v>
      </c>
      <c r="E103" s="229">
        <v>0.11363054503462749</v>
      </c>
      <c r="F103" s="229">
        <v>0.1184324965931292</v>
      </c>
      <c r="G103" s="229">
        <v>0.11748443412221719</v>
      </c>
      <c r="H103" s="229">
        <v>0.1073620029951466</v>
      </c>
      <c r="I103" s="229">
        <v>0.12441447934664179</v>
      </c>
      <c r="J103" s="229">
        <v>0.12213548470754711</v>
      </c>
      <c r="K103" s="229">
        <v>0.1219474668849462</v>
      </c>
      <c r="L103" s="229">
        <v>0.15869485147513029</v>
      </c>
      <c r="M103" s="229">
        <v>0.1027536037809768</v>
      </c>
      <c r="N103" s="229">
        <v>5.4484262970038153E-2</v>
      </c>
      <c r="O103" s="229">
        <v>6.3914026140036842E-2</v>
      </c>
      <c r="P103" s="229">
        <v>6.4882373072409655E-2</v>
      </c>
      <c r="Q103" s="229">
        <v>9.9135637822795664E-2</v>
      </c>
      <c r="R103" s="229">
        <v>9.5480864683668329E-2</v>
      </c>
      <c r="S103" s="229">
        <v>8.5785771067536307E-2</v>
      </c>
      <c r="T103" s="229">
        <v>0.1374554787141084</v>
      </c>
      <c r="U103" s="229">
        <v>0.1339888523980397</v>
      </c>
      <c r="V103" s="229">
        <v>5.9009203115201407E-2</v>
      </c>
      <c r="W103" s="229">
        <v>9.8464727632000537E-2</v>
      </c>
      <c r="X103" s="229">
        <v>9.7276059240152216E-2</v>
      </c>
      <c r="Y103" s="229">
        <v>7.394132704096093E-2</v>
      </c>
      <c r="DA103" s="73" t="s">
        <v>1083</v>
      </c>
    </row>
    <row r="104" spans="1:105" ht="12" customHeight="1" x14ac:dyDescent="0.25">
      <c r="A104" s="64" t="s">
        <v>38</v>
      </c>
      <c r="B104" s="229">
        <v>0.10890822083164731</v>
      </c>
      <c r="C104" s="229">
        <v>0.1064367733898391</v>
      </c>
      <c r="D104" s="229">
        <v>9.8449500428159545E-2</v>
      </c>
      <c r="E104" s="229">
        <v>0.18040533477467641</v>
      </c>
      <c r="F104" s="229">
        <v>0.22067409536758459</v>
      </c>
      <c r="G104" s="229">
        <v>0.1382502262187022</v>
      </c>
      <c r="H104" s="229">
        <v>0.1316519498438313</v>
      </c>
      <c r="I104" s="229">
        <v>0.15658183447183369</v>
      </c>
      <c r="J104" s="229">
        <v>9.5013007137911304E-2</v>
      </c>
      <c r="K104" s="229">
        <v>0.1619907457131701</v>
      </c>
      <c r="L104" s="229">
        <v>0.20946809663862251</v>
      </c>
      <c r="M104" s="229">
        <v>0.1310288717687772</v>
      </c>
      <c r="N104" s="229">
        <v>6.5209007937598831E-2</v>
      </c>
      <c r="O104" s="229">
        <v>0.1142249870433508</v>
      </c>
      <c r="P104" s="229">
        <v>0.1191472027733661</v>
      </c>
      <c r="Q104" s="229">
        <v>0.1627621204321345</v>
      </c>
      <c r="R104" s="229">
        <v>0.1262211016243549</v>
      </c>
      <c r="S104" s="229">
        <v>0.21938793588230651</v>
      </c>
      <c r="T104" s="229">
        <v>0.198947082455875</v>
      </c>
      <c r="U104" s="229">
        <v>0.17615062916004581</v>
      </c>
      <c r="V104" s="229">
        <v>0.15703993894666629</v>
      </c>
      <c r="W104" s="229">
        <v>0.13206580246581659</v>
      </c>
      <c r="X104" s="229">
        <v>9.1909991253879719E-2</v>
      </c>
      <c r="Y104" s="229">
        <v>8.4831938487802877E-2</v>
      </c>
      <c r="DA104" s="73" t="s">
        <v>1084</v>
      </c>
    </row>
    <row r="105" spans="1:105" ht="12" customHeight="1" x14ac:dyDescent="0.25">
      <c r="A105" s="64" t="s">
        <v>39</v>
      </c>
      <c r="B105" s="229">
        <v>5.7021657683196763</v>
      </c>
      <c r="C105" s="229">
        <v>4.7436605653066852</v>
      </c>
      <c r="D105" s="229">
        <v>4.7617946394487953</v>
      </c>
      <c r="E105" s="229">
        <v>7.8086607804248613</v>
      </c>
      <c r="F105" s="229">
        <v>3.9139357551953742</v>
      </c>
      <c r="G105" s="229">
        <v>4.3496307884559808</v>
      </c>
      <c r="H105" s="229">
        <v>4.277802986564291</v>
      </c>
      <c r="I105" s="229">
        <v>4.0100458034307991</v>
      </c>
      <c r="J105" s="229">
        <v>1.1448217619703389</v>
      </c>
      <c r="K105" s="229">
        <v>1.7531367678804179</v>
      </c>
      <c r="L105" s="229">
        <v>1.370143570345199</v>
      </c>
      <c r="M105" s="229">
        <v>0.84609841125980678</v>
      </c>
      <c r="N105" s="229">
        <v>0.44309108428769511</v>
      </c>
      <c r="O105" s="229">
        <v>0.34637585330282572</v>
      </c>
      <c r="P105" s="229">
        <v>0.34155492852010899</v>
      </c>
      <c r="Q105" s="229">
        <v>0.61973706988632482</v>
      </c>
      <c r="R105" s="229">
        <v>0.68734718853604571</v>
      </c>
      <c r="S105" s="229">
        <v>0.74090790287787633</v>
      </c>
      <c r="T105" s="229">
        <v>2.2923255350271941</v>
      </c>
      <c r="U105" s="229">
        <v>3.1908548967665662</v>
      </c>
      <c r="V105" s="229">
        <v>3.3657266301375071</v>
      </c>
      <c r="W105" s="229">
        <v>2.8823313792030039</v>
      </c>
      <c r="X105" s="229">
        <v>2.3715136585840382</v>
      </c>
      <c r="Y105" s="229">
        <v>2.7678590178776701</v>
      </c>
      <c r="DA105" s="73" t="s">
        <v>1085</v>
      </c>
    </row>
    <row r="106" spans="1:105" ht="12" customHeight="1" x14ac:dyDescent="0.25">
      <c r="A106" s="60" t="s">
        <v>1036</v>
      </c>
      <c r="B106" s="262">
        <v>8.6660771146257911</v>
      </c>
      <c r="C106" s="262">
        <v>8.9438479839646181</v>
      </c>
      <c r="D106" s="262">
        <v>9.048525655111149</v>
      </c>
      <c r="E106" s="262">
        <v>11.465913123319091</v>
      </c>
      <c r="F106" s="262">
        <v>12.82306037045918</v>
      </c>
      <c r="G106" s="262">
        <v>12.11050954315883</v>
      </c>
      <c r="H106" s="262">
        <v>13.41744444508703</v>
      </c>
      <c r="I106" s="262">
        <v>12.870258391157201</v>
      </c>
      <c r="J106" s="262">
        <v>12.083068446909969</v>
      </c>
      <c r="K106" s="262">
        <v>13.77640670525459</v>
      </c>
      <c r="L106" s="262">
        <v>10.90745594345651</v>
      </c>
      <c r="M106" s="262">
        <v>8.3606607257042285</v>
      </c>
      <c r="N106" s="262">
        <v>5.1180884264734292</v>
      </c>
      <c r="O106" s="262">
        <v>5.5160757440518644</v>
      </c>
      <c r="P106" s="262">
        <v>5.5358525247492896</v>
      </c>
      <c r="Q106" s="262">
        <v>9.4914444675380842</v>
      </c>
      <c r="R106" s="262">
        <v>10.01387167112215</v>
      </c>
      <c r="S106" s="262">
        <v>8.7775551738461512</v>
      </c>
      <c r="T106" s="262">
        <v>12.85246070689486</v>
      </c>
      <c r="U106" s="262">
        <v>13.684280983096739</v>
      </c>
      <c r="V106" s="262">
        <v>13.4586036786242</v>
      </c>
      <c r="W106" s="262">
        <v>9.0650739418140169</v>
      </c>
      <c r="X106" s="262">
        <v>10.2770675910458</v>
      </c>
      <c r="Y106" s="262">
        <v>10.02969684036241</v>
      </c>
      <c r="DA106" s="72" t="s">
        <v>1086</v>
      </c>
    </row>
    <row r="107" spans="1:105" ht="12" customHeight="1" x14ac:dyDescent="0.25">
      <c r="A107" s="132" t="s">
        <v>1038</v>
      </c>
      <c r="B107" s="316">
        <v>15.6849291676725</v>
      </c>
      <c r="C107" s="316">
        <v>15.000823447945541</v>
      </c>
      <c r="D107" s="316">
        <v>14.381272625050579</v>
      </c>
      <c r="E107" s="316">
        <v>15.66532168207163</v>
      </c>
      <c r="F107" s="316">
        <v>17.323113492634281</v>
      </c>
      <c r="G107" s="316">
        <v>16.861098567163069</v>
      </c>
      <c r="H107" s="316">
        <v>18.650484663012691</v>
      </c>
      <c r="I107" s="316">
        <v>17.755283770541769</v>
      </c>
      <c r="J107" s="316">
        <v>16.78975740255084</v>
      </c>
      <c r="K107" s="316">
        <v>21.808226218293321</v>
      </c>
      <c r="L107" s="316">
        <v>20.53444758542884</v>
      </c>
      <c r="M107" s="316">
        <v>15.244487084696591</v>
      </c>
      <c r="N107" s="316">
        <v>8.7198661542618048</v>
      </c>
      <c r="O107" s="316">
        <v>9.7480984063550089</v>
      </c>
      <c r="P107" s="316">
        <v>9.6353507934509057</v>
      </c>
      <c r="Q107" s="316">
        <v>15.71069997526979</v>
      </c>
      <c r="R107" s="316">
        <v>15.319235080663979</v>
      </c>
      <c r="S107" s="316">
        <v>13.8738482631947</v>
      </c>
      <c r="T107" s="316">
        <v>22.436276416394911</v>
      </c>
      <c r="U107" s="316">
        <v>23.865801166899441</v>
      </c>
      <c r="V107" s="316">
        <v>24.409656026994931</v>
      </c>
      <c r="W107" s="316">
        <v>19.455374921066358</v>
      </c>
      <c r="X107" s="316">
        <v>17.22131916522606</v>
      </c>
      <c r="Y107" s="316">
        <v>20.58475411464017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31.46717576859356</v>
      </c>
      <c r="C110" s="223">
        <v>28.940369714327481</v>
      </c>
      <c r="D110" s="223">
        <v>30.46335696373486</v>
      </c>
      <c r="E110" s="223">
        <v>35.314022898744973</v>
      </c>
      <c r="F110" s="223">
        <v>34.241625790195677</v>
      </c>
      <c r="G110" s="223">
        <v>39.455469075341512</v>
      </c>
      <c r="H110" s="223">
        <v>40.197844814441133</v>
      </c>
      <c r="I110" s="223">
        <v>63.990894518421022</v>
      </c>
      <c r="J110" s="223">
        <v>65.838159103487158</v>
      </c>
      <c r="K110" s="223">
        <v>69.961316816072525</v>
      </c>
      <c r="L110" s="223">
        <v>67.92218949910459</v>
      </c>
      <c r="M110" s="223">
        <v>58.732463855865007</v>
      </c>
      <c r="N110" s="223">
        <v>62.026028802982268</v>
      </c>
      <c r="O110" s="223">
        <v>63.275216513240643</v>
      </c>
      <c r="P110" s="223">
        <v>70.569647463456562</v>
      </c>
      <c r="Q110" s="223">
        <v>71.974300181522864</v>
      </c>
      <c r="R110" s="223">
        <v>77.906754561956646</v>
      </c>
      <c r="S110" s="223">
        <v>70.961115888029028</v>
      </c>
      <c r="T110" s="223">
        <v>66.626062864239984</v>
      </c>
      <c r="U110" s="223">
        <v>71.558230629597801</v>
      </c>
      <c r="V110" s="223">
        <v>72.224610681188494</v>
      </c>
      <c r="W110" s="223">
        <v>71.940384064201766</v>
      </c>
      <c r="X110" s="223">
        <v>77.070793923760405</v>
      </c>
      <c r="Y110" s="223">
        <v>56.662128400992927</v>
      </c>
      <c r="DA110" s="89" t="s">
        <v>1088</v>
      </c>
    </row>
    <row r="111" spans="1:105" ht="12" customHeight="1" x14ac:dyDescent="0.25">
      <c r="A111" s="55" t="s">
        <v>91</v>
      </c>
      <c r="B111" s="259">
        <v>5.6456424550652737E-2</v>
      </c>
      <c r="C111" s="259">
        <v>5.6027456511836458E-2</v>
      </c>
      <c r="D111" s="259">
        <v>5.852575218813888E-2</v>
      </c>
      <c r="E111" s="259">
        <v>7.2300996557098596E-2</v>
      </c>
      <c r="F111" s="259">
        <v>8.5526974481564502E-2</v>
      </c>
      <c r="G111" s="259">
        <v>0.1001873306737423</v>
      </c>
      <c r="H111" s="259">
        <v>0.1055952278042414</v>
      </c>
      <c r="I111" s="259">
        <v>0.16619853655815439</v>
      </c>
      <c r="J111" s="259">
        <v>0.17490669283536239</v>
      </c>
      <c r="K111" s="259">
        <v>0.173646884523911</v>
      </c>
      <c r="L111" s="259">
        <v>0.15773638741503951</v>
      </c>
      <c r="M111" s="259">
        <v>0.1538917407975107</v>
      </c>
      <c r="N111" s="259">
        <v>0.17267834755892439</v>
      </c>
      <c r="O111" s="259">
        <v>0.17361292466802239</v>
      </c>
      <c r="P111" s="259">
        <v>0.19894013340671779</v>
      </c>
      <c r="Q111" s="259">
        <v>0.2207505875937662</v>
      </c>
      <c r="R111" s="259">
        <v>0.39426026875573189</v>
      </c>
      <c r="S111" s="259">
        <v>0.34971607394646598</v>
      </c>
      <c r="T111" s="259">
        <v>0.35279423259221421</v>
      </c>
      <c r="U111" s="259">
        <v>0.34210941965735497</v>
      </c>
      <c r="V111" s="259">
        <v>0.35367017845686421</v>
      </c>
      <c r="W111" s="259">
        <v>0.2829620410417093</v>
      </c>
      <c r="X111" s="259">
        <v>0.32042704199447569</v>
      </c>
      <c r="Y111" s="259">
        <v>0.2314086132137593</v>
      </c>
      <c r="DA111" s="67" t="s">
        <v>1089</v>
      </c>
    </row>
    <row r="112" spans="1:105" ht="12" customHeight="1" x14ac:dyDescent="0.25">
      <c r="A112" s="173" t="s">
        <v>92</v>
      </c>
      <c r="B112" s="224">
        <v>0.45052926989066172</v>
      </c>
      <c r="C112" s="224">
        <v>0.4471060517383868</v>
      </c>
      <c r="D112" s="224">
        <v>0.46704276108500298</v>
      </c>
      <c r="E112" s="224">
        <v>0.57697091961627356</v>
      </c>
      <c r="F112" s="224">
        <v>0.68251586379802032</v>
      </c>
      <c r="G112" s="224">
        <v>0.79950732445406958</v>
      </c>
      <c r="H112" s="224">
        <v>0.84266301426686729</v>
      </c>
      <c r="I112" s="224">
        <v>1.326284934414538</v>
      </c>
      <c r="J112" s="224">
        <v>1.3957771015308651</v>
      </c>
      <c r="K112" s="224">
        <v>1.3857236749584629</v>
      </c>
      <c r="L112" s="224">
        <v>1.2587559347391699</v>
      </c>
      <c r="M112" s="224">
        <v>1.228075177901145</v>
      </c>
      <c r="N112" s="224">
        <v>1.3779946298556149</v>
      </c>
      <c r="O112" s="224">
        <v>1.3854526710966191</v>
      </c>
      <c r="P112" s="224">
        <v>1.587566938024296</v>
      </c>
      <c r="Q112" s="224">
        <v>1.761617067466313</v>
      </c>
      <c r="R112" s="224">
        <v>3.1462458425798818</v>
      </c>
      <c r="S112" s="224">
        <v>2.7907776434331129</v>
      </c>
      <c r="T112" s="224">
        <v>2.8153417311930862</v>
      </c>
      <c r="U112" s="224">
        <v>2.7300755987949659</v>
      </c>
      <c r="V112" s="224">
        <v>2.8223318878316901</v>
      </c>
      <c r="W112" s="224">
        <v>2.2580721817215901</v>
      </c>
      <c r="X112" s="224">
        <v>2.5570475359004372</v>
      </c>
      <c r="Y112" s="224">
        <v>1.84666943376952</v>
      </c>
      <c r="DA112" s="177" t="s">
        <v>1090</v>
      </c>
    </row>
    <row r="113" spans="1:105" ht="12" customHeight="1" x14ac:dyDescent="0.25">
      <c r="A113" s="173" t="s">
        <v>93</v>
      </c>
      <c r="B113" s="224">
        <v>0.55239011647634517</v>
      </c>
      <c r="C113" s="224">
        <v>0.5481929377351773</v>
      </c>
      <c r="D113" s="224">
        <v>0.57263716796422559</v>
      </c>
      <c r="E113" s="224">
        <v>0.70741915074162776</v>
      </c>
      <c r="F113" s="224">
        <v>0.83682691158299016</v>
      </c>
      <c r="G113" s="224">
        <v>0.98026914918548069</v>
      </c>
      <c r="H113" s="224">
        <v>1.033181974423437</v>
      </c>
      <c r="I113" s="224">
        <v>1.6261467086919099</v>
      </c>
      <c r="J113" s="224">
        <v>1.711350465368801</v>
      </c>
      <c r="K113" s="224">
        <v>1.699024044320367</v>
      </c>
      <c r="L113" s="224">
        <v>1.543349974963022</v>
      </c>
      <c r="M113" s="224">
        <v>1.5057325592345121</v>
      </c>
      <c r="N113" s="224">
        <v>1.689547527676623</v>
      </c>
      <c r="O113" s="224">
        <v>1.698691768783984</v>
      </c>
      <c r="P113" s="224">
        <v>1.946502357154426</v>
      </c>
      <c r="Q113" s="224">
        <v>2.1599037445904319</v>
      </c>
      <c r="R113" s="224">
        <v>3.8575853414977881</v>
      </c>
      <c r="S113" s="224">
        <v>3.4217487975636431</v>
      </c>
      <c r="T113" s="224">
        <v>3.4518666172164241</v>
      </c>
      <c r="U113" s="224">
        <v>3.3473225355004561</v>
      </c>
      <c r="V113" s="224">
        <v>3.4604371889813241</v>
      </c>
      <c r="W113" s="224">
        <v>2.7686031493045888</v>
      </c>
      <c r="X113" s="224">
        <v>3.1351742951892732</v>
      </c>
      <c r="Y113" s="224">
        <v>2.264185729510567</v>
      </c>
      <c r="DA113" s="177" t="s">
        <v>1091</v>
      </c>
    </row>
    <row r="114" spans="1:105" ht="12" customHeight="1" x14ac:dyDescent="0.25">
      <c r="A114" s="173" t="s">
        <v>94</v>
      </c>
      <c r="B114" s="224">
        <v>1.022877169289282</v>
      </c>
      <c r="C114" s="224">
        <v>1.015105128874886</v>
      </c>
      <c r="D114" s="224">
        <v>1.060369235303219</v>
      </c>
      <c r="E114" s="224">
        <v>1.309949032085209</v>
      </c>
      <c r="F114" s="224">
        <v>1.5495772226434401</v>
      </c>
      <c r="G114" s="224">
        <v>1.8151934702535459</v>
      </c>
      <c r="H114" s="224">
        <v>1.9131737187846869</v>
      </c>
      <c r="I114" s="224">
        <v>3.0111841117763589</v>
      </c>
      <c r="J114" s="224">
        <v>3.168958436194786</v>
      </c>
      <c r="K114" s="224">
        <v>3.1461332365878181</v>
      </c>
      <c r="L114" s="224">
        <v>2.85786694317233</v>
      </c>
      <c r="M114" s="224">
        <v>2.7882096582777258</v>
      </c>
      <c r="N114" s="224">
        <v>3.1285852895298412</v>
      </c>
      <c r="O114" s="224">
        <v>3.1455179521177632</v>
      </c>
      <c r="P114" s="224">
        <v>3.604396171679686</v>
      </c>
      <c r="Q114" s="224">
        <v>3.9995578528758688</v>
      </c>
      <c r="R114" s="224">
        <v>7.1432052397556927</v>
      </c>
      <c r="S114" s="224">
        <v>6.3361537791395017</v>
      </c>
      <c r="T114" s="224">
        <v>6.3919238394514348</v>
      </c>
      <c r="U114" s="224">
        <v>6.1983364612888581</v>
      </c>
      <c r="V114" s="224">
        <v>6.4077942214959123</v>
      </c>
      <c r="W114" s="224">
        <v>5.1267046020135352</v>
      </c>
      <c r="X114" s="224">
        <v>5.8054952698073006</v>
      </c>
      <c r="Y114" s="224">
        <v>4.1926598986246244</v>
      </c>
      <c r="DA114" s="177" t="s">
        <v>1092</v>
      </c>
    </row>
    <row r="115" spans="1:105" ht="12" customHeight="1" x14ac:dyDescent="0.25">
      <c r="A115" s="56" t="s">
        <v>95</v>
      </c>
      <c r="B115" s="260">
        <v>1.13108797685023</v>
      </c>
      <c r="C115" s="260">
        <v>1.163144105983769</v>
      </c>
      <c r="D115" s="260">
        <v>1.1865299908556759</v>
      </c>
      <c r="E115" s="260">
        <v>1.281696961903684</v>
      </c>
      <c r="F115" s="260">
        <v>1.411068172019851</v>
      </c>
      <c r="G115" s="260">
        <v>1.653758885038519</v>
      </c>
      <c r="H115" s="260">
        <v>1.7113899184174091</v>
      </c>
      <c r="I115" s="260">
        <v>2.686001599214332</v>
      </c>
      <c r="J115" s="260">
        <v>2.906291317944389</v>
      </c>
      <c r="K115" s="260">
        <v>3.1381043681113141</v>
      </c>
      <c r="L115" s="260">
        <v>3.127023243040969</v>
      </c>
      <c r="M115" s="260">
        <v>2.807423280172777</v>
      </c>
      <c r="N115" s="260">
        <v>2.9873783520175272</v>
      </c>
      <c r="O115" s="260">
        <v>3.073261220379313</v>
      </c>
      <c r="P115" s="260">
        <v>3.4051251381270888</v>
      </c>
      <c r="Q115" s="260">
        <v>3.532257675460448</v>
      </c>
      <c r="R115" s="260">
        <v>3.222120902396703</v>
      </c>
      <c r="S115" s="260">
        <v>2.8948413233576349</v>
      </c>
      <c r="T115" s="260">
        <v>2.597637639800543</v>
      </c>
      <c r="U115" s="260">
        <v>2.7937298538877888</v>
      </c>
      <c r="V115" s="260">
        <v>2.8545678160324748</v>
      </c>
      <c r="W115" s="260">
        <v>2.952003272945098</v>
      </c>
      <c r="X115" s="260">
        <v>3.291217531318734</v>
      </c>
      <c r="Y115" s="260">
        <v>2.5018839947565179</v>
      </c>
      <c r="DA115" s="68" t="s">
        <v>1093</v>
      </c>
    </row>
    <row r="116" spans="1:105" ht="12" customHeight="1" x14ac:dyDescent="0.25">
      <c r="A116" s="37" t="s">
        <v>159</v>
      </c>
      <c r="B116" s="226">
        <v>9.4301407530598721E-2</v>
      </c>
      <c r="C116" s="226">
        <v>0.3525384632076205</v>
      </c>
      <c r="D116" s="226">
        <v>0.36124384756098821</v>
      </c>
      <c r="E116" s="226">
        <v>0.35187587607600562</v>
      </c>
      <c r="F116" s="226">
        <v>0.29707560225528762</v>
      </c>
      <c r="G116" s="226">
        <v>0.32958185089690412</v>
      </c>
      <c r="H116" s="226">
        <v>0.32481095405527349</v>
      </c>
      <c r="I116" s="226">
        <v>0.48347030052926832</v>
      </c>
      <c r="J116" s="226">
        <v>0.58170517533375021</v>
      </c>
      <c r="K116" s="226">
        <v>0.74468231318322475</v>
      </c>
      <c r="L116" s="226">
        <v>0.68152426553472933</v>
      </c>
      <c r="M116" s="226">
        <v>0.44714300383694627</v>
      </c>
      <c r="N116" s="226">
        <v>0.41983631774757962</v>
      </c>
      <c r="O116" s="226">
        <v>0.48867284130619032</v>
      </c>
      <c r="P116" s="226">
        <v>0.34979570582171998</v>
      </c>
      <c r="Q116" s="226">
        <v>0.24689630694246781</v>
      </c>
      <c r="R116" s="226">
        <v>0.21509840123302529</v>
      </c>
      <c r="S116" s="226">
        <v>0.21907498547682369</v>
      </c>
      <c r="T116" s="226">
        <v>0.18811976350904111</v>
      </c>
      <c r="U116" s="226">
        <v>0.23517216512385941</v>
      </c>
      <c r="V116" s="226">
        <v>0.20410240252773371</v>
      </c>
      <c r="W116" s="226">
        <v>4.2358010593776668E-2</v>
      </c>
      <c r="X116" s="226">
        <v>0.51302513530798988</v>
      </c>
      <c r="Y116" s="226">
        <v>0.2095677786510782</v>
      </c>
      <c r="DA116" s="69" t="s">
        <v>1094</v>
      </c>
    </row>
    <row r="117" spans="1:105" ht="12" customHeight="1" x14ac:dyDescent="0.25">
      <c r="A117" s="37" t="s">
        <v>35</v>
      </c>
      <c r="B117" s="226">
        <v>0.69302790470021658</v>
      </c>
      <c r="C117" s="226">
        <v>0.50462829434713696</v>
      </c>
      <c r="D117" s="226">
        <v>0.4874798558647736</v>
      </c>
      <c r="E117" s="226">
        <v>0.43342183976800358</v>
      </c>
      <c r="F117" s="226">
        <v>0.48988490161844522</v>
      </c>
      <c r="G117" s="226">
        <v>0.60912393212213534</v>
      </c>
      <c r="H117" s="226">
        <v>0.62732378599443006</v>
      </c>
      <c r="I117" s="226">
        <v>0.98663522049765229</v>
      </c>
      <c r="J117" s="226">
        <v>1.0725768539958831</v>
      </c>
      <c r="K117" s="226">
        <v>1.3390346723416311</v>
      </c>
      <c r="L117" s="226">
        <v>1.625617487841241</v>
      </c>
      <c r="M117" s="226">
        <v>1.494274106034966</v>
      </c>
      <c r="N117" s="226">
        <v>1.5117009350263371</v>
      </c>
      <c r="O117" s="226">
        <v>1.5780130730475499</v>
      </c>
      <c r="P117" s="226">
        <v>1.8263621895529061</v>
      </c>
      <c r="Q117" s="226">
        <v>1.8244744118678311</v>
      </c>
      <c r="R117" s="226">
        <v>1.535617959679755</v>
      </c>
      <c r="S117" s="226">
        <v>1.4402009923967929</v>
      </c>
      <c r="T117" s="226">
        <v>1.457980025506497</v>
      </c>
      <c r="U117" s="226">
        <v>1.5571536870199021</v>
      </c>
      <c r="V117" s="226">
        <v>1.6544580994844</v>
      </c>
      <c r="W117" s="226">
        <v>2.0742626009720468</v>
      </c>
      <c r="X117" s="226">
        <v>1.611645317258402</v>
      </c>
      <c r="Y117" s="226">
        <v>1.562344564085008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0.3437586646194149</v>
      </c>
      <c r="C120" s="226">
        <v>0.30597734842901192</v>
      </c>
      <c r="D120" s="226">
        <v>0.3378062874299142</v>
      </c>
      <c r="E120" s="226">
        <v>0.49639924605967523</v>
      </c>
      <c r="F120" s="226">
        <v>0.6241076681461184</v>
      </c>
      <c r="G120" s="226">
        <v>0.71505310201947903</v>
      </c>
      <c r="H120" s="226">
        <v>0.75925517836770562</v>
      </c>
      <c r="I120" s="226">
        <v>1.215896078187412</v>
      </c>
      <c r="J120" s="226">
        <v>1.252009288614756</v>
      </c>
      <c r="K120" s="226">
        <v>1.0543873825864569</v>
      </c>
      <c r="L120" s="226">
        <v>0.81988148966499907</v>
      </c>
      <c r="M120" s="226">
        <v>0.8660061703008648</v>
      </c>
      <c r="N120" s="226">
        <v>1.05584109924361</v>
      </c>
      <c r="O120" s="226">
        <v>1.0065753060255731</v>
      </c>
      <c r="P120" s="226">
        <v>1.2289672427524641</v>
      </c>
      <c r="Q120" s="226">
        <v>1.460886956650149</v>
      </c>
      <c r="R120" s="226">
        <v>1.471404541483923</v>
      </c>
      <c r="S120" s="226">
        <v>1.235565345484019</v>
      </c>
      <c r="T120" s="226">
        <v>0.9515378507850053</v>
      </c>
      <c r="U120" s="226">
        <v>1.001404001744028</v>
      </c>
      <c r="V120" s="226">
        <v>0.99600731402034071</v>
      </c>
      <c r="W120" s="226">
        <v>0.83538266137927442</v>
      </c>
      <c r="X120" s="226">
        <v>1.1665470787523431</v>
      </c>
      <c r="Y120" s="226">
        <v>0.72997165202043202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15.757961119522482</v>
      </c>
      <c r="C121" s="261">
        <f t="shared" si="4"/>
        <v>14.198817444066083</v>
      </c>
      <c r="D121" s="261">
        <f t="shared" si="4"/>
        <v>15.090730693348011</v>
      </c>
      <c r="E121" s="261">
        <f t="shared" si="4"/>
        <v>18.460642061608517</v>
      </c>
      <c r="F121" s="261">
        <f t="shared" si="4"/>
        <v>16.337751895124203</v>
      </c>
      <c r="G121" s="261">
        <f t="shared" si="4"/>
        <v>18.712104117311107</v>
      </c>
      <c r="H121" s="261">
        <f t="shared" si="4"/>
        <v>18.922525681856264</v>
      </c>
      <c r="I121" s="261">
        <f t="shared" si="4"/>
        <v>30.323655586169778</v>
      </c>
      <c r="J121" s="261">
        <f t="shared" si="4"/>
        <v>29.388448522070011</v>
      </c>
      <c r="K121" s="261">
        <f t="shared" si="4"/>
        <v>31.708968157626462</v>
      </c>
      <c r="L121" s="261">
        <f t="shared" si="4"/>
        <v>30.605282060892641</v>
      </c>
      <c r="M121" s="261">
        <f t="shared" si="4"/>
        <v>25.393987041436919</v>
      </c>
      <c r="N121" s="261">
        <f t="shared" si="4"/>
        <v>26.3079945982801</v>
      </c>
      <c r="O121" s="261">
        <f t="shared" si="4"/>
        <v>26.929691045751397</v>
      </c>
      <c r="P121" s="261">
        <f t="shared" si="4"/>
        <v>29.782115729523248</v>
      </c>
      <c r="Q121" s="261">
        <f t="shared" si="4"/>
        <v>29.570453097529249</v>
      </c>
      <c r="R121" s="261">
        <f t="shared" si="4"/>
        <v>28.126047111100913</v>
      </c>
      <c r="S121" s="261">
        <f t="shared" si="4"/>
        <v>26.158006589263632</v>
      </c>
      <c r="T121" s="261">
        <f t="shared" si="4"/>
        <v>24.097585093026584</v>
      </c>
      <c r="U121" s="261">
        <f t="shared" si="4"/>
        <v>27.441419626297538</v>
      </c>
      <c r="V121" s="261">
        <f t="shared" si="4"/>
        <v>27.457990205276708</v>
      </c>
      <c r="W121" s="261">
        <f t="shared" si="4"/>
        <v>29.469473319110385</v>
      </c>
      <c r="X121" s="261">
        <f t="shared" si="4"/>
        <v>30.548393207770335</v>
      </c>
      <c r="Y121" s="261">
        <f t="shared" si="4"/>
        <v>22.327431391287792</v>
      </c>
      <c r="DA121" s="70"/>
    </row>
    <row r="122" spans="1:105" ht="12" customHeight="1" x14ac:dyDescent="0.25">
      <c r="A122" s="60" t="s">
        <v>1052</v>
      </c>
      <c r="B122" s="262">
        <v>15.75046662160406</v>
      </c>
      <c r="C122" s="262">
        <v>14.19137989095243</v>
      </c>
      <c r="D122" s="262">
        <v>15.08296149557399</v>
      </c>
      <c r="E122" s="262">
        <v>18.451044222699839</v>
      </c>
      <c r="F122" s="262">
        <v>16.32639832930202</v>
      </c>
      <c r="G122" s="262">
        <v>18.698804413209</v>
      </c>
      <c r="H122" s="262">
        <v>18.90850808826487</v>
      </c>
      <c r="I122" s="262">
        <v>30.301593002572009</v>
      </c>
      <c r="J122" s="262">
        <v>29.36522994498501</v>
      </c>
      <c r="K122" s="262">
        <v>31.68591681803202</v>
      </c>
      <c r="L122" s="262">
        <v>30.584342813737859</v>
      </c>
      <c r="M122" s="262">
        <v>25.373558164825461</v>
      </c>
      <c r="N122" s="262">
        <v>26.285071830381899</v>
      </c>
      <c r="O122" s="262">
        <v>26.90664421427222</v>
      </c>
      <c r="P122" s="262">
        <v>29.7557067525543</v>
      </c>
      <c r="Q122" s="262">
        <v>29.541354637454489</v>
      </c>
      <c r="R122" s="262">
        <v>28.099061695111001</v>
      </c>
      <c r="S122" s="262">
        <v>26.13443979345443</v>
      </c>
      <c r="T122" s="262">
        <v>24.077602801466529</v>
      </c>
      <c r="U122" s="262">
        <v>27.42022576268398</v>
      </c>
      <c r="V122" s="262">
        <v>27.43626584748618</v>
      </c>
      <c r="W122" s="262">
        <v>29.448853295896711</v>
      </c>
      <c r="X122" s="262">
        <v>30.52316132957878</v>
      </c>
      <c r="Y122" s="262">
        <v>22.30920922781263</v>
      </c>
      <c r="DA122" s="72" t="s">
        <v>1099</v>
      </c>
    </row>
    <row r="123" spans="1:105" ht="12" customHeight="1" x14ac:dyDescent="0.25">
      <c r="A123" s="64" t="s">
        <v>28</v>
      </c>
      <c r="B123" s="229">
        <v>4.1731282878029887</v>
      </c>
      <c r="C123" s="229">
        <v>4.1135609853024198</v>
      </c>
      <c r="D123" s="229">
        <v>4.1602703956212954</v>
      </c>
      <c r="E123" s="229">
        <v>2.1940469009676531</v>
      </c>
      <c r="F123" s="229">
        <v>3.0757405432056251</v>
      </c>
      <c r="G123" s="229">
        <v>3.775012920248582</v>
      </c>
      <c r="H123" s="229">
        <v>3.5869245021331162</v>
      </c>
      <c r="I123" s="229">
        <v>5.7211752337334696</v>
      </c>
      <c r="J123" s="229">
        <v>12.56566849353565</v>
      </c>
      <c r="K123" s="229">
        <v>12.21905295944563</v>
      </c>
      <c r="L123" s="229">
        <v>14.020341433458469</v>
      </c>
      <c r="M123" s="229">
        <v>12.841584542016429</v>
      </c>
      <c r="N123" s="229">
        <v>14.2967805717046</v>
      </c>
      <c r="O123" s="229">
        <v>14.074534509762151</v>
      </c>
      <c r="P123" s="229">
        <v>16.271960988485791</v>
      </c>
      <c r="Q123" s="229">
        <v>16.34584048571568</v>
      </c>
      <c r="R123" s="229">
        <v>16.2167813702175</v>
      </c>
      <c r="S123" s="229">
        <v>13.898727675909701</v>
      </c>
      <c r="T123" s="229">
        <v>11.7570576229904</v>
      </c>
      <c r="U123" s="229">
        <v>11.25522619232631</v>
      </c>
      <c r="V123" s="229">
        <v>10.18932243725572</v>
      </c>
      <c r="W123" s="229">
        <v>10.67349180047094</v>
      </c>
      <c r="X123" s="229">
        <v>12.912680512832649</v>
      </c>
      <c r="Y123" s="229">
        <v>9.059331071935004</v>
      </c>
      <c r="DA123" s="73" t="s">
        <v>1100</v>
      </c>
    </row>
    <row r="124" spans="1:105" ht="12" customHeight="1" x14ac:dyDescent="0.25">
      <c r="A124" s="64" t="s">
        <v>30</v>
      </c>
      <c r="B124" s="229">
        <v>4.1188830357352053</v>
      </c>
      <c r="C124" s="229">
        <v>3.6148624103446139</v>
      </c>
      <c r="D124" s="229">
        <v>4.002061539234905</v>
      </c>
      <c r="E124" s="229">
        <v>4.8367609794689512</v>
      </c>
      <c r="F124" s="229">
        <v>5.7415568341633438</v>
      </c>
      <c r="G124" s="229">
        <v>5.6772375181731167</v>
      </c>
      <c r="H124" s="229">
        <v>6.483230185889572</v>
      </c>
      <c r="I124" s="229">
        <v>10.8823316137962</v>
      </c>
      <c r="J124" s="229">
        <v>10.190450823288961</v>
      </c>
      <c r="K124" s="229">
        <v>11.480758380529331</v>
      </c>
      <c r="L124" s="229">
        <v>9.1310637711828573</v>
      </c>
      <c r="M124" s="229">
        <v>5.6585885062864119</v>
      </c>
      <c r="N124" s="229">
        <v>4.8135638115092254</v>
      </c>
      <c r="O124" s="229">
        <v>5.8375191416621481</v>
      </c>
      <c r="P124" s="229">
        <v>5.8470762215406573</v>
      </c>
      <c r="Q124" s="229">
        <v>4.6846747403431888</v>
      </c>
      <c r="R124" s="229">
        <v>4.6509226638293724</v>
      </c>
      <c r="S124" s="229">
        <v>5.1577148217797513</v>
      </c>
      <c r="T124" s="229">
        <v>4.269248762053202</v>
      </c>
      <c r="U124" s="229">
        <v>6.681672138883612</v>
      </c>
      <c r="V124" s="229">
        <v>7.3089896422833904</v>
      </c>
      <c r="W124" s="229">
        <v>8.5680931176943034</v>
      </c>
      <c r="X124" s="229">
        <v>5.7032327830274783</v>
      </c>
      <c r="Y124" s="229">
        <v>3.9666938991233121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2.62268453234515E-2</v>
      </c>
      <c r="L125" s="229">
        <v>4.0228347237290213E-2</v>
      </c>
      <c r="M125" s="229">
        <v>3.619246183586166E-2</v>
      </c>
      <c r="N125" s="229">
        <v>3.9571906068319312E-2</v>
      </c>
      <c r="O125" s="229">
        <v>5.1533849714866201E-2</v>
      </c>
      <c r="P125" s="229">
        <v>4.5416295582836629E-2</v>
      </c>
      <c r="Q125" s="229">
        <v>8.2195636840393924E-2</v>
      </c>
      <c r="R125" s="229">
        <v>9.3839348332011657E-2</v>
      </c>
      <c r="S125" s="229">
        <v>8.2493105058482633E-2</v>
      </c>
      <c r="T125" s="229">
        <v>7.0932069128108524E-2</v>
      </c>
      <c r="U125" s="229">
        <v>7.5296079411386149E-2</v>
      </c>
      <c r="V125" s="229">
        <v>5.9413117274469567E-2</v>
      </c>
      <c r="W125" s="229">
        <v>7.3138204598094184E-2</v>
      </c>
      <c r="X125" s="229">
        <v>0.1130174429596804</v>
      </c>
      <c r="Y125" s="229">
        <v>9.5134404554771929E-2</v>
      </c>
      <c r="DA125" s="73" t="s">
        <v>1102</v>
      </c>
    </row>
    <row r="126" spans="1:105" ht="12" customHeight="1" x14ac:dyDescent="0.25">
      <c r="A126" s="64" t="s">
        <v>159</v>
      </c>
      <c r="B126" s="229">
        <v>6.4274324076742925E-2</v>
      </c>
      <c r="C126" s="229">
        <v>0.31922078107439211</v>
      </c>
      <c r="D126" s="229">
        <v>0.30233938710228159</v>
      </c>
      <c r="E126" s="229">
        <v>0.27074165764259328</v>
      </c>
      <c r="F126" s="229">
        <v>0.36655052293832252</v>
      </c>
      <c r="G126" s="229">
        <v>0.43352910301265762</v>
      </c>
      <c r="H126" s="229">
        <v>0.45679163207514639</v>
      </c>
      <c r="I126" s="229">
        <v>0.65565721455528236</v>
      </c>
      <c r="J126" s="229">
        <v>0.89563272816066763</v>
      </c>
      <c r="K126" s="229">
        <v>1.1312526390464179</v>
      </c>
      <c r="L126" s="229">
        <v>1.0530940472795529</v>
      </c>
      <c r="M126" s="229">
        <v>0.83961770704025418</v>
      </c>
      <c r="N126" s="229">
        <v>0.8484607319541696</v>
      </c>
      <c r="O126" s="229">
        <v>1.003132208140582</v>
      </c>
      <c r="P126" s="229">
        <v>0.72188961427366283</v>
      </c>
      <c r="Q126" s="229">
        <v>0.5797056599848085</v>
      </c>
      <c r="R126" s="229">
        <v>0.45479267020948722</v>
      </c>
      <c r="S126" s="229">
        <v>0.4269379556225868</v>
      </c>
      <c r="T126" s="229">
        <v>0.35130835965248552</v>
      </c>
      <c r="U126" s="229">
        <v>0.38485692313232039</v>
      </c>
      <c r="V126" s="229">
        <v>0.3583440223318527</v>
      </c>
      <c r="W126" s="229">
        <v>6.5577375090005469E-2</v>
      </c>
      <c r="X126" s="229">
        <v>0.95897067513692869</v>
      </c>
      <c r="Y126" s="229">
        <v>0.4317033094386637</v>
      </c>
      <c r="DA126" s="73" t="s">
        <v>1103</v>
      </c>
    </row>
    <row r="127" spans="1:105" ht="12" customHeight="1" x14ac:dyDescent="0.25">
      <c r="A127" s="64" t="s">
        <v>32</v>
      </c>
      <c r="B127" s="229">
        <v>1.1040483612657199</v>
      </c>
      <c r="C127" s="229">
        <v>0.61085793851182224</v>
      </c>
      <c r="D127" s="229">
        <v>0.68096794909098357</v>
      </c>
      <c r="E127" s="229">
        <v>0.5323502600902531</v>
      </c>
      <c r="F127" s="229">
        <v>0.79393144567894658</v>
      </c>
      <c r="G127" s="229">
        <v>0.51343981153410045</v>
      </c>
      <c r="H127" s="229">
        <v>0.49132759045108432</v>
      </c>
      <c r="I127" s="229">
        <v>0.71655773905069431</v>
      </c>
      <c r="J127" s="229">
        <v>0.18074169005739291</v>
      </c>
      <c r="K127" s="229">
        <v>0.30787500379697308</v>
      </c>
      <c r="L127" s="229">
        <v>0.1749077283019187</v>
      </c>
      <c r="M127" s="229">
        <v>0.18883187768169291</v>
      </c>
      <c r="N127" s="229">
        <v>0.16058350299646459</v>
      </c>
      <c r="O127" s="229">
        <v>0.1232331627213394</v>
      </c>
      <c r="P127" s="229">
        <v>0.1316424495475064</v>
      </c>
      <c r="Q127" s="229">
        <v>0.2001287308354226</v>
      </c>
      <c r="R127" s="229">
        <v>0.13599832825750521</v>
      </c>
      <c r="S127" s="229">
        <v>9.5658213730182046E-2</v>
      </c>
      <c r="T127" s="229">
        <v>7.6642134379395058E-2</v>
      </c>
      <c r="U127" s="229">
        <v>6.3034821770867805E-2</v>
      </c>
      <c r="V127" s="229">
        <v>4.4697486838131913E-2</v>
      </c>
      <c r="W127" s="229">
        <v>5.6984412502900948E-2</v>
      </c>
      <c r="X127" s="229">
        <v>5.3555766536492737E-2</v>
      </c>
      <c r="Y127" s="229">
        <v>4.7228613111502317E-2</v>
      </c>
      <c r="DA127" s="73" t="s">
        <v>1104</v>
      </c>
    </row>
    <row r="128" spans="1:105" ht="12" customHeight="1" x14ac:dyDescent="0.25">
      <c r="A128" s="64" t="s">
        <v>33</v>
      </c>
      <c r="B128" s="229">
        <v>8.5223752447561071E-2</v>
      </c>
      <c r="C128" s="229">
        <v>9.2595591488778273E-2</v>
      </c>
      <c r="D128" s="229">
        <v>6.2750657771359686E-2</v>
      </c>
      <c r="E128" s="229">
        <v>5.3442669243359248E-2</v>
      </c>
      <c r="F128" s="229">
        <v>0</v>
      </c>
      <c r="G128" s="229">
        <v>1.2495237519672671E-2</v>
      </c>
      <c r="H128" s="229">
        <v>1.221653347155939E-2</v>
      </c>
      <c r="I128" s="229">
        <v>0</v>
      </c>
      <c r="J128" s="229">
        <v>0</v>
      </c>
      <c r="K128" s="229">
        <v>4.9464706508097062E-2</v>
      </c>
      <c r="L128" s="229">
        <v>0</v>
      </c>
      <c r="M128" s="229">
        <v>2.0742626489319689E-2</v>
      </c>
      <c r="N128" s="229">
        <v>2.2326362762102162E-2</v>
      </c>
      <c r="O128" s="229">
        <v>2.1929072658385229E-2</v>
      </c>
      <c r="P128" s="229">
        <v>0</v>
      </c>
      <c r="Q128" s="229">
        <v>0</v>
      </c>
      <c r="R128" s="229">
        <v>0</v>
      </c>
      <c r="S128" s="229">
        <v>4.4505315994271006E-3</v>
      </c>
      <c r="T128" s="229">
        <v>5.0774727152629352E-3</v>
      </c>
      <c r="U128" s="229">
        <v>4.9921935894161676E-3</v>
      </c>
      <c r="V128" s="229">
        <v>1.671734290196761E-3</v>
      </c>
      <c r="W128" s="229">
        <v>1.4859576694366829E-3</v>
      </c>
      <c r="X128" s="229">
        <v>3.7655829418551313E-2</v>
      </c>
      <c r="Y128" s="229">
        <v>0.15193673557258899</v>
      </c>
      <c r="DA128" s="73" t="s">
        <v>1105</v>
      </c>
    </row>
    <row r="129" spans="1:105" ht="12" customHeight="1" x14ac:dyDescent="0.25">
      <c r="A129" s="64" t="s">
        <v>35</v>
      </c>
      <c r="B129" s="229">
        <v>0.47235668382228901</v>
      </c>
      <c r="C129" s="229">
        <v>0.45693691635247702</v>
      </c>
      <c r="D129" s="229">
        <v>0.40799133837699902</v>
      </c>
      <c r="E129" s="229">
        <v>0.33348505918020099</v>
      </c>
      <c r="F129" s="229">
        <v>0.60445073747093148</v>
      </c>
      <c r="G129" s="229">
        <v>0.80123632778267417</v>
      </c>
      <c r="H129" s="229">
        <v>0.88222472938887386</v>
      </c>
      <c r="I129" s="229">
        <v>1.338023245162018</v>
      </c>
      <c r="J129" s="229">
        <v>1.6514120462400219</v>
      </c>
      <c r="K129" s="229">
        <v>2.0341378867802149</v>
      </c>
      <c r="L129" s="229">
        <v>2.511910706885776</v>
      </c>
      <c r="M129" s="229">
        <v>2.8058562648476761</v>
      </c>
      <c r="N129" s="229">
        <v>3.0550450916430818</v>
      </c>
      <c r="O129" s="229">
        <v>3.2392955053727932</v>
      </c>
      <c r="P129" s="229">
        <v>3.769148318854187</v>
      </c>
      <c r="Q129" s="229">
        <v>4.283815161737893</v>
      </c>
      <c r="R129" s="229">
        <v>3.2468293037092688</v>
      </c>
      <c r="S129" s="229">
        <v>2.8066940917111518</v>
      </c>
      <c r="T129" s="229">
        <v>2.7227366312426788</v>
      </c>
      <c r="U129" s="229">
        <v>2.5482666135892451</v>
      </c>
      <c r="V129" s="229">
        <v>2.9047437110310019</v>
      </c>
      <c r="W129" s="229">
        <v>3.211309849360569</v>
      </c>
      <c r="X129" s="229">
        <v>3.0125631116392002</v>
      </c>
      <c r="Y129" s="229">
        <v>3.2183827262967171</v>
      </c>
      <c r="DA129" s="73" t="s">
        <v>1106</v>
      </c>
    </row>
    <row r="130" spans="1:105" ht="12" customHeight="1" x14ac:dyDescent="0.25">
      <c r="A130" s="64" t="s">
        <v>36</v>
      </c>
      <c r="B130" s="229">
        <v>1.0688584952490379E-2</v>
      </c>
      <c r="C130" s="229">
        <v>2.785590009334912E-2</v>
      </c>
      <c r="D130" s="229">
        <v>5.582289734943912E-2</v>
      </c>
      <c r="E130" s="229">
        <v>0.14346644675790809</v>
      </c>
      <c r="F130" s="229">
        <v>0.15995518752858859</v>
      </c>
      <c r="G130" s="229">
        <v>0.19096666085519609</v>
      </c>
      <c r="H130" s="229">
        <v>0.16628576051553931</v>
      </c>
      <c r="I130" s="229">
        <v>0.31858167439667678</v>
      </c>
      <c r="J130" s="229">
        <v>0.34806003046892559</v>
      </c>
      <c r="K130" s="229">
        <v>0.26562547394848129</v>
      </c>
      <c r="L130" s="229">
        <v>0.33347400830570872</v>
      </c>
      <c r="M130" s="229">
        <v>0.28375913037389339</v>
      </c>
      <c r="N130" s="229">
        <v>0.29515451571499041</v>
      </c>
      <c r="O130" s="229">
        <v>0.31139283174907018</v>
      </c>
      <c r="P130" s="229">
        <v>0.36646447996893811</v>
      </c>
      <c r="Q130" s="229">
        <v>0.37837757518156528</v>
      </c>
      <c r="R130" s="229">
        <v>0.34660074621579179</v>
      </c>
      <c r="S130" s="229">
        <v>0.30028937858848997</v>
      </c>
      <c r="T130" s="229">
        <v>0.25227701149618681</v>
      </c>
      <c r="U130" s="229">
        <v>0.24520193781381169</v>
      </c>
      <c r="V130" s="229">
        <v>0.1082246401679972</v>
      </c>
      <c r="W130" s="229">
        <v>0.2150558905856858</v>
      </c>
      <c r="X130" s="229">
        <v>0.29370425998964472</v>
      </c>
      <c r="Y130" s="229">
        <v>0.13488467469935511</v>
      </c>
      <c r="DA130" s="73" t="s">
        <v>1107</v>
      </c>
    </row>
    <row r="131" spans="1:105" ht="12" customHeight="1" x14ac:dyDescent="0.25">
      <c r="A131" s="64" t="s">
        <v>38</v>
      </c>
      <c r="B131" s="229">
        <v>0.107236284506983</v>
      </c>
      <c r="C131" s="229">
        <v>0.108749631613867</v>
      </c>
      <c r="D131" s="229">
        <v>0.10960074038401479</v>
      </c>
      <c r="E131" s="229">
        <v>0.2277742516187567</v>
      </c>
      <c r="F131" s="229">
        <v>0.29804291324271093</v>
      </c>
      <c r="G131" s="229">
        <v>0.2247206981990168</v>
      </c>
      <c r="H131" s="229">
        <v>0.20390681984691339</v>
      </c>
      <c r="I131" s="229">
        <v>0.40095094452112529</v>
      </c>
      <c r="J131" s="229">
        <v>0.27076676560094032</v>
      </c>
      <c r="K131" s="229">
        <v>0.35284758022833879</v>
      </c>
      <c r="L131" s="229">
        <v>0.44016655328730558</v>
      </c>
      <c r="M131" s="229">
        <v>0.36184267353028848</v>
      </c>
      <c r="N131" s="229">
        <v>0.35325306994904321</v>
      </c>
      <c r="O131" s="229">
        <v>0.55651074294706215</v>
      </c>
      <c r="P131" s="229">
        <v>0.67295962888666927</v>
      </c>
      <c r="Q131" s="229">
        <v>0.6212249985278222</v>
      </c>
      <c r="R131" s="229">
        <v>0.45818948284685662</v>
      </c>
      <c r="S131" s="229">
        <v>0.76795797387009868</v>
      </c>
      <c r="T131" s="229">
        <v>0.36513477583707332</v>
      </c>
      <c r="U131" s="229">
        <v>0.32235872495462381</v>
      </c>
      <c r="V131" s="229">
        <v>0.28801593628247052</v>
      </c>
      <c r="W131" s="229">
        <v>0.28844368382703078</v>
      </c>
      <c r="X131" s="229">
        <v>0.27750256515051258</v>
      </c>
      <c r="Y131" s="229">
        <v>0.15475146152981839</v>
      </c>
      <c r="DA131" s="73" t="s">
        <v>1108</v>
      </c>
    </row>
    <row r="132" spans="1:105" ht="12" customHeight="1" x14ac:dyDescent="0.25">
      <c r="A132" s="64" t="s">
        <v>39</v>
      </c>
      <c r="B132" s="229">
        <v>5.6146273069940769</v>
      </c>
      <c r="C132" s="229">
        <v>4.8467397361707087</v>
      </c>
      <c r="D132" s="229">
        <v>5.3011565906427132</v>
      </c>
      <c r="E132" s="229">
        <v>9.8589759977301608</v>
      </c>
      <c r="F132" s="229">
        <v>5.2861701450735499</v>
      </c>
      <c r="G132" s="229">
        <v>7.0701661358839827</v>
      </c>
      <c r="H132" s="229">
        <v>6.6256003344930656</v>
      </c>
      <c r="I132" s="229">
        <v>10.26831533735654</v>
      </c>
      <c r="J132" s="229">
        <v>3.2624973676324451</v>
      </c>
      <c r="K132" s="229">
        <v>3.8186753424250952</v>
      </c>
      <c r="L132" s="229">
        <v>2.8791562177989869</v>
      </c>
      <c r="M132" s="229">
        <v>2.3365423747236411</v>
      </c>
      <c r="N132" s="229">
        <v>2.400332266079896</v>
      </c>
      <c r="O132" s="229">
        <v>1.6875631895438159</v>
      </c>
      <c r="P132" s="229">
        <v>1.9291487554140569</v>
      </c>
      <c r="Q132" s="229">
        <v>2.3653916482877091</v>
      </c>
      <c r="R132" s="229">
        <v>2.4951077814931981</v>
      </c>
      <c r="S132" s="229">
        <v>2.5935160455845558</v>
      </c>
      <c r="T132" s="229">
        <v>4.2071879619717283</v>
      </c>
      <c r="U132" s="229">
        <v>5.8393201372123897</v>
      </c>
      <c r="V132" s="229">
        <v>6.1728431197309579</v>
      </c>
      <c r="W132" s="229">
        <v>6.2952730040977443</v>
      </c>
      <c r="X132" s="229">
        <v>7.1602783828876424</v>
      </c>
      <c r="Y132" s="229">
        <v>5.0491623315508987</v>
      </c>
      <c r="DA132" s="73" t="s">
        <v>1109</v>
      </c>
    </row>
    <row r="133" spans="1:105" ht="12" customHeight="1" x14ac:dyDescent="0.25">
      <c r="A133" s="60" t="s">
        <v>1064</v>
      </c>
      <c r="B133" s="262">
        <v>7.4944979184224728E-3</v>
      </c>
      <c r="C133" s="262">
        <v>7.4375531136537257E-3</v>
      </c>
      <c r="D133" s="262">
        <v>7.7691977740210107E-3</v>
      </c>
      <c r="E133" s="262">
        <v>9.5978389086770616E-3</v>
      </c>
      <c r="F133" s="262">
        <v>1.1353565822185E-2</v>
      </c>
      <c r="G133" s="262">
        <v>1.3299704102107981E-2</v>
      </c>
      <c r="H133" s="262">
        <v>1.401759359139375E-2</v>
      </c>
      <c r="I133" s="262">
        <v>2.2062583597769629E-2</v>
      </c>
      <c r="J133" s="262">
        <v>2.321857708499938E-2</v>
      </c>
      <c r="K133" s="262">
        <v>2.3051339594440411E-2</v>
      </c>
      <c r="L133" s="262">
        <v>2.0939247154783319E-2</v>
      </c>
      <c r="M133" s="262">
        <v>2.0428876611457671E-2</v>
      </c>
      <c r="N133" s="262">
        <v>2.292276789820245E-2</v>
      </c>
      <c r="O133" s="262">
        <v>2.3046831479176421E-2</v>
      </c>
      <c r="P133" s="262">
        <v>2.640897696894795E-2</v>
      </c>
      <c r="Q133" s="262">
        <v>2.9098460074759889E-2</v>
      </c>
      <c r="R133" s="262">
        <v>2.6985415989910801E-2</v>
      </c>
      <c r="S133" s="262">
        <v>2.3566795809203459E-2</v>
      </c>
      <c r="T133" s="262">
        <v>1.9982291560053891E-2</v>
      </c>
      <c r="U133" s="262">
        <v>2.1193863613556761E-2</v>
      </c>
      <c r="V133" s="262">
        <v>2.1724357790528712E-2</v>
      </c>
      <c r="W133" s="262">
        <v>2.062002321367359E-2</v>
      </c>
      <c r="X133" s="262">
        <v>2.5231878191555011E-2</v>
      </c>
      <c r="Y133" s="262">
        <v>1.822216347516295E-2</v>
      </c>
      <c r="DA133" s="72" t="s">
        <v>1110</v>
      </c>
    </row>
    <row r="134" spans="1:105" ht="12" customHeight="1" x14ac:dyDescent="0.25">
      <c r="A134" s="57" t="s">
        <v>1010</v>
      </c>
      <c r="B134" s="261">
        <v>7.4867870467487281</v>
      </c>
      <c r="C134" s="261">
        <v>6.8208488351733054</v>
      </c>
      <c r="D134" s="261">
        <v>7.1582693103621002</v>
      </c>
      <c r="E134" s="261">
        <v>7.2015363397309642</v>
      </c>
      <c r="F134" s="261">
        <v>7.3132318699130741</v>
      </c>
      <c r="G134" s="261">
        <v>8.3629893737507643</v>
      </c>
      <c r="H134" s="261">
        <v>8.3899301344779449</v>
      </c>
      <c r="I134" s="261">
        <v>13.336454986127389</v>
      </c>
      <c r="J134" s="261">
        <v>15.159841657231929</v>
      </c>
      <c r="K134" s="261">
        <v>16.166605594896481</v>
      </c>
      <c r="L134" s="261">
        <v>16.20026707877787</v>
      </c>
      <c r="M134" s="261">
        <v>13.816580186640451</v>
      </c>
      <c r="N134" s="261">
        <v>14.50406615055914</v>
      </c>
      <c r="O134" s="261">
        <v>14.78507498958707</v>
      </c>
      <c r="P134" s="261">
        <v>16.43804678854714</v>
      </c>
      <c r="Q134" s="261">
        <v>16.446352519604648</v>
      </c>
      <c r="R134" s="261">
        <v>15.594601798618751</v>
      </c>
      <c r="S134" s="261">
        <v>14.249399383082441</v>
      </c>
      <c r="T134" s="261">
        <v>12.94120822018631</v>
      </c>
      <c r="U134" s="261">
        <v>14.1556579773024</v>
      </c>
      <c r="V134" s="261">
        <v>13.9697567343367</v>
      </c>
      <c r="W134" s="261">
        <v>14.865158583859611</v>
      </c>
      <c r="X134" s="261">
        <v>16.002573807259651</v>
      </c>
      <c r="Y134" s="261">
        <v>11.776388441978909</v>
      </c>
      <c r="DA134" s="70" t="s">
        <v>1111</v>
      </c>
    </row>
    <row r="135" spans="1:105" ht="12" customHeight="1" x14ac:dyDescent="0.25">
      <c r="A135" s="60" t="s">
        <v>1012</v>
      </c>
      <c r="B135" s="262">
        <v>7.4567358965794881</v>
      </c>
      <c r="C135" s="262">
        <v>6.7866648955592073</v>
      </c>
      <c r="D135" s="262">
        <v>7.1219992586833358</v>
      </c>
      <c r="E135" s="262">
        <v>7.1198885732227302</v>
      </c>
      <c r="F135" s="262">
        <v>7.1987134118757439</v>
      </c>
      <c r="G135" s="262">
        <v>8.2229567988573518</v>
      </c>
      <c r="H135" s="262">
        <v>8.2277579436295802</v>
      </c>
      <c r="I135" s="262">
        <v>13.08063646035216</v>
      </c>
      <c r="J135" s="262">
        <v>14.971136512563151</v>
      </c>
      <c r="K135" s="262">
        <v>16.00352879888171</v>
      </c>
      <c r="L135" s="262">
        <v>16.085782408668429</v>
      </c>
      <c r="M135" s="262">
        <v>13.683436451908801</v>
      </c>
      <c r="N135" s="262">
        <v>14.33779972317973</v>
      </c>
      <c r="O135" s="262">
        <v>14.621692182068189</v>
      </c>
      <c r="P135" s="262">
        <v>16.24133048388061</v>
      </c>
      <c r="Q135" s="262">
        <v>16.187988539398489</v>
      </c>
      <c r="R135" s="262">
        <v>15.357469403558101</v>
      </c>
      <c r="S135" s="262">
        <v>14.053909202604739</v>
      </c>
      <c r="T135" s="262">
        <v>12.78948234715685</v>
      </c>
      <c r="U135" s="262">
        <v>13.995566719176891</v>
      </c>
      <c r="V135" s="262">
        <v>13.79185142831469</v>
      </c>
      <c r="W135" s="262">
        <v>14.72986272520377</v>
      </c>
      <c r="X135" s="262">
        <v>15.800506745157289</v>
      </c>
      <c r="Y135" s="262">
        <v>11.64019263304724</v>
      </c>
      <c r="DA135" s="72" t="s">
        <v>1112</v>
      </c>
    </row>
    <row r="136" spans="1:105" ht="12" customHeight="1" x14ac:dyDescent="0.25">
      <c r="A136" s="59" t="s">
        <v>28</v>
      </c>
      <c r="B136" s="230">
        <v>5.3524157214588266</v>
      </c>
      <c r="C136" s="230">
        <v>5.0753515234907862</v>
      </c>
      <c r="D136" s="230">
        <v>5.3371294311420163</v>
      </c>
      <c r="E136" s="230">
        <v>4.6902232230600367</v>
      </c>
      <c r="F136" s="230">
        <v>4.5740279418889456</v>
      </c>
      <c r="G136" s="230">
        <v>5.6202321263810786</v>
      </c>
      <c r="H136" s="230">
        <v>5.4478279627385486</v>
      </c>
      <c r="I136" s="230">
        <v>8.8759273824667648</v>
      </c>
      <c r="J136" s="230">
        <v>12.30083973209771</v>
      </c>
      <c r="K136" s="230">
        <v>12.44058923847639</v>
      </c>
      <c r="L136" s="230">
        <v>12.669778170031259</v>
      </c>
      <c r="M136" s="230">
        <v>10.51436900855939</v>
      </c>
      <c r="N136" s="230">
        <v>11.14018775759517</v>
      </c>
      <c r="O136" s="230">
        <v>11.128948979536441</v>
      </c>
      <c r="P136" s="230">
        <v>12.620705264557349</v>
      </c>
      <c r="Q136" s="230">
        <v>12.3120299845068</v>
      </c>
      <c r="R136" s="230">
        <v>12.36081717809107</v>
      </c>
      <c r="S136" s="230">
        <v>11.283979792085569</v>
      </c>
      <c r="T136" s="230">
        <v>10.038715886381731</v>
      </c>
      <c r="U136" s="230">
        <v>10.995098807587491</v>
      </c>
      <c r="V136" s="230">
        <v>10.366201147403981</v>
      </c>
      <c r="W136" s="230">
        <v>11.165729248616611</v>
      </c>
      <c r="X136" s="230">
        <v>11.965834154705471</v>
      </c>
      <c r="Y136" s="230">
        <v>8.2052725595561355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2.670234843674156E-2</v>
      </c>
      <c r="L137" s="295">
        <v>3.6353197107392453E-2</v>
      </c>
      <c r="M137" s="295">
        <v>2.9633484701623799E-2</v>
      </c>
      <c r="N137" s="295">
        <v>3.0834806571731248E-2</v>
      </c>
      <c r="O137" s="295">
        <v>4.0748600516631671E-2</v>
      </c>
      <c r="P137" s="295">
        <v>3.5225359817700599E-2</v>
      </c>
      <c r="Q137" s="295">
        <v>6.1911478107162833E-2</v>
      </c>
      <c r="R137" s="295">
        <v>7.1526587327214106E-2</v>
      </c>
      <c r="S137" s="295">
        <v>6.6973794448806218E-2</v>
      </c>
      <c r="T137" s="295">
        <v>6.0565059051667397E-2</v>
      </c>
      <c r="U137" s="295">
        <v>7.3555859189803716E-2</v>
      </c>
      <c r="V137" s="295">
        <v>6.0444482766543017E-2</v>
      </c>
      <c r="W137" s="295">
        <v>7.6511174181650141E-2</v>
      </c>
      <c r="X137" s="295">
        <v>0.1047302283751584</v>
      </c>
      <c r="Y137" s="295">
        <v>8.616571278438237E-2</v>
      </c>
      <c r="DA137" s="122" t="s">
        <v>1114</v>
      </c>
    </row>
    <row r="138" spans="1:105" ht="12" customHeight="1" x14ac:dyDescent="0.25">
      <c r="A138" s="59" t="s">
        <v>159</v>
      </c>
      <c r="B138" s="295">
        <v>8.2437653230070018E-2</v>
      </c>
      <c r="C138" s="295">
        <v>0.39385770220609112</v>
      </c>
      <c r="D138" s="295">
        <v>0.38786527981339219</v>
      </c>
      <c r="E138" s="295">
        <v>0.57876557222410152</v>
      </c>
      <c r="F138" s="295">
        <v>0.54510850654733034</v>
      </c>
      <c r="G138" s="295">
        <v>0.64543731212248834</v>
      </c>
      <c r="H138" s="295">
        <v>0.6937760259197141</v>
      </c>
      <c r="I138" s="295">
        <v>1.0171976187461469</v>
      </c>
      <c r="J138" s="295">
        <v>0.87675674824570382</v>
      </c>
      <c r="K138" s="295">
        <v>1.1517626983063169</v>
      </c>
      <c r="L138" s="295">
        <v>0.95165071653473299</v>
      </c>
      <c r="M138" s="295">
        <v>0.68745802895719132</v>
      </c>
      <c r="N138" s="295">
        <v>0.66112869338031077</v>
      </c>
      <c r="O138" s="295">
        <v>0.79319192804444105</v>
      </c>
      <c r="P138" s="295">
        <v>0.5599052297224506</v>
      </c>
      <c r="Q138" s="295">
        <v>0.4366464651455802</v>
      </c>
      <c r="R138" s="295">
        <v>0.34665381015246038</v>
      </c>
      <c r="S138" s="295">
        <v>0.34661872482542022</v>
      </c>
      <c r="T138" s="295">
        <v>0.29996321564043688</v>
      </c>
      <c r="U138" s="295">
        <v>0.37596222628639703</v>
      </c>
      <c r="V138" s="295">
        <v>0.36456459576543498</v>
      </c>
      <c r="W138" s="295">
        <v>6.8601656213168202E-2</v>
      </c>
      <c r="X138" s="295">
        <v>0.88865236358250022</v>
      </c>
      <c r="Y138" s="295">
        <v>0.39100495286900272</v>
      </c>
      <c r="DA138" s="122" t="s">
        <v>1115</v>
      </c>
    </row>
    <row r="139" spans="1:105" ht="12" customHeight="1" x14ac:dyDescent="0.25">
      <c r="A139" s="59" t="s">
        <v>32</v>
      </c>
      <c r="B139" s="295">
        <v>1.416042210674658</v>
      </c>
      <c r="C139" s="295">
        <v>0.75368246148281925</v>
      </c>
      <c r="D139" s="295">
        <v>0.87360044832257666</v>
      </c>
      <c r="E139" s="295">
        <v>1.138007374216184</v>
      </c>
      <c r="F139" s="295">
        <v>1.180679763285551</v>
      </c>
      <c r="G139" s="295">
        <v>0.76440822447754153</v>
      </c>
      <c r="H139" s="295">
        <v>0.74622930717738178</v>
      </c>
      <c r="I139" s="295">
        <v>1.111679715674101</v>
      </c>
      <c r="J139" s="295">
        <v>0.17693245396758811</v>
      </c>
      <c r="K139" s="295">
        <v>0.31345689978957858</v>
      </c>
      <c r="L139" s="295">
        <v>0.15805906926923999</v>
      </c>
      <c r="M139" s="295">
        <v>0.15461082984177499</v>
      </c>
      <c r="N139" s="295">
        <v>0.125128196881857</v>
      </c>
      <c r="O139" s="295">
        <v>9.744234024659576E-2</v>
      </c>
      <c r="P139" s="295">
        <v>0.102103277977318</v>
      </c>
      <c r="Q139" s="295">
        <v>0.15074115870396809</v>
      </c>
      <c r="R139" s="295">
        <v>0.1036611664016341</v>
      </c>
      <c r="S139" s="295">
        <v>7.7662169937272887E-2</v>
      </c>
      <c r="T139" s="295">
        <v>6.5440575068385451E-2</v>
      </c>
      <c r="U139" s="295">
        <v>6.1577980028681173E-2</v>
      </c>
      <c r="V139" s="295">
        <v>4.5473400434691613E-2</v>
      </c>
      <c r="W139" s="295">
        <v>5.9612405508270669E-2</v>
      </c>
      <c r="X139" s="295">
        <v>4.9628690167539548E-2</v>
      </c>
      <c r="Y139" s="295">
        <v>4.2776187348999357E-2</v>
      </c>
      <c r="DA139" s="122" t="s">
        <v>1116</v>
      </c>
    </row>
    <row r="140" spans="1:105" ht="12" customHeight="1" x14ac:dyDescent="0.25">
      <c r="A140" s="59" t="s">
        <v>35</v>
      </c>
      <c r="B140" s="295">
        <v>0.60584031121593329</v>
      </c>
      <c r="C140" s="295">
        <v>0.56377320837951062</v>
      </c>
      <c r="D140" s="295">
        <v>0.52340409940534993</v>
      </c>
      <c r="E140" s="295">
        <v>0.71289240372240748</v>
      </c>
      <c r="F140" s="295">
        <v>0.89889720015391628</v>
      </c>
      <c r="G140" s="295">
        <v>1.1928791358762441</v>
      </c>
      <c r="H140" s="295">
        <v>1.3399246477939359</v>
      </c>
      <c r="I140" s="295">
        <v>2.0758317434651521</v>
      </c>
      <c r="J140" s="295">
        <v>1.6166075782521521</v>
      </c>
      <c r="K140" s="295">
        <v>2.0710176138726841</v>
      </c>
      <c r="L140" s="295">
        <v>2.2699412557258021</v>
      </c>
      <c r="M140" s="295">
        <v>2.2973650998488191</v>
      </c>
      <c r="N140" s="295">
        <v>2.380520268750661</v>
      </c>
      <c r="O140" s="295">
        <v>2.561360333724084</v>
      </c>
      <c r="P140" s="295">
        <v>2.923391351805789</v>
      </c>
      <c r="Q140" s="295">
        <v>3.226659452934979</v>
      </c>
      <c r="R140" s="295">
        <v>2.4748106615857219</v>
      </c>
      <c r="S140" s="295">
        <v>2.2786747213076621</v>
      </c>
      <c r="T140" s="295">
        <v>2.3247976110146231</v>
      </c>
      <c r="U140" s="295">
        <v>2.4893718460845129</v>
      </c>
      <c r="V140" s="295">
        <v>2.9551678019440391</v>
      </c>
      <c r="W140" s="295">
        <v>3.3594082406840688</v>
      </c>
      <c r="X140" s="295">
        <v>2.791661308326626</v>
      </c>
      <c r="Y140" s="295">
        <v>2.9149732204887209</v>
      </c>
      <c r="DA140" s="122" t="s">
        <v>1117</v>
      </c>
    </row>
    <row r="141" spans="1:105" ht="12" customHeight="1" x14ac:dyDescent="0.25">
      <c r="A141" s="60" t="s">
        <v>1019</v>
      </c>
      <c r="B141" s="262">
        <v>3.0051150169240051E-2</v>
      </c>
      <c r="C141" s="262">
        <v>3.4183939614098283E-2</v>
      </c>
      <c r="D141" s="262">
        <v>3.6270051678764251E-2</v>
      </c>
      <c r="E141" s="262">
        <v>8.1647766508234201E-2</v>
      </c>
      <c r="F141" s="262">
        <v>0.1145184580373302</v>
      </c>
      <c r="G141" s="262">
        <v>0.14003257489341189</v>
      </c>
      <c r="H141" s="262">
        <v>0.16217219084836401</v>
      </c>
      <c r="I141" s="262">
        <v>0.25581852577522279</v>
      </c>
      <c r="J141" s="262">
        <v>0.18870514466877261</v>
      </c>
      <c r="K141" s="262">
        <v>0.16307679601477459</v>
      </c>
      <c r="L141" s="262">
        <v>0.1144846701094461</v>
      </c>
      <c r="M141" s="262">
        <v>0.13314373473165059</v>
      </c>
      <c r="N141" s="262">
        <v>0.16626642737940761</v>
      </c>
      <c r="O141" s="262">
        <v>0.16338280751888259</v>
      </c>
      <c r="P141" s="262">
        <v>0.1967163046665277</v>
      </c>
      <c r="Q141" s="262">
        <v>0.25836398020615792</v>
      </c>
      <c r="R141" s="262">
        <v>0.2371323950606484</v>
      </c>
      <c r="S141" s="262">
        <v>0.19549018047770589</v>
      </c>
      <c r="T141" s="262">
        <v>0.1517258730294665</v>
      </c>
      <c r="U141" s="262">
        <v>0.16009125812551131</v>
      </c>
      <c r="V141" s="262">
        <v>0.17790530602201141</v>
      </c>
      <c r="W141" s="262">
        <v>0.13529585865584151</v>
      </c>
      <c r="X141" s="262">
        <v>0.2020670621023633</v>
      </c>
      <c r="Y141" s="262">
        <v>0.136195808931665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4.0530711386454952</v>
      </c>
      <c r="C142" s="261">
        <f t="shared" si="5"/>
        <v>3.742376258765979</v>
      </c>
      <c r="D142" s="261">
        <f t="shared" si="5"/>
        <v>3.8781951964111361</v>
      </c>
      <c r="E142" s="261">
        <f t="shared" si="5"/>
        <v>4.4791848832618459</v>
      </c>
      <c r="F142" s="261">
        <f t="shared" si="5"/>
        <v>4.5768397372396263</v>
      </c>
      <c r="G142" s="261">
        <f t="shared" si="5"/>
        <v>5.3349183763654704</v>
      </c>
      <c r="H142" s="261">
        <f t="shared" si="5"/>
        <v>5.4912684507057348</v>
      </c>
      <c r="I142" s="261">
        <f t="shared" si="5"/>
        <v>8.7006138098407675</v>
      </c>
      <c r="J142" s="261">
        <f t="shared" si="5"/>
        <v>8.9707694589597082</v>
      </c>
      <c r="K142" s="261">
        <f t="shared" si="5"/>
        <v>9.6026286052000618</v>
      </c>
      <c r="L142" s="261">
        <f t="shared" si="5"/>
        <v>9.5008490280241507</v>
      </c>
      <c r="M142" s="261">
        <f t="shared" si="5"/>
        <v>8.4326094115012715</v>
      </c>
      <c r="N142" s="261">
        <f t="shared" si="5"/>
        <v>8.9337025609133267</v>
      </c>
      <c r="O142" s="261">
        <f t="shared" si="5"/>
        <v>9.1440067566296239</v>
      </c>
      <c r="P142" s="261">
        <f t="shared" si="5"/>
        <v>10.23816395965599</v>
      </c>
      <c r="Q142" s="261">
        <f t="shared" si="5"/>
        <v>10.545285952027657</v>
      </c>
      <c r="R142" s="261">
        <f t="shared" si="5"/>
        <v>9.7464074820200697</v>
      </c>
      <c r="S142" s="261">
        <f t="shared" si="5"/>
        <v>8.8384892419650267</v>
      </c>
      <c r="T142" s="261">
        <f t="shared" si="5"/>
        <v>8.0035978548648412</v>
      </c>
      <c r="U142" s="261">
        <f t="shared" si="5"/>
        <v>8.7564048147764577</v>
      </c>
      <c r="V142" s="261">
        <f t="shared" si="5"/>
        <v>8.9091218184618768</v>
      </c>
      <c r="W142" s="261">
        <f t="shared" si="5"/>
        <v>9.4258158566113899</v>
      </c>
      <c r="X142" s="261">
        <f t="shared" si="5"/>
        <v>9.9844535215015213</v>
      </c>
      <c r="Y142" s="261">
        <f t="shared" si="5"/>
        <v>7.6028995277056257</v>
      </c>
      <c r="DA142" s="70"/>
    </row>
    <row r="143" spans="1:105" ht="12" customHeight="1" x14ac:dyDescent="0.25">
      <c r="A143" s="60" t="s">
        <v>1022</v>
      </c>
      <c r="B143" s="262">
        <v>1.525172417272995</v>
      </c>
      <c r="C143" s="262">
        <v>1.3361679608947989</v>
      </c>
      <c r="D143" s="262">
        <v>1.288798342239633</v>
      </c>
      <c r="E143" s="262">
        <v>1.1206288717150461</v>
      </c>
      <c r="F143" s="262">
        <v>1.2052354516121759</v>
      </c>
      <c r="G143" s="262">
        <v>1.4867064965082539</v>
      </c>
      <c r="H143" s="262">
        <v>1.5222868076845419</v>
      </c>
      <c r="I143" s="262">
        <v>2.3709124501842691</v>
      </c>
      <c r="J143" s="262">
        <v>2.615342848284</v>
      </c>
      <c r="K143" s="262">
        <v>3.3786464355881001</v>
      </c>
      <c r="L143" s="262">
        <v>4.0291007855734611</v>
      </c>
      <c r="M143" s="262">
        <v>3.5320016407595669</v>
      </c>
      <c r="N143" s="262">
        <v>3.5194247618047418</v>
      </c>
      <c r="O143" s="262">
        <v>3.735297619578609</v>
      </c>
      <c r="P143" s="262">
        <v>4.1195948164732954</v>
      </c>
      <c r="Q143" s="262">
        <v>4.0111351110653732</v>
      </c>
      <c r="R143" s="262">
        <v>3.363446253402592</v>
      </c>
      <c r="S143" s="262">
        <v>3.1752205526828789</v>
      </c>
      <c r="T143" s="262">
        <v>3.2043920336946479</v>
      </c>
      <c r="U143" s="262">
        <v>3.452372110831035</v>
      </c>
      <c r="V143" s="262">
        <v>3.6351127040823048</v>
      </c>
      <c r="W143" s="262">
        <v>4.3585147472059917</v>
      </c>
      <c r="X143" s="262">
        <v>3.8006591258060949</v>
      </c>
      <c r="Y143" s="262">
        <v>3.4717802655251631</v>
      </c>
      <c r="DA143" s="72" t="s">
        <v>1119</v>
      </c>
    </row>
    <row r="144" spans="1:105" ht="12" customHeight="1" x14ac:dyDescent="0.25">
      <c r="A144" s="60" t="s">
        <v>1024</v>
      </c>
      <c r="B144" s="262">
        <v>1.7713761774456109</v>
      </c>
      <c r="C144" s="262">
        <v>1.59603349334635</v>
      </c>
      <c r="D144" s="262">
        <v>1.696305215614508</v>
      </c>
      <c r="E144" s="262">
        <v>2.0750966285821311</v>
      </c>
      <c r="F144" s="262">
        <v>1.836148335081397</v>
      </c>
      <c r="G144" s="262">
        <v>2.1029609776030882</v>
      </c>
      <c r="H144" s="262">
        <v>2.1265453007371882</v>
      </c>
      <c r="I144" s="262">
        <v>3.407868558623202</v>
      </c>
      <c r="J144" s="262">
        <v>3.3025604903927239</v>
      </c>
      <c r="K144" s="262">
        <v>3.5635565320330169</v>
      </c>
      <c r="L144" s="262">
        <v>3.4396680152176771</v>
      </c>
      <c r="M144" s="262">
        <v>2.853637136600911</v>
      </c>
      <c r="N144" s="262">
        <v>2.9561505180373722</v>
      </c>
      <c r="O144" s="262">
        <v>3.026055654172906</v>
      </c>
      <c r="P144" s="262">
        <v>3.3464754632878471</v>
      </c>
      <c r="Q144" s="262">
        <v>3.3223683533593009</v>
      </c>
      <c r="R144" s="262">
        <v>3.1601608822828031</v>
      </c>
      <c r="S144" s="262">
        <v>2.9392096864935362</v>
      </c>
      <c r="T144" s="262">
        <v>2.7078875208696438</v>
      </c>
      <c r="U144" s="262">
        <v>3.0838156013470659</v>
      </c>
      <c r="V144" s="262">
        <v>3.085619549432252</v>
      </c>
      <c r="W144" s="262">
        <v>3.3119651902814229</v>
      </c>
      <c r="X144" s="262">
        <v>3.432787239800426</v>
      </c>
      <c r="Y144" s="262">
        <v>2.5090051433519052</v>
      </c>
      <c r="DA144" s="72" t="s">
        <v>1120</v>
      </c>
    </row>
    <row r="145" spans="1:105" ht="12" customHeight="1" x14ac:dyDescent="0.25">
      <c r="A145" s="64" t="s">
        <v>28</v>
      </c>
      <c r="B145" s="229">
        <v>0.46933085933461499</v>
      </c>
      <c r="C145" s="229">
        <v>0.46263162285234632</v>
      </c>
      <c r="D145" s="229">
        <v>0.46788479653215959</v>
      </c>
      <c r="E145" s="229">
        <v>0.24675347759167929</v>
      </c>
      <c r="F145" s="229">
        <v>0.34591315020247959</v>
      </c>
      <c r="G145" s="229">
        <v>0.42455681581557569</v>
      </c>
      <c r="H145" s="229">
        <v>0.40340345248307802</v>
      </c>
      <c r="I145" s="229">
        <v>0.64343195408106513</v>
      </c>
      <c r="J145" s="229">
        <v>1.413197866315727</v>
      </c>
      <c r="K145" s="229">
        <v>1.374215751400002</v>
      </c>
      <c r="L145" s="229">
        <v>1.576797653779777</v>
      </c>
      <c r="M145" s="229">
        <v>1.4442287638120199</v>
      </c>
      <c r="N145" s="229">
        <v>1.6078873805648319</v>
      </c>
      <c r="O145" s="229">
        <v>1.582892477930268</v>
      </c>
      <c r="P145" s="229">
        <v>1.8300260397232979</v>
      </c>
      <c r="Q145" s="229">
        <v>1.8383348971393181</v>
      </c>
      <c r="R145" s="229">
        <v>1.8238202641339629</v>
      </c>
      <c r="S145" s="229">
        <v>1.5631203629320229</v>
      </c>
      <c r="T145" s="229">
        <v>1.322257447385996</v>
      </c>
      <c r="U145" s="229">
        <v>1.265818977166167</v>
      </c>
      <c r="V145" s="229">
        <v>1.145942114813908</v>
      </c>
      <c r="W145" s="229">
        <v>1.2003942206754621</v>
      </c>
      <c r="X145" s="229">
        <v>1.452224571938965</v>
      </c>
      <c r="Y145" s="229">
        <v>1.0188576395830089</v>
      </c>
      <c r="DA145" s="73" t="s">
        <v>1121</v>
      </c>
    </row>
    <row r="146" spans="1:105" ht="12" customHeight="1" x14ac:dyDescent="0.25">
      <c r="A146" s="64" t="s">
        <v>30</v>
      </c>
      <c r="B146" s="229">
        <v>0.46323016723698512</v>
      </c>
      <c r="C146" s="229">
        <v>0.40654548923934958</v>
      </c>
      <c r="D146" s="229">
        <v>0.45009183801248231</v>
      </c>
      <c r="E146" s="229">
        <v>0.54396630784753519</v>
      </c>
      <c r="F146" s="229">
        <v>0.64572417070721722</v>
      </c>
      <c r="G146" s="229">
        <v>0.63849049904326749</v>
      </c>
      <c r="H146" s="229">
        <v>0.72913646180036085</v>
      </c>
      <c r="I146" s="229">
        <v>1.223881389602834</v>
      </c>
      <c r="J146" s="229">
        <v>1.146069018745473</v>
      </c>
      <c r="K146" s="229">
        <v>1.291183453979954</v>
      </c>
      <c r="L146" s="229">
        <v>1.0269250573709501</v>
      </c>
      <c r="M146" s="229">
        <v>0.63639313798199615</v>
      </c>
      <c r="N146" s="229">
        <v>0.54135743842828221</v>
      </c>
      <c r="O146" s="229">
        <v>0.65651657130841179</v>
      </c>
      <c r="P146" s="229">
        <v>0.65759140826590956</v>
      </c>
      <c r="Q146" s="229">
        <v>0.52686192945818955</v>
      </c>
      <c r="R146" s="229">
        <v>0.52306600228268052</v>
      </c>
      <c r="S146" s="229">
        <v>0.58006238068065141</v>
      </c>
      <c r="T146" s="229">
        <v>0.480141048158993</v>
      </c>
      <c r="U146" s="229">
        <v>0.75145423539935186</v>
      </c>
      <c r="V146" s="229">
        <v>0.82200549638185694</v>
      </c>
      <c r="W146" s="229">
        <v>0.96361056465473116</v>
      </c>
      <c r="X146" s="229">
        <v>0.64141405642068794</v>
      </c>
      <c r="Y146" s="229">
        <v>0.44611421648219618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2.949602074124548E-3</v>
      </c>
      <c r="L147" s="229">
        <v>4.5242809413914764E-3</v>
      </c>
      <c r="M147" s="229">
        <v>4.0703851028272356E-3</v>
      </c>
      <c r="N147" s="229">
        <v>4.4504542874550983E-3</v>
      </c>
      <c r="O147" s="229">
        <v>5.7957542408149662E-3</v>
      </c>
      <c r="P147" s="229">
        <v>5.1077435352243549E-3</v>
      </c>
      <c r="Q147" s="229">
        <v>9.2441320303065719E-3</v>
      </c>
      <c r="R147" s="229">
        <v>1.0553642005395859E-2</v>
      </c>
      <c r="S147" s="229">
        <v>9.2775867924878245E-3</v>
      </c>
      <c r="T147" s="229">
        <v>7.9773749241252943E-3</v>
      </c>
      <c r="U147" s="229">
        <v>8.4681733264610343E-3</v>
      </c>
      <c r="V147" s="229">
        <v>6.6818960413161134E-3</v>
      </c>
      <c r="W147" s="229">
        <v>8.2254879425923272E-3</v>
      </c>
      <c r="X147" s="229">
        <v>1.2710506355411559E-2</v>
      </c>
      <c r="Y147" s="229">
        <v>1.069929049928261E-2</v>
      </c>
      <c r="DA147" s="73" t="s">
        <v>1123</v>
      </c>
    </row>
    <row r="148" spans="1:105" ht="12" customHeight="1" x14ac:dyDescent="0.25">
      <c r="A148" s="64" t="s">
        <v>159</v>
      </c>
      <c r="B148" s="229">
        <v>7.2286116485459481E-3</v>
      </c>
      <c r="C148" s="229">
        <v>3.5901164106792109E-2</v>
      </c>
      <c r="D148" s="229">
        <v>3.4002598188544723E-2</v>
      </c>
      <c r="E148" s="229">
        <v>3.0448959647481431E-2</v>
      </c>
      <c r="F148" s="229">
        <v>4.1224103371805348E-2</v>
      </c>
      <c r="G148" s="229">
        <v>4.8756849162337849E-2</v>
      </c>
      <c r="H148" s="229">
        <v>5.1373069417800489E-2</v>
      </c>
      <c r="I148" s="229">
        <v>7.3738486505569453E-2</v>
      </c>
      <c r="J148" s="229">
        <v>0.100727331863826</v>
      </c>
      <c r="K148" s="229">
        <v>0.12722632437636469</v>
      </c>
      <c r="L148" s="229">
        <v>0.1184362186071414</v>
      </c>
      <c r="M148" s="229">
        <v>9.442760269543983E-2</v>
      </c>
      <c r="N148" s="229">
        <v>9.5422133463663628E-2</v>
      </c>
      <c r="O148" s="229">
        <v>0.11281726053063899</v>
      </c>
      <c r="P148" s="229">
        <v>8.1187313124792881E-2</v>
      </c>
      <c r="Q148" s="229">
        <v>6.5196595167470409E-2</v>
      </c>
      <c r="R148" s="229">
        <v>5.1148256178071207E-2</v>
      </c>
      <c r="S148" s="229">
        <v>4.8015575792519707E-2</v>
      </c>
      <c r="T148" s="229">
        <v>3.9509893527365947E-2</v>
      </c>
      <c r="U148" s="229">
        <v>4.3282932610169272E-2</v>
      </c>
      <c r="V148" s="229">
        <v>4.0301159307751119E-2</v>
      </c>
      <c r="W148" s="229">
        <v>7.3751592765205791E-3</v>
      </c>
      <c r="X148" s="229">
        <v>0.10785063386480739</v>
      </c>
      <c r="Y148" s="229">
        <v>4.8551511293968272E-2</v>
      </c>
      <c r="DA148" s="73" t="s">
        <v>1124</v>
      </c>
    </row>
    <row r="149" spans="1:105" ht="12" customHeight="1" x14ac:dyDescent="0.25">
      <c r="A149" s="64" t="s">
        <v>32</v>
      </c>
      <c r="B149" s="229">
        <v>0.12416679536411029</v>
      </c>
      <c r="C149" s="229">
        <v>6.8700136070837164E-2</v>
      </c>
      <c r="D149" s="229">
        <v>7.6585058182924937E-2</v>
      </c>
      <c r="E149" s="229">
        <v>5.987077027212627E-2</v>
      </c>
      <c r="F149" s="229">
        <v>8.92894974598165E-2</v>
      </c>
      <c r="G149" s="229">
        <v>5.7744006736674382E-2</v>
      </c>
      <c r="H149" s="229">
        <v>5.5257155864387252E-2</v>
      </c>
      <c r="I149" s="229">
        <v>8.0587663795158151E-2</v>
      </c>
      <c r="J149" s="229">
        <v>2.0327113585306471E-2</v>
      </c>
      <c r="K149" s="229">
        <v>3.4625161302135089E-2</v>
      </c>
      <c r="L149" s="229">
        <v>1.9670997095424129E-2</v>
      </c>
      <c r="M149" s="229">
        <v>2.1236976510198721E-2</v>
      </c>
      <c r="N149" s="229">
        <v>1.8060023142967299E-2</v>
      </c>
      <c r="O149" s="229">
        <v>1.3859417245228749E-2</v>
      </c>
      <c r="P149" s="229">
        <v>1.480516766082262E-2</v>
      </c>
      <c r="Q149" s="229">
        <v>2.2507477063443929E-2</v>
      </c>
      <c r="R149" s="229">
        <v>1.5295051545795959E-2</v>
      </c>
      <c r="S149" s="229">
        <v>1.0758200696493929E-2</v>
      </c>
      <c r="T149" s="229">
        <v>8.6195573940665467E-3</v>
      </c>
      <c r="U149" s="229">
        <v>7.0892110257412587E-3</v>
      </c>
      <c r="V149" s="229">
        <v>5.0269027120856281E-3</v>
      </c>
      <c r="W149" s="229">
        <v>6.4087517670693983E-3</v>
      </c>
      <c r="X149" s="229">
        <v>6.0231491095925757E-3</v>
      </c>
      <c r="Y149" s="229">
        <v>5.3115658201998437E-3</v>
      </c>
      <c r="DA149" s="73" t="s">
        <v>1125</v>
      </c>
    </row>
    <row r="150" spans="1:105" ht="12" customHeight="1" x14ac:dyDescent="0.25">
      <c r="A150" s="64" t="s">
        <v>33</v>
      </c>
      <c r="B150" s="229">
        <v>9.5846890422321557E-3</v>
      </c>
      <c r="C150" s="229">
        <v>1.0413762896060981E-2</v>
      </c>
      <c r="D150" s="229">
        <v>7.0572525224594628E-3</v>
      </c>
      <c r="E150" s="229">
        <v>6.0104296228876281E-3</v>
      </c>
      <c r="F150" s="229">
        <v>0</v>
      </c>
      <c r="G150" s="229">
        <v>1.4052768470689671E-3</v>
      </c>
      <c r="H150" s="229">
        <v>1.3739323972030591E-3</v>
      </c>
      <c r="I150" s="229">
        <v>0</v>
      </c>
      <c r="J150" s="229">
        <v>0</v>
      </c>
      <c r="K150" s="229">
        <v>5.5630480567856683E-3</v>
      </c>
      <c r="L150" s="229">
        <v>0</v>
      </c>
      <c r="M150" s="229">
        <v>2.3328194207551181E-3</v>
      </c>
      <c r="N150" s="229">
        <v>2.5109343155300659E-3</v>
      </c>
      <c r="O150" s="229">
        <v>2.4662530853058291E-3</v>
      </c>
      <c r="P150" s="229">
        <v>0</v>
      </c>
      <c r="Q150" s="229">
        <v>0</v>
      </c>
      <c r="R150" s="229">
        <v>0</v>
      </c>
      <c r="S150" s="229">
        <v>5.0052902187549284E-4</v>
      </c>
      <c r="T150" s="229">
        <v>5.7103795243184134E-4</v>
      </c>
      <c r="U150" s="229">
        <v>5.6144703582044738E-4</v>
      </c>
      <c r="V150" s="229">
        <v>1.8801159151765549E-4</v>
      </c>
      <c r="W150" s="229">
        <v>1.671182244672236E-4</v>
      </c>
      <c r="X150" s="229">
        <v>4.2349627332618212E-3</v>
      </c>
      <c r="Y150" s="229">
        <v>1.7087564472723391E-2</v>
      </c>
      <c r="DA150" s="73" t="s">
        <v>1126</v>
      </c>
    </row>
    <row r="151" spans="1:105" ht="12" customHeight="1" x14ac:dyDescent="0.25">
      <c r="A151" s="64" t="s">
        <v>35</v>
      </c>
      <c r="B151" s="229">
        <v>5.3123592911991972E-2</v>
      </c>
      <c r="C151" s="229">
        <v>5.1389408813578612E-2</v>
      </c>
      <c r="D151" s="229">
        <v>4.5884744545527968E-2</v>
      </c>
      <c r="E151" s="229">
        <v>3.7505396097635549E-2</v>
      </c>
      <c r="F151" s="229">
        <v>6.7979550226582183E-2</v>
      </c>
      <c r="G151" s="229">
        <v>9.0111041001888034E-2</v>
      </c>
      <c r="H151" s="229">
        <v>9.9219401325501708E-2</v>
      </c>
      <c r="I151" s="229">
        <v>0.15048077992162279</v>
      </c>
      <c r="J151" s="229">
        <v>0.18572605041706181</v>
      </c>
      <c r="K151" s="229">
        <v>0.22876931083042859</v>
      </c>
      <c r="L151" s="229">
        <v>0.2825020294919286</v>
      </c>
      <c r="M151" s="229">
        <v>0.31556061571346122</v>
      </c>
      <c r="N151" s="229">
        <v>0.34358563630971112</v>
      </c>
      <c r="O151" s="229">
        <v>0.3643073584914297</v>
      </c>
      <c r="P151" s="229">
        <v>0.42389725343880158</v>
      </c>
      <c r="Q151" s="229">
        <v>0.4817792582522244</v>
      </c>
      <c r="R151" s="229">
        <v>0.36515464709687379</v>
      </c>
      <c r="S151" s="229">
        <v>0.315654841908941</v>
      </c>
      <c r="T151" s="229">
        <v>0.30621256639002442</v>
      </c>
      <c r="U151" s="229">
        <v>0.28659079642126051</v>
      </c>
      <c r="V151" s="229">
        <v>0.32668199202731041</v>
      </c>
      <c r="W151" s="229">
        <v>0.36115995177890442</v>
      </c>
      <c r="X151" s="229">
        <v>0.33880790056654431</v>
      </c>
      <c r="Y151" s="229">
        <v>0.3619554028605575</v>
      </c>
      <c r="DA151" s="73" t="s">
        <v>1127</v>
      </c>
    </row>
    <row r="152" spans="1:105" ht="12" customHeight="1" x14ac:dyDescent="0.25">
      <c r="A152" s="64" t="s">
        <v>36</v>
      </c>
      <c r="B152" s="229">
        <v>1.202091671968311E-3</v>
      </c>
      <c r="C152" s="229">
        <v>3.1328137135303719E-3</v>
      </c>
      <c r="D152" s="229">
        <v>6.2781219691075861E-3</v>
      </c>
      <c r="E152" s="229">
        <v>1.6134953468689432E-2</v>
      </c>
      <c r="F152" s="229">
        <v>1.7989359645913219E-2</v>
      </c>
      <c r="G152" s="229">
        <v>2.1477064892873581E-2</v>
      </c>
      <c r="H152" s="229">
        <v>1.8701327516330711E-2</v>
      </c>
      <c r="I152" s="229">
        <v>3.5829286976358503E-2</v>
      </c>
      <c r="J152" s="229">
        <v>3.9144570196286539E-2</v>
      </c>
      <c r="K152" s="229">
        <v>2.987356806493905E-2</v>
      </c>
      <c r="L152" s="229">
        <v>3.7504153261071663E-2</v>
      </c>
      <c r="M152" s="229">
        <v>3.1912969675930013E-2</v>
      </c>
      <c r="N152" s="229">
        <v>3.3194551651307462E-2</v>
      </c>
      <c r="O152" s="229">
        <v>3.5020793811342772E-2</v>
      </c>
      <c r="P152" s="229">
        <v>4.121442654953298E-2</v>
      </c>
      <c r="Q152" s="229">
        <v>4.2554232763930708E-2</v>
      </c>
      <c r="R152" s="229">
        <v>3.89804517974972E-2</v>
      </c>
      <c r="S152" s="229">
        <v>3.3772043987699008E-2</v>
      </c>
      <c r="T152" s="229">
        <v>2.83723332785938E-2</v>
      </c>
      <c r="U152" s="229">
        <v>2.757663513988334E-2</v>
      </c>
      <c r="V152" s="229">
        <v>1.217148380501059E-2</v>
      </c>
      <c r="W152" s="229">
        <v>2.4186260036278062E-2</v>
      </c>
      <c r="X152" s="229">
        <v>3.303144864586649E-2</v>
      </c>
      <c r="Y152" s="229">
        <v>1.516980450199544E-2</v>
      </c>
      <c r="DA152" s="73" t="s">
        <v>1128</v>
      </c>
    </row>
    <row r="153" spans="1:105" ht="12" customHeight="1" x14ac:dyDescent="0.25">
      <c r="A153" s="64" t="s">
        <v>38</v>
      </c>
      <c r="B153" s="229">
        <v>1.206032838880452E-2</v>
      </c>
      <c r="C153" s="229">
        <v>1.2230526966265309E-2</v>
      </c>
      <c r="D153" s="229">
        <v>1.232624691133581E-2</v>
      </c>
      <c r="E153" s="229">
        <v>2.5616630468556709E-2</v>
      </c>
      <c r="F153" s="229">
        <v>3.3519395269881853E-2</v>
      </c>
      <c r="G153" s="229">
        <v>2.5273212593122749E-2</v>
      </c>
      <c r="H153" s="229">
        <v>2.293237983185107E-2</v>
      </c>
      <c r="I153" s="229">
        <v>4.5092946673392351E-2</v>
      </c>
      <c r="J153" s="229">
        <v>3.0451783413935389E-2</v>
      </c>
      <c r="K153" s="229">
        <v>3.9683001964430337E-2</v>
      </c>
      <c r="L153" s="229">
        <v>4.9503329985919532E-2</v>
      </c>
      <c r="M153" s="229">
        <v>4.0694635103420577E-2</v>
      </c>
      <c r="N153" s="229">
        <v>3.9728605364552423E-2</v>
      </c>
      <c r="O153" s="229">
        <v>6.2587978898150848E-2</v>
      </c>
      <c r="P153" s="229">
        <v>7.5684402477155494E-2</v>
      </c>
      <c r="Q153" s="229">
        <v>6.9866067441867311E-2</v>
      </c>
      <c r="R153" s="229">
        <v>5.1530278700301059E-2</v>
      </c>
      <c r="S153" s="229">
        <v>8.6368391037188949E-2</v>
      </c>
      <c r="T153" s="229">
        <v>4.1064881378661301E-2</v>
      </c>
      <c r="U153" s="229">
        <v>3.6254072955091213E-2</v>
      </c>
      <c r="V153" s="229">
        <v>3.2391711338613217E-2</v>
      </c>
      <c r="W153" s="229">
        <v>3.2439817964823002E-2</v>
      </c>
      <c r="X153" s="229">
        <v>3.1209325088402039E-2</v>
      </c>
      <c r="Y153" s="229">
        <v>1.7404122618361769E-2</v>
      </c>
      <c r="DA153" s="73" t="s">
        <v>1129</v>
      </c>
    </row>
    <row r="154" spans="1:105" ht="12" customHeight="1" x14ac:dyDescent="0.25">
      <c r="A154" s="64" t="s">
        <v>39</v>
      </c>
      <c r="B154" s="229">
        <v>0.6314490418463572</v>
      </c>
      <c r="C154" s="229">
        <v>0.54508856868759004</v>
      </c>
      <c r="D154" s="229">
        <v>0.59619455874996563</v>
      </c>
      <c r="E154" s="229">
        <v>1.108789703565539</v>
      </c>
      <c r="F154" s="229">
        <v>0.59450910819770142</v>
      </c>
      <c r="G154" s="229">
        <v>0.79514621151027931</v>
      </c>
      <c r="H154" s="229">
        <v>0.74514812010067477</v>
      </c>
      <c r="I154" s="229">
        <v>1.154826051067201</v>
      </c>
      <c r="J154" s="229">
        <v>0.36691675585510819</v>
      </c>
      <c r="K154" s="229">
        <v>0.42946730998385368</v>
      </c>
      <c r="L154" s="229">
        <v>0.32380429468407262</v>
      </c>
      <c r="M154" s="229">
        <v>0.26277923058486141</v>
      </c>
      <c r="N154" s="229">
        <v>0.26995336050907071</v>
      </c>
      <c r="O154" s="229">
        <v>0.18979178863131441</v>
      </c>
      <c r="P154" s="229">
        <v>0.21696170851230881</v>
      </c>
      <c r="Q154" s="229">
        <v>0.26602376404254979</v>
      </c>
      <c r="R154" s="229">
        <v>0.28061228854222359</v>
      </c>
      <c r="S154" s="229">
        <v>0.29167977364365583</v>
      </c>
      <c r="T154" s="229">
        <v>0.47316138047938588</v>
      </c>
      <c r="U154" s="229">
        <v>0.65671912026712043</v>
      </c>
      <c r="V154" s="229">
        <v>0.69422878141288236</v>
      </c>
      <c r="W154" s="229">
        <v>0.70799785796057535</v>
      </c>
      <c r="X154" s="229">
        <v>0.80528068507688666</v>
      </c>
      <c r="Y154" s="229">
        <v>0.56785402521961148</v>
      </c>
      <c r="DA154" s="73" t="s">
        <v>1130</v>
      </c>
    </row>
    <row r="155" spans="1:105" ht="12" customHeight="1" x14ac:dyDescent="0.25">
      <c r="A155" s="60" t="s">
        <v>1036</v>
      </c>
      <c r="B155" s="262">
        <v>0.75652254392688945</v>
      </c>
      <c r="C155" s="262">
        <v>0.81017480452483037</v>
      </c>
      <c r="D155" s="262">
        <v>0.89309163855699503</v>
      </c>
      <c r="E155" s="262">
        <v>1.2834593829646681</v>
      </c>
      <c r="F155" s="262">
        <v>1.535455950546053</v>
      </c>
      <c r="G155" s="262">
        <v>1.745250902254128</v>
      </c>
      <c r="H155" s="262">
        <v>1.8424363422840051</v>
      </c>
      <c r="I155" s="262">
        <v>2.9218328010332959</v>
      </c>
      <c r="J155" s="262">
        <v>3.0528661202829839</v>
      </c>
      <c r="K155" s="262">
        <v>2.6604256375789448</v>
      </c>
      <c r="L155" s="262">
        <v>2.032080227233013</v>
      </c>
      <c r="M155" s="262">
        <v>2.0469706341407941</v>
      </c>
      <c r="N155" s="262">
        <v>2.4581272810712131</v>
      </c>
      <c r="O155" s="262">
        <v>2.3826534828781081</v>
      </c>
      <c r="P155" s="262">
        <v>2.7720936798948479</v>
      </c>
      <c r="Q155" s="262">
        <v>3.2117824876029819</v>
      </c>
      <c r="R155" s="262">
        <v>3.2228003463346742</v>
      </c>
      <c r="S155" s="262">
        <v>2.724059002788612</v>
      </c>
      <c r="T155" s="262">
        <v>2.09131830030055</v>
      </c>
      <c r="U155" s="262">
        <v>2.2202171025983559</v>
      </c>
      <c r="V155" s="262">
        <v>2.1883895649473191</v>
      </c>
      <c r="W155" s="262">
        <v>1.7553359191239759</v>
      </c>
      <c r="X155" s="262">
        <v>2.751007155895</v>
      </c>
      <c r="Y155" s="262">
        <v>1.6221141188285571</v>
      </c>
      <c r="DA155" s="72" t="s">
        <v>1131</v>
      </c>
    </row>
    <row r="156" spans="1:105" ht="12" customHeight="1" x14ac:dyDescent="0.25">
      <c r="A156" s="132" t="s">
        <v>1038</v>
      </c>
      <c r="B156" s="316">
        <v>0.95601550661968704</v>
      </c>
      <c r="C156" s="316">
        <v>0.94875149547805582</v>
      </c>
      <c r="D156" s="316">
        <v>0.99105685621734885</v>
      </c>
      <c r="E156" s="316">
        <v>1.224322553239757</v>
      </c>
      <c r="F156" s="316">
        <v>1.448287143392905</v>
      </c>
      <c r="G156" s="316">
        <v>1.6965410483088139</v>
      </c>
      <c r="H156" s="316">
        <v>1.788116693704543</v>
      </c>
      <c r="I156" s="316">
        <v>2.8143542456277921</v>
      </c>
      <c r="J156" s="316">
        <v>2.9618154513513142</v>
      </c>
      <c r="K156" s="316">
        <v>2.9404822498476428</v>
      </c>
      <c r="L156" s="316">
        <v>2.671058848079404</v>
      </c>
      <c r="M156" s="316">
        <v>2.6059547999026922</v>
      </c>
      <c r="N156" s="316">
        <v>2.9240813465911719</v>
      </c>
      <c r="O156" s="316">
        <v>2.9399071842268492</v>
      </c>
      <c r="P156" s="316">
        <v>3.3687902473379818</v>
      </c>
      <c r="Q156" s="316">
        <v>3.7381216843744989</v>
      </c>
      <c r="R156" s="316">
        <v>6.6762805752311296</v>
      </c>
      <c r="S156" s="316">
        <v>5.9219830562775719</v>
      </c>
      <c r="T156" s="316">
        <v>5.9741076359085454</v>
      </c>
      <c r="U156" s="316">
        <v>5.7931743420919819</v>
      </c>
      <c r="V156" s="316">
        <v>5.9889406303149419</v>
      </c>
      <c r="W156" s="316">
        <v>4.7915910575938643</v>
      </c>
      <c r="X156" s="316">
        <v>5.4260117130186636</v>
      </c>
      <c r="Y156" s="316">
        <v>3.918601370145629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</v>
      </c>
      <c r="D160" s="232">
        <f t="shared" si="6"/>
        <v>0.99999999999999989</v>
      </c>
      <c r="E160" s="232">
        <f t="shared" si="6"/>
        <v>1</v>
      </c>
      <c r="F160" s="232">
        <f t="shared" si="6"/>
        <v>1</v>
      </c>
      <c r="G160" s="232">
        <f t="shared" si="6"/>
        <v>1</v>
      </c>
      <c r="H160" s="232">
        <f t="shared" si="6"/>
        <v>0.99999999999999978</v>
      </c>
      <c r="I160" s="232">
        <f t="shared" si="6"/>
        <v>1.0000000000000002</v>
      </c>
      <c r="J160" s="232">
        <f t="shared" si="6"/>
        <v>0.99999999999999989</v>
      </c>
      <c r="K160" s="232">
        <f t="shared" si="6"/>
        <v>1</v>
      </c>
      <c r="L160" s="232">
        <f t="shared" si="6"/>
        <v>0.99999999999999967</v>
      </c>
      <c r="M160" s="232">
        <f t="shared" si="6"/>
        <v>1.0000000000000002</v>
      </c>
      <c r="N160" s="232">
        <f t="shared" si="6"/>
        <v>1.0000000000000002</v>
      </c>
      <c r="O160" s="232">
        <f t="shared" si="6"/>
        <v>0.99999999999999989</v>
      </c>
      <c r="P160" s="232">
        <f t="shared" si="6"/>
        <v>1.0000000000000002</v>
      </c>
      <c r="Q160" s="232">
        <f t="shared" si="6"/>
        <v>0.99999999999999978</v>
      </c>
      <c r="R160" s="232">
        <f t="shared" si="6"/>
        <v>0.99999999999999989</v>
      </c>
      <c r="S160" s="232">
        <f t="shared" si="6"/>
        <v>1</v>
      </c>
      <c r="T160" s="232">
        <f t="shared" si="6"/>
        <v>1.0000000000000002</v>
      </c>
      <c r="U160" s="232">
        <f t="shared" si="6"/>
        <v>1</v>
      </c>
      <c r="V160" s="232">
        <f t="shared" si="6"/>
        <v>0.99999999999999978</v>
      </c>
      <c r="W160" s="232">
        <f t="shared" si="6"/>
        <v>1.0000000000000002</v>
      </c>
      <c r="X160" s="232">
        <f t="shared" si="6"/>
        <v>0.99999999999999978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1.7576419546058899E-3</v>
      </c>
      <c r="C161" s="266">
        <f t="shared" si="7"/>
        <v>1.9505536490716654E-3</v>
      </c>
      <c r="D161" s="266">
        <f t="shared" si="7"/>
        <v>1.9937242398627886E-3</v>
      </c>
      <c r="E161" s="266">
        <f t="shared" si="7"/>
        <v>1.9010313382010167E-3</v>
      </c>
      <c r="F161" s="266">
        <f t="shared" si="7"/>
        <v>2.0393200567651185E-3</v>
      </c>
      <c r="G161" s="266">
        <f t="shared" si="7"/>
        <v>1.9646156576055207E-3</v>
      </c>
      <c r="H161" s="266">
        <f t="shared" si="7"/>
        <v>1.9347181806824197E-3</v>
      </c>
      <c r="I161" s="266">
        <f t="shared" si="7"/>
        <v>1.9191978062105637E-3</v>
      </c>
      <c r="J161" s="266">
        <f t="shared" si="7"/>
        <v>1.8854176027372415E-3</v>
      </c>
      <c r="K161" s="266">
        <f t="shared" si="7"/>
        <v>1.7161679352590015E-3</v>
      </c>
      <c r="L161" s="266">
        <f t="shared" si="7"/>
        <v>1.5178703522632558E-3</v>
      </c>
      <c r="M161" s="266">
        <f t="shared" si="7"/>
        <v>2.145198162391154E-3</v>
      </c>
      <c r="N161" s="266">
        <f t="shared" si="7"/>
        <v>2.4495576720586043E-3</v>
      </c>
      <c r="O161" s="266">
        <f t="shared" si="7"/>
        <v>2.3248223339075347E-3</v>
      </c>
      <c r="P161" s="266">
        <f t="shared" si="7"/>
        <v>2.2274800028765094E-3</v>
      </c>
      <c r="Q161" s="266">
        <f t="shared" si="7"/>
        <v>1.9321392226445294E-3</v>
      </c>
      <c r="R161" s="266">
        <f t="shared" si="7"/>
        <v>1.9293094055568599E-3</v>
      </c>
      <c r="S161" s="266">
        <f t="shared" si="7"/>
        <v>2.0196971814250429E-3</v>
      </c>
      <c r="T161" s="266">
        <f t="shared" si="7"/>
        <v>1.7212680108036776E-3</v>
      </c>
      <c r="U161" s="266">
        <f t="shared" si="7"/>
        <v>1.6613628871235309E-3</v>
      </c>
      <c r="V161" s="266">
        <f t="shared" si="7"/>
        <v>1.6590019943287051E-3</v>
      </c>
      <c r="W161" s="266">
        <f t="shared" si="7"/>
        <v>1.7901894818072093E-3</v>
      </c>
      <c r="X161" s="266">
        <f t="shared" si="7"/>
        <v>1.7915128378557822E-3</v>
      </c>
      <c r="Y161" s="266">
        <f t="shared" si="7"/>
        <v>1.6854256619460186E-3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1.3906989387053873E-2</v>
      </c>
      <c r="C162" s="267">
        <f t="shared" si="8"/>
        <v>1.5433364471890584E-2</v>
      </c>
      <c r="D162" s="267">
        <f t="shared" si="8"/>
        <v>1.5774943111608253E-2</v>
      </c>
      <c r="E162" s="267">
        <f t="shared" si="8"/>
        <v>1.5041529121183488E-2</v>
      </c>
      <c r="F162" s="267">
        <f t="shared" si="8"/>
        <v>1.6135710866436302E-2</v>
      </c>
      <c r="G162" s="267">
        <f t="shared" si="8"/>
        <v>1.5544627293609479E-2</v>
      </c>
      <c r="H162" s="267">
        <f t="shared" si="8"/>
        <v>1.5308069504817693E-2</v>
      </c>
      <c r="I162" s="267">
        <f t="shared" si="8"/>
        <v>1.5185267655159065E-2</v>
      </c>
      <c r="J162" s="267">
        <f t="shared" si="8"/>
        <v>1.4917988571404294E-2</v>
      </c>
      <c r="K162" s="267">
        <f t="shared" si="8"/>
        <v>1.3578834528560537E-2</v>
      </c>
      <c r="L162" s="267">
        <f t="shared" si="8"/>
        <v>1.2009844681126773E-2</v>
      </c>
      <c r="M162" s="267">
        <f t="shared" si="8"/>
        <v>1.6973450138307977E-2</v>
      </c>
      <c r="N162" s="267">
        <f t="shared" si="8"/>
        <v>1.9381633704763215E-2</v>
      </c>
      <c r="O162" s="267">
        <f t="shared" si="8"/>
        <v>1.8394690363252867E-2</v>
      </c>
      <c r="P162" s="267">
        <f t="shared" si="8"/>
        <v>1.7624488695608266E-2</v>
      </c>
      <c r="Q162" s="267">
        <f t="shared" si="8"/>
        <v>1.5287664016675685E-2</v>
      </c>
      <c r="R162" s="267">
        <f t="shared" si="8"/>
        <v>1.5265273656624034E-2</v>
      </c>
      <c r="S162" s="267">
        <f t="shared" si="8"/>
        <v>1.5980448801609745E-2</v>
      </c>
      <c r="T162" s="267">
        <f t="shared" si="8"/>
        <v>1.3619187853244855E-2</v>
      </c>
      <c r="U162" s="267">
        <f t="shared" si="8"/>
        <v>1.3145200578949984E-2</v>
      </c>
      <c r="V162" s="267">
        <f t="shared" si="8"/>
        <v>1.3126520488300365E-2</v>
      </c>
      <c r="W162" s="267">
        <f t="shared" si="8"/>
        <v>1.4164515167078324E-2</v>
      </c>
      <c r="X162" s="267">
        <f t="shared" si="8"/>
        <v>1.4174985956350611E-2</v>
      </c>
      <c r="Y162" s="267">
        <f t="shared" si="8"/>
        <v>1.3335592457797935E-2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1.5348192650143954E-2</v>
      </c>
      <c r="C163" s="267">
        <f t="shared" si="9"/>
        <v>1.703274839448515E-2</v>
      </c>
      <c r="D163" s="267">
        <f t="shared" si="9"/>
        <v>1.7409725367836505E-2</v>
      </c>
      <c r="E163" s="267">
        <f t="shared" si="9"/>
        <v>1.6600306527851702E-2</v>
      </c>
      <c r="F163" s="267">
        <f t="shared" si="9"/>
        <v>1.7807880054588145E-2</v>
      </c>
      <c r="G163" s="267">
        <f t="shared" si="9"/>
        <v>1.7155541558052961E-2</v>
      </c>
      <c r="H163" s="267">
        <f t="shared" si="9"/>
        <v>1.6894468912189844E-2</v>
      </c>
      <c r="I163" s="267">
        <f t="shared" si="9"/>
        <v>1.6758940913001952E-2</v>
      </c>
      <c r="J163" s="267">
        <f t="shared" si="9"/>
        <v>1.6463963275883668E-2</v>
      </c>
      <c r="K163" s="267">
        <f t="shared" si="9"/>
        <v>1.4986030585655358E-2</v>
      </c>
      <c r="L163" s="267">
        <f t="shared" si="9"/>
        <v>1.3254443843599549E-2</v>
      </c>
      <c r="M163" s="267">
        <f t="shared" si="9"/>
        <v>1.8732435569619111E-2</v>
      </c>
      <c r="N163" s="267">
        <f t="shared" si="9"/>
        <v>2.1390183000509738E-2</v>
      </c>
      <c r="O163" s="267">
        <f t="shared" si="9"/>
        <v>2.0300961162577028E-2</v>
      </c>
      <c r="P163" s="267">
        <f t="shared" si="9"/>
        <v>1.9450942280310819E-2</v>
      </c>
      <c r="Q163" s="267">
        <f t="shared" si="9"/>
        <v>1.6871948771100553E-2</v>
      </c>
      <c r="R163" s="267">
        <f t="shared" si="9"/>
        <v>1.6847238062692393E-2</v>
      </c>
      <c r="S163" s="267">
        <f t="shared" si="9"/>
        <v>1.7636527936894315E-2</v>
      </c>
      <c r="T163" s="267">
        <f t="shared" si="9"/>
        <v>1.5030565789076545E-2</v>
      </c>
      <c r="U163" s="267">
        <f t="shared" si="9"/>
        <v>1.4507458465332811E-2</v>
      </c>
      <c r="V163" s="267">
        <f t="shared" si="9"/>
        <v>1.4486842527401664E-2</v>
      </c>
      <c r="W163" s="267">
        <f t="shared" si="9"/>
        <v>1.5632406233270248E-2</v>
      </c>
      <c r="X163" s="267">
        <f t="shared" si="9"/>
        <v>1.5643962126963513E-2</v>
      </c>
      <c r="Y163" s="267">
        <f t="shared" si="9"/>
        <v>1.4717580955129306E-2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2.4971987509141407E-2</v>
      </c>
      <c r="C164" s="267">
        <f t="shared" si="10"/>
        <v>2.7712812175930166E-2</v>
      </c>
      <c r="D164" s="267">
        <f t="shared" si="10"/>
        <v>2.8326165453697091E-2</v>
      </c>
      <c r="E164" s="267">
        <f t="shared" si="10"/>
        <v>2.7009215789166079E-2</v>
      </c>
      <c r="F164" s="267">
        <f t="shared" si="10"/>
        <v>2.8973975530812244E-2</v>
      </c>
      <c r="G164" s="267">
        <f t="shared" si="10"/>
        <v>2.7912600477831281E-2</v>
      </c>
      <c r="H164" s="267">
        <f t="shared" si="10"/>
        <v>2.748782715108971E-2</v>
      </c>
      <c r="I164" s="267">
        <f t="shared" si="10"/>
        <v>2.7267318874968544E-2</v>
      </c>
      <c r="J164" s="267">
        <f t="shared" si="10"/>
        <v>2.6787381071378045E-2</v>
      </c>
      <c r="K164" s="267">
        <f t="shared" si="10"/>
        <v>2.4382738549550743E-2</v>
      </c>
      <c r="L164" s="267">
        <f t="shared" si="10"/>
        <v>2.1565392984553112E-2</v>
      </c>
      <c r="M164" s="267">
        <f t="shared" si="10"/>
        <v>3.0478256151934405E-2</v>
      </c>
      <c r="N164" s="267">
        <f t="shared" si="10"/>
        <v>3.4802494005831221E-2</v>
      </c>
      <c r="O164" s="267">
        <f t="shared" si="10"/>
        <v>3.3030296148301427E-2</v>
      </c>
      <c r="P164" s="267">
        <f t="shared" si="10"/>
        <v>3.1647288950363575E-2</v>
      </c>
      <c r="Q164" s="267">
        <f t="shared" si="10"/>
        <v>2.7451186180077355E-2</v>
      </c>
      <c r="R164" s="267">
        <f t="shared" si="10"/>
        <v>2.7410981087805139E-2</v>
      </c>
      <c r="S164" s="267">
        <f t="shared" si="10"/>
        <v>2.8695180298027957E-2</v>
      </c>
      <c r="T164" s="267">
        <f t="shared" si="10"/>
        <v>2.4455198712704903E-2</v>
      </c>
      <c r="U164" s="267">
        <f t="shared" si="10"/>
        <v>2.3604086803163806E-2</v>
      </c>
      <c r="V164" s="267">
        <f t="shared" si="10"/>
        <v>2.3570544030002111E-2</v>
      </c>
      <c r="W164" s="267">
        <f t="shared" si="10"/>
        <v>2.5434411861606873E-2</v>
      </c>
      <c r="X164" s="267">
        <f t="shared" si="10"/>
        <v>2.5453213660590179E-2</v>
      </c>
      <c r="Y164" s="267">
        <f t="shared" si="10"/>
        <v>2.3945962638983374E-2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7.6332749610577332E-3</v>
      </c>
      <c r="C165" s="268">
        <f t="shared" si="11"/>
        <v>8.7778468105720181E-3</v>
      </c>
      <c r="D165" s="268">
        <f t="shared" si="11"/>
        <v>8.7618191601258506E-3</v>
      </c>
      <c r="E165" s="268">
        <f t="shared" si="11"/>
        <v>7.3051279657820071E-3</v>
      </c>
      <c r="F165" s="268">
        <f t="shared" si="11"/>
        <v>7.2933617959342655E-3</v>
      </c>
      <c r="G165" s="268">
        <f t="shared" si="11"/>
        <v>7.0296623610144621E-3</v>
      </c>
      <c r="H165" s="268">
        <f t="shared" si="11"/>
        <v>6.7970407076427646E-3</v>
      </c>
      <c r="I165" s="268">
        <f t="shared" si="11"/>
        <v>6.7235136423147296E-3</v>
      </c>
      <c r="J165" s="268">
        <f t="shared" si="11"/>
        <v>6.7910629178278151E-3</v>
      </c>
      <c r="K165" s="268">
        <f t="shared" si="11"/>
        <v>6.7229154782860491E-3</v>
      </c>
      <c r="L165" s="268">
        <f t="shared" si="11"/>
        <v>6.5227596770472485E-3</v>
      </c>
      <c r="M165" s="268">
        <f t="shared" si="11"/>
        <v>8.4831565406073874E-3</v>
      </c>
      <c r="N165" s="268">
        <f t="shared" si="11"/>
        <v>9.1862338047281177E-3</v>
      </c>
      <c r="O165" s="268">
        <f t="shared" si="11"/>
        <v>8.9208178559631035E-3</v>
      </c>
      <c r="P165" s="268">
        <f t="shared" si="11"/>
        <v>8.2646024218509181E-3</v>
      </c>
      <c r="Q165" s="268">
        <f t="shared" si="11"/>
        <v>6.7491245288301919E-3</v>
      </c>
      <c r="R165" s="268">
        <f t="shared" si="11"/>
        <v>6.6288966771274041E-3</v>
      </c>
      <c r="S165" s="268">
        <f t="shared" si="11"/>
        <v>7.1389959771691784E-3</v>
      </c>
      <c r="T165" s="268">
        <f t="shared" si="11"/>
        <v>6.4388517824907144E-3</v>
      </c>
      <c r="U165" s="268">
        <f t="shared" si="11"/>
        <v>6.3018118335656037E-3</v>
      </c>
      <c r="V165" s="268">
        <f t="shared" si="11"/>
        <v>6.2728800003830831E-3</v>
      </c>
      <c r="W165" s="268">
        <f t="shared" si="11"/>
        <v>7.3748525093013089E-3</v>
      </c>
      <c r="X165" s="268">
        <f t="shared" si="11"/>
        <v>6.7244007241583411E-3</v>
      </c>
      <c r="Y165" s="268">
        <f t="shared" si="11"/>
        <v>6.6589152230571097E-3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0.5426278590044108</v>
      </c>
      <c r="C166" s="317">
        <f t="shared" si="12"/>
        <v>0.53033170269758423</v>
      </c>
      <c r="D166" s="317">
        <f t="shared" si="12"/>
        <v>0.5150550941567239</v>
      </c>
      <c r="E166" s="317">
        <f t="shared" si="12"/>
        <v>0.56418981177578309</v>
      </c>
      <c r="F166" s="317">
        <f t="shared" si="12"/>
        <v>0.61574687682711526</v>
      </c>
      <c r="G166" s="317">
        <f t="shared" si="12"/>
        <v>0.63600970266365497</v>
      </c>
      <c r="H166" s="317">
        <f t="shared" si="12"/>
        <v>0.65483350813824015</v>
      </c>
      <c r="I166" s="317">
        <f t="shared" si="12"/>
        <v>0.65166555600486453</v>
      </c>
      <c r="J166" s="317">
        <f t="shared" si="12"/>
        <v>0.6655961601437459</v>
      </c>
      <c r="K166" s="317">
        <f t="shared" si="12"/>
        <v>0.6746654322220883</v>
      </c>
      <c r="L166" s="317">
        <f t="shared" si="12"/>
        <v>0.69301108932379929</v>
      </c>
      <c r="M166" s="317">
        <f t="shared" si="12"/>
        <v>0.62221514497059649</v>
      </c>
      <c r="N166" s="317">
        <f t="shared" si="12"/>
        <v>0.59349042653308615</v>
      </c>
      <c r="O166" s="317">
        <f t="shared" si="12"/>
        <v>0.60898667512817484</v>
      </c>
      <c r="P166" s="317">
        <f t="shared" si="12"/>
        <v>0.63516234625673262</v>
      </c>
      <c r="Q166" s="317">
        <f t="shared" si="12"/>
        <v>0.70721331874224724</v>
      </c>
      <c r="R166" s="317">
        <f t="shared" si="12"/>
        <v>0.70261971711671922</v>
      </c>
      <c r="S166" s="317">
        <f t="shared" si="12"/>
        <v>0.67487453062617797</v>
      </c>
      <c r="T166" s="317">
        <f t="shared" si="12"/>
        <v>0.70189054694435793</v>
      </c>
      <c r="U166" s="317">
        <f t="shared" si="12"/>
        <v>0.70117745432409873</v>
      </c>
      <c r="V166" s="317">
        <f t="shared" si="12"/>
        <v>0.7090819818468298</v>
      </c>
      <c r="W166" s="317">
        <f t="shared" si="12"/>
        <v>0.65410997004832117</v>
      </c>
      <c r="X166" s="317">
        <f t="shared" si="12"/>
        <v>0.6944788993988924</v>
      </c>
      <c r="Y166" s="317">
        <f t="shared" si="12"/>
        <v>0.70844699308146419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0.24427763704475114</v>
      </c>
      <c r="C167" s="269">
        <f t="shared" si="13"/>
        <v>0.24612450969319774</v>
      </c>
      <c r="D167" s="269">
        <f t="shared" si="13"/>
        <v>0.25596344858329545</v>
      </c>
      <c r="E167" s="269">
        <f t="shared" si="13"/>
        <v>0.24167915172445595</v>
      </c>
      <c r="F167" s="269">
        <f t="shared" si="13"/>
        <v>0.193930409705007</v>
      </c>
      <c r="G167" s="269">
        <f t="shared" si="13"/>
        <v>0.18266354406138371</v>
      </c>
      <c r="H167" s="269">
        <f t="shared" si="13"/>
        <v>0.17258535109316372</v>
      </c>
      <c r="I167" s="269">
        <f t="shared" si="13"/>
        <v>0.17431359077131489</v>
      </c>
      <c r="J167" s="269">
        <f t="shared" si="13"/>
        <v>0.15769131711355514</v>
      </c>
      <c r="K167" s="269">
        <f t="shared" si="13"/>
        <v>0.15600277032079712</v>
      </c>
      <c r="L167" s="269">
        <f t="shared" si="13"/>
        <v>0.14661391354155859</v>
      </c>
      <c r="M167" s="269">
        <f t="shared" si="13"/>
        <v>0.17620033202433671</v>
      </c>
      <c r="N167" s="269">
        <f t="shared" si="13"/>
        <v>0.18575144392709478</v>
      </c>
      <c r="O167" s="269">
        <f t="shared" si="13"/>
        <v>0.179490099115128</v>
      </c>
      <c r="P167" s="269">
        <f t="shared" si="13"/>
        <v>0.16597203708987382</v>
      </c>
      <c r="Q167" s="269">
        <f t="shared" si="13"/>
        <v>0.12971829605777216</v>
      </c>
      <c r="R167" s="269">
        <f t="shared" si="13"/>
        <v>0.13285166463813197</v>
      </c>
      <c r="S167" s="269">
        <f t="shared" si="13"/>
        <v>0.1481157813770731</v>
      </c>
      <c r="T167" s="269">
        <f t="shared" si="13"/>
        <v>0.13715728202643332</v>
      </c>
      <c r="U167" s="269">
        <f t="shared" si="13"/>
        <v>0.14214376481019445</v>
      </c>
      <c r="V167" s="269">
        <f t="shared" si="13"/>
        <v>0.13855665240113105</v>
      </c>
      <c r="W167" s="269">
        <f t="shared" si="13"/>
        <v>0.1690754913328083</v>
      </c>
      <c r="X167" s="269">
        <f t="shared" si="13"/>
        <v>0.14331850714334063</v>
      </c>
      <c r="Y167" s="269">
        <f t="shared" si="13"/>
        <v>0.13645713808214291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0.11340505271438581</v>
      </c>
      <c r="C168" s="269">
        <f t="shared" si="14"/>
        <v>0.1155354610338736</v>
      </c>
      <c r="D168" s="269">
        <f t="shared" si="14"/>
        <v>0.11864406080672128</v>
      </c>
      <c r="E168" s="269">
        <f t="shared" si="14"/>
        <v>9.2127658547734567E-2</v>
      </c>
      <c r="F168" s="269">
        <f t="shared" si="14"/>
        <v>8.4842119398247373E-2</v>
      </c>
      <c r="G168" s="269">
        <f t="shared" si="14"/>
        <v>7.9789588353455745E-2</v>
      </c>
      <c r="H168" s="269">
        <f t="shared" si="14"/>
        <v>7.4791397793689512E-2</v>
      </c>
      <c r="I168" s="269">
        <f t="shared" si="14"/>
        <v>7.4929499364832355E-2</v>
      </c>
      <c r="J168" s="269">
        <f t="shared" si="14"/>
        <v>7.9508887854182267E-2</v>
      </c>
      <c r="K168" s="269">
        <f t="shared" si="14"/>
        <v>7.7737669198441009E-2</v>
      </c>
      <c r="L168" s="269">
        <f t="shared" si="14"/>
        <v>7.5848124561166491E-2</v>
      </c>
      <c r="M168" s="269">
        <f t="shared" si="14"/>
        <v>9.3707111281740391E-2</v>
      </c>
      <c r="N168" s="269">
        <f t="shared" si="14"/>
        <v>0.10010584616493161</v>
      </c>
      <c r="O168" s="269">
        <f t="shared" si="14"/>
        <v>9.6327686894351325E-2</v>
      </c>
      <c r="P168" s="269">
        <f t="shared" si="14"/>
        <v>8.9549157767909768E-2</v>
      </c>
      <c r="Q168" s="269">
        <f t="shared" si="14"/>
        <v>7.0532140309529479E-2</v>
      </c>
      <c r="R168" s="269">
        <f t="shared" si="14"/>
        <v>7.2010547225562993E-2</v>
      </c>
      <c r="S168" s="269">
        <f t="shared" si="14"/>
        <v>7.8873540639134168E-2</v>
      </c>
      <c r="T168" s="269">
        <f t="shared" si="14"/>
        <v>7.1999103421791708E-2</v>
      </c>
      <c r="U168" s="269">
        <f t="shared" si="14"/>
        <v>7.1669353598135588E-2</v>
      </c>
      <c r="V168" s="269">
        <f t="shared" si="14"/>
        <v>6.8902957283639585E-2</v>
      </c>
      <c r="W168" s="269">
        <f t="shared" si="14"/>
        <v>8.335438569535944E-2</v>
      </c>
      <c r="X168" s="269">
        <f t="shared" si="14"/>
        <v>7.3385328293927216E-2</v>
      </c>
      <c r="Y168" s="269">
        <f t="shared" si="14"/>
        <v>7.0351092039191543E-2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0.1129498571481448</v>
      </c>
      <c r="C169" s="318">
        <f t="shared" si="15"/>
        <v>0.11495643380152935</v>
      </c>
      <c r="D169" s="318">
        <f t="shared" si="15"/>
        <v>0.11804290624962617</v>
      </c>
      <c r="E169" s="318">
        <f t="shared" si="15"/>
        <v>9.1083156763780954E-2</v>
      </c>
      <c r="F169" s="318">
        <f t="shared" si="15"/>
        <v>8.35135701517674E-2</v>
      </c>
      <c r="G169" s="318">
        <f t="shared" si="15"/>
        <v>7.8453565908911047E-2</v>
      </c>
      <c r="H169" s="318">
        <f t="shared" si="15"/>
        <v>7.3345726060742619E-2</v>
      </c>
      <c r="I169" s="318">
        <f t="shared" si="15"/>
        <v>7.3492209314026044E-2</v>
      </c>
      <c r="J169" s="318">
        <f t="shared" si="15"/>
        <v>7.8519185156475046E-2</v>
      </c>
      <c r="K169" s="318">
        <f t="shared" si="15"/>
        <v>7.6953508915187735E-2</v>
      </c>
      <c r="L169" s="318">
        <f t="shared" si="15"/>
        <v>7.5312118119014643E-2</v>
      </c>
      <c r="M169" s="318">
        <f t="shared" si="15"/>
        <v>9.2804100942103021E-2</v>
      </c>
      <c r="N169" s="318">
        <f t="shared" si="15"/>
        <v>9.8958289250280176E-2</v>
      </c>
      <c r="O169" s="318">
        <f t="shared" si="15"/>
        <v>9.5263215598961656E-2</v>
      </c>
      <c r="P169" s="318">
        <f t="shared" si="15"/>
        <v>8.8477511018833915E-2</v>
      </c>
      <c r="Q169" s="318">
        <f t="shared" si="15"/>
        <v>6.9424115628609687E-2</v>
      </c>
      <c r="R169" s="318">
        <f t="shared" si="15"/>
        <v>7.0915550780399628E-2</v>
      </c>
      <c r="S169" s="318">
        <f t="shared" si="15"/>
        <v>7.7791459754183598E-2</v>
      </c>
      <c r="T169" s="318">
        <f t="shared" si="15"/>
        <v>7.1154968420009568E-2</v>
      </c>
      <c r="U169" s="318">
        <f t="shared" si="15"/>
        <v>7.0858819958161762E-2</v>
      </c>
      <c r="V169" s="318">
        <f t="shared" si="15"/>
        <v>6.8025475883320141E-2</v>
      </c>
      <c r="W169" s="318">
        <f t="shared" si="15"/>
        <v>8.2595732289695203E-2</v>
      </c>
      <c r="X169" s="318">
        <f t="shared" si="15"/>
        <v>7.2458680001697848E-2</v>
      </c>
      <c r="Y169" s="318">
        <f t="shared" si="15"/>
        <v>6.9537470449116526E-2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4.5519556624100258E-4</v>
      </c>
      <c r="C170" s="318">
        <f t="shared" si="16"/>
        <v>5.7902723234425568E-4</v>
      </c>
      <c r="D170" s="318">
        <f t="shared" si="16"/>
        <v>6.0115455709510779E-4</v>
      </c>
      <c r="E170" s="318">
        <f t="shared" si="16"/>
        <v>1.0445017839536123E-3</v>
      </c>
      <c r="F170" s="318">
        <f t="shared" si="16"/>
        <v>1.3285492464799739E-3</v>
      </c>
      <c r="G170" s="318">
        <f t="shared" si="16"/>
        <v>1.3360224445446935E-3</v>
      </c>
      <c r="H170" s="318">
        <f t="shared" si="16"/>
        <v>1.4456717329468973E-3</v>
      </c>
      <c r="I170" s="318">
        <f t="shared" si="16"/>
        <v>1.4372900508062957E-3</v>
      </c>
      <c r="J170" s="318">
        <f t="shared" si="16"/>
        <v>9.8970269770721629E-4</v>
      </c>
      <c r="K170" s="318">
        <f t="shared" si="16"/>
        <v>7.841602832532866E-4</v>
      </c>
      <c r="L170" s="318">
        <f t="shared" si="16"/>
        <v>5.3600644215184075E-4</v>
      </c>
      <c r="M170" s="318">
        <f t="shared" si="16"/>
        <v>9.0301033963738125E-4</v>
      </c>
      <c r="N170" s="318">
        <f t="shared" si="16"/>
        <v>1.1475569146514207E-3</v>
      </c>
      <c r="O170" s="318">
        <f t="shared" si="16"/>
        <v>1.0644712953896583E-3</v>
      </c>
      <c r="P170" s="318">
        <f t="shared" si="16"/>
        <v>1.0716467490758397E-3</v>
      </c>
      <c r="Q170" s="318">
        <f t="shared" si="16"/>
        <v>1.1080246809197837E-3</v>
      </c>
      <c r="R170" s="318">
        <f t="shared" si="16"/>
        <v>1.0949964451633606E-3</v>
      </c>
      <c r="S170" s="318">
        <f t="shared" si="16"/>
        <v>1.082080884950574E-3</v>
      </c>
      <c r="T170" s="318">
        <f t="shared" si="16"/>
        <v>8.4413500178215383E-4</v>
      </c>
      <c r="U170" s="318">
        <f t="shared" si="16"/>
        <v>8.1053363997384247E-4</v>
      </c>
      <c r="V170" s="318">
        <f t="shared" si="16"/>
        <v>8.7748140031942436E-4</v>
      </c>
      <c r="W170" s="318">
        <f t="shared" si="16"/>
        <v>7.5865340566422235E-4</v>
      </c>
      <c r="X170" s="318">
        <f t="shared" si="16"/>
        <v>9.2664829222935147E-4</v>
      </c>
      <c r="Y170" s="318">
        <f t="shared" si="16"/>
        <v>8.1362159007499824E-4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1.3202757724671213E-2</v>
      </c>
      <c r="C171" s="269">
        <f t="shared" si="17"/>
        <v>1.3617586208275329E-2</v>
      </c>
      <c r="D171" s="269">
        <f t="shared" si="17"/>
        <v>1.3823773827966356E-2</v>
      </c>
      <c r="E171" s="269">
        <f t="shared" si="17"/>
        <v>1.235565779863222E-2</v>
      </c>
      <c r="F171" s="269">
        <f t="shared" si="17"/>
        <v>1.1376859730151881E-2</v>
      </c>
      <c r="G171" s="269">
        <f t="shared" si="17"/>
        <v>1.0898240969902724E-2</v>
      </c>
      <c r="H171" s="269">
        <f t="shared" si="17"/>
        <v>1.0473746326830973E-2</v>
      </c>
      <c r="I171" s="269">
        <f t="shared" si="17"/>
        <v>1.0463932002185554E-2</v>
      </c>
      <c r="J171" s="269">
        <f t="shared" si="17"/>
        <v>1.0046999256753123E-2</v>
      </c>
      <c r="K171" s="269">
        <f t="shared" si="17"/>
        <v>9.8632506836132637E-3</v>
      </c>
      <c r="L171" s="269">
        <f t="shared" si="17"/>
        <v>9.4928929822607235E-3</v>
      </c>
      <c r="M171" s="269">
        <f t="shared" si="17"/>
        <v>1.2175672408997352E-2</v>
      </c>
      <c r="N171" s="269">
        <f t="shared" si="17"/>
        <v>1.3116702513651874E-2</v>
      </c>
      <c r="O171" s="269">
        <f t="shared" si="17"/>
        <v>1.2673284754753374E-2</v>
      </c>
      <c r="P171" s="269">
        <f t="shared" si="17"/>
        <v>1.1859773847311544E-2</v>
      </c>
      <c r="Q171" s="269">
        <f t="shared" si="17"/>
        <v>9.6048481082358951E-3</v>
      </c>
      <c r="R171" s="269">
        <f t="shared" si="17"/>
        <v>9.5673579856166424E-3</v>
      </c>
      <c r="S171" s="269">
        <f t="shared" si="17"/>
        <v>1.0409023693798026E-2</v>
      </c>
      <c r="T171" s="269">
        <f t="shared" si="17"/>
        <v>9.4796722626910856E-3</v>
      </c>
      <c r="U171" s="269">
        <f t="shared" si="17"/>
        <v>9.4515518478486826E-3</v>
      </c>
      <c r="V171" s="269">
        <f t="shared" si="17"/>
        <v>9.3626204641857388E-3</v>
      </c>
      <c r="W171" s="269">
        <f t="shared" si="17"/>
        <v>1.1267193162511241E-2</v>
      </c>
      <c r="X171" s="269">
        <f t="shared" si="17"/>
        <v>9.7531348278666816E-3</v>
      </c>
      <c r="Y171" s="269">
        <f t="shared" si="17"/>
        <v>9.6609889482281806E-3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4.7470883012830367E-3</v>
      </c>
      <c r="C172" s="318">
        <f t="shared" si="18"/>
        <v>4.6506041416765473E-3</v>
      </c>
      <c r="D172" s="318">
        <f t="shared" si="18"/>
        <v>4.3892910679744811E-3</v>
      </c>
      <c r="E172" s="318">
        <f t="shared" si="18"/>
        <v>2.9457652021944655E-3</v>
      </c>
      <c r="F172" s="318">
        <f t="shared" si="18"/>
        <v>2.8730653649153277E-3</v>
      </c>
      <c r="G172" s="318">
        <f t="shared" si="18"/>
        <v>2.9146161157264185E-3</v>
      </c>
      <c r="H172" s="318">
        <f t="shared" si="18"/>
        <v>2.7884395409049556E-3</v>
      </c>
      <c r="I172" s="318">
        <f t="shared" si="18"/>
        <v>2.7371549779146012E-3</v>
      </c>
      <c r="J172" s="318">
        <f t="shared" si="18"/>
        <v>2.818519772609824E-3</v>
      </c>
      <c r="K172" s="318">
        <f t="shared" si="18"/>
        <v>3.3383115239016404E-3</v>
      </c>
      <c r="L172" s="318">
        <f t="shared" si="18"/>
        <v>3.8761649193255802E-3</v>
      </c>
      <c r="M172" s="318">
        <f t="shared" si="18"/>
        <v>4.9222574847568E-3</v>
      </c>
      <c r="N172" s="318">
        <f t="shared" si="18"/>
        <v>4.9912899307197126E-3</v>
      </c>
      <c r="O172" s="318">
        <f t="shared" si="18"/>
        <v>5.0006246161776484E-3</v>
      </c>
      <c r="P172" s="318">
        <f t="shared" si="18"/>
        <v>4.6114471901145208E-3</v>
      </c>
      <c r="Q172" s="318">
        <f t="shared" si="18"/>
        <v>3.5347296435711993E-3</v>
      </c>
      <c r="R172" s="318">
        <f t="shared" si="18"/>
        <v>3.1913743997463435E-3</v>
      </c>
      <c r="S172" s="318">
        <f t="shared" si="18"/>
        <v>3.6114376215555808E-3</v>
      </c>
      <c r="T172" s="318">
        <f t="shared" si="18"/>
        <v>3.6632735481183574E-3</v>
      </c>
      <c r="U172" s="318">
        <f t="shared" si="18"/>
        <v>3.5916372691314272E-3</v>
      </c>
      <c r="V172" s="318">
        <f t="shared" si="18"/>
        <v>3.6841588051438842E-3</v>
      </c>
      <c r="W172" s="318">
        <f t="shared" si="18"/>
        <v>5.0219093781797581E-3</v>
      </c>
      <c r="X172" s="318">
        <f t="shared" si="18"/>
        <v>3.5813747384463666E-3</v>
      </c>
      <c r="Y172" s="318">
        <f t="shared" si="18"/>
        <v>4.2616952872871023E-3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6.1009983860287288E-3</v>
      </c>
      <c r="C173" s="318">
        <f t="shared" si="19"/>
        <v>6.1471252733839854E-3</v>
      </c>
      <c r="D173" s="318">
        <f t="shared" si="19"/>
        <v>6.3928593938500557E-3</v>
      </c>
      <c r="E173" s="318">
        <f t="shared" si="19"/>
        <v>6.0360994663525994E-3</v>
      </c>
      <c r="F173" s="318">
        <f t="shared" si="19"/>
        <v>4.8435424991252187E-3</v>
      </c>
      <c r="G173" s="318">
        <f t="shared" si="19"/>
        <v>4.5621449469835304E-3</v>
      </c>
      <c r="H173" s="318">
        <f t="shared" si="19"/>
        <v>4.3104352948964194E-3</v>
      </c>
      <c r="I173" s="318">
        <f t="shared" si="19"/>
        <v>4.3535992439775999E-3</v>
      </c>
      <c r="J173" s="318">
        <f t="shared" si="19"/>
        <v>3.938446772449717E-3</v>
      </c>
      <c r="K173" s="318">
        <f t="shared" si="19"/>
        <v>3.8962741798948619E-3</v>
      </c>
      <c r="L173" s="318">
        <f t="shared" si="19"/>
        <v>3.6617811630564228E-3</v>
      </c>
      <c r="M173" s="318">
        <f t="shared" si="19"/>
        <v>4.400721876564026E-3</v>
      </c>
      <c r="N173" s="318">
        <f t="shared" si="19"/>
        <v>4.6392673243113806E-3</v>
      </c>
      <c r="O173" s="318">
        <f t="shared" si="19"/>
        <v>4.4828860236965423E-3</v>
      </c>
      <c r="P173" s="318">
        <f t="shared" si="19"/>
        <v>4.1452633268501534E-3</v>
      </c>
      <c r="Q173" s="318">
        <f t="shared" si="19"/>
        <v>3.2398017455109061E-3</v>
      </c>
      <c r="R173" s="318">
        <f t="shared" si="19"/>
        <v>3.3180597345879234E-3</v>
      </c>
      <c r="S173" s="318">
        <f t="shared" si="19"/>
        <v>3.6992913230176629E-3</v>
      </c>
      <c r="T173" s="318">
        <f t="shared" si="19"/>
        <v>3.4255954265762635E-3</v>
      </c>
      <c r="U173" s="318">
        <f t="shared" si="19"/>
        <v>3.5501361900441585E-3</v>
      </c>
      <c r="V173" s="318">
        <f t="shared" si="19"/>
        <v>3.4605456434719816E-3</v>
      </c>
      <c r="W173" s="318">
        <f t="shared" si="19"/>
        <v>4.2227741852173834E-3</v>
      </c>
      <c r="X173" s="318">
        <f t="shared" si="19"/>
        <v>3.5794761704256279E-3</v>
      </c>
      <c r="Y173" s="318">
        <f t="shared" si="19"/>
        <v>3.4081088603650439E-3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2.3546710373594472E-3</v>
      </c>
      <c r="C174" s="318">
        <f t="shared" si="20"/>
        <v>2.8198567932147985E-3</v>
      </c>
      <c r="D174" s="318">
        <f t="shared" si="20"/>
        <v>3.0416233661418207E-3</v>
      </c>
      <c r="E174" s="318">
        <f t="shared" si="20"/>
        <v>3.3737931300851557E-3</v>
      </c>
      <c r="F174" s="318">
        <f t="shared" si="20"/>
        <v>3.6602518661113356E-3</v>
      </c>
      <c r="G174" s="318">
        <f t="shared" si="20"/>
        <v>3.4214799071927743E-3</v>
      </c>
      <c r="H174" s="318">
        <f t="shared" si="20"/>
        <v>3.3748714910295987E-3</v>
      </c>
      <c r="I174" s="318">
        <f t="shared" si="20"/>
        <v>3.373177780293354E-3</v>
      </c>
      <c r="J174" s="318">
        <f t="shared" si="20"/>
        <v>3.2900327116935843E-3</v>
      </c>
      <c r="K174" s="318">
        <f t="shared" si="20"/>
        <v>2.6286649798167609E-3</v>
      </c>
      <c r="L174" s="318">
        <f t="shared" si="20"/>
        <v>1.9549468998787214E-3</v>
      </c>
      <c r="M174" s="318">
        <f t="shared" si="20"/>
        <v>2.8526930476765258E-3</v>
      </c>
      <c r="N174" s="318">
        <f t="shared" si="20"/>
        <v>3.4861452586207797E-3</v>
      </c>
      <c r="O174" s="318">
        <f t="shared" si="20"/>
        <v>3.1897741148791824E-3</v>
      </c>
      <c r="P174" s="318">
        <f t="shared" si="20"/>
        <v>3.1030633303468706E-3</v>
      </c>
      <c r="Q174" s="318">
        <f t="shared" si="20"/>
        <v>2.8303167191537876E-3</v>
      </c>
      <c r="R174" s="318">
        <f t="shared" si="20"/>
        <v>3.0579238512823759E-3</v>
      </c>
      <c r="S174" s="318">
        <f t="shared" si="20"/>
        <v>3.0982947492247822E-3</v>
      </c>
      <c r="T174" s="318">
        <f t="shared" si="20"/>
        <v>2.3908032879964652E-3</v>
      </c>
      <c r="U174" s="318">
        <f t="shared" si="20"/>
        <v>2.3097783886730969E-3</v>
      </c>
      <c r="V174" s="318">
        <f t="shared" si="20"/>
        <v>2.217916015569873E-3</v>
      </c>
      <c r="W174" s="318">
        <f t="shared" si="20"/>
        <v>2.0225095991140991E-3</v>
      </c>
      <c r="X174" s="318">
        <f t="shared" si="20"/>
        <v>2.5922839189946863E-3</v>
      </c>
      <c r="Y174" s="318">
        <f t="shared" si="20"/>
        <v>1.9911848005760334E-3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2.2868607049778375E-2</v>
      </c>
      <c r="C175" s="319">
        <f t="shared" si="21"/>
        <v>2.3483414865119557E-2</v>
      </c>
      <c r="D175" s="319">
        <f t="shared" si="21"/>
        <v>2.4247245292162493E-2</v>
      </c>
      <c r="E175" s="319">
        <f t="shared" si="21"/>
        <v>2.1790509411209746E-2</v>
      </c>
      <c r="F175" s="319">
        <f t="shared" si="21"/>
        <v>2.1853486034942599E-2</v>
      </c>
      <c r="G175" s="319">
        <f t="shared" si="21"/>
        <v>2.1031876603489142E-2</v>
      </c>
      <c r="H175" s="319">
        <f t="shared" si="21"/>
        <v>1.8893872191653106E-2</v>
      </c>
      <c r="I175" s="319">
        <f t="shared" si="21"/>
        <v>2.0773182965148063E-2</v>
      </c>
      <c r="J175" s="319">
        <f t="shared" si="21"/>
        <v>2.0310822192532402E-2</v>
      </c>
      <c r="K175" s="319">
        <f t="shared" si="21"/>
        <v>2.0344190497748774E-2</v>
      </c>
      <c r="L175" s="319">
        <f t="shared" si="21"/>
        <v>2.016366805262472E-2</v>
      </c>
      <c r="M175" s="319">
        <f t="shared" si="21"/>
        <v>1.8889242751469127E-2</v>
      </c>
      <c r="N175" s="319">
        <f t="shared" si="21"/>
        <v>2.0325478673344822E-2</v>
      </c>
      <c r="O175" s="319">
        <f t="shared" si="21"/>
        <v>1.9550666243590385E-2</v>
      </c>
      <c r="P175" s="319">
        <f t="shared" si="21"/>
        <v>1.8241882687162207E-2</v>
      </c>
      <c r="Q175" s="319">
        <f t="shared" si="21"/>
        <v>1.46393340628867E-2</v>
      </c>
      <c r="R175" s="319">
        <f t="shared" si="21"/>
        <v>1.4869014144163428E-2</v>
      </c>
      <c r="S175" s="319">
        <f t="shared" si="21"/>
        <v>1.6256273468690477E-2</v>
      </c>
      <c r="T175" s="319">
        <f t="shared" si="21"/>
        <v>1.8208323196405425E-2</v>
      </c>
      <c r="U175" s="319">
        <f t="shared" si="21"/>
        <v>1.633795485158681E-2</v>
      </c>
      <c r="V175" s="319">
        <f t="shared" si="21"/>
        <v>1.4979998963797723E-2</v>
      </c>
      <c r="W175" s="319">
        <f t="shared" si="21"/>
        <v>1.7796584507936107E-2</v>
      </c>
      <c r="X175" s="319">
        <f t="shared" si="21"/>
        <v>1.5276055030054419E-2</v>
      </c>
      <c r="Y175" s="319">
        <f t="shared" si="21"/>
        <v>1.4740310912059382E-2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0.99999999999999989</v>
      </c>
      <c r="C178" s="232">
        <f t="shared" si="22"/>
        <v>1.0000000000000002</v>
      </c>
      <c r="D178" s="232">
        <f t="shared" si="22"/>
        <v>0.99999999999999956</v>
      </c>
      <c r="E178" s="232">
        <f t="shared" si="22"/>
        <v>0.99999999999999978</v>
      </c>
      <c r="F178" s="232">
        <f t="shared" si="22"/>
        <v>1.0000000000000002</v>
      </c>
      <c r="G178" s="232">
        <f t="shared" si="22"/>
        <v>0.99999999999999944</v>
      </c>
      <c r="H178" s="232">
        <f t="shared" si="22"/>
        <v>1</v>
      </c>
      <c r="I178" s="232">
        <f t="shared" si="22"/>
        <v>1.0000000000000004</v>
      </c>
      <c r="J178" s="232">
        <f t="shared" si="22"/>
        <v>1</v>
      </c>
      <c r="K178" s="232">
        <f t="shared" si="22"/>
        <v>0.99999999999999944</v>
      </c>
      <c r="L178" s="232">
        <f t="shared" si="22"/>
        <v>0.99999999999999989</v>
      </c>
      <c r="M178" s="232">
        <f t="shared" si="22"/>
        <v>0.99999999999999978</v>
      </c>
      <c r="N178" s="232">
        <f t="shared" si="22"/>
        <v>0.99999999999999989</v>
      </c>
      <c r="O178" s="232">
        <f t="shared" si="22"/>
        <v>0.99999999999999956</v>
      </c>
      <c r="P178" s="232">
        <f t="shared" si="22"/>
        <v>1.0000000000000004</v>
      </c>
      <c r="Q178" s="232">
        <f t="shared" si="22"/>
        <v>1</v>
      </c>
      <c r="R178" s="232">
        <f t="shared" si="22"/>
        <v>1.0000000000000002</v>
      </c>
      <c r="S178" s="232">
        <f t="shared" si="22"/>
        <v>0.99999999999999967</v>
      </c>
      <c r="T178" s="232">
        <f t="shared" si="22"/>
        <v>1.0000000000000004</v>
      </c>
      <c r="U178" s="232">
        <f t="shared" si="22"/>
        <v>1.0000000000000004</v>
      </c>
      <c r="V178" s="232">
        <f t="shared" si="22"/>
        <v>1</v>
      </c>
      <c r="W178" s="232">
        <f t="shared" si="22"/>
        <v>0.99999999999999956</v>
      </c>
      <c r="X178" s="232">
        <f t="shared" si="22"/>
        <v>1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4.4243146353130256E-3</v>
      </c>
      <c r="C179" s="266">
        <f t="shared" si="23"/>
        <v>4.7687341711125462E-3</v>
      </c>
      <c r="D179" s="266">
        <f t="shared" si="23"/>
        <v>4.7225389602448932E-3</v>
      </c>
      <c r="E179" s="266">
        <f t="shared" si="23"/>
        <v>4.9889517794997991E-3</v>
      </c>
      <c r="F179" s="266">
        <f t="shared" si="23"/>
        <v>6.0732442284292011E-3</v>
      </c>
      <c r="G179" s="266">
        <f t="shared" si="23"/>
        <v>6.1767202504479585E-3</v>
      </c>
      <c r="H179" s="266">
        <f t="shared" si="23"/>
        <v>6.3827565136489982E-3</v>
      </c>
      <c r="I179" s="266">
        <f t="shared" si="23"/>
        <v>6.3098430690037254E-3</v>
      </c>
      <c r="J179" s="266">
        <f t="shared" si="23"/>
        <v>6.4697347583517126E-3</v>
      </c>
      <c r="K179" s="266">
        <f t="shared" si="23"/>
        <v>6.0800939057887833E-3</v>
      </c>
      <c r="L179" s="266">
        <f t="shared" si="23"/>
        <v>5.7338445868477268E-3</v>
      </c>
      <c r="M179" s="266">
        <f t="shared" si="23"/>
        <v>6.4429524940024874E-3</v>
      </c>
      <c r="N179" s="266">
        <f t="shared" si="23"/>
        <v>6.8193010016194067E-3</v>
      </c>
      <c r="O179" s="266">
        <f t="shared" si="23"/>
        <v>6.7319948574436706E-3</v>
      </c>
      <c r="P179" s="266">
        <f t="shared" si="23"/>
        <v>6.9045688875785782E-3</v>
      </c>
      <c r="Q179" s="266">
        <f t="shared" si="23"/>
        <v>7.4334523289882933E-3</v>
      </c>
      <c r="R179" s="266">
        <f t="shared" si="23"/>
        <v>7.3161431238915574E-3</v>
      </c>
      <c r="S179" s="266">
        <f t="shared" si="23"/>
        <v>7.0196926670687571E-3</v>
      </c>
      <c r="T179" s="266">
        <f t="shared" si="23"/>
        <v>6.6196202955207395E-3</v>
      </c>
      <c r="U179" s="266">
        <f t="shared" si="23"/>
        <v>6.3415727050953408E-3</v>
      </c>
      <c r="V179" s="266">
        <f t="shared" si="23"/>
        <v>6.4740763699500112E-3</v>
      </c>
      <c r="W179" s="266">
        <f t="shared" si="23"/>
        <v>5.899052157199206E-3</v>
      </c>
      <c r="X179" s="266">
        <f t="shared" si="23"/>
        <v>6.6412481365385606E-3</v>
      </c>
      <c r="Y179" s="266">
        <f t="shared" si="23"/>
        <v>6.5528629694252159E-3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3.511167396319425E-2</v>
      </c>
      <c r="C180" s="267">
        <f t="shared" si="24"/>
        <v>3.7845011766754845E-2</v>
      </c>
      <c r="D180" s="267">
        <f t="shared" si="24"/>
        <v>3.7478403305028385E-2</v>
      </c>
      <c r="E180" s="267">
        <f t="shared" si="24"/>
        <v>3.9592674287167007E-2</v>
      </c>
      <c r="F180" s="267">
        <f t="shared" si="24"/>
        <v>4.8197695874848248E-2</v>
      </c>
      <c r="G180" s="267">
        <f t="shared" si="24"/>
        <v>4.9018888906449613E-2</v>
      </c>
      <c r="H180" s="267">
        <f t="shared" si="24"/>
        <v>5.0654007268143141E-2</v>
      </c>
      <c r="I180" s="267">
        <f t="shared" si="24"/>
        <v>5.0075361012860031E-2</v>
      </c>
      <c r="J180" s="267">
        <f t="shared" si="24"/>
        <v>5.1344272771757474E-2</v>
      </c>
      <c r="K180" s="267">
        <f t="shared" si="24"/>
        <v>4.8252055398984049E-2</v>
      </c>
      <c r="L180" s="267">
        <f t="shared" si="24"/>
        <v>4.5504196306956277E-2</v>
      </c>
      <c r="M180" s="267">
        <f t="shared" si="24"/>
        <v>5.1131726827054441E-2</v>
      </c>
      <c r="N180" s="267">
        <f t="shared" si="24"/>
        <v>5.411845520991166E-2</v>
      </c>
      <c r="O180" s="267">
        <f t="shared" si="24"/>
        <v>5.3425587472880738E-2</v>
      </c>
      <c r="P180" s="267">
        <f t="shared" si="24"/>
        <v>5.4795147185530503E-2</v>
      </c>
      <c r="Q180" s="267">
        <f t="shared" si="24"/>
        <v>5.8992403594713541E-2</v>
      </c>
      <c r="R180" s="267">
        <f t="shared" si="24"/>
        <v>5.8061429443516749E-2</v>
      </c>
      <c r="S180" s="267">
        <f t="shared" si="24"/>
        <v>5.5708777644496214E-2</v>
      </c>
      <c r="T180" s="267">
        <f t="shared" si="24"/>
        <v>5.2533774999034027E-2</v>
      </c>
      <c r="U180" s="267">
        <f t="shared" si="24"/>
        <v>5.0327169649733945E-2</v>
      </c>
      <c r="V180" s="267">
        <f t="shared" si="24"/>
        <v>5.137872810856773E-2</v>
      </c>
      <c r="W180" s="267">
        <f t="shared" si="24"/>
        <v>4.6815295273592544E-2</v>
      </c>
      <c r="X180" s="267">
        <f t="shared" si="24"/>
        <v>5.270541507550696E-2</v>
      </c>
      <c r="Y180" s="267">
        <f t="shared" si="24"/>
        <v>5.2003984136103021E-2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3.9303377711376299E-2</v>
      </c>
      <c r="C181" s="267">
        <f t="shared" si="25"/>
        <v>4.2363026995507196E-2</v>
      </c>
      <c r="D181" s="267">
        <f t="shared" si="25"/>
        <v>4.19526520626992E-2</v>
      </c>
      <c r="E181" s="267">
        <f t="shared" si="25"/>
        <v>4.4319329056860889E-2</v>
      </c>
      <c r="F181" s="267">
        <f t="shared" si="25"/>
        <v>5.3951635794207177E-2</v>
      </c>
      <c r="G181" s="267">
        <f t="shared" si="25"/>
        <v>5.4870864536442923E-2</v>
      </c>
      <c r="H181" s="267">
        <f t="shared" si="25"/>
        <v>5.6701186686273046E-2</v>
      </c>
      <c r="I181" s="267">
        <f t="shared" si="25"/>
        <v>5.6053460452641833E-2</v>
      </c>
      <c r="J181" s="267">
        <f t="shared" si="25"/>
        <v>5.747385750333877E-2</v>
      </c>
      <c r="K181" s="267">
        <f t="shared" si="25"/>
        <v>5.4012484869974987E-2</v>
      </c>
      <c r="L181" s="267">
        <f t="shared" si="25"/>
        <v>5.0936580716136624E-2</v>
      </c>
      <c r="M181" s="267">
        <f t="shared" si="25"/>
        <v>5.7235937387241753E-2</v>
      </c>
      <c r="N181" s="267">
        <f t="shared" si="25"/>
        <v>6.0579227538425581E-2</v>
      </c>
      <c r="O181" s="267">
        <f t="shared" si="25"/>
        <v>5.9803643827973631E-2</v>
      </c>
      <c r="P181" s="267">
        <f t="shared" si="25"/>
        <v>6.1336704391847151E-2</v>
      </c>
      <c r="Q181" s="267">
        <f t="shared" si="25"/>
        <v>6.6035037891256559E-2</v>
      </c>
      <c r="R181" s="267">
        <f t="shared" si="25"/>
        <v>6.4992922133905576E-2</v>
      </c>
      <c r="S181" s="267">
        <f t="shared" si="25"/>
        <v>6.2359405931368982E-2</v>
      </c>
      <c r="T181" s="267">
        <f t="shared" si="25"/>
        <v>5.8805364949442919E-2</v>
      </c>
      <c r="U181" s="267">
        <f t="shared" si="25"/>
        <v>5.633533052173674E-2</v>
      </c>
      <c r="V181" s="267">
        <f t="shared" si="25"/>
        <v>5.7512426189019958E-2</v>
      </c>
      <c r="W181" s="267">
        <f t="shared" si="25"/>
        <v>5.2404201370074031E-2</v>
      </c>
      <c r="X181" s="267">
        <f t="shared" si="25"/>
        <v>5.8997495770750287E-2</v>
      </c>
      <c r="Y181" s="267">
        <f t="shared" si="25"/>
        <v>5.8212326565239426E-2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6.3275100515064284E-2</v>
      </c>
      <c r="C182" s="267">
        <f t="shared" si="26"/>
        <v>6.8200876040412875E-2</v>
      </c>
      <c r="D182" s="267">
        <f t="shared" si="26"/>
        <v>6.7540207247186651E-2</v>
      </c>
      <c r="E182" s="267">
        <f t="shared" si="26"/>
        <v>7.1350356232140838E-2</v>
      </c>
      <c r="F182" s="267">
        <f t="shared" si="26"/>
        <v>8.6857552114216446E-2</v>
      </c>
      <c r="G182" s="267">
        <f t="shared" si="26"/>
        <v>8.8337432329307158E-2</v>
      </c>
      <c r="H182" s="267">
        <f t="shared" si="26"/>
        <v>9.1284095561559753E-2</v>
      </c>
      <c r="I182" s="267">
        <f t="shared" si="26"/>
        <v>9.02413113296235E-2</v>
      </c>
      <c r="J182" s="267">
        <f t="shared" si="26"/>
        <v>9.2528029962666999E-2</v>
      </c>
      <c r="K182" s="267">
        <f t="shared" si="26"/>
        <v>8.6955513958965044E-2</v>
      </c>
      <c r="L182" s="267">
        <f t="shared" si="26"/>
        <v>8.2003569473733343E-2</v>
      </c>
      <c r="M182" s="267">
        <f t="shared" si="26"/>
        <v>9.2144998779669252E-2</v>
      </c>
      <c r="N182" s="267">
        <f t="shared" si="26"/>
        <v>9.7527412014497938E-2</v>
      </c>
      <c r="O182" s="267">
        <f t="shared" si="26"/>
        <v>9.6278788102398649E-2</v>
      </c>
      <c r="P182" s="267">
        <f t="shared" si="26"/>
        <v>9.8746885424392958E-2</v>
      </c>
      <c r="Q182" s="267">
        <f t="shared" si="26"/>
        <v>0.1063108033810518</v>
      </c>
      <c r="R182" s="267">
        <f t="shared" si="26"/>
        <v>0.1046330855070577</v>
      </c>
      <c r="S182" s="267">
        <f t="shared" si="26"/>
        <v>0.10039334805631639</v>
      </c>
      <c r="T182" s="267">
        <f t="shared" si="26"/>
        <v>9.4671643880725007E-2</v>
      </c>
      <c r="U182" s="267">
        <f t="shared" si="26"/>
        <v>9.0695098204765429E-2</v>
      </c>
      <c r="V182" s="267">
        <f t="shared" si="26"/>
        <v>9.2590122271402717E-2</v>
      </c>
      <c r="W182" s="267">
        <f t="shared" si="26"/>
        <v>8.4366314097816808E-2</v>
      </c>
      <c r="X182" s="267">
        <f t="shared" si="26"/>
        <v>9.4980958187488668E-2</v>
      </c>
      <c r="Y182" s="267">
        <f t="shared" si="26"/>
        <v>9.3716902442334354E-2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1.9214385522078062E-2</v>
      </c>
      <c r="C183" s="268">
        <f t="shared" si="27"/>
        <v>2.1460172630621301E-2</v>
      </c>
      <c r="D183" s="268">
        <f t="shared" si="27"/>
        <v>2.0754140175956563E-2</v>
      </c>
      <c r="E183" s="268">
        <f t="shared" si="27"/>
        <v>1.9171136441575254E-2</v>
      </c>
      <c r="F183" s="268">
        <f t="shared" si="27"/>
        <v>2.1720164662758345E-2</v>
      </c>
      <c r="G183" s="268">
        <f t="shared" si="27"/>
        <v>2.2101146191622456E-2</v>
      </c>
      <c r="H183" s="268">
        <f t="shared" si="27"/>
        <v>2.2423863218643047E-2</v>
      </c>
      <c r="I183" s="268">
        <f t="shared" si="27"/>
        <v>2.2105233664829065E-2</v>
      </c>
      <c r="J183" s="268">
        <f t="shared" si="27"/>
        <v>2.3303259575935646E-2</v>
      </c>
      <c r="K183" s="268">
        <f t="shared" si="27"/>
        <v>2.381815706310313E-2</v>
      </c>
      <c r="L183" s="268">
        <f t="shared" si="27"/>
        <v>2.4640108563804105E-2</v>
      </c>
      <c r="M183" s="268">
        <f t="shared" si="27"/>
        <v>2.5478566758325476E-2</v>
      </c>
      <c r="N183" s="268">
        <f t="shared" si="27"/>
        <v>2.557347152926889E-2</v>
      </c>
      <c r="O183" s="268">
        <f t="shared" si="27"/>
        <v>2.5832038454997135E-2</v>
      </c>
      <c r="P183" s="268">
        <f t="shared" si="27"/>
        <v>2.5617970386458438E-2</v>
      </c>
      <c r="Q183" s="268">
        <f t="shared" si="27"/>
        <v>2.5965673104445388E-2</v>
      </c>
      <c r="R183" s="268">
        <f t="shared" si="27"/>
        <v>2.5137469761806024E-2</v>
      </c>
      <c r="S183" s="268">
        <f t="shared" si="27"/>
        <v>2.4812411569445941E-2</v>
      </c>
      <c r="T183" s="268">
        <f t="shared" si="27"/>
        <v>2.4762415656190952E-2</v>
      </c>
      <c r="U183" s="268">
        <f t="shared" si="27"/>
        <v>2.4054586885336626E-2</v>
      </c>
      <c r="V183" s="268">
        <f t="shared" si="27"/>
        <v>2.4479237710889647E-2</v>
      </c>
      <c r="W183" s="268">
        <f t="shared" si="27"/>
        <v>2.4301695460807807E-2</v>
      </c>
      <c r="X183" s="268">
        <f t="shared" si="27"/>
        <v>2.4927766541771416E-2</v>
      </c>
      <c r="Y183" s="268">
        <f t="shared" si="27"/>
        <v>2.5889577907180678E-2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0.55819453693785692</v>
      </c>
      <c r="C184" s="269">
        <f t="shared" si="28"/>
        <v>0.54626221308879186</v>
      </c>
      <c r="D184" s="269">
        <f t="shared" si="28"/>
        <v>0.55041053393980832</v>
      </c>
      <c r="E184" s="269">
        <f t="shared" si="28"/>
        <v>0.57578334766167794</v>
      </c>
      <c r="F184" s="269">
        <f t="shared" si="28"/>
        <v>0.52436645459606712</v>
      </c>
      <c r="G184" s="269">
        <f t="shared" si="28"/>
        <v>0.52142362145163901</v>
      </c>
      <c r="H184" s="269">
        <f t="shared" si="28"/>
        <v>0.51696627327549904</v>
      </c>
      <c r="I184" s="269">
        <f t="shared" si="28"/>
        <v>0.52034780205918785</v>
      </c>
      <c r="J184" s="269">
        <f t="shared" si="28"/>
        <v>0.49132577562590857</v>
      </c>
      <c r="K184" s="269">
        <f t="shared" si="28"/>
        <v>0.50181805671032542</v>
      </c>
      <c r="L184" s="269">
        <f t="shared" si="28"/>
        <v>0.50284802877459289</v>
      </c>
      <c r="M184" s="269">
        <f t="shared" si="28"/>
        <v>0.48052004993323627</v>
      </c>
      <c r="N184" s="269">
        <f t="shared" si="28"/>
        <v>0.46956119856208145</v>
      </c>
      <c r="O184" s="269">
        <f t="shared" si="28"/>
        <v>0.4719516971790676</v>
      </c>
      <c r="P184" s="269">
        <f t="shared" si="28"/>
        <v>0.46716492248217328</v>
      </c>
      <c r="Q184" s="269">
        <f t="shared" si="28"/>
        <v>0.45320617665959451</v>
      </c>
      <c r="R184" s="269">
        <f t="shared" si="28"/>
        <v>0.45749062318064709</v>
      </c>
      <c r="S184" s="269">
        <f t="shared" si="28"/>
        <v>0.46746605920838707</v>
      </c>
      <c r="T184" s="269">
        <f t="shared" si="28"/>
        <v>0.47895899235167588</v>
      </c>
      <c r="U184" s="269">
        <f t="shared" si="28"/>
        <v>0.49264909503336768</v>
      </c>
      <c r="V184" s="269">
        <f t="shared" si="28"/>
        <v>0.49095477404947657</v>
      </c>
      <c r="W184" s="269">
        <f t="shared" si="28"/>
        <v>0.50584678164893238</v>
      </c>
      <c r="X184" s="269">
        <f t="shared" si="28"/>
        <v>0.48242070251426117</v>
      </c>
      <c r="Y184" s="269">
        <f t="shared" si="28"/>
        <v>0.48173544459690093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0.55800693567331094</v>
      </c>
      <c r="C185" s="318">
        <f t="shared" si="29"/>
        <v>0.54606000763223494</v>
      </c>
      <c r="D185" s="318">
        <f t="shared" si="29"/>
        <v>0.55021028726798749</v>
      </c>
      <c r="E185" s="318">
        <f t="shared" si="29"/>
        <v>0.57557180446465417</v>
      </c>
      <c r="F185" s="318">
        <f t="shared" si="29"/>
        <v>0.52410893486904397</v>
      </c>
      <c r="G185" s="318">
        <f t="shared" si="29"/>
        <v>0.52116171409982404</v>
      </c>
      <c r="H185" s="318">
        <f t="shared" si="29"/>
        <v>0.51669562950534487</v>
      </c>
      <c r="I185" s="318">
        <f t="shared" si="29"/>
        <v>0.52008024998922797</v>
      </c>
      <c r="J185" s="318">
        <f t="shared" si="29"/>
        <v>0.49105144377521776</v>
      </c>
      <c r="K185" s="318">
        <f t="shared" si="29"/>
        <v>0.50156024654099873</v>
      </c>
      <c r="L185" s="318">
        <f t="shared" si="29"/>
        <v>0.50260490038435202</v>
      </c>
      <c r="M185" s="318">
        <f t="shared" si="29"/>
        <v>0.48024685371304948</v>
      </c>
      <c r="N185" s="318">
        <f t="shared" si="29"/>
        <v>0.4692720442869735</v>
      </c>
      <c r="O185" s="318">
        <f t="shared" si="29"/>
        <v>0.47166624488819897</v>
      </c>
      <c r="P185" s="318">
        <f t="shared" si="29"/>
        <v>0.46687215264973053</v>
      </c>
      <c r="Q185" s="318">
        <f t="shared" si="29"/>
        <v>0.45289098093510199</v>
      </c>
      <c r="R185" s="318">
        <f t="shared" si="29"/>
        <v>0.45718040164018819</v>
      </c>
      <c r="S185" s="318">
        <f t="shared" si="29"/>
        <v>0.46716840785905595</v>
      </c>
      <c r="T185" s="318">
        <f t="shared" si="29"/>
        <v>0.47867830500445563</v>
      </c>
      <c r="U185" s="318">
        <f t="shared" si="29"/>
        <v>0.49238019755279738</v>
      </c>
      <c r="V185" s="318">
        <f t="shared" si="29"/>
        <v>0.49068025810432297</v>
      </c>
      <c r="W185" s="318">
        <f t="shared" si="29"/>
        <v>0.5055966480722015</v>
      </c>
      <c r="X185" s="318">
        <f t="shared" si="29"/>
        <v>0.48213909809611383</v>
      </c>
      <c r="Y185" s="318">
        <f t="shared" si="29"/>
        <v>0.4814575879160834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1.8760126454598017E-4</v>
      </c>
      <c r="C186" s="318">
        <f t="shared" si="30"/>
        <v>2.022054565567859E-4</v>
      </c>
      <c r="D186" s="318">
        <f t="shared" si="30"/>
        <v>2.0024667182082492E-4</v>
      </c>
      <c r="E186" s="318">
        <f t="shared" si="30"/>
        <v>2.1154319702374909E-4</v>
      </c>
      <c r="F186" s="318">
        <f t="shared" si="30"/>
        <v>2.5751972702304962E-4</v>
      </c>
      <c r="G186" s="318">
        <f t="shared" si="30"/>
        <v>2.6190735181491376E-4</v>
      </c>
      <c r="H186" s="318">
        <f t="shared" si="30"/>
        <v>2.7064377015422755E-4</v>
      </c>
      <c r="I186" s="318">
        <f t="shared" si="30"/>
        <v>2.6755206995987898E-4</v>
      </c>
      <c r="J186" s="318">
        <f t="shared" si="30"/>
        <v>2.7433185069081093E-4</v>
      </c>
      <c r="K186" s="318">
        <f t="shared" si="30"/>
        <v>2.5781016932661748E-4</v>
      </c>
      <c r="L186" s="318">
        <f t="shared" si="30"/>
        <v>2.431283902408651E-4</v>
      </c>
      <c r="M186" s="318">
        <f t="shared" si="30"/>
        <v>2.7319622018677383E-4</v>
      </c>
      <c r="N186" s="318">
        <f t="shared" si="30"/>
        <v>2.8915427510795846E-4</v>
      </c>
      <c r="O186" s="318">
        <f t="shared" si="30"/>
        <v>2.8545229086857511E-4</v>
      </c>
      <c r="P186" s="318">
        <f t="shared" si="30"/>
        <v>2.9276983244274366E-4</v>
      </c>
      <c r="Q186" s="318">
        <f t="shared" si="30"/>
        <v>3.1519572449254635E-4</v>
      </c>
      <c r="R186" s="318">
        <f t="shared" si="30"/>
        <v>3.102215404588481E-4</v>
      </c>
      <c r="S186" s="318">
        <f t="shared" si="30"/>
        <v>2.976513493310971E-4</v>
      </c>
      <c r="T186" s="318">
        <f t="shared" si="30"/>
        <v>2.8068734722029164E-4</v>
      </c>
      <c r="U186" s="318">
        <f t="shared" si="30"/>
        <v>2.6889748057034056E-4</v>
      </c>
      <c r="V186" s="318">
        <f t="shared" si="30"/>
        <v>2.7451594515360233E-4</v>
      </c>
      <c r="W186" s="318">
        <f t="shared" si="30"/>
        <v>2.5013357673079792E-4</v>
      </c>
      <c r="X186" s="318">
        <f t="shared" si="30"/>
        <v>2.8160441814738111E-4</v>
      </c>
      <c r="Y186" s="318">
        <f t="shared" si="30"/>
        <v>2.7785668081757489E-4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0.23623727213836093</v>
      </c>
      <c r="C187" s="269">
        <f t="shared" si="31"/>
        <v>0.23375501455268688</v>
      </c>
      <c r="D187" s="269">
        <f t="shared" si="31"/>
        <v>0.23257170879366973</v>
      </c>
      <c r="E187" s="269">
        <f t="shared" si="31"/>
        <v>0.20008313537351582</v>
      </c>
      <c r="F187" s="269">
        <f t="shared" si="31"/>
        <v>0.20909675118769505</v>
      </c>
      <c r="G187" s="269">
        <f t="shared" si="31"/>
        <v>0.20759982177539818</v>
      </c>
      <c r="H187" s="269">
        <f t="shared" si="31"/>
        <v>0.20419383947288786</v>
      </c>
      <c r="I187" s="269">
        <f t="shared" si="31"/>
        <v>0.20386941237897235</v>
      </c>
      <c r="J187" s="269">
        <f t="shared" si="31"/>
        <v>0.22578496454655153</v>
      </c>
      <c r="K187" s="269">
        <f t="shared" si="31"/>
        <v>0.22792000158083281</v>
      </c>
      <c r="L187" s="269">
        <f t="shared" si="31"/>
        <v>0.23711362312014861</v>
      </c>
      <c r="M187" s="269">
        <f t="shared" si="31"/>
        <v>0.2329112593305854</v>
      </c>
      <c r="N187" s="269">
        <f t="shared" si="31"/>
        <v>0.23062801081018491</v>
      </c>
      <c r="O187" s="269">
        <f t="shared" si="31"/>
        <v>0.23083707298703388</v>
      </c>
      <c r="P187" s="269">
        <f t="shared" si="31"/>
        <v>0.22971252695815489</v>
      </c>
      <c r="Q187" s="269">
        <f t="shared" si="31"/>
        <v>0.22456373719515488</v>
      </c>
      <c r="R187" s="269">
        <f t="shared" si="31"/>
        <v>0.22598355858328109</v>
      </c>
      <c r="S187" s="269">
        <f t="shared" si="31"/>
        <v>0.22686296116638285</v>
      </c>
      <c r="T187" s="269">
        <f t="shared" si="31"/>
        <v>0.22914589957181272</v>
      </c>
      <c r="U187" s="269">
        <f t="shared" si="31"/>
        <v>0.22639476455689458</v>
      </c>
      <c r="V187" s="269">
        <f t="shared" si="31"/>
        <v>0.22252007247654204</v>
      </c>
      <c r="W187" s="269">
        <f t="shared" si="31"/>
        <v>0.22730663393135114</v>
      </c>
      <c r="X187" s="269">
        <f t="shared" si="31"/>
        <v>0.22513314821719077</v>
      </c>
      <c r="Y187" s="269">
        <f t="shared" si="31"/>
        <v>0.22635638426316143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0.23528904138246082</v>
      </c>
      <c r="C188" s="318">
        <f t="shared" si="32"/>
        <v>0.23258350826438506</v>
      </c>
      <c r="D188" s="318">
        <f t="shared" si="32"/>
        <v>0.23139329715096241</v>
      </c>
      <c r="E188" s="318">
        <f t="shared" si="32"/>
        <v>0.19781468315046935</v>
      </c>
      <c r="F188" s="318">
        <f t="shared" si="32"/>
        <v>0.20582248914424164</v>
      </c>
      <c r="G188" s="318">
        <f t="shared" si="32"/>
        <v>0.20412370381190198</v>
      </c>
      <c r="H188" s="318">
        <f t="shared" si="32"/>
        <v>0.20024689810695506</v>
      </c>
      <c r="I188" s="318">
        <f t="shared" si="32"/>
        <v>0.19995881000527566</v>
      </c>
      <c r="J188" s="318">
        <f t="shared" si="32"/>
        <v>0.22297446128654777</v>
      </c>
      <c r="K188" s="318">
        <f t="shared" si="32"/>
        <v>0.22562091267269374</v>
      </c>
      <c r="L188" s="318">
        <f t="shared" si="32"/>
        <v>0.23543797945394471</v>
      </c>
      <c r="M188" s="318">
        <f t="shared" si="32"/>
        <v>0.23066680560112265</v>
      </c>
      <c r="N188" s="318">
        <f t="shared" si="32"/>
        <v>0.22798422147463032</v>
      </c>
      <c r="O188" s="318">
        <f t="shared" si="32"/>
        <v>0.22828620266066593</v>
      </c>
      <c r="P188" s="318">
        <f t="shared" si="32"/>
        <v>0.22696352642177109</v>
      </c>
      <c r="Q188" s="318">
        <f t="shared" si="32"/>
        <v>0.22103595309332755</v>
      </c>
      <c r="R188" s="318">
        <f t="shared" si="32"/>
        <v>0.2225472398376542</v>
      </c>
      <c r="S188" s="318">
        <f t="shared" si="32"/>
        <v>0.22375058568796249</v>
      </c>
      <c r="T188" s="318">
        <f t="shared" si="32"/>
        <v>0.22645933730713769</v>
      </c>
      <c r="U188" s="318">
        <f t="shared" si="32"/>
        <v>0.22383438744485515</v>
      </c>
      <c r="V188" s="318">
        <f t="shared" si="32"/>
        <v>0.21968627212176009</v>
      </c>
      <c r="W188" s="318">
        <f t="shared" si="32"/>
        <v>0.22523779315562592</v>
      </c>
      <c r="X188" s="318">
        <f t="shared" si="32"/>
        <v>0.22229035590202798</v>
      </c>
      <c r="Y188" s="318">
        <f t="shared" si="32"/>
        <v>0.22373853660863996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9.4823075590008438E-4</v>
      </c>
      <c r="C189" s="318">
        <f t="shared" si="33"/>
        <v>1.1715062883018259E-3</v>
      </c>
      <c r="D189" s="318">
        <f t="shared" si="33"/>
        <v>1.1784116427072805E-3</v>
      </c>
      <c r="E189" s="318">
        <f t="shared" si="33"/>
        <v>2.2684522230464127E-3</v>
      </c>
      <c r="F189" s="318">
        <f t="shared" si="33"/>
        <v>3.2742620434534015E-3</v>
      </c>
      <c r="G189" s="318">
        <f t="shared" si="33"/>
        <v>3.4761179634961435E-3</v>
      </c>
      <c r="H189" s="318">
        <f t="shared" si="33"/>
        <v>3.9469413659328281E-3</v>
      </c>
      <c r="I189" s="318">
        <f t="shared" si="33"/>
        <v>3.910602373696755E-3</v>
      </c>
      <c r="J189" s="318">
        <f t="shared" si="33"/>
        <v>2.8105032600037301E-3</v>
      </c>
      <c r="K189" s="318">
        <f t="shared" si="33"/>
        <v>2.299088908139011E-3</v>
      </c>
      <c r="L189" s="318">
        <f t="shared" si="33"/>
        <v>1.6756436662039027E-3</v>
      </c>
      <c r="M189" s="318">
        <f t="shared" si="33"/>
        <v>2.244453729462738E-3</v>
      </c>
      <c r="N189" s="318">
        <f t="shared" si="33"/>
        <v>2.643789335554749E-3</v>
      </c>
      <c r="O189" s="318">
        <f t="shared" si="33"/>
        <v>2.5508703263679654E-3</v>
      </c>
      <c r="P189" s="318">
        <f t="shared" si="33"/>
        <v>2.7490005363838155E-3</v>
      </c>
      <c r="Q189" s="318">
        <f t="shared" si="33"/>
        <v>3.5277841018273737E-3</v>
      </c>
      <c r="R189" s="318">
        <f t="shared" si="33"/>
        <v>3.4363187456269806E-3</v>
      </c>
      <c r="S189" s="318">
        <f t="shared" si="33"/>
        <v>3.1123754784202879E-3</v>
      </c>
      <c r="T189" s="318">
        <f t="shared" si="33"/>
        <v>2.6865622646750982E-3</v>
      </c>
      <c r="U189" s="318">
        <f t="shared" si="33"/>
        <v>2.5603771120393404E-3</v>
      </c>
      <c r="V189" s="318">
        <f t="shared" si="33"/>
        <v>2.8338003547818407E-3</v>
      </c>
      <c r="W189" s="318">
        <f t="shared" si="33"/>
        <v>2.0688407757252646E-3</v>
      </c>
      <c r="X189" s="318">
        <f t="shared" si="33"/>
        <v>2.8427923151628245E-3</v>
      </c>
      <c r="Y189" s="318">
        <f t="shared" si="33"/>
        <v>2.617847654521457E-3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3.2238067196499201E-2</v>
      </c>
      <c r="C190" s="269">
        <f t="shared" si="34"/>
        <v>3.2409416632955518E-2</v>
      </c>
      <c r="D190" s="269">
        <f t="shared" si="34"/>
        <v>3.1759589223322546E-2</v>
      </c>
      <c r="E190" s="269">
        <f t="shared" si="34"/>
        <v>3.1178178958781496E-2</v>
      </c>
      <c r="F190" s="269">
        <f t="shared" si="34"/>
        <v>3.3262390147844885E-2</v>
      </c>
      <c r="G190" s="269">
        <f t="shared" si="34"/>
        <v>3.3716707019229041E-2</v>
      </c>
      <c r="H190" s="269">
        <f t="shared" si="34"/>
        <v>3.4080292294149411E-2</v>
      </c>
      <c r="I190" s="269">
        <f t="shared" si="34"/>
        <v>3.3881673281858579E-2</v>
      </c>
      <c r="J190" s="269">
        <f t="shared" si="34"/>
        <v>3.4220484807266763E-2</v>
      </c>
      <c r="K190" s="269">
        <f t="shared" si="34"/>
        <v>3.4650944876035018E-2</v>
      </c>
      <c r="L190" s="269">
        <f t="shared" si="34"/>
        <v>3.5666582980949928E-2</v>
      </c>
      <c r="M190" s="269">
        <f t="shared" si="34"/>
        <v>3.6657536858287453E-2</v>
      </c>
      <c r="N190" s="269">
        <f t="shared" si="34"/>
        <v>3.6695079331036315E-2</v>
      </c>
      <c r="O190" s="269">
        <f t="shared" si="34"/>
        <v>3.6878157305141171E-2</v>
      </c>
      <c r="P190" s="269">
        <f t="shared" si="34"/>
        <v>3.6992135012862672E-2</v>
      </c>
      <c r="Q190" s="269">
        <f t="shared" si="34"/>
        <v>3.7328942233318819E-2</v>
      </c>
      <c r="R190" s="269">
        <f t="shared" si="34"/>
        <v>3.6539204303101709E-2</v>
      </c>
      <c r="S190" s="269">
        <f t="shared" si="34"/>
        <v>3.6335922960851127E-2</v>
      </c>
      <c r="T190" s="269">
        <f t="shared" si="34"/>
        <v>3.6546092557005402E-2</v>
      </c>
      <c r="U190" s="269">
        <f t="shared" si="34"/>
        <v>3.6000410774051333E-2</v>
      </c>
      <c r="V190" s="269">
        <f t="shared" si="34"/>
        <v>3.6529165442479618E-2</v>
      </c>
      <c r="W190" s="269">
        <f t="shared" si="34"/>
        <v>3.7058423176974088E-2</v>
      </c>
      <c r="X190" s="269">
        <f t="shared" si="34"/>
        <v>3.6178402744958475E-2</v>
      </c>
      <c r="Y190" s="269">
        <f t="shared" si="34"/>
        <v>3.7757405425288937E-2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1.3367934596019159E-2</v>
      </c>
      <c r="C191" s="318">
        <f t="shared" si="35"/>
        <v>1.2719674452117528E-2</v>
      </c>
      <c r="D191" s="318">
        <f t="shared" si="35"/>
        <v>1.1631246233636185E-2</v>
      </c>
      <c r="E191" s="318">
        <f t="shared" si="35"/>
        <v>8.6484756287844508E-3</v>
      </c>
      <c r="F191" s="318">
        <f t="shared" si="35"/>
        <v>9.5719907547256768E-3</v>
      </c>
      <c r="G191" s="318">
        <f t="shared" si="35"/>
        <v>1.025139815169283E-2</v>
      </c>
      <c r="H191" s="318">
        <f t="shared" si="35"/>
        <v>1.0291370308345451E-2</v>
      </c>
      <c r="I191" s="318">
        <f t="shared" si="35"/>
        <v>1.0067453113605634E-2</v>
      </c>
      <c r="J191" s="318">
        <f t="shared" si="35"/>
        <v>1.0819854303115434E-2</v>
      </c>
      <c r="K191" s="318">
        <f t="shared" si="35"/>
        <v>1.3231185960427492E-2</v>
      </c>
      <c r="L191" s="318">
        <f t="shared" si="35"/>
        <v>1.6380791937821323E-2</v>
      </c>
      <c r="M191" s="318">
        <f t="shared" si="35"/>
        <v>1.653877158025964E-2</v>
      </c>
      <c r="N191" s="318">
        <f t="shared" si="35"/>
        <v>1.5544845050580335E-2</v>
      </c>
      <c r="O191" s="318">
        <f t="shared" si="35"/>
        <v>1.61994275942637E-2</v>
      </c>
      <c r="P191" s="318">
        <f t="shared" si="35"/>
        <v>1.5991212733683983E-2</v>
      </c>
      <c r="Q191" s="318">
        <f t="shared" si="35"/>
        <v>1.5213521551984145E-2</v>
      </c>
      <c r="R191" s="318">
        <f t="shared" si="35"/>
        <v>1.3538778294988502E-2</v>
      </c>
      <c r="S191" s="318">
        <f t="shared" si="35"/>
        <v>1.404214215192533E-2</v>
      </c>
      <c r="T191" s="318">
        <f t="shared" si="35"/>
        <v>1.5760694083266438E-2</v>
      </c>
      <c r="U191" s="318">
        <f t="shared" si="35"/>
        <v>1.5337209466269749E-2</v>
      </c>
      <c r="V191" s="318">
        <f t="shared" si="35"/>
        <v>1.608387393214443E-2</v>
      </c>
      <c r="W191" s="318">
        <f t="shared" si="35"/>
        <v>1.8512859903377255E-2</v>
      </c>
      <c r="X191" s="318">
        <f t="shared" si="35"/>
        <v>1.4852547725701977E-2</v>
      </c>
      <c r="Y191" s="318">
        <f t="shared" si="35"/>
        <v>1.8536395477660443E-2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1.2239312521979693E-2</v>
      </c>
      <c r="C192" s="318">
        <f t="shared" si="36"/>
        <v>1.1977268850791454E-2</v>
      </c>
      <c r="D192" s="318">
        <f t="shared" si="36"/>
        <v>1.2068300998007132E-2</v>
      </c>
      <c r="E192" s="318">
        <f t="shared" si="36"/>
        <v>1.2624579988745874E-2</v>
      </c>
      <c r="F192" s="318">
        <f t="shared" si="36"/>
        <v>1.1495794477328279E-2</v>
      </c>
      <c r="G192" s="318">
        <f t="shared" si="36"/>
        <v>1.1431150198270665E-2</v>
      </c>
      <c r="H192" s="318">
        <f t="shared" si="36"/>
        <v>1.1333191191658192E-2</v>
      </c>
      <c r="I192" s="318">
        <f t="shared" si="36"/>
        <v>1.1407429386960466E-2</v>
      </c>
      <c r="J192" s="318">
        <f t="shared" si="36"/>
        <v>1.0770712155185288E-2</v>
      </c>
      <c r="K192" s="318">
        <f t="shared" si="36"/>
        <v>1.1001212016494436E-2</v>
      </c>
      <c r="L192" s="318">
        <f t="shared" si="36"/>
        <v>1.1024125432168493E-2</v>
      </c>
      <c r="M192" s="318">
        <f t="shared" si="36"/>
        <v>1.0533724501468795E-2</v>
      </c>
      <c r="N192" s="318">
        <f t="shared" si="36"/>
        <v>1.029300325976445E-2</v>
      </c>
      <c r="O192" s="318">
        <f t="shared" si="36"/>
        <v>1.0345517605958652E-2</v>
      </c>
      <c r="P192" s="318">
        <f t="shared" si="36"/>
        <v>1.0240364086504606E-2</v>
      </c>
      <c r="Q192" s="318">
        <f t="shared" si="36"/>
        <v>9.9337013568876024E-3</v>
      </c>
      <c r="R192" s="318">
        <f t="shared" si="36"/>
        <v>1.002778542142427E-2</v>
      </c>
      <c r="S192" s="318">
        <f t="shared" si="36"/>
        <v>1.0246862142104619E-2</v>
      </c>
      <c r="T192" s="318">
        <f t="shared" si="36"/>
        <v>1.0499319986716183E-2</v>
      </c>
      <c r="U192" s="318">
        <f t="shared" si="36"/>
        <v>1.0799857012908139E-2</v>
      </c>
      <c r="V192" s="318">
        <f t="shared" si="36"/>
        <v>1.0762570576399573E-2</v>
      </c>
      <c r="W192" s="318">
        <f t="shared" si="36"/>
        <v>1.1089746363733288E-2</v>
      </c>
      <c r="X192" s="318">
        <f t="shared" si="36"/>
        <v>1.0575228950413209E-2</v>
      </c>
      <c r="Y192" s="318">
        <f t="shared" si="36"/>
        <v>1.0560280720298047E-2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6.6308200785003459E-3</v>
      </c>
      <c r="C193" s="318">
        <f t="shared" si="37"/>
        <v>7.7124733300465344E-3</v>
      </c>
      <c r="D193" s="318">
        <f t="shared" si="37"/>
        <v>8.0600419916792253E-3</v>
      </c>
      <c r="E193" s="318">
        <f t="shared" si="37"/>
        <v>9.9051233412511715E-3</v>
      </c>
      <c r="F193" s="318">
        <f t="shared" si="37"/>
        <v>1.2194604915790929E-2</v>
      </c>
      <c r="G193" s="318">
        <f t="shared" si="37"/>
        <v>1.2034158669265544E-2</v>
      </c>
      <c r="H193" s="318">
        <f t="shared" si="37"/>
        <v>1.2455730794145772E-2</v>
      </c>
      <c r="I193" s="318">
        <f t="shared" si="37"/>
        <v>1.2406790781292476E-2</v>
      </c>
      <c r="J193" s="318">
        <f t="shared" si="37"/>
        <v>1.2629918348966037E-2</v>
      </c>
      <c r="K193" s="318">
        <f t="shared" si="37"/>
        <v>1.041854689911309E-2</v>
      </c>
      <c r="L193" s="318">
        <f t="shared" si="37"/>
        <v>8.2616656109601137E-3</v>
      </c>
      <c r="M193" s="318">
        <f t="shared" si="37"/>
        <v>9.5850407765590197E-3</v>
      </c>
      <c r="N193" s="318">
        <f t="shared" si="37"/>
        <v>1.0857231020691529E-2</v>
      </c>
      <c r="O193" s="318">
        <f t="shared" si="37"/>
        <v>1.033321210491882E-2</v>
      </c>
      <c r="P193" s="318">
        <f t="shared" si="37"/>
        <v>1.0760558192674081E-2</v>
      </c>
      <c r="Q193" s="318">
        <f t="shared" si="37"/>
        <v>1.2181719324447072E-2</v>
      </c>
      <c r="R193" s="318">
        <f t="shared" si="37"/>
        <v>1.2972640586688934E-2</v>
      </c>
      <c r="S193" s="318">
        <f t="shared" si="37"/>
        <v>1.2046918666821184E-2</v>
      </c>
      <c r="T193" s="318">
        <f t="shared" si="37"/>
        <v>1.0286078487022777E-2</v>
      </c>
      <c r="U193" s="318">
        <f t="shared" si="37"/>
        <v>9.8633442948734482E-3</v>
      </c>
      <c r="V193" s="318">
        <f t="shared" si="37"/>
        <v>9.6827209339356169E-3</v>
      </c>
      <c r="W193" s="318">
        <f t="shared" si="37"/>
        <v>7.4558169098635539E-3</v>
      </c>
      <c r="X193" s="318">
        <f t="shared" si="37"/>
        <v>1.0750626068843293E-2</v>
      </c>
      <c r="Y193" s="318">
        <f t="shared" si="37"/>
        <v>8.6607292273304434E-3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1.2001271380256985E-2</v>
      </c>
      <c r="C194" s="319">
        <f t="shared" si="38"/>
        <v>1.2935534121157125E-2</v>
      </c>
      <c r="D194" s="319">
        <f t="shared" si="38"/>
        <v>1.2810226292083242E-2</v>
      </c>
      <c r="E194" s="319">
        <f t="shared" si="38"/>
        <v>1.3532890208780762E-2</v>
      </c>
      <c r="F194" s="319">
        <f t="shared" si="38"/>
        <v>1.6474111393933771E-2</v>
      </c>
      <c r="G194" s="319">
        <f t="shared" si="38"/>
        <v>1.6754797539463458E-2</v>
      </c>
      <c r="H194" s="319">
        <f t="shared" si="38"/>
        <v>1.7313685709195704E-2</v>
      </c>
      <c r="I194" s="319">
        <f t="shared" si="38"/>
        <v>1.7115902751023402E-2</v>
      </c>
      <c r="J194" s="319">
        <f t="shared" si="38"/>
        <v>1.7549620448222659E-2</v>
      </c>
      <c r="K194" s="319">
        <f t="shared" si="38"/>
        <v>1.6492691635990563E-2</v>
      </c>
      <c r="L194" s="319">
        <f t="shared" si="38"/>
        <v>1.5553465476830492E-2</v>
      </c>
      <c r="M194" s="319">
        <f t="shared" si="38"/>
        <v>1.7476971631597497E-2</v>
      </c>
      <c r="N194" s="319">
        <f t="shared" si="38"/>
        <v>1.8497844002973461E-2</v>
      </c>
      <c r="O194" s="319">
        <f t="shared" si="38"/>
        <v>1.826101981306302E-2</v>
      </c>
      <c r="P194" s="319">
        <f t="shared" si="38"/>
        <v>1.8729139271001886E-2</v>
      </c>
      <c r="Q194" s="319">
        <f t="shared" si="38"/>
        <v>2.0163773611475984E-2</v>
      </c>
      <c r="R194" s="319">
        <f t="shared" si="38"/>
        <v>1.9845563962792502E-2</v>
      </c>
      <c r="S194" s="319">
        <f t="shared" si="38"/>
        <v>1.904142079568253E-2</v>
      </c>
      <c r="T194" s="319">
        <f t="shared" si="38"/>
        <v>1.7956195738592744E-2</v>
      </c>
      <c r="U194" s="319">
        <f t="shared" si="38"/>
        <v>1.7201971669018715E-2</v>
      </c>
      <c r="V194" s="319">
        <f t="shared" si="38"/>
        <v>1.756139738167195E-2</v>
      </c>
      <c r="W194" s="319">
        <f t="shared" si="38"/>
        <v>1.6001602883251791E-2</v>
      </c>
      <c r="X194" s="319">
        <f t="shared" si="38"/>
        <v>1.8014862811533767E-2</v>
      </c>
      <c r="Y194" s="319">
        <f t="shared" si="38"/>
        <v>1.7775111694366311E-2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0.99999999999999989</v>
      </c>
      <c r="D197" s="232">
        <f t="shared" si="39"/>
        <v>1</v>
      </c>
      <c r="E197" s="232">
        <f t="shared" si="39"/>
        <v>1.0000000000000002</v>
      </c>
      <c r="F197" s="232">
        <f t="shared" si="39"/>
        <v>1</v>
      </c>
      <c r="G197" s="232">
        <f t="shared" si="39"/>
        <v>1.0000000000000002</v>
      </c>
      <c r="H197" s="232">
        <f t="shared" si="39"/>
        <v>1</v>
      </c>
      <c r="I197" s="232">
        <f t="shared" si="39"/>
        <v>1</v>
      </c>
      <c r="J197" s="232">
        <f t="shared" si="39"/>
        <v>1.0000000000000002</v>
      </c>
      <c r="K197" s="232">
        <f t="shared" si="39"/>
        <v>0.99999999999999989</v>
      </c>
      <c r="L197" s="232">
        <f t="shared" si="39"/>
        <v>1.0000000000000002</v>
      </c>
      <c r="M197" s="232">
        <f t="shared" si="39"/>
        <v>1</v>
      </c>
      <c r="N197" s="232">
        <f t="shared" si="39"/>
        <v>1</v>
      </c>
      <c r="O197" s="232">
        <f t="shared" si="39"/>
        <v>1</v>
      </c>
      <c r="P197" s="232">
        <f t="shared" si="39"/>
        <v>1.0000000000000002</v>
      </c>
      <c r="Q197" s="232">
        <f t="shared" si="39"/>
        <v>1.0000000000000002</v>
      </c>
      <c r="R197" s="232">
        <f t="shared" si="39"/>
        <v>1.0000000000000002</v>
      </c>
      <c r="S197" s="232">
        <f t="shared" si="39"/>
        <v>1</v>
      </c>
      <c r="T197" s="232">
        <f t="shared" si="39"/>
        <v>1</v>
      </c>
      <c r="U197" s="232">
        <f t="shared" si="39"/>
        <v>1.0000000000000002</v>
      </c>
      <c r="V197" s="232">
        <f t="shared" si="39"/>
        <v>1</v>
      </c>
      <c r="W197" s="232">
        <f t="shared" si="39"/>
        <v>1.0000000000000002</v>
      </c>
      <c r="X197" s="232">
        <f t="shared" si="39"/>
        <v>1</v>
      </c>
      <c r="Y197" s="232">
        <f t="shared" si="39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1.7941370069505949E-3</v>
      </c>
      <c r="C198" s="266">
        <f t="shared" si="40"/>
        <v>1.9359620165494637E-3</v>
      </c>
      <c r="D198" s="266">
        <f t="shared" si="40"/>
        <v>1.9211852540680573E-3</v>
      </c>
      <c r="E198" s="266">
        <f t="shared" si="40"/>
        <v>2.0473735536844801E-3</v>
      </c>
      <c r="F198" s="266">
        <f t="shared" si="40"/>
        <v>2.4977486467962404E-3</v>
      </c>
      <c r="G198" s="266">
        <f t="shared" si="40"/>
        <v>2.5392507812397646E-3</v>
      </c>
      <c r="H198" s="266">
        <f t="shared" si="40"/>
        <v>2.6268877919123205E-3</v>
      </c>
      <c r="I198" s="266">
        <f t="shared" si="40"/>
        <v>2.5972216486255073E-3</v>
      </c>
      <c r="J198" s="266">
        <f t="shared" si="40"/>
        <v>2.6566157866054056E-3</v>
      </c>
      <c r="K198" s="266">
        <f t="shared" si="40"/>
        <v>2.4820413969683648E-3</v>
      </c>
      <c r="L198" s="266">
        <f t="shared" si="40"/>
        <v>2.3223101107057056E-3</v>
      </c>
      <c r="M198" s="266">
        <f t="shared" si="40"/>
        <v>2.6202159877912754E-3</v>
      </c>
      <c r="N198" s="266">
        <f t="shared" si="40"/>
        <v>2.7839658751556548E-3</v>
      </c>
      <c r="O198" s="266">
        <f t="shared" si="40"/>
        <v>2.7437744860453073E-3</v>
      </c>
      <c r="P198" s="266">
        <f t="shared" si="40"/>
        <v>2.8190608931373219E-3</v>
      </c>
      <c r="Q198" s="266">
        <f t="shared" si="40"/>
        <v>3.0670751509500188E-3</v>
      </c>
      <c r="R198" s="266">
        <f t="shared" si="40"/>
        <v>5.0606686284459437E-3</v>
      </c>
      <c r="S198" s="266">
        <f t="shared" si="40"/>
        <v>4.9282775442580414E-3</v>
      </c>
      <c r="T198" s="266">
        <f t="shared" si="40"/>
        <v>5.2951385302637847E-3</v>
      </c>
      <c r="U198" s="266">
        <f t="shared" si="40"/>
        <v>4.7808535321141972E-3</v>
      </c>
      <c r="V198" s="266">
        <f t="shared" si="40"/>
        <v>4.896809759460297E-3</v>
      </c>
      <c r="W198" s="266">
        <f t="shared" si="40"/>
        <v>3.9332851043606528E-3</v>
      </c>
      <c r="X198" s="266">
        <f t="shared" si="40"/>
        <v>4.1575676813637987E-3</v>
      </c>
      <c r="Y198" s="266">
        <f t="shared" si="40"/>
        <v>4.0840084858108534E-3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1.431743583230375E-2</v>
      </c>
      <c r="C199" s="267">
        <f t="shared" si="41"/>
        <v>1.5449216998670147E-2</v>
      </c>
      <c r="D199" s="267">
        <f t="shared" si="41"/>
        <v>1.5331296601388829E-2</v>
      </c>
      <c r="E199" s="267">
        <f t="shared" si="41"/>
        <v>1.6338294882761107E-2</v>
      </c>
      <c r="F199" s="267">
        <f t="shared" si="41"/>
        <v>1.9932343983311781E-2</v>
      </c>
      <c r="G199" s="267">
        <f t="shared" si="41"/>
        <v>2.0263536163450096E-2</v>
      </c>
      <c r="H199" s="267">
        <f t="shared" si="41"/>
        <v>2.0962890377748296E-2</v>
      </c>
      <c r="I199" s="267">
        <f t="shared" si="41"/>
        <v>2.0726150874992709E-2</v>
      </c>
      <c r="J199" s="267">
        <f t="shared" si="41"/>
        <v>2.1200123462397004E-2</v>
      </c>
      <c r="K199" s="267">
        <f t="shared" si="41"/>
        <v>1.9806998181602472E-2</v>
      </c>
      <c r="L199" s="267">
        <f t="shared" si="41"/>
        <v>1.8532322706643078E-2</v>
      </c>
      <c r="M199" s="267">
        <f t="shared" si="41"/>
        <v>2.0909648553395565E-2</v>
      </c>
      <c r="N199" s="267">
        <f t="shared" si="41"/>
        <v>2.2216392963551452E-2</v>
      </c>
      <c r="O199" s="267">
        <f t="shared" si="41"/>
        <v>2.189566069373633E-2</v>
      </c>
      <c r="P199" s="267">
        <f t="shared" si="41"/>
        <v>2.2496455559685116E-2</v>
      </c>
      <c r="Q199" s="267">
        <f t="shared" si="41"/>
        <v>2.4475640096859916E-2</v>
      </c>
      <c r="R199" s="267">
        <f t="shared" si="41"/>
        <v>4.0384763301592512E-2</v>
      </c>
      <c r="S199" s="267">
        <f t="shared" si="41"/>
        <v>3.9328266030042948E-2</v>
      </c>
      <c r="T199" s="267">
        <f t="shared" si="41"/>
        <v>4.2255862198097204E-2</v>
      </c>
      <c r="U199" s="267">
        <f t="shared" si="41"/>
        <v>3.8151804128954477E-2</v>
      </c>
      <c r="V199" s="267">
        <f t="shared" si="41"/>
        <v>3.9077149204582558E-2</v>
      </c>
      <c r="W199" s="267">
        <f t="shared" si="41"/>
        <v>3.1388102956281388E-2</v>
      </c>
      <c r="X199" s="267">
        <f t="shared" si="41"/>
        <v>3.3177905737287558E-2</v>
      </c>
      <c r="Y199" s="267">
        <f t="shared" si="41"/>
        <v>3.2590894233637008E-2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1.7554486635170771E-2</v>
      </c>
      <c r="C200" s="267">
        <f t="shared" si="42"/>
        <v>1.8942153923617082E-2</v>
      </c>
      <c r="D200" s="267">
        <f t="shared" si="42"/>
        <v>1.8797572724697485E-2</v>
      </c>
      <c r="E200" s="267">
        <f t="shared" si="42"/>
        <v>2.0032244776246343E-2</v>
      </c>
      <c r="F200" s="267">
        <f t="shared" si="42"/>
        <v>2.4438877894127235E-2</v>
      </c>
      <c r="G200" s="267">
        <f t="shared" si="42"/>
        <v>2.4844949817061472E-2</v>
      </c>
      <c r="H200" s="267">
        <f t="shared" si="42"/>
        <v>2.5702422087371831E-2</v>
      </c>
      <c r="I200" s="267">
        <f t="shared" si="42"/>
        <v>2.5412157791039974E-2</v>
      </c>
      <c r="J200" s="267">
        <f t="shared" si="42"/>
        <v>2.5993291560276299E-2</v>
      </c>
      <c r="K200" s="267">
        <f t="shared" si="42"/>
        <v>2.4285192469819875E-2</v>
      </c>
      <c r="L200" s="267">
        <f t="shared" si="42"/>
        <v>2.2722323681620537E-2</v>
      </c>
      <c r="M200" s="267">
        <f t="shared" si="42"/>
        <v>2.5637142738123869E-2</v>
      </c>
      <c r="N200" s="267">
        <f t="shared" si="42"/>
        <v>2.7239330975762678E-2</v>
      </c>
      <c r="O200" s="267">
        <f t="shared" si="42"/>
        <v>2.6846083860155967E-2</v>
      </c>
      <c r="P200" s="267">
        <f t="shared" si="42"/>
        <v>2.758271334942396E-2</v>
      </c>
      <c r="Q200" s="267">
        <f t="shared" si="42"/>
        <v>3.0009374723242103E-2</v>
      </c>
      <c r="R200" s="267">
        <f t="shared" si="42"/>
        <v>4.9515415745241695E-2</v>
      </c>
      <c r="S200" s="267">
        <f t="shared" si="42"/>
        <v>4.8220053401681132E-2</v>
      </c>
      <c r="T200" s="267">
        <f t="shared" si="42"/>
        <v>5.1809554231804E-2</v>
      </c>
      <c r="U200" s="267">
        <f t="shared" si="42"/>
        <v>4.6777603443368843E-2</v>
      </c>
      <c r="V200" s="267">
        <f t="shared" si="42"/>
        <v>4.791216119192767E-2</v>
      </c>
      <c r="W200" s="267">
        <f t="shared" si="42"/>
        <v>3.8484686804476941E-2</v>
      </c>
      <c r="X200" s="267">
        <f t="shared" si="42"/>
        <v>4.0679148813370668E-2</v>
      </c>
      <c r="Y200" s="267">
        <f t="shared" si="42"/>
        <v>3.9959418987707676E-2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3.2506163781949086E-2</v>
      </c>
      <c r="C201" s="267">
        <f t="shared" si="43"/>
        <v>3.5075748475056241E-2</v>
      </c>
      <c r="D201" s="267">
        <f t="shared" si="43"/>
        <v>3.4808023178979811E-2</v>
      </c>
      <c r="E201" s="267">
        <f t="shared" si="43"/>
        <v>3.7094302052224228E-2</v>
      </c>
      <c r="F201" s="267">
        <f t="shared" si="43"/>
        <v>4.5254195350944083E-2</v>
      </c>
      <c r="G201" s="267">
        <f t="shared" si="43"/>
        <v>4.6006130779674033E-2</v>
      </c>
      <c r="H201" s="267">
        <f t="shared" si="43"/>
        <v>4.7593937625665356E-2</v>
      </c>
      <c r="I201" s="267">
        <f t="shared" si="43"/>
        <v>4.7056446615377931E-2</v>
      </c>
      <c r="J201" s="267">
        <f t="shared" si="43"/>
        <v>4.8132549259369259E-2</v>
      </c>
      <c r="K201" s="267">
        <f t="shared" si="43"/>
        <v>4.4969611490575073E-2</v>
      </c>
      <c r="L201" s="267">
        <f t="shared" si="43"/>
        <v>4.2075600981767602E-2</v>
      </c>
      <c r="M201" s="267">
        <f t="shared" si="43"/>
        <v>4.7473057917683394E-2</v>
      </c>
      <c r="N201" s="267">
        <f t="shared" si="43"/>
        <v>5.0439877417711061E-2</v>
      </c>
      <c r="O201" s="267">
        <f t="shared" si="43"/>
        <v>4.9711690065249295E-2</v>
      </c>
      <c r="P201" s="267">
        <f t="shared" si="43"/>
        <v>5.1075728747917701E-2</v>
      </c>
      <c r="Q201" s="267">
        <f t="shared" si="43"/>
        <v>5.5569249618110626E-2</v>
      </c>
      <c r="R201" s="267">
        <f t="shared" si="43"/>
        <v>9.1689164564992112E-2</v>
      </c>
      <c r="S201" s="267">
        <f t="shared" si="43"/>
        <v>8.9290503677217345E-2</v>
      </c>
      <c r="T201" s="267">
        <f t="shared" si="43"/>
        <v>9.5937288872612547E-2</v>
      </c>
      <c r="U201" s="267">
        <f t="shared" si="43"/>
        <v>8.6619476288799013E-2</v>
      </c>
      <c r="V201" s="267">
        <f t="shared" si="43"/>
        <v>8.8720370536588794E-2</v>
      </c>
      <c r="W201" s="267">
        <f t="shared" si="43"/>
        <v>7.1263236479781777E-2</v>
      </c>
      <c r="X201" s="267">
        <f t="shared" si="43"/>
        <v>7.5326786896086531E-2</v>
      </c>
      <c r="Y201" s="267">
        <f t="shared" si="43"/>
        <v>7.3994041821965048E-2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3.5945010927200365E-2</v>
      </c>
      <c r="C202" s="268">
        <f t="shared" si="44"/>
        <v>4.0191058976276048E-2</v>
      </c>
      <c r="D202" s="268">
        <f t="shared" si="44"/>
        <v>3.8949416909902015E-2</v>
      </c>
      <c r="E202" s="268">
        <f t="shared" si="44"/>
        <v>3.6294277929723895E-2</v>
      </c>
      <c r="F202" s="268">
        <f t="shared" si="44"/>
        <v>4.1209146454251562E-2</v>
      </c>
      <c r="G202" s="268">
        <f t="shared" si="44"/>
        <v>4.1914566568214212E-2</v>
      </c>
      <c r="H202" s="268">
        <f t="shared" si="44"/>
        <v>4.2574170986465168E-2</v>
      </c>
      <c r="I202" s="268">
        <f t="shared" si="44"/>
        <v>4.1974746867167394E-2</v>
      </c>
      <c r="J202" s="268">
        <f t="shared" si="44"/>
        <v>4.4142961430257477E-2</v>
      </c>
      <c r="K202" s="268">
        <f t="shared" si="44"/>
        <v>4.4854849950314017E-2</v>
      </c>
      <c r="L202" s="268">
        <f t="shared" si="44"/>
        <v>4.603831628664138E-2</v>
      </c>
      <c r="M202" s="268">
        <f t="shared" si="44"/>
        <v>4.7800195936994194E-2</v>
      </c>
      <c r="N202" s="268">
        <f t="shared" si="44"/>
        <v>4.8163301918079451E-2</v>
      </c>
      <c r="O202" s="268">
        <f t="shared" si="44"/>
        <v>4.8569746414636419E-2</v>
      </c>
      <c r="P202" s="268">
        <f t="shared" si="44"/>
        <v>4.825197886797411E-2</v>
      </c>
      <c r="Q202" s="268">
        <f t="shared" si="44"/>
        <v>4.9076651895911649E-2</v>
      </c>
      <c r="R202" s="268">
        <f t="shared" si="44"/>
        <v>4.1358684757356406E-2</v>
      </c>
      <c r="S202" s="268">
        <f t="shared" si="44"/>
        <v>4.0794754805229719E-2</v>
      </c>
      <c r="T202" s="268">
        <f t="shared" si="44"/>
        <v>3.8988310701978543E-2</v>
      </c>
      <c r="U202" s="268">
        <f t="shared" si="44"/>
        <v>3.9041348972821736E-2</v>
      </c>
      <c r="V202" s="268">
        <f t="shared" si="44"/>
        <v>3.95234780652957E-2</v>
      </c>
      <c r="W202" s="268">
        <f t="shared" si="44"/>
        <v>4.1034021590858359E-2</v>
      </c>
      <c r="X202" s="268">
        <f t="shared" si="44"/>
        <v>4.270382285894779E-2</v>
      </c>
      <c r="Y202" s="268">
        <f t="shared" si="44"/>
        <v>4.4154430222791911E-2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0.5007745606216758</v>
      </c>
      <c r="C203" s="269">
        <f t="shared" si="45"/>
        <v>0.49062322230930894</v>
      </c>
      <c r="D203" s="269">
        <f t="shared" si="45"/>
        <v>0.49537320234643833</v>
      </c>
      <c r="E203" s="269">
        <f t="shared" si="45"/>
        <v>0.52275669964139349</v>
      </c>
      <c r="F203" s="269">
        <f t="shared" si="45"/>
        <v>0.47713131365982492</v>
      </c>
      <c r="G203" s="269">
        <f t="shared" si="45"/>
        <v>0.47425881774665335</v>
      </c>
      <c r="H203" s="269">
        <f t="shared" si="45"/>
        <v>0.4707348309145748</v>
      </c>
      <c r="I203" s="269">
        <f t="shared" si="45"/>
        <v>0.47387453815699554</v>
      </c>
      <c r="J203" s="269">
        <f t="shared" si="45"/>
        <v>0.44637409250577653</v>
      </c>
      <c r="K203" s="269">
        <f t="shared" si="45"/>
        <v>0.45323572512205518</v>
      </c>
      <c r="L203" s="269">
        <f t="shared" si="45"/>
        <v>0.45059327867067811</v>
      </c>
      <c r="M203" s="269">
        <f t="shared" si="45"/>
        <v>0.43236713351164957</v>
      </c>
      <c r="N203" s="269">
        <f t="shared" si="45"/>
        <v>0.42414442945951086</v>
      </c>
      <c r="O203" s="269">
        <f t="shared" si="45"/>
        <v>0.42559618962530504</v>
      </c>
      <c r="P203" s="269">
        <f t="shared" si="45"/>
        <v>0.42202443685077884</v>
      </c>
      <c r="Q203" s="269">
        <f t="shared" si="45"/>
        <v>0.4108473861218665</v>
      </c>
      <c r="R203" s="269">
        <f t="shared" si="45"/>
        <v>0.3610219328124265</v>
      </c>
      <c r="S203" s="269">
        <f t="shared" si="45"/>
        <v>0.36862451022527432</v>
      </c>
      <c r="T203" s="269">
        <f t="shared" si="45"/>
        <v>0.36168406261869052</v>
      </c>
      <c r="U203" s="269">
        <f t="shared" si="45"/>
        <v>0.38348376398992823</v>
      </c>
      <c r="V203" s="269">
        <f t="shared" si="45"/>
        <v>0.38017498393284344</v>
      </c>
      <c r="W203" s="269">
        <f t="shared" si="45"/>
        <v>0.40963741996165798</v>
      </c>
      <c r="X203" s="269">
        <f t="shared" si="45"/>
        <v>0.39636795798404861</v>
      </c>
      <c r="Y203" s="269">
        <f t="shared" si="45"/>
        <v>0.3940450530428104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0.50053639187168897</v>
      </c>
      <c r="C204" s="318">
        <f t="shared" si="46"/>
        <v>0.4903662265215194</v>
      </c>
      <c r="D204" s="318">
        <f t="shared" si="46"/>
        <v>0.49511816814967308</v>
      </c>
      <c r="E204" s="318">
        <f t="shared" si="46"/>
        <v>0.5224849141544724</v>
      </c>
      <c r="F204" s="318">
        <f t="shared" si="46"/>
        <v>0.47679974161672889</v>
      </c>
      <c r="G204" s="318">
        <f t="shared" si="46"/>
        <v>0.47392173636316476</v>
      </c>
      <c r="H204" s="318">
        <f t="shared" si="46"/>
        <v>0.4703861158614146</v>
      </c>
      <c r="I204" s="318">
        <f t="shared" si="46"/>
        <v>0.47352976123578183</v>
      </c>
      <c r="J204" s="318">
        <f t="shared" si="46"/>
        <v>0.44602143110999687</v>
      </c>
      <c r="K204" s="318">
        <f t="shared" si="46"/>
        <v>0.45290623819065501</v>
      </c>
      <c r="L204" s="318">
        <f t="shared" si="46"/>
        <v>0.45028499580598841</v>
      </c>
      <c r="M204" s="318">
        <f t="shared" si="46"/>
        <v>0.43201930412956213</v>
      </c>
      <c r="N204" s="318">
        <f t="shared" si="46"/>
        <v>0.42377486254799679</v>
      </c>
      <c r="O204" s="318">
        <f t="shared" si="46"/>
        <v>0.42523195805488673</v>
      </c>
      <c r="P204" s="318">
        <f t="shared" si="46"/>
        <v>0.42165021113309159</v>
      </c>
      <c r="Q204" s="318">
        <f t="shared" si="46"/>
        <v>0.41044309653514771</v>
      </c>
      <c r="R204" s="318">
        <f t="shared" si="46"/>
        <v>0.36067555185814798</v>
      </c>
      <c r="S204" s="318">
        <f t="shared" si="46"/>
        <v>0.36829240163996979</v>
      </c>
      <c r="T204" s="318">
        <f t="shared" si="46"/>
        <v>0.36138414557870613</v>
      </c>
      <c r="U204" s="318">
        <f t="shared" si="46"/>
        <v>0.38318758752738741</v>
      </c>
      <c r="V204" s="318">
        <f t="shared" si="46"/>
        <v>0.37987419508004611</v>
      </c>
      <c r="W204" s="318">
        <f t="shared" si="46"/>
        <v>0.40935079342383923</v>
      </c>
      <c r="X204" s="318">
        <f t="shared" si="46"/>
        <v>0.39604057225325529</v>
      </c>
      <c r="Y204" s="318">
        <f t="shared" si="46"/>
        <v>0.39372345969661265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2.3816874998685154E-4</v>
      </c>
      <c r="C205" s="318">
        <f t="shared" si="47"/>
        <v>2.5699578778952582E-4</v>
      </c>
      <c r="D205" s="318">
        <f t="shared" si="47"/>
        <v>2.550341967653093E-4</v>
      </c>
      <c r="E205" s="318">
        <f t="shared" si="47"/>
        <v>2.7178548692106556E-4</v>
      </c>
      <c r="F205" s="318">
        <f t="shared" si="47"/>
        <v>3.3157204309603312E-4</v>
      </c>
      <c r="G205" s="318">
        <f t="shared" si="47"/>
        <v>3.3708138348860484E-4</v>
      </c>
      <c r="H205" s="318">
        <f t="shared" si="47"/>
        <v>3.4871505316021097E-4</v>
      </c>
      <c r="I205" s="318">
        <f t="shared" si="47"/>
        <v>3.4477692121366555E-4</v>
      </c>
      <c r="J205" s="318">
        <f t="shared" si="47"/>
        <v>3.5266139577966408E-4</v>
      </c>
      <c r="K205" s="318">
        <f t="shared" si="47"/>
        <v>3.2948693140013517E-4</v>
      </c>
      <c r="L205" s="318">
        <f t="shared" si="47"/>
        <v>3.0828286468973968E-4</v>
      </c>
      <c r="M205" s="318">
        <f t="shared" si="47"/>
        <v>3.4782938208742709E-4</v>
      </c>
      <c r="N205" s="318">
        <f t="shared" si="47"/>
        <v>3.6956691151409494E-4</v>
      </c>
      <c r="O205" s="318">
        <f t="shared" si="47"/>
        <v>3.6423157041831319E-4</v>
      </c>
      <c r="P205" s="318">
        <f t="shared" si="47"/>
        <v>3.7422571768724568E-4</v>
      </c>
      <c r="Q205" s="318">
        <f t="shared" si="47"/>
        <v>4.0428958671876049E-4</v>
      </c>
      <c r="R205" s="318">
        <f t="shared" si="47"/>
        <v>3.4638095427849198E-4</v>
      </c>
      <c r="S205" s="318">
        <f t="shared" si="47"/>
        <v>3.3210858530452057E-4</v>
      </c>
      <c r="T205" s="318">
        <f t="shared" si="47"/>
        <v>2.9991703998434718E-4</v>
      </c>
      <c r="U205" s="318">
        <f t="shared" si="47"/>
        <v>2.9617646254085256E-4</v>
      </c>
      <c r="V205" s="318">
        <f t="shared" si="47"/>
        <v>3.0078885279733331E-4</v>
      </c>
      <c r="W205" s="318">
        <f t="shared" si="47"/>
        <v>2.8662653781875367E-4</v>
      </c>
      <c r="X205" s="318">
        <f t="shared" si="47"/>
        <v>3.273857307933634E-4</v>
      </c>
      <c r="Y205" s="318">
        <f t="shared" si="47"/>
        <v>3.2159334619776887E-4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0.23792370506351779</v>
      </c>
      <c r="C206" s="269">
        <f t="shared" si="48"/>
        <v>0.23568630610121455</v>
      </c>
      <c r="D206" s="269">
        <f t="shared" si="48"/>
        <v>0.23497966159421205</v>
      </c>
      <c r="E206" s="269">
        <f t="shared" si="48"/>
        <v>0.20392851758576902</v>
      </c>
      <c r="F206" s="269">
        <f t="shared" si="48"/>
        <v>0.21357723826323266</v>
      </c>
      <c r="G206" s="269">
        <f t="shared" si="48"/>
        <v>0.21196020652501588</v>
      </c>
      <c r="H206" s="269">
        <f t="shared" si="48"/>
        <v>0.20871591930380931</v>
      </c>
      <c r="I206" s="269">
        <f t="shared" si="48"/>
        <v>0.20841176055584332</v>
      </c>
      <c r="J206" s="269">
        <f t="shared" si="48"/>
        <v>0.23025919715347842</v>
      </c>
      <c r="K206" s="269">
        <f t="shared" si="48"/>
        <v>0.23107920677648616</v>
      </c>
      <c r="L206" s="269">
        <f t="shared" si="48"/>
        <v>0.23851214453255273</v>
      </c>
      <c r="M206" s="269">
        <f t="shared" si="48"/>
        <v>0.23524605098379048</v>
      </c>
      <c r="N206" s="269">
        <f t="shared" si="48"/>
        <v>0.23383838092600523</v>
      </c>
      <c r="O206" s="269">
        <f t="shared" si="48"/>
        <v>0.23366296955290894</v>
      </c>
      <c r="P206" s="269">
        <f t="shared" si="48"/>
        <v>0.2329336673682455</v>
      </c>
      <c r="Q206" s="269">
        <f t="shared" si="48"/>
        <v>0.22850312511724472</v>
      </c>
      <c r="R206" s="269">
        <f t="shared" si="48"/>
        <v>0.20017008648739029</v>
      </c>
      <c r="S206" s="269">
        <f t="shared" si="48"/>
        <v>0.20080573994308171</v>
      </c>
      <c r="T206" s="269">
        <f t="shared" si="48"/>
        <v>0.19423642436377864</v>
      </c>
      <c r="U206" s="269">
        <f t="shared" si="48"/>
        <v>0.19782012289509238</v>
      </c>
      <c r="V206" s="269">
        <f t="shared" si="48"/>
        <v>0.19342100431668011</v>
      </c>
      <c r="W206" s="269">
        <f t="shared" si="48"/>
        <v>0.2066316266895864</v>
      </c>
      <c r="X206" s="269">
        <f t="shared" si="48"/>
        <v>0.20763473415220868</v>
      </c>
      <c r="Y206" s="269">
        <f t="shared" si="48"/>
        <v>0.20783526447574363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0.23696870514899629</v>
      </c>
      <c r="C207" s="318">
        <f t="shared" si="49"/>
        <v>0.23450512078977828</v>
      </c>
      <c r="D207" s="318">
        <f t="shared" si="49"/>
        <v>0.23378904915704884</v>
      </c>
      <c r="E207" s="318">
        <f t="shared" si="49"/>
        <v>0.20161646815593373</v>
      </c>
      <c r="F207" s="318">
        <f t="shared" si="49"/>
        <v>0.2102328159294625</v>
      </c>
      <c r="G207" s="318">
        <f t="shared" si="49"/>
        <v>0.20841107688151789</v>
      </c>
      <c r="H207" s="318">
        <f t="shared" si="49"/>
        <v>0.20468156891520081</v>
      </c>
      <c r="I207" s="318">
        <f t="shared" si="49"/>
        <v>0.20441402732050643</v>
      </c>
      <c r="J207" s="318">
        <f t="shared" si="49"/>
        <v>0.22739299999307233</v>
      </c>
      <c r="K207" s="318">
        <f t="shared" si="49"/>
        <v>0.22874825013592581</v>
      </c>
      <c r="L207" s="318">
        <f t="shared" si="49"/>
        <v>0.2368266177414744</v>
      </c>
      <c r="M207" s="318">
        <f t="shared" si="49"/>
        <v>0.23297909799066563</v>
      </c>
      <c r="N207" s="318">
        <f t="shared" si="49"/>
        <v>0.23115778971956941</v>
      </c>
      <c r="O207" s="318">
        <f t="shared" si="49"/>
        <v>0.23108087159225335</v>
      </c>
      <c r="P207" s="318">
        <f t="shared" si="49"/>
        <v>0.23014611901371534</v>
      </c>
      <c r="Q207" s="318">
        <f t="shared" si="49"/>
        <v>0.22491345519958589</v>
      </c>
      <c r="R207" s="318">
        <f t="shared" si="49"/>
        <v>0.19712628885528555</v>
      </c>
      <c r="S207" s="318">
        <f t="shared" si="49"/>
        <v>0.19805084836575407</v>
      </c>
      <c r="T207" s="318">
        <f t="shared" si="49"/>
        <v>0.19195914927792188</v>
      </c>
      <c r="U207" s="318">
        <f t="shared" si="49"/>
        <v>0.19558290634128769</v>
      </c>
      <c r="V207" s="318">
        <f t="shared" si="49"/>
        <v>0.19095778154061954</v>
      </c>
      <c r="W207" s="318">
        <f t="shared" si="49"/>
        <v>0.2047509603515377</v>
      </c>
      <c r="X207" s="318">
        <f t="shared" si="49"/>
        <v>0.20501289711362503</v>
      </c>
      <c r="Y207" s="318">
        <f t="shared" si="49"/>
        <v>0.20543161652295541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9.5499991452150594E-4</v>
      </c>
      <c r="C208" s="318">
        <f t="shared" si="50"/>
        <v>1.1811853114362554E-3</v>
      </c>
      <c r="D208" s="318">
        <f t="shared" si="50"/>
        <v>1.1906124371631787E-3</v>
      </c>
      <c r="E208" s="318">
        <f t="shared" si="50"/>
        <v>2.3120494298353046E-3</v>
      </c>
      <c r="F208" s="318">
        <f t="shared" si="50"/>
        <v>3.3444223337701444E-3</v>
      </c>
      <c r="G208" s="318">
        <f t="shared" si="50"/>
        <v>3.5491296434979674E-3</v>
      </c>
      <c r="H208" s="318">
        <f t="shared" si="50"/>
        <v>4.0343503886084812E-3</v>
      </c>
      <c r="I208" s="318">
        <f t="shared" si="50"/>
        <v>3.9977332353367942E-3</v>
      </c>
      <c r="J208" s="318">
        <f t="shared" si="50"/>
        <v>2.8661971604059893E-3</v>
      </c>
      <c r="K208" s="318">
        <f t="shared" si="50"/>
        <v>2.330956640560405E-3</v>
      </c>
      <c r="L208" s="318">
        <f t="shared" si="50"/>
        <v>1.6855267910784199E-3</v>
      </c>
      <c r="M208" s="318">
        <f t="shared" si="50"/>
        <v>2.2669529931248558E-3</v>
      </c>
      <c r="N208" s="318">
        <f t="shared" si="50"/>
        <v>2.6805912064357951E-3</v>
      </c>
      <c r="O208" s="318">
        <f t="shared" si="50"/>
        <v>2.5820979606556377E-3</v>
      </c>
      <c r="P208" s="318">
        <f t="shared" si="50"/>
        <v>2.7875483545301018E-3</v>
      </c>
      <c r="Q208" s="318">
        <f t="shared" si="50"/>
        <v>3.5896699176588137E-3</v>
      </c>
      <c r="R208" s="318">
        <f t="shared" si="50"/>
        <v>3.0437976321047349E-3</v>
      </c>
      <c r="S208" s="318">
        <f t="shared" si="50"/>
        <v>2.7548915773276984E-3</v>
      </c>
      <c r="T208" s="318">
        <f t="shared" si="50"/>
        <v>2.2772750858568577E-3</v>
      </c>
      <c r="U208" s="318">
        <f t="shared" si="50"/>
        <v>2.237216553804708E-3</v>
      </c>
      <c r="V208" s="318">
        <f t="shared" si="50"/>
        <v>2.4632227760605753E-3</v>
      </c>
      <c r="W208" s="318">
        <f t="shared" si="50"/>
        <v>1.8806663380487294E-3</v>
      </c>
      <c r="X208" s="318">
        <f t="shared" si="50"/>
        <v>2.6218370385836572E-3</v>
      </c>
      <c r="Y208" s="318">
        <f t="shared" si="50"/>
        <v>2.4036479527881332E-3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0.12880314294652218</v>
      </c>
      <c r="C209" s="269">
        <f t="shared" si="51"/>
        <v>0.12931335348190953</v>
      </c>
      <c r="D209" s="269">
        <f t="shared" si="51"/>
        <v>0.12730688876567142</v>
      </c>
      <c r="E209" s="269">
        <f t="shared" si="51"/>
        <v>0.12683870359672422</v>
      </c>
      <c r="F209" s="269">
        <f t="shared" si="51"/>
        <v>0.13366303823547135</v>
      </c>
      <c r="G209" s="269">
        <f t="shared" si="51"/>
        <v>0.13521365989029985</v>
      </c>
      <c r="H209" s="269">
        <f t="shared" si="51"/>
        <v>0.13660604134510687</v>
      </c>
      <c r="I209" s="269">
        <f t="shared" si="51"/>
        <v>0.13596643515174064</v>
      </c>
      <c r="J209" s="269">
        <f t="shared" si="51"/>
        <v>0.13625486467291834</v>
      </c>
      <c r="K209" s="269">
        <f t="shared" si="51"/>
        <v>0.13725625877576403</v>
      </c>
      <c r="L209" s="269">
        <f t="shared" si="51"/>
        <v>0.13987842703671088</v>
      </c>
      <c r="M209" s="269">
        <f t="shared" si="51"/>
        <v>0.14357663305588012</v>
      </c>
      <c r="N209" s="269">
        <f t="shared" si="51"/>
        <v>0.14403150956657387</v>
      </c>
      <c r="O209" s="269">
        <f t="shared" si="51"/>
        <v>0.14451166286750194</v>
      </c>
      <c r="P209" s="269">
        <f t="shared" si="51"/>
        <v>0.14507885936312309</v>
      </c>
      <c r="Q209" s="269">
        <f t="shared" si="51"/>
        <v>0.14651460209313472</v>
      </c>
      <c r="R209" s="269">
        <f t="shared" si="51"/>
        <v>0.12510349759556569</v>
      </c>
      <c r="S209" s="269">
        <f t="shared" si="51"/>
        <v>0.12455397764476332</v>
      </c>
      <c r="T209" s="269">
        <f t="shared" si="51"/>
        <v>0.1201271320980395</v>
      </c>
      <c r="U209" s="269">
        <f t="shared" si="51"/>
        <v>0.12236754231811103</v>
      </c>
      <c r="V209" s="269">
        <f t="shared" si="51"/>
        <v>0.12335299192941628</v>
      </c>
      <c r="W209" s="269">
        <f t="shared" si="51"/>
        <v>0.13102259571202049</v>
      </c>
      <c r="X209" s="269">
        <f t="shared" si="51"/>
        <v>0.129549119882926</v>
      </c>
      <c r="Y209" s="269">
        <f t="shared" si="51"/>
        <v>0.13417956123886787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4.8468678234391271E-2</v>
      </c>
      <c r="C210" s="318">
        <f t="shared" si="52"/>
        <v>4.6169692166486163E-2</v>
      </c>
      <c r="D210" s="318">
        <f t="shared" si="52"/>
        <v>4.23065108607001E-2</v>
      </c>
      <c r="E210" s="318">
        <f t="shared" si="52"/>
        <v>3.1733254376829216E-2</v>
      </c>
      <c r="F210" s="318">
        <f t="shared" si="52"/>
        <v>3.5197962240369675E-2</v>
      </c>
      <c r="G210" s="318">
        <f t="shared" si="52"/>
        <v>3.7680618969941508E-2</v>
      </c>
      <c r="H210" s="318">
        <f t="shared" si="52"/>
        <v>3.7869861300067961E-2</v>
      </c>
      <c r="I210" s="318">
        <f t="shared" si="52"/>
        <v>3.7050778365064985E-2</v>
      </c>
      <c r="J210" s="318">
        <f t="shared" si="52"/>
        <v>3.972381494101461E-2</v>
      </c>
      <c r="K210" s="318">
        <f t="shared" si="52"/>
        <v>4.8293065215889538E-2</v>
      </c>
      <c r="L210" s="318">
        <f t="shared" si="52"/>
        <v>5.9319359627336164E-2</v>
      </c>
      <c r="M210" s="318">
        <f t="shared" si="52"/>
        <v>6.0137127048295325E-2</v>
      </c>
      <c r="N210" s="318">
        <f t="shared" si="52"/>
        <v>5.6741094500564332E-2</v>
      </c>
      <c r="O210" s="318">
        <f t="shared" si="52"/>
        <v>5.9032553745540797E-2</v>
      </c>
      <c r="P210" s="318">
        <f t="shared" si="52"/>
        <v>5.8376298657387596E-2</v>
      </c>
      <c r="Q210" s="318">
        <f t="shared" si="52"/>
        <v>5.5730102285803204E-2</v>
      </c>
      <c r="R210" s="318">
        <f t="shared" si="52"/>
        <v>4.3172716824287104E-2</v>
      </c>
      <c r="S210" s="318">
        <f t="shared" si="52"/>
        <v>4.4745921945380948E-2</v>
      </c>
      <c r="T210" s="318">
        <f t="shared" si="52"/>
        <v>4.8095173209079599E-2</v>
      </c>
      <c r="U210" s="318">
        <f t="shared" si="52"/>
        <v>4.8245632689009929E-2</v>
      </c>
      <c r="V210" s="318">
        <f t="shared" si="52"/>
        <v>5.0330665264895644E-2</v>
      </c>
      <c r="W210" s="318">
        <f t="shared" si="52"/>
        <v>6.0585091446221942E-2</v>
      </c>
      <c r="X210" s="318">
        <f t="shared" si="52"/>
        <v>4.9313870174553597E-2</v>
      </c>
      <c r="Y210" s="318">
        <f t="shared" si="52"/>
        <v>6.1271617630662897E-2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5.6292823686247946E-2</v>
      </c>
      <c r="C211" s="318">
        <f t="shared" si="53"/>
        <v>5.514903607317094E-2</v>
      </c>
      <c r="D211" s="318">
        <f t="shared" si="53"/>
        <v>5.568346317294829E-2</v>
      </c>
      <c r="E211" s="318">
        <f t="shared" si="53"/>
        <v>5.876126417349857E-2</v>
      </c>
      <c r="F211" s="318">
        <f t="shared" si="53"/>
        <v>5.3623281392413819E-2</v>
      </c>
      <c r="G211" s="318">
        <f t="shared" si="53"/>
        <v>5.3299606540918705E-2</v>
      </c>
      <c r="H211" s="318">
        <f t="shared" si="53"/>
        <v>5.2901972992672075E-2</v>
      </c>
      <c r="I211" s="318">
        <f t="shared" si="53"/>
        <v>5.3255523059490613E-2</v>
      </c>
      <c r="J211" s="318">
        <f t="shared" si="53"/>
        <v>5.0161798801233518E-2</v>
      </c>
      <c r="K211" s="318">
        <f t="shared" si="53"/>
        <v>5.0936098607199817E-2</v>
      </c>
      <c r="L211" s="318">
        <f t="shared" si="53"/>
        <v>5.0641300590921347E-2</v>
      </c>
      <c r="M211" s="318">
        <f t="shared" si="53"/>
        <v>4.8587049635853946E-2</v>
      </c>
      <c r="N211" s="318">
        <f t="shared" si="53"/>
        <v>4.7659838540158768E-2</v>
      </c>
      <c r="O211" s="318">
        <f t="shared" si="53"/>
        <v>4.7823710781608929E-2</v>
      </c>
      <c r="P211" s="318">
        <f t="shared" si="53"/>
        <v>4.7420889625681771E-2</v>
      </c>
      <c r="Q211" s="318">
        <f t="shared" si="53"/>
        <v>4.6160481518821551E-2</v>
      </c>
      <c r="R211" s="318">
        <f t="shared" si="53"/>
        <v>4.0563374768353783E-2</v>
      </c>
      <c r="S211" s="318">
        <f t="shared" si="53"/>
        <v>4.1420003754328978E-2</v>
      </c>
      <c r="T211" s="318">
        <f t="shared" si="53"/>
        <v>4.0643066758835007E-2</v>
      </c>
      <c r="U211" s="318">
        <f t="shared" si="53"/>
        <v>4.309519078678202E-2</v>
      </c>
      <c r="V211" s="318">
        <f t="shared" si="53"/>
        <v>4.2722550115952752E-2</v>
      </c>
      <c r="W211" s="318">
        <f t="shared" si="53"/>
        <v>4.6037635652955725E-2</v>
      </c>
      <c r="X211" s="318">
        <f t="shared" si="53"/>
        <v>4.4540701672233854E-2</v>
      </c>
      <c r="Y211" s="318">
        <f t="shared" si="53"/>
        <v>4.428010761607639E-2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2.4041641025882972E-2</v>
      </c>
      <c r="C212" s="318">
        <f t="shared" si="54"/>
        <v>2.7994625242252449E-2</v>
      </c>
      <c r="D212" s="318">
        <f t="shared" si="54"/>
        <v>2.9316914732023035E-2</v>
      </c>
      <c r="E212" s="318">
        <f t="shared" si="54"/>
        <v>3.6344185046396429E-2</v>
      </c>
      <c r="F212" s="318">
        <f t="shared" si="54"/>
        <v>4.4841794602687834E-2</v>
      </c>
      <c r="G212" s="318">
        <f t="shared" si="54"/>
        <v>4.4233434379439621E-2</v>
      </c>
      <c r="H212" s="318">
        <f t="shared" si="54"/>
        <v>4.5834207052366828E-2</v>
      </c>
      <c r="I212" s="318">
        <f t="shared" si="54"/>
        <v>4.566013372718504E-2</v>
      </c>
      <c r="J212" s="318">
        <f t="shared" si="54"/>
        <v>4.6369250930670187E-2</v>
      </c>
      <c r="K212" s="318">
        <f t="shared" si="54"/>
        <v>3.8027094952674666E-2</v>
      </c>
      <c r="L212" s="318">
        <f t="shared" si="54"/>
        <v>2.9917766818453366E-2</v>
      </c>
      <c r="M212" s="318">
        <f t="shared" si="54"/>
        <v>3.4852456371730844E-2</v>
      </c>
      <c r="N212" s="318">
        <f t="shared" si="54"/>
        <v>3.9630576525850773E-2</v>
      </c>
      <c r="O212" s="318">
        <f t="shared" si="54"/>
        <v>3.7655398340352204E-2</v>
      </c>
      <c r="P212" s="318">
        <f t="shared" si="54"/>
        <v>3.9281671080053718E-2</v>
      </c>
      <c r="Q212" s="318">
        <f t="shared" si="54"/>
        <v>4.462401828850996E-2</v>
      </c>
      <c r="R212" s="318">
        <f t="shared" si="54"/>
        <v>4.1367406002924795E-2</v>
      </c>
      <c r="S212" s="318">
        <f t="shared" si="54"/>
        <v>3.8388051945053396E-2</v>
      </c>
      <c r="T212" s="318">
        <f t="shared" si="54"/>
        <v>3.1388892130124912E-2</v>
      </c>
      <c r="U212" s="318">
        <f t="shared" si="54"/>
        <v>3.1026718842319074E-2</v>
      </c>
      <c r="V212" s="318">
        <f t="shared" si="54"/>
        <v>3.0299776548567862E-2</v>
      </c>
      <c r="W212" s="318">
        <f t="shared" si="54"/>
        <v>2.4399868612842841E-2</v>
      </c>
      <c r="X212" s="318">
        <f t="shared" si="54"/>
        <v>3.5694548036138536E-2</v>
      </c>
      <c r="Y212" s="318">
        <f t="shared" si="54"/>
        <v>2.8627835992128592E-2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3.0381357184709832E-2</v>
      </c>
      <c r="C213" s="319">
        <f t="shared" si="55"/>
        <v>3.2782977717397931E-2</v>
      </c>
      <c r="D213" s="319">
        <f t="shared" si="55"/>
        <v>3.2532752624641913E-2</v>
      </c>
      <c r="E213" s="319">
        <f t="shared" si="55"/>
        <v>3.4669585981473336E-2</v>
      </c>
      <c r="F213" s="319">
        <f t="shared" si="55"/>
        <v>4.2296097512040144E-2</v>
      </c>
      <c r="G213" s="319">
        <f t="shared" si="55"/>
        <v>4.2998881728391398E-2</v>
      </c>
      <c r="H213" s="319">
        <f t="shared" si="55"/>
        <v>4.4482899567345947E-2</v>
      </c>
      <c r="I213" s="319">
        <f t="shared" si="55"/>
        <v>4.3980542338216973E-2</v>
      </c>
      <c r="J213" s="319">
        <f t="shared" si="55"/>
        <v>4.4986304168921389E-2</v>
      </c>
      <c r="K213" s="319">
        <f t="shared" si="55"/>
        <v>4.2030115836414798E-2</v>
      </c>
      <c r="L213" s="319">
        <f t="shared" si="55"/>
        <v>3.932527599268007E-2</v>
      </c>
      <c r="M213" s="319">
        <f t="shared" si="55"/>
        <v>4.4369921314691488E-2</v>
      </c>
      <c r="N213" s="319">
        <f t="shared" si="55"/>
        <v>4.7142810897649788E-2</v>
      </c>
      <c r="O213" s="319">
        <f t="shared" si="55"/>
        <v>4.6462222434460722E-2</v>
      </c>
      <c r="P213" s="319">
        <f t="shared" si="55"/>
        <v>4.7737098999714567E-2</v>
      </c>
      <c r="Q213" s="319">
        <f t="shared" si="55"/>
        <v>5.193689518268E-2</v>
      </c>
      <c r="R213" s="319">
        <f t="shared" si="55"/>
        <v>8.5695786106989039E-2</v>
      </c>
      <c r="S213" s="319">
        <f t="shared" si="55"/>
        <v>8.345391672845151E-2</v>
      </c>
      <c r="T213" s="319">
        <f t="shared" si="55"/>
        <v>8.9666226384735259E-2</v>
      </c>
      <c r="U213" s="319">
        <f t="shared" si="55"/>
        <v>8.0957484430810092E-2</v>
      </c>
      <c r="V213" s="319">
        <f t="shared" si="55"/>
        <v>8.2921051063205131E-2</v>
      </c>
      <c r="W213" s="319">
        <f t="shared" si="55"/>
        <v>6.6605024700976082E-2</v>
      </c>
      <c r="X213" s="319">
        <f t="shared" si="55"/>
        <v>7.0402955993760188E-2</v>
      </c>
      <c r="Y213" s="319">
        <f t="shared" si="55"/>
        <v>6.9157327490665901E-2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2024.1421179204895</v>
      </c>
      <c r="C217" s="320">
        <f t="shared" si="56"/>
        <v>1931.082882047288</v>
      </c>
      <c r="D217" s="320">
        <f t="shared" si="56"/>
        <v>1852.8408321086558</v>
      </c>
      <c r="E217" s="320">
        <f t="shared" si="56"/>
        <v>1985.9582594901642</v>
      </c>
      <c r="F217" s="320">
        <f t="shared" si="56"/>
        <v>1967.3672754875461</v>
      </c>
      <c r="G217" s="320">
        <f t="shared" si="56"/>
        <v>2056.4496462548759</v>
      </c>
      <c r="H217" s="320">
        <f t="shared" si="56"/>
        <v>2120.298901577698</v>
      </c>
      <c r="I217" s="320">
        <f t="shared" si="56"/>
        <v>2072.9846064478575</v>
      </c>
      <c r="J217" s="320">
        <f t="shared" si="56"/>
        <v>1993.4025117283484</v>
      </c>
      <c r="K217" s="320">
        <f t="shared" si="56"/>
        <v>1810.7912359383063</v>
      </c>
      <c r="L217" s="320">
        <f t="shared" si="56"/>
        <v>1717.2364073812914</v>
      </c>
      <c r="M217" s="320">
        <f t="shared" si="56"/>
        <v>1571.3627996402131</v>
      </c>
      <c r="N217" s="320">
        <f t="shared" si="56"/>
        <v>1606.5679735687156</v>
      </c>
      <c r="O217" s="320">
        <f t="shared" si="56"/>
        <v>1714.6870007632394</v>
      </c>
      <c r="P217" s="320">
        <f t="shared" si="56"/>
        <v>1811.4557347916088</v>
      </c>
      <c r="Q217" s="320">
        <f t="shared" si="56"/>
        <v>1875.9959602565284</v>
      </c>
      <c r="R217" s="320">
        <f t="shared" si="56"/>
        <v>1803.0671886652556</v>
      </c>
      <c r="S217" s="320">
        <f t="shared" si="56"/>
        <v>1681.1680676680858</v>
      </c>
      <c r="T217" s="320">
        <f t="shared" si="56"/>
        <v>1734.4603172387824</v>
      </c>
      <c r="U217" s="320">
        <f t="shared" si="56"/>
        <v>1695.058751419871</v>
      </c>
      <c r="V217" s="320">
        <f t="shared" si="56"/>
        <v>1789.5598904683247</v>
      </c>
      <c r="W217" s="320">
        <f t="shared" si="56"/>
        <v>1560.3308955170521</v>
      </c>
      <c r="X217" s="320">
        <f t="shared" si="56"/>
        <v>1506.5210230484679</v>
      </c>
      <c r="Y217" s="320">
        <f t="shared" si="56"/>
        <v>1543.2646648034038</v>
      </c>
      <c r="DA217" s="95"/>
    </row>
    <row r="218" spans="1:105" ht="12" customHeight="1" x14ac:dyDescent="0.25">
      <c r="A218" s="55" t="s">
        <v>91</v>
      </c>
      <c r="B218" s="273">
        <f>IF(B$6=0,0,B$6/CHI!B$10*1000)</f>
        <v>3.557717108541874</v>
      </c>
      <c r="C218" s="273">
        <f>IF(C$6=0,0,C$6/CHI!C$10*1000)</f>
        <v>3.7666807622371654</v>
      </c>
      <c r="D218" s="273">
        <f>IF(D$6=0,0,D$6/CHI!D$10*1000)</f>
        <v>3.6940536795825669</v>
      </c>
      <c r="E218" s="273">
        <f>IF(E$6=0,0,E$6/CHI!E$10*1000)</f>
        <v>3.7753688876499494</v>
      </c>
      <c r="F218" s="273">
        <f>IF(F$6=0,0,F$6/CHI!F$10*1000)</f>
        <v>4.0120915439250986</v>
      </c>
      <c r="G218" s="273">
        <f>IF(G$6=0,0,G$6/CHI!G$10*1000)</f>
        <v>4.0401331741096627</v>
      </c>
      <c r="H218" s="273">
        <f>IF(H$6=0,0,H$6/CHI!H$10*1000)</f>
        <v>4.1021808333633381</v>
      </c>
      <c r="I218" s="273">
        <f>IF(I$6=0,0,I$6/CHI!I$10*1000)</f>
        <v>3.9784675090029964</v>
      </c>
      <c r="J218" s="273">
        <f>IF(J$6=0,0,J$6/CHI!J$10*1000)</f>
        <v>3.7583961849532588</v>
      </c>
      <c r="K218" s="273">
        <f>IF(K$6=0,0,K$6/CHI!K$10*1000)</f>
        <v>3.1076218565653377</v>
      </c>
      <c r="L218" s="273">
        <f>IF(L$6=0,0,L$6/CHI!L$10*1000)</f>
        <v>2.6065422305911299</v>
      </c>
      <c r="M218" s="273">
        <f>IF(M$6=0,0,M$6/CHI!M$10*1000)</f>
        <v>3.370884590238004</v>
      </c>
      <c r="N218" s="273">
        <f>IF(N$6=0,0,N$6/CHI!N$10*1000)</f>
        <v>3.9353809053388913</v>
      </c>
      <c r="O218" s="273">
        <f>IF(O$6=0,0,O$6/CHI!O$10*1000)</f>
        <v>3.9863426350353053</v>
      </c>
      <c r="P218" s="273">
        <f>IF(P$6=0,0,P$6/CHI!P$10*1000)</f>
        <v>4.0349814253442808</v>
      </c>
      <c r="Q218" s="273">
        <f>IF(Q$6=0,0,Q$6/CHI!Q$10*1000)</f>
        <v>3.6246853763343267</v>
      </c>
      <c r="R218" s="273">
        <f>IF(R$6=0,0,R$6/CHI!R$10*1000)</f>
        <v>3.4786744859428427</v>
      </c>
      <c r="S218" s="273">
        <f>IF(S$6=0,0,S$6/CHI!S$10*1000)</f>
        <v>3.3954504077710181</v>
      </c>
      <c r="T218" s="273">
        <f>IF(T$6=0,0,T$6/CHI!T$10*1000)</f>
        <v>2.985471060071514</v>
      </c>
      <c r="U218" s="273">
        <f>IF(U$6=0,0,U$6/CHI!U$10*1000)</f>
        <v>2.8161077011029234</v>
      </c>
      <c r="V218" s="273">
        <f>IF(V$6=0,0,V$6/CHI!V$10*1000)</f>
        <v>2.9688834272576101</v>
      </c>
      <c r="W218" s="273">
        <f>IF(W$6=0,0,W$6/CHI!W$10*1000)</f>
        <v>2.7932879572934497</v>
      </c>
      <c r="X218" s="273">
        <f>IF(X$6=0,0,X$6/CHI!X$10*1000)</f>
        <v>2.6989517532909577</v>
      </c>
      <c r="Y218" s="273">
        <f>IF(Y$6=0,0,Y$6/CHI!Y$10*1000)</f>
        <v>2.6010578692341775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28.14972295180899</v>
      </c>
      <c r="C219" s="274">
        <f>IF(C$7=0,0,C$7/CHI!C$10*1000)</f>
        <v>29.803105944064683</v>
      </c>
      <c r="D219" s="274">
        <f>IF(D$7=0,0,D$7/CHI!D$10*1000)</f>
        <v>29.228458721378946</v>
      </c>
      <c r="E219" s="274">
        <f>IF(E$7=0,0,E$7/CHI!E$10*1000)</f>
        <v>29.871848993576183</v>
      </c>
      <c r="F219" s="274">
        <f>IF(F$7=0,0,F$7/CHI!F$10*1000)</f>
        <v>31.744869525355572</v>
      </c>
      <c r="G219" s="274">
        <f>IF(G$7=0,0,G$7/CHI!G$10*1000)</f>
        <v>31.966743299107094</v>
      </c>
      <c r="H219" s="274">
        <f>IF(H$7=0,0,H$7/CHI!H$10*1000)</f>
        <v>32.457682956340015</v>
      </c>
      <c r="I219" s="274">
        <f>IF(I$7=0,0,I$7/CHI!I$10*1000)</f>
        <v>31.478826093935286</v>
      </c>
      <c r="J219" s="274">
        <f>IF(J$7=0,0,J$7/CHI!J$10*1000)</f>
        <v>29.737555888172114</v>
      </c>
      <c r="K219" s="274">
        <f>IF(K$7=0,0,K$7/CHI!K$10*1000)</f>
        <v>24.588434558573876</v>
      </c>
      <c r="L219" s="274">
        <f>IF(L$7=0,0,L$7/CHI!L$10*1000)</f>
        <v>20.623742533425464</v>
      </c>
      <c r="M219" s="274">
        <f>IF(M$7=0,0,M$7/CHI!M$10*1000)</f>
        <v>26.671448128885185</v>
      </c>
      <c r="N219" s="274">
        <f>IF(N$7=0,0,N$7/CHI!N$10*1000)</f>
        <v>31.137911985512552</v>
      </c>
      <c r="O219" s="274">
        <f>IF(O$7=0,0,O$7/CHI!O$10*1000)</f>
        <v>31.54113644893452</v>
      </c>
      <c r="P219" s="274">
        <f>IF(P$7=0,0,P$7/CHI!P$10*1000)</f>
        <v>31.925981120429466</v>
      </c>
      <c r="Q219" s="274">
        <f>IF(Q$7=0,0,Q$7/CHI!Q$10*1000)</f>
        <v>28.679595937042684</v>
      </c>
      <c r="R219" s="274">
        <f>IF(R$7=0,0,R$7/CHI!R$10*1000)</f>
        <v>27.52431405625488</v>
      </c>
      <c r="S219" s="274">
        <f>IF(S$7=0,0,S$7/CHI!S$10*1000)</f>
        <v>26.865820232271027</v>
      </c>
      <c r="T219" s="274">
        <f>IF(T$7=0,0,T$7/CHI!T$10*1000)</f>
        <v>23.621940884473638</v>
      </c>
      <c r="U219" s="274">
        <f>IF(U$7=0,0,U$7/CHI!U$10*1000)</f>
        <v>22.281887280518724</v>
      </c>
      <c r="V219" s="274">
        <f>IF(V$7=0,0,V$7/CHI!V$10*1000)</f>
        <v>23.490694567273025</v>
      </c>
      <c r="W219" s="274">
        <f>IF(W$7=0,0,W$7/CHI!W$10*1000)</f>
        <v>22.101330635212182</v>
      </c>
      <c r="X219" s="274">
        <f>IF(X$7=0,0,X$7/CHI!X$10*1000)</f>
        <v>21.35491434465899</v>
      </c>
      <c r="Y219" s="274">
        <f>IF(Y$7=0,0,Y$7/CHI!Y$10*1000)</f>
        <v>20.580348624338335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31.066923177114067</v>
      </c>
      <c r="C220" s="274">
        <f>IF(C$8=0,0,C$8/CHI!C$10*1000)</f>
        <v>32.891648858808701</v>
      </c>
      <c r="D220" s="274">
        <f>IF(D$8=0,0,D$8/CHI!D$10*1000)</f>
        <v>32.257450037325363</v>
      </c>
      <c r="E220" s="274">
        <f>IF(E$8=0,0,E$8/CHI!E$10*1000)</f>
        <v>32.967515859055588</v>
      </c>
      <c r="F220" s="274">
        <f>IF(F$8=0,0,F$8/CHI!F$10*1000)</f>
        <v>35.034640465204092</v>
      </c>
      <c r="G220" s="274">
        <f>IF(G$8=0,0,G$8/CHI!G$10*1000)</f>
        <v>35.279507368368833</v>
      </c>
      <c r="H220" s="274">
        <f>IF(H$8=0,0,H$8/CHI!H$10*1000)</f>
        <v>35.821323877254699</v>
      </c>
      <c r="I220" s="274">
        <f>IF(I$8=0,0,I$8/CHI!I$10*1000)</f>
        <v>34.741026533022236</v>
      </c>
      <c r="J220" s="274">
        <f>IF(J$8=0,0,J$8/CHI!J$10*1000)</f>
        <v>32.819305747149791</v>
      </c>
      <c r="K220" s="274">
        <f>IF(K$8=0,0,K$8/CHI!K$10*1000)</f>
        <v>27.136572846008118</v>
      </c>
      <c r="L220" s="274">
        <f>IF(L$8=0,0,L$8/CHI!L$10*1000)</f>
        <v>22.761013527819976</v>
      </c>
      <c r="M220" s="274">
        <f>IF(M$8=0,0,M$8/CHI!M$10*1000)</f>
        <v>29.435452400756599</v>
      </c>
      <c r="N220" s="274">
        <f>IF(N$8=0,0,N$8/CHI!N$10*1000)</f>
        <v>34.364782957392912</v>
      </c>
      <c r="O220" s="274">
        <f>IF(O$8=0,0,O$8/CHI!O$10*1000)</f>
        <v>34.809794208470208</v>
      </c>
      <c r="P220" s="274">
        <f>IF(P$8=0,0,P$8/CHI!P$10*1000)</f>
        <v>35.234520940769592</v>
      </c>
      <c r="Q220" s="274">
        <f>IF(Q$8=0,0,Q$8/CHI!Q$10*1000)</f>
        <v>31.651707736239743</v>
      </c>
      <c r="R220" s="274">
        <f>IF(R$8=0,0,R$8/CHI!R$10*1000)</f>
        <v>30.376702170473056</v>
      </c>
      <c r="S220" s="274">
        <f>IF(S$8=0,0,S$8/CHI!S$10*1000)</f>
        <v>29.649967592042827</v>
      </c>
      <c r="T220" s="274">
        <f>IF(T$8=0,0,T$8/CHI!T$10*1000)</f>
        <v>26.069919906800092</v>
      </c>
      <c r="U220" s="274">
        <f>IF(U$8=0,0,U$8/CHI!U$10*1000)</f>
        <v>24.590994432522667</v>
      </c>
      <c r="V220" s="274">
        <f>IF(V$8=0,0,V$8/CHI!V$10*1000)</f>
        <v>25.925072326568792</v>
      </c>
      <c r="W220" s="274">
        <f>IF(W$8=0,0,W$8/CHI!W$10*1000)</f>
        <v>24.391726417044904</v>
      </c>
      <c r="X220" s="274">
        <f>IF(X$8=0,0,X$8/CHI!X$10*1000)</f>
        <v>23.567957828044559</v>
      </c>
      <c r="Y220" s="274">
        <f>IF(Y$8=0,0,Y$8/CHI!Y$10*1000)</f>
        <v>22.713122639434594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50.546851685437481</v>
      </c>
      <c r="C221" s="274">
        <f>IF(C$9=0,0,C$9/CHI!C$10*1000)</f>
        <v>53.515737206330392</v>
      </c>
      <c r="D221" s="274">
        <f>IF(D$9=0,0,D$9/CHI!D$10*1000)</f>
        <v>52.483875969675573</v>
      </c>
      <c r="E221" s="274">
        <f>IF(E$9=0,0,E$9/CHI!E$10*1000)</f>
        <v>53.639175178846536</v>
      </c>
      <c r="F221" s="274">
        <f>IF(F$9=0,0,F$9/CHI!F$10*1000)</f>
        <v>57.002451300096908</v>
      </c>
      <c r="G221" s="274">
        <f>IF(G$9=0,0,G$9/CHI!G$10*1000)</f>
        <v>57.400857378689807</v>
      </c>
      <c r="H221" s="274">
        <f>IF(H$9=0,0,H$9/CHI!H$10*1000)</f>
        <v>58.282409715213156</v>
      </c>
      <c r="I221" s="274">
        <f>IF(I$9=0,0,I$9/CHI!I$10*1000)</f>
        <v>56.52473228691489</v>
      </c>
      <c r="J221" s="274">
        <f>IF(J$9=0,0,J$9/CHI!J$10*1000)</f>
        <v>53.398032710309408</v>
      </c>
      <c r="K221" s="274">
        <f>IF(K$9=0,0,K$9/CHI!K$10*1000)</f>
        <v>44.152049273701557</v>
      </c>
      <c r="L221" s="274">
        <f>IF(L$9=0,0,L$9/CHI!L$10*1000)</f>
        <v>37.03287797255971</v>
      </c>
      <c r="M221" s="274">
        <f>IF(M$9=0,0,M$9/CHI!M$10*1000)</f>
        <v>47.892397915055192</v>
      </c>
      <c r="N221" s="274">
        <f>IF(N$9=0,0,N$9/CHI!N$10*1000)</f>
        <v>55.912572270085619</v>
      </c>
      <c r="O221" s="274">
        <f>IF(O$9=0,0,O$9/CHI!O$10*1000)</f>
        <v>56.636619436852563</v>
      </c>
      <c r="P221" s="274">
        <f>IF(P$9=0,0,P$9/CHI!P$10*1000)</f>
        <v>57.327663059743195</v>
      </c>
      <c r="Q221" s="274">
        <f>IF(Q$9=0,0,Q$9/CHI!Q$10*1000)</f>
        <v>51.498314378074973</v>
      </c>
      <c r="R221" s="274">
        <f>IF(R$9=0,0,R$9/CHI!R$10*1000)</f>
        <v>49.423840608545291</v>
      </c>
      <c r="S221" s="274">
        <f>IF(S$9=0,0,S$9/CHI!S$10*1000)</f>
        <v>48.241420813022984</v>
      </c>
      <c r="T221" s="274">
        <f>IF(T$9=0,0,T$9/CHI!T$10*1000)</f>
        <v>42.416571717375604</v>
      </c>
      <c r="U221" s="274">
        <f>IF(U$9=0,0,U$9/CHI!U$10*1000)</f>
        <v>40.010313904977082</v>
      </c>
      <c r="V221" s="274">
        <f>IF(V$9=0,0,V$9/CHI!V$10*1000)</f>
        <v>42.180900192609407</v>
      </c>
      <c r="W221" s="274">
        <f>IF(W$9=0,0,W$9/CHI!W$10*1000)</f>
        <v>39.686098636970577</v>
      </c>
      <c r="X221" s="274">
        <f>IF(X$9=0,0,X$9/CHI!X$10*1000)</f>
        <v>38.345801483823564</v>
      </c>
      <c r="Y221" s="274">
        <f>IF(Y$9=0,0,Y$9/CHI!Y$10*1000)</f>
        <v>36.954958005445512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15.450833346344837</v>
      </c>
      <c r="C222" s="275">
        <f>IF(C$10=0,0,C$10/CHI!C$10*1000)</f>
        <v>16.950749717129007</v>
      </c>
      <c r="D222" s="275">
        <f>IF(D$10=0,0,D$10/CHI!D$10*1000)</f>
        <v>16.234256303433146</v>
      </c>
      <c r="E222" s="275">
        <f>IF(E$10=0,0,E$10/CHI!E$10*1000)</f>
        <v>14.507679220277362</v>
      </c>
      <c r="F222" s="275">
        <f>IF(F$10=0,0,F$10/CHI!F$10*1000)</f>
        <v>14.348721325612152</v>
      </c>
      <c r="G222" s="275">
        <f>IF(G$10=0,0,G$10/CHI!G$10*1000)</f>
        <v>14.456146675599404</v>
      </c>
      <c r="H222" s="275">
        <f>IF(H$10=0,0,H$10/CHI!H$10*1000)</f>
        <v>14.411757946393857</v>
      </c>
      <c r="I222" s="275">
        <f>IF(I$10=0,0,I$10/CHI!I$10*1000)</f>
        <v>13.937740281760599</v>
      </c>
      <c r="J222" s="275">
        <f>IF(J$10=0,0,J$10/CHI!J$10*1000)</f>
        <v>13.537321877703214</v>
      </c>
      <c r="K222" s="275">
        <f>IF(K$10=0,0,K$10/CHI!K$10*1000)</f>
        <v>12.173796428034361</v>
      </c>
      <c r="L222" s="275">
        <f>IF(L$10=0,0,L$10/CHI!L$10*1000)</f>
        <v>11.201120394024175</v>
      </c>
      <c r="M222" s="275">
        <f>IF(M$10=0,0,M$10/CHI!M$10*1000)</f>
        <v>13.330116611435008</v>
      </c>
      <c r="N222" s="275">
        <f>IF(N$10=0,0,N$10/CHI!N$10*1000)</f>
        <v>14.75830902839048</v>
      </c>
      <c r="O222" s="275">
        <f>IF(O$10=0,0,O$10/CHI!O$10*1000)</f>
        <v>15.296410413796526</v>
      </c>
      <c r="P222" s="275">
        <f>IF(P$10=0,0,P$10/CHI!P$10*1000)</f>
        <v>14.970961452834462</v>
      </c>
      <c r="Q222" s="275">
        <f>IF(Q$10=0,0,Q$10/CHI!Q$10*1000)</f>
        <v>12.661330351353689</v>
      </c>
      <c r="R222" s="275">
        <f>IF(R$10=0,0,R$10/CHI!R$10*1000)</f>
        <v>11.952346095580561</v>
      </c>
      <c r="S222" s="275">
        <f>IF(S$10=0,0,S$10/CHI!S$10*1000)</f>
        <v>12.001852072027743</v>
      </c>
      <c r="T222" s="275">
        <f>IF(T$10=0,0,T$10/CHI!T$10*1000)</f>
        <v>11.167932905312343</v>
      </c>
      <c r="U222" s="275">
        <f>IF(U$10=0,0,U$10/CHI!U$10*1000)</f>
        <v>10.681941298286677</v>
      </c>
      <c r="V222" s="275">
        <f>IF(V$10=0,0,V$10/CHI!V$10*1000)</f>
        <v>11.225694446406496</v>
      </c>
      <c r="W222" s="275">
        <f>IF(W$10=0,0,W$10/CHI!W$10*1000)</f>
        <v>11.507210220144287</v>
      </c>
      <c r="X222" s="275">
        <f>IF(X$10=0,0,X$10/CHI!X$10*1000)</f>
        <v>10.130451058346885</v>
      </c>
      <c r="Y222" s="275">
        <f>IF(Y$10=0,0,Y$10/CHI!Y$10*1000)</f>
        <v>10.276468569665514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1098.3559037678485</v>
      </c>
      <c r="C223" s="321">
        <f>IF(C$16=0,0,C$16/CHI!C$10*1000)</f>
        <v>1024.1144728862964</v>
      </c>
      <c r="D223" s="321">
        <f>IF(D$16=0,0,D$16/CHI!D$10*1000)</f>
        <v>954.3151092391463</v>
      </c>
      <c r="E223" s="321">
        <f>IF(E$16=0,0,E$16/CHI!E$10*1000)</f>
        <v>1120.4574166163177</v>
      </c>
      <c r="F223" s="321">
        <f>IF(F$16=0,0,F$16/CHI!F$10*1000)</f>
        <v>1211.4002554533272</v>
      </c>
      <c r="G223" s="321">
        <f>IF(G$16=0,0,G$16/CHI!G$10*1000)</f>
        <v>1307.921928057342</v>
      </c>
      <c r="H223" s="321">
        <f>IF(H$16=0,0,H$16/CHI!H$10*1000)</f>
        <v>1388.4427680217814</v>
      </c>
      <c r="I223" s="321">
        <f>IF(I$16=0,0,I$16/CHI!I$10*1000)</f>
        <v>1350.8926661503679</v>
      </c>
      <c r="J223" s="321">
        <f>IF(J$16=0,0,J$16/CHI!J$10*1000)</f>
        <v>1326.8010574272871</v>
      </c>
      <c r="K223" s="321">
        <f>IF(K$16=0,0,K$16/CHI!K$10*1000)</f>
        <v>1221.6782518582866</v>
      </c>
      <c r="L223" s="321">
        <f>IF(L$16=0,0,L$16/CHI!L$10*1000)</f>
        <v>1190.063873305797</v>
      </c>
      <c r="M223" s="321">
        <f>IF(M$16=0,0,M$16/CHI!M$10*1000)</f>
        <v>977.72573217953766</v>
      </c>
      <c r="N223" s="321">
        <f>IF(N$16=0,0,N$16/CHI!N$10*1000)</f>
        <v>953.48271188769274</v>
      </c>
      <c r="O223" s="321">
        <f>IF(O$16=0,0,O$16/CHI!O$10*1000)</f>
        <v>1044.2215354803075</v>
      </c>
      <c r="P223" s="321">
        <f>IF(P$16=0,0,P$16/CHI!P$10*1000)</f>
        <v>1150.5684746504517</v>
      </c>
      <c r="Q223" s="321">
        <f>IF(Q$16=0,0,Q$16/CHI!Q$10*1000)</f>
        <v>1326.7293290000689</v>
      </c>
      <c r="R223" s="321">
        <f>IF(R$16=0,0,R$16/CHI!R$10*1000)</f>
        <v>1266.8705580424198</v>
      </c>
      <c r="S223" s="321">
        <f>IF(S$16=0,0,S$16/CHI!S$10*1000)</f>
        <v>1134.577510571218</v>
      </c>
      <c r="T223" s="321">
        <f>IF(T$16=0,0,T$16/CHI!T$10*1000)</f>
        <v>1217.4013007200133</v>
      </c>
      <c r="U223" s="321">
        <f>IF(U$16=0,0,U$16/CHI!U$10*1000)</f>
        <v>1188.5369802503703</v>
      </c>
      <c r="V223" s="321">
        <f>IF(V$16=0,0,V$16/CHI!V$10*1000)</f>
        <v>1268.9446737668757</v>
      </c>
      <c r="W223" s="321">
        <f>IF(W$16=0,0,W$16/CHI!W$10*1000)</f>
        <v>1020.6279953321289</v>
      </c>
      <c r="X223" s="321">
        <f>IF(X$16=0,0,X$16/CHI!X$10*1000)</f>
        <v>1046.2470620079935</v>
      </c>
      <c r="Y223" s="321">
        <f>IF(Y$16=0,0,Y$16/CHI!Y$10*1000)</f>
        <v>1093.3212113088452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494.4526536083751</v>
      </c>
      <c r="C224" s="276">
        <f>IF(C$25=0,0,C$25/CHI!C$10*1000)</f>
        <v>475.2868275208159</v>
      </c>
      <c r="D224" s="276">
        <f>IF(D$25=0,0,D$25/CHI!D$10*1000)</f>
        <v>474.25952906247426</v>
      </c>
      <c r="E224" s="276">
        <f>IF(E$25=0,0,E$25/CHI!E$10*1000)</f>
        <v>479.96470751375989</v>
      </c>
      <c r="F224" s="276">
        <f>IF(F$25=0,0,F$25/CHI!F$10*1000)</f>
        <v>381.53234177552315</v>
      </c>
      <c r="G224" s="276">
        <f>IF(G$25=0,0,G$25/CHI!G$10*1000)</f>
        <v>375.6383805686944</v>
      </c>
      <c r="H224" s="276">
        <f>IF(H$25=0,0,H$25/CHI!H$10*1000)</f>
        <v>365.93253035123644</v>
      </c>
      <c r="I224" s="276">
        <f>IF(I$25=0,0,I$25/CHI!I$10*1000)</f>
        <v>361.34939036358696</v>
      </c>
      <c r="J224" s="276">
        <f>IF(J$25=0,0,J$25/CHI!J$10*1000)</f>
        <v>314.34226761191229</v>
      </c>
      <c r="K224" s="276">
        <f>IF(K$25=0,0,K$25/CHI!K$10*1000)</f>
        <v>282.48844927899586</v>
      </c>
      <c r="L224" s="276">
        <f>IF(L$25=0,0,L$25/CHI!L$10*1000)</f>
        <v>251.77075016221744</v>
      </c>
      <c r="M224" s="276">
        <f>IF(M$25=0,0,M$25/CHI!M$10*1000)</f>
        <v>276.87464702729682</v>
      </c>
      <c r="N224" s="276">
        <f>IF(N$25=0,0,N$25/CHI!N$10*1000)</f>
        <v>298.42232085741551</v>
      </c>
      <c r="O224" s="276">
        <f>IF(O$25=0,0,O$25/CHI!O$10*1000)</f>
        <v>307.76933971841544</v>
      </c>
      <c r="P224" s="276">
        <f>IF(P$25=0,0,P$25/CHI!P$10*1000)</f>
        <v>300.65099840149747</v>
      </c>
      <c r="Q224" s="276">
        <f>IF(Q$25=0,0,Q$25/CHI!Q$10*1000)</f>
        <v>243.350999375741</v>
      </c>
      <c r="R224" s="276">
        <f>IF(R$25=0,0,R$25/CHI!R$10*1000)</f>
        <v>239.54047746857594</v>
      </c>
      <c r="S224" s="276">
        <f>IF(S$25=0,0,S$25/CHI!S$10*1000)</f>
        <v>249.00752196884261</v>
      </c>
      <c r="T224" s="276">
        <f>IF(T$25=0,0,T$25/CHI!T$10*1000)</f>
        <v>237.89386289517662</v>
      </c>
      <c r="U224" s="276">
        <f>IF(U$25=0,0,U$25/CHI!U$10*1000)</f>
        <v>240.94203250128797</v>
      </c>
      <c r="V224" s="276">
        <f>IF(V$25=0,0,V$25/CHI!V$10*1000)</f>
        <v>247.95542769462585</v>
      </c>
      <c r="W224" s="276">
        <f>IF(W$25=0,0,W$25/CHI!W$10*1000)</f>
        <v>263.81371280130628</v>
      </c>
      <c r="X224" s="276">
        <f>IF(X$25=0,0,X$25/CHI!X$10*1000)</f>
        <v>215.91234400336472</v>
      </c>
      <c r="Y224" s="276">
        <f>IF(Y$25=0,0,Y$25/CHI!Y$10*1000)</f>
        <v>210.58947946237012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229.54794358418161</v>
      </c>
      <c r="C225" s="276">
        <f>IF(C$36=0,0,C$36/CHI!C$10*1000)</f>
        <v>223.10855107195474</v>
      </c>
      <c r="D225" s="276">
        <f>IF(D$36=0,0,D$36/CHI!D$10*1000)</f>
        <v>219.8285603498754</v>
      </c>
      <c r="E225" s="276">
        <f>IF(E$36=0,0,E$36/CHI!E$10*1000)</f>
        <v>182.96168442036313</v>
      </c>
      <c r="F225" s="276">
        <f>IF(F$36=0,0,F$36/CHI!F$10*1000)</f>
        <v>166.91560928711903</v>
      </c>
      <c r="G225" s="276">
        <f>IF(G$36=0,0,G$36/CHI!G$10*1000)</f>
        <v>164.08327074428618</v>
      </c>
      <c r="H225" s="276">
        <f>IF(H$36=0,0,H$36/CHI!H$10*1000)</f>
        <v>158.58011858942058</v>
      </c>
      <c r="I225" s="276">
        <f>IF(I$36=0,0,I$36/CHI!I$10*1000)</f>
        <v>155.32769875214194</v>
      </c>
      <c r="J225" s="276">
        <f>IF(J$36=0,0,J$36/CHI!J$10*1000)</f>
        <v>158.4932167532545</v>
      </c>
      <c r="K225" s="276">
        <f>IF(K$36=0,0,K$36/CHI!K$10*1000)</f>
        <v>140.76669008680815</v>
      </c>
      <c r="L225" s="276">
        <f>IF(L$36=0,0,L$36/CHI!L$10*1000)</f>
        <v>130.2491609280263</v>
      </c>
      <c r="M225" s="276">
        <f>IF(M$36=0,0,M$36/CHI!M$10*1000)</f>
        <v>147.24786872987258</v>
      </c>
      <c r="N225" s="276">
        <f>IF(N$36=0,0,N$36/CHI!N$10*1000)</f>
        <v>160.82684641557572</v>
      </c>
      <c r="O225" s="276">
        <f>IF(O$36=0,0,O$36/CHI!O$10*1000)</f>
        <v>165.1718325313357</v>
      </c>
      <c r="P225" s="276">
        <f>IF(P$36=0,0,P$36/CHI!P$10*1000)</f>
        <v>162.21433538443864</v>
      </c>
      <c r="Q225" s="276">
        <f>IF(Q$36=0,0,Q$36/CHI!Q$10*1000)</f>
        <v>132.31801028892397</v>
      </c>
      <c r="R225" s="276">
        <f>IF(R$36=0,0,R$36/CHI!R$10*1000)</f>
        <v>129.83985494024245</v>
      </c>
      <c r="S225" s="276">
        <f>IF(S$36=0,0,S$36/CHI!S$10*1000)</f>
        <v>132.59967790643341</v>
      </c>
      <c r="T225" s="276">
        <f>IF(T$36=0,0,T$36/CHI!T$10*1000)</f>
        <v>124.87958776186873</v>
      </c>
      <c r="U225" s="276">
        <f>IF(U$36=0,0,U$36/CHI!U$10*1000)</f>
        <v>121.48376502512492</v>
      </c>
      <c r="V225" s="276">
        <f>IF(V$36=0,0,V$36/CHI!V$10*1000)</f>
        <v>123.30596868945374</v>
      </c>
      <c r="W225" s="276">
        <f>IF(W$36=0,0,W$36/CHI!W$10*1000)</f>
        <v>130.0604232773139</v>
      </c>
      <c r="X225" s="276">
        <f>IF(X$36=0,0,X$36/CHI!X$10*1000)</f>
        <v>110.55653985811493</v>
      </c>
      <c r="Y225" s="276">
        <f>IF(Y$36=0,0,Y$36/CHI!Y$10*1000)</f>
        <v>108.57035447441635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26.724257983207085</v>
      </c>
      <c r="C226" s="276">
        <f>IF(C$44=0,0,C$44/CHI!C$10*1000)</f>
        <v>26.29668762160372</v>
      </c>
      <c r="D226" s="276">
        <f>IF(D$44=0,0,D$44/CHI!D$10*1000)</f>
        <v>25.613252602291045</v>
      </c>
      <c r="E226" s="276">
        <f>IF(E$44=0,0,E$44/CHI!E$10*1000)</f>
        <v>24.537820656627723</v>
      </c>
      <c r="F226" s="276">
        <f>IF(F$44=0,0,F$44/CHI!F$10*1000)</f>
        <v>22.382461530912884</v>
      </c>
      <c r="G226" s="276">
        <f>IF(G$44=0,0,G$44/CHI!G$10*1000)</f>
        <v>22.411683787356846</v>
      </c>
      <c r="H226" s="276">
        <f>IF(H$44=0,0,H$44/CHI!H$10*1000)</f>
        <v>22.207472832183168</v>
      </c>
      <c r="I226" s="276">
        <f>IF(I$44=0,0,I$44/CHI!I$10*1000)</f>
        <v>21.691569963447755</v>
      </c>
      <c r="J226" s="276">
        <f>IF(J$44=0,0,J$44/CHI!J$10*1000)</f>
        <v>20.027713553744526</v>
      </c>
      <c r="K226" s="276">
        <f>IF(K$44=0,0,K$44/CHI!K$10*1000)</f>
        <v>17.860287895749401</v>
      </c>
      <c r="L226" s="276">
        <f>IF(L$44=0,0,L$44/CHI!L$10*1000)</f>
        <v>16.301541440512487</v>
      </c>
      <c r="M226" s="276">
        <f>IF(M$44=0,0,M$44/CHI!M$10*1000)</f>
        <v>19.132398684104174</v>
      </c>
      <c r="N226" s="276">
        <f>IF(N$44=0,0,N$44/CHI!N$10*1000)</f>
        <v>21.072874177261365</v>
      </c>
      <c r="O226" s="276">
        <f>IF(O$44=0,0,O$44/CHI!O$10*1000)</f>
        <v>21.730716625946549</v>
      </c>
      <c r="P226" s="276">
        <f>IF(P$44=0,0,P$44/CHI!P$10*1000)</f>
        <v>21.483455349044032</v>
      </c>
      <c r="Q226" s="276">
        <f>IF(Q$44=0,0,Q$44/CHI!Q$10*1000)</f>
        <v>18.0186562499281</v>
      </c>
      <c r="R226" s="276">
        <f>IF(R$44=0,0,R$44/CHI!R$10*1000)</f>
        <v>17.250589266079881</v>
      </c>
      <c r="S226" s="276">
        <f>IF(S$44=0,0,S$44/CHI!S$10*1000)</f>
        <v>17.499318249613747</v>
      </c>
      <c r="T226" s="276">
        <f>IF(T$44=0,0,T$44/CHI!T$10*1000)</f>
        <v>16.442115360066865</v>
      </c>
      <c r="U226" s="276">
        <f>IF(U$44=0,0,U$44/CHI!U$10*1000)</f>
        <v>16.020935674194561</v>
      </c>
      <c r="V226" s="276">
        <f>IF(V$44=0,0,V$44/CHI!V$10*1000)</f>
        <v>16.754970052384728</v>
      </c>
      <c r="W226" s="276">
        <f>IF(W$44=0,0,W$44/CHI!W$10*1000)</f>
        <v>17.580549597224767</v>
      </c>
      <c r="X226" s="276">
        <f>IF(X$44=0,0,X$44/CHI!X$10*1000)</f>
        <v>14.69330265880736</v>
      </c>
      <c r="Y226" s="276">
        <f>IF(Y$44=0,0,Y$44/CHI!Y$10*1000)</f>
        <v>14.909462870856753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46.289310707629831</v>
      </c>
      <c r="C227" s="277">
        <f>IF(C$58=0,0,C$58/CHI!C$10*1000)</f>
        <v>45.348420458047194</v>
      </c>
      <c r="D227" s="277">
        <f>IF(D$58=0,0,D$58/CHI!D$10*1000)</f>
        <v>44.926286143473043</v>
      </c>
      <c r="E227" s="277">
        <f>IF(E$58=0,0,E$58/CHI!E$10*1000)</f>
        <v>43.275042143690158</v>
      </c>
      <c r="F227" s="277">
        <f>IF(F$58=0,0,F$58/CHI!F$10*1000)</f>
        <v>42.993833280470156</v>
      </c>
      <c r="G227" s="277">
        <f>IF(G$58=0,0,G$58/CHI!G$10*1000)</f>
        <v>43.250995201321437</v>
      </c>
      <c r="H227" s="277">
        <f>IF(H$58=0,0,H$58/CHI!H$10*1000)</f>
        <v>40.060656454511502</v>
      </c>
      <c r="I227" s="277">
        <f>IF(I$58=0,0,I$58/CHI!I$10*1000)</f>
        <v>43.062488513676783</v>
      </c>
      <c r="J227" s="277">
        <f>IF(J$58=0,0,J$58/CHI!J$10*1000)</f>
        <v>40.487643973861971</v>
      </c>
      <c r="K227" s="277">
        <f>IF(K$58=0,0,K$58/CHI!K$10*1000)</f>
        <v>36.839081855582833</v>
      </c>
      <c r="L227" s="277">
        <f>IF(L$58=0,0,L$58/CHI!L$10*1000)</f>
        <v>34.625784886318215</v>
      </c>
      <c r="M227" s="277">
        <f>IF(M$58=0,0,M$58/CHI!M$10*1000)</f>
        <v>29.681853373032126</v>
      </c>
      <c r="N227" s="277">
        <f>IF(N$58=0,0,N$58/CHI!N$10*1000)</f>
        <v>32.654263084049731</v>
      </c>
      <c r="O227" s="277">
        <f>IF(O$58=0,0,O$58/CHI!O$10*1000)</f>
        <v>33.523273264145111</v>
      </c>
      <c r="P227" s="277">
        <f>IF(P$58=0,0,P$58/CHI!P$10*1000)</f>
        <v>33.044363007055736</v>
      </c>
      <c r="Q227" s="277">
        <f>IF(Q$58=0,0,Q$58/CHI!Q$10*1000)</f>
        <v>27.463331562821246</v>
      </c>
      <c r="R227" s="277">
        <f>IF(R$58=0,0,R$58/CHI!R$10*1000)</f>
        <v>26.80983153114067</v>
      </c>
      <c r="S227" s="277">
        <f>IF(S$58=0,0,S$58/CHI!S$10*1000)</f>
        <v>27.329527854842336</v>
      </c>
      <c r="T227" s="277">
        <f>IF(T$58=0,0,T$58/CHI!T$10*1000)</f>
        <v>31.581614027623633</v>
      </c>
      <c r="U227" s="277">
        <f>IF(U$58=0,0,U$58/CHI!U$10*1000)</f>
        <v>27.693793351484956</v>
      </c>
      <c r="V227" s="277">
        <f>IF(V$58=0,0,V$58/CHI!V$10*1000)</f>
        <v>26.80760530486948</v>
      </c>
      <c r="W227" s="277">
        <f>IF(W$58=0,0,W$58/CHI!W$10*1000)</f>
        <v>27.76856064241284</v>
      </c>
      <c r="X227" s="277">
        <f>IF(X$58=0,0,X$58/CHI!X$10*1000)</f>
        <v>23.013698052022281</v>
      </c>
      <c r="Y227" s="277">
        <f>IF(Y$58=0,0,Y$58/CHI!Y$10*1000)</f>
        <v>22.748200978797282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1126.8455059862599</v>
      </c>
      <c r="C229" s="320">
        <f t="shared" si="57"/>
        <v>1127.0706160622221</v>
      </c>
      <c r="D229" s="320">
        <f t="shared" si="57"/>
        <v>1115.4976431036014</v>
      </c>
      <c r="E229" s="320">
        <f t="shared" si="57"/>
        <v>1047.2488935040842</v>
      </c>
      <c r="F229" s="320">
        <f t="shared" si="57"/>
        <v>910.55708903310403</v>
      </c>
      <c r="G229" s="320">
        <f t="shared" si="57"/>
        <v>889.91091245965004</v>
      </c>
      <c r="H229" s="320">
        <f t="shared" si="57"/>
        <v>856.20799634664093</v>
      </c>
      <c r="I229" s="320">
        <f t="shared" si="57"/>
        <v>836.4813201416913</v>
      </c>
      <c r="J229" s="320">
        <f t="shared" si="57"/>
        <v>758.39968342556153</v>
      </c>
      <c r="K229" s="320">
        <f t="shared" si="57"/>
        <v>669.89508762016999</v>
      </c>
      <c r="L229" s="320">
        <f t="shared" si="57"/>
        <v>591.08889737291054</v>
      </c>
      <c r="M229" s="320">
        <f t="shared" si="57"/>
        <v>620.76430727604622</v>
      </c>
      <c r="N229" s="320">
        <f t="shared" si="57"/>
        <v>643.74439181813148</v>
      </c>
      <c r="O229" s="320">
        <f t="shared" si="57"/>
        <v>671.94805110829486</v>
      </c>
      <c r="P229" s="320">
        <f t="shared" si="57"/>
        <v>652.59744598546092</v>
      </c>
      <c r="Q229" s="320">
        <f t="shared" si="57"/>
        <v>547.95087346423998</v>
      </c>
      <c r="R229" s="320">
        <f t="shared" si="57"/>
        <v>519.06822852586799</v>
      </c>
      <c r="S229" s="320">
        <f t="shared" si="57"/>
        <v>510.45126710702738</v>
      </c>
      <c r="T229" s="320">
        <f t="shared" si="57"/>
        <v>521.53422771615783</v>
      </c>
      <c r="U229" s="320">
        <f t="shared" si="57"/>
        <v>513.54018381946889</v>
      </c>
      <c r="V229" s="320">
        <f t="shared" si="57"/>
        <v>528.43597965823756</v>
      </c>
      <c r="W229" s="320">
        <f t="shared" si="57"/>
        <v>534.83673723304491</v>
      </c>
      <c r="X229" s="320">
        <f t="shared" si="57"/>
        <v>431.56037091289437</v>
      </c>
      <c r="Y229" s="320">
        <f t="shared" si="57"/>
        <v>439.01287124012083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4.9855190638717222</v>
      </c>
      <c r="C230" s="273">
        <f>IF(C$62=0,0,C$62/CHI!C$11*1000)</f>
        <v>5.3747001600727868</v>
      </c>
      <c r="D230" s="273">
        <f>IF(D$62=0,0,D$62/CHI!D$11*1000)</f>
        <v>5.2679810796181128</v>
      </c>
      <c r="E230" s="273">
        <f>IF(E$62=0,0,E$62/CHI!E$11*1000)</f>
        <v>5.2246742308263983</v>
      </c>
      <c r="F230" s="273">
        <f>IF(F$62=0,0,F$62/CHI!F$11*1000)</f>
        <v>5.5300355856255932</v>
      </c>
      <c r="G230" s="273">
        <f>IF(G$62=0,0,G$62/CHI!G$11*1000)</f>
        <v>5.4967307540841412</v>
      </c>
      <c r="H230" s="273">
        <f>IF(H$62=0,0,H$62/CHI!H$11*1000)</f>
        <v>5.4649671657198802</v>
      </c>
      <c r="I230" s="273">
        <f>IF(I$62=0,0,I$62/CHI!I$11*1000)</f>
        <v>5.2780658602471355</v>
      </c>
      <c r="J230" s="273">
        <f>IF(J$62=0,0,J$62/CHI!J$11*1000)</f>
        <v>4.9066447925812904</v>
      </c>
      <c r="K230" s="273">
        <f>IF(K$62=0,0,K$62/CHI!K$11*1000)</f>
        <v>4.0730250397572396</v>
      </c>
      <c r="L230" s="273">
        <f>IF(L$62=0,0,L$62/CHI!L$11*1000)</f>
        <v>3.3892118745474544</v>
      </c>
      <c r="M230" s="273">
        <f>IF(M$62=0,0,M$62/CHI!M$11*1000)</f>
        <v>3.9995549417519278</v>
      </c>
      <c r="N230" s="273">
        <f>IF(N$62=0,0,N$62/CHI!N$11*1000)</f>
        <v>4.3898867759122613</v>
      </c>
      <c r="O230" s="273">
        <f>IF(O$62=0,0,O$62/CHI!O$11*1000)</f>
        <v>4.5235508245303411</v>
      </c>
      <c r="P230" s="273">
        <f>IF(P$62=0,0,P$62/CHI!P$11*1000)</f>
        <v>4.5059040216644535</v>
      </c>
      <c r="Q230" s="273">
        <f>IF(Q$62=0,0,Q$62/CHI!Q$11*1000)</f>
        <v>4.0731666965239253</v>
      </c>
      <c r="R230" s="273">
        <f>IF(R$62=0,0,R$62/CHI!R$11*1000)</f>
        <v>3.7975774509601008</v>
      </c>
      <c r="S230" s="273">
        <f>IF(S$62=0,0,S$62/CHI!S$11*1000)</f>
        <v>3.583211016607156</v>
      </c>
      <c r="T230" s="273">
        <f>IF(T$62=0,0,T$62/CHI!T$11*1000)</f>
        <v>3.4523585585986121</v>
      </c>
      <c r="U230" s="273">
        <f>IF(U$62=0,0,U$62/CHI!U$11*1000)</f>
        <v>3.2566524126791867</v>
      </c>
      <c r="V230" s="273">
        <f>IF(V$62=0,0,V$62/CHI!V$11*1000)</f>
        <v>3.4211348889367788</v>
      </c>
      <c r="W230" s="273">
        <f>IF(W$62=0,0,W$62/CHI!W$11*1000)</f>
        <v>3.1550298085239787</v>
      </c>
      <c r="X230" s="273">
        <f>IF(X$62=0,0,X$62/CHI!X$11*1000)</f>
        <v>2.8660995091291492</v>
      </c>
      <c r="Y230" s="273">
        <f>IF(Y$62=0,0,Y$62/CHI!Y$11*1000)</f>
        <v>2.8767911870504279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39.565432013080212</v>
      </c>
      <c r="C231" s="274">
        <f>IF(C$63=0,0,C$63/CHI!C$11*1000)</f>
        <v>42.654000726838419</v>
      </c>
      <c r="D231" s="274">
        <f>IF(D$63=0,0,D$63/CHI!D$11*1000)</f>
        <v>41.80707055404541</v>
      </c>
      <c r="E231" s="274">
        <f>IF(E$63=0,0,E$63/CHI!E$11*1000)</f>
        <v>41.463384338103268</v>
      </c>
      <c r="F231" s="274">
        <f>IF(F$63=0,0,F$63/CHI!F$11*1000)</f>
        <v>43.88675365390467</v>
      </c>
      <c r="G231" s="274">
        <f>IF(G$63=0,0,G$63/CHI!G$11*1000)</f>
        <v>43.62244415449679</v>
      </c>
      <c r="H231" s="274">
        <f>IF(H$63=0,0,H$63/CHI!H$11*1000)</f>
        <v>43.370366069985025</v>
      </c>
      <c r="I231" s="274">
        <f>IF(I$63=0,0,I$63/CHI!I$11*1000)</f>
        <v>41.887104086608922</v>
      </c>
      <c r="J231" s="274">
        <f>IF(J$63=0,0,J$63/CHI!J$11*1000)</f>
        <v>38.939480215816545</v>
      </c>
      <c r="K231" s="274">
        <f>IF(K$63=0,0,K$63/CHI!K$11*1000)</f>
        <v>32.323814879355723</v>
      </c>
      <c r="L231" s="274">
        <f>IF(L$63=0,0,L$63/CHI!L$11*1000)</f>
        <v>26.897025220919257</v>
      </c>
      <c r="M231" s="274">
        <f>IF(M$63=0,0,M$63/CHI!M$11*1000)</f>
        <v>31.74075098362448</v>
      </c>
      <c r="N231" s="274">
        <f>IF(N$63=0,0,N$63/CHI!N$11*1000)</f>
        <v>34.838452035241389</v>
      </c>
      <c r="O231" s="274">
        <f>IF(O$63=0,0,O$63/CHI!O$11*1000)</f>
        <v>35.89921938171797</v>
      </c>
      <c r="P231" s="274">
        <f>IF(P$63=0,0,P$63/CHI!P$11*1000)</f>
        <v>35.75917310567462</v>
      </c>
      <c r="Q231" s="274">
        <f>IF(Q$63=0,0,Q$63/CHI!Q$11*1000)</f>
        <v>32.324939077478263</v>
      </c>
      <c r="R231" s="274">
        <f>IF(R$63=0,0,R$63/CHI!R$11*1000)</f>
        <v>30.137843326925911</v>
      </c>
      <c r="S231" s="274">
        <f>IF(S$63=0,0,S$63/CHI!S$11*1000)</f>
        <v>28.436616137616738</v>
      </c>
      <c r="T231" s="274">
        <f>IF(T$63=0,0,T$63/CHI!T$11*1000)</f>
        <v>27.398161773135602</v>
      </c>
      <c r="U231" s="274">
        <f>IF(U$63=0,0,U$63/CHI!U$11*1000)</f>
        <v>25.845023953037956</v>
      </c>
      <c r="V231" s="274">
        <f>IF(V$63=0,0,V$63/CHI!V$11*1000)</f>
        <v>27.150368521645206</v>
      </c>
      <c r="W231" s="274">
        <f>IF(W$63=0,0,W$63/CHI!W$11*1000)</f>
        <v>25.038539776729827</v>
      </c>
      <c r="X231" s="274">
        <f>IF(X$63=0,0,X$63/CHI!X$11*1000)</f>
        <v>22.745568479103838</v>
      </c>
      <c r="Y231" s="274">
        <f>IF(Y$63=0,0,Y$63/CHI!Y$11*1000)</f>
        <v>22.830418391516275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44.288834544144919</v>
      </c>
      <c r="C232" s="274">
        <f>IF(C$64=0,0,C$64/CHI!C$11*1000)</f>
        <v>47.746122934086841</v>
      </c>
      <c r="D232" s="274">
        <f>IF(D$64=0,0,D$64/CHI!D$11*1000)</f>
        <v>46.798084497886421</v>
      </c>
      <c r="E232" s="274">
        <f>IF(E$64=0,0,E$64/CHI!E$11*1000)</f>
        <v>46.413368315640987</v>
      </c>
      <c r="F232" s="274">
        <f>IF(F$64=0,0,F$64/CHI!F$11*1000)</f>
        <v>49.12604443734751</v>
      </c>
      <c r="G232" s="274">
        <f>IF(G$64=0,0,G$64/CHI!G$11*1000)</f>
        <v>48.830181127075782</v>
      </c>
      <c r="H232" s="274">
        <f>IF(H$64=0,0,H$64/CHI!H$11*1000)</f>
        <v>48.548009443130674</v>
      </c>
      <c r="I232" s="274">
        <f>IF(I$64=0,0,I$64/CHI!I$11*1000)</f>
        <v>46.887672597935918</v>
      </c>
      <c r="J232" s="274">
        <f>IF(J$64=0,0,J$64/CHI!J$11*1000)</f>
        <v>43.588155335777955</v>
      </c>
      <c r="K232" s="274">
        <f>IF(K$64=0,0,K$64/CHI!K$11*1000)</f>
        <v>36.182698284555002</v>
      </c>
      <c r="L232" s="274">
        <f>IF(L$64=0,0,L$64/CHI!L$11*1000)</f>
        <v>30.108047331447455</v>
      </c>
      <c r="M232" s="274">
        <f>IF(M$64=0,0,M$64/CHI!M$11*1000)</f>
        <v>35.530027023486284</v>
      </c>
      <c r="N232" s="274">
        <f>IF(N$64=0,0,N$64/CHI!N$11*1000)</f>
        <v>38.997537988535996</v>
      </c>
      <c r="O232" s="274">
        <f>IF(O$64=0,0,O$64/CHI!O$11*1000)</f>
        <v>40.184941919381515</v>
      </c>
      <c r="P232" s="274">
        <f>IF(P$64=0,0,P$64/CHI!P$11*1000)</f>
        <v>40.028176631284651</v>
      </c>
      <c r="Q232" s="274">
        <f>IF(Q$64=0,0,Q$64/CHI!Q$11*1000)</f>
        <v>36.183956691758226</v>
      </c>
      <c r="R232" s="274">
        <f>IF(R$64=0,0,R$64/CHI!R$11*1000)</f>
        <v>33.735760958766043</v>
      </c>
      <c r="S232" s="274">
        <f>IF(S$64=0,0,S$64/CHI!S$11*1000)</f>
        <v>31.831437773708782</v>
      </c>
      <c r="T232" s="274">
        <f>IF(T$64=0,0,T$64/CHI!T$11*1000)</f>
        <v>30.669010594474518</v>
      </c>
      <c r="U232" s="274">
        <f>IF(U$64=0,0,U$64/CHI!U$11*1000)</f>
        <v>28.930455991663212</v>
      </c>
      <c r="V232" s="274">
        <f>IF(V$64=0,0,V$64/CHI!V$11*1000)</f>
        <v>30.391635275716826</v>
      </c>
      <c r="W232" s="274">
        <f>IF(W$64=0,0,W$64/CHI!W$11*1000)</f>
        <v>28.027692078073862</v>
      </c>
      <c r="X232" s="274">
        <f>IF(X$64=0,0,X$64/CHI!X$11*1000)</f>
        <v>25.460981157756908</v>
      </c>
      <c r="Y232" s="274">
        <f>IF(Y$64=0,0,Y$64/CHI!Y$11*1000)</f>
        <v>25.555960626973317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71.301262656229071</v>
      </c>
      <c r="C233" s="274">
        <f>IF(C$65=0,0,C$65/CHI!C$11*1000)</f>
        <v>76.867203374851371</v>
      </c>
      <c r="D233" s="274">
        <f>IF(D$65=0,0,D$65/CHI!D$11*1000)</f>
        <v>75.340941998965533</v>
      </c>
      <c r="E233" s="274">
        <f>IF(E$65=0,0,E$65/CHI!E$11*1000)</f>
        <v>74.721581615231756</v>
      </c>
      <c r="F233" s="274">
        <f>IF(F$65=0,0,F$65/CHI!F$11*1000)</f>
        <v>79.088759813662051</v>
      </c>
      <c r="G233" s="274">
        <f>IF(G$65=0,0,G$65/CHI!G$11*1000)</f>
        <v>78.612445008516332</v>
      </c>
      <c r="H233" s="274">
        <f>IF(H$65=0,0,H$65/CHI!H$11*1000)</f>
        <v>78.15817255907838</v>
      </c>
      <c r="I233" s="274">
        <f>IF(I$65=0,0,I$65/CHI!I$11*1000)</f>
        <v>75.485171232320809</v>
      </c>
      <c r="J233" s="274">
        <f>IF(J$65=0,0,J$65/CHI!J$11*1000)</f>
        <v>70.173228631677517</v>
      </c>
      <c r="K233" s="274">
        <f>IF(K$65=0,0,K$65/CHI!K$11*1000)</f>
        <v>58.251071642597815</v>
      </c>
      <c r="L233" s="274">
        <f>IF(L$65=0,0,L$65/CHI!L$11*1000)</f>
        <v>48.471399460871915</v>
      </c>
      <c r="M233" s="274">
        <f>IF(M$65=0,0,M$65/CHI!M$11*1000)</f>
        <v>57.200326336413504</v>
      </c>
      <c r="N233" s="274">
        <f>IF(N$65=0,0,N$65/CHI!N$11*1000)</f>
        <v>62.782724532869331</v>
      </c>
      <c r="O233" s="274">
        <f>IF(O$65=0,0,O$65/CHI!O$11*1000)</f>
        <v>64.6943440284753</v>
      </c>
      <c r="P233" s="274">
        <f>IF(P$65=0,0,P$65/CHI!P$11*1000)</f>
        <v>64.441965226977757</v>
      </c>
      <c r="Q233" s="274">
        <f>IF(Q$65=0,0,Q$65/CHI!Q$11*1000)</f>
        <v>58.253097571332425</v>
      </c>
      <c r="R233" s="274">
        <f>IF(R$65=0,0,R$65/CHI!R$11*1000)</f>
        <v>54.31171033934411</v>
      </c>
      <c r="S233" s="274">
        <f>IF(S$65=0,0,S$65/CHI!S$11*1000)</f>
        <v>51.245911724463532</v>
      </c>
      <c r="T233" s="274">
        <f>IF(T$65=0,0,T$65/CHI!T$11*1000)</f>
        <v>49.374502677953018</v>
      </c>
      <c r="U233" s="274">
        <f>IF(U$65=0,0,U$65/CHI!U$11*1000)</f>
        <v>46.575577403600001</v>
      </c>
      <c r="V233" s="274">
        <f>IF(V$65=0,0,V$65/CHI!V$11*1000)</f>
        <v>48.927951969164667</v>
      </c>
      <c r="W233" s="274">
        <f>IF(W$65=0,0,W$65/CHI!W$11*1000)</f>
        <v>45.122204164454587</v>
      </c>
      <c r="X233" s="274">
        <f>IF(X$65=0,0,X$65/CHI!X$11*1000)</f>
        <v>40.99001754505472</v>
      </c>
      <c r="Y233" s="274">
        <f>IF(Y$65=0,0,Y$65/CHI!Y$11*1000)</f>
        <v>41.142926424939489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21.651643975841125</v>
      </c>
      <c r="C234" s="275">
        <f>IF(C$66=0,0,C$66/CHI!C$11*1000)</f>
        <v>24.187129987595981</v>
      </c>
      <c r="D234" s="275">
        <f>IF(D$66=0,0,D$66/CHI!D$11*1000)</f>
        <v>23.15119445092132</v>
      </c>
      <c r="E234" s="275">
        <f>IF(E$66=0,0,E$66/CHI!E$11*1000)</f>
        <v>20.076951425655515</v>
      </c>
      <c r="F234" s="275">
        <f>IF(F$66=0,0,F$66/CHI!F$11*1000)</f>
        <v>19.777449908640929</v>
      </c>
      <c r="G234" s="275">
        <f>IF(G$66=0,0,G$66/CHI!G$11*1000)</f>
        <v>19.668051173790857</v>
      </c>
      <c r="H234" s="275">
        <f>IF(H$66=0,0,H$66/CHI!H$11*1000)</f>
        <v>19.199490996785499</v>
      </c>
      <c r="I234" s="275">
        <f>IF(I$66=0,0,I$66/CHI!I$11*1000)</f>
        <v>18.490615037996765</v>
      </c>
      <c r="J234" s="275">
        <f>IF(J$66=0,0,J$66/CHI!J$11*1000)</f>
        <v>17.673184685173279</v>
      </c>
      <c r="K234" s="275">
        <f>IF(K$66=0,0,K$66/CHI!K$11*1000)</f>
        <v>15.955666412738445</v>
      </c>
      <c r="L234" s="275">
        <f>IF(L$66=0,0,L$66/CHI!L$11*1000)</f>
        <v>14.56449460212778</v>
      </c>
      <c r="M234" s="275">
        <f>IF(M$66=0,0,M$66/CHI!M$11*1000)</f>
        <v>15.816184844118414</v>
      </c>
      <c r="N234" s="275">
        <f>IF(N$66=0,0,N$66/CHI!N$11*1000)</f>
        <v>16.462778876287508</v>
      </c>
      <c r="O234" s="275">
        <f>IF(O$66=0,0,O$66/CHI!O$11*1000)</f>
        <v>17.357787895989865</v>
      </c>
      <c r="P234" s="275">
        <f>IF(P$66=0,0,P$66/CHI!P$11*1000)</f>
        <v>16.718222045533945</v>
      </c>
      <c r="Q234" s="275">
        <f>IF(Q$66=0,0,Q$66/CHI!Q$11*1000)</f>
        <v>14.227913257667778</v>
      </c>
      <c r="R234" s="275">
        <f>IF(R$66=0,0,R$66/CHI!R$11*1000)</f>
        <v>13.048061898883224</v>
      </c>
      <c r="S234" s="275">
        <f>IF(S$66=0,0,S$66/CHI!S$11*1000)</f>
        <v>12.665526925604748</v>
      </c>
      <c r="T234" s="275">
        <f>IF(T$66=0,0,T$66/CHI!T$11*1000)</f>
        <v>12.91444732563804</v>
      </c>
      <c r="U234" s="275">
        <f>IF(U$66=0,0,U$66/CHI!U$11*1000)</f>
        <v>12.352996970797152</v>
      </c>
      <c r="V234" s="275">
        <f>IF(V$66=0,0,V$66/CHI!V$11*1000)</f>
        <v>12.935709961040839</v>
      </c>
      <c r="W234" s="275">
        <f>IF(W$66=0,0,W$66/CHI!W$11*1000)</f>
        <v>12.997439509489547</v>
      </c>
      <c r="X234" s="275">
        <f>IF(X$66=0,0,X$66/CHI!X$11*1000)</f>
        <v>10.75783617479691</v>
      </c>
      <c r="Y234" s="275">
        <f>IF(Y$66=0,0,Y$66/CHI!Y$11*1000)</f>
        <v>11.365857932226186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628.99900541450552</v>
      </c>
      <c r="C235" s="276">
        <f>IF(C$72=0,0,C$72/CHI!C$11*1000)</f>
        <v>615.67608903749738</v>
      </c>
      <c r="D235" s="276">
        <f>IF(D$72=0,0,D$72/CHI!D$11*1000)</f>
        <v>613.98165334925125</v>
      </c>
      <c r="E235" s="276">
        <f>IF(E$72=0,0,E$72/CHI!E$11*1000)</f>
        <v>602.98847373676983</v>
      </c>
      <c r="F235" s="276">
        <f>IF(F$72=0,0,F$72/CHI!F$11*1000)</f>
        <v>477.4655924836041</v>
      </c>
      <c r="G235" s="276">
        <f>IF(G$72=0,0,G$72/CHI!G$11*1000)</f>
        <v>464.02057074404325</v>
      </c>
      <c r="H235" s="276">
        <f>IF(H$72=0,0,H$72/CHI!H$11*1000)</f>
        <v>442.63065702000506</v>
      </c>
      <c r="I235" s="276">
        <f>IF(I$72=0,0,I$72/CHI!I$11*1000)</f>
        <v>435.26121639929681</v>
      </c>
      <c r="J235" s="276">
        <f>IF(J$72=0,0,J$72/CHI!J$11*1000)</f>
        <v>372.62131269350749</v>
      </c>
      <c r="K235" s="276">
        <f>IF(K$72=0,0,K$72/CHI!K$11*1000)</f>
        <v>336.16545106934694</v>
      </c>
      <c r="L235" s="276">
        <f>IF(L$72=0,0,L$72/CHI!L$11*1000)</f>
        <v>297.22788687451572</v>
      </c>
      <c r="M235" s="276">
        <f>IF(M$72=0,0,M$72/CHI!M$11*1000)</f>
        <v>298.28969592905656</v>
      </c>
      <c r="N235" s="276">
        <f>IF(N$72=0,0,N$72/CHI!N$11*1000)</f>
        <v>302.27738818974007</v>
      </c>
      <c r="O235" s="276">
        <f>IF(O$72=0,0,O$72/CHI!O$11*1000)</f>
        <v>317.12702313672679</v>
      </c>
      <c r="P235" s="276">
        <f>IF(P$72=0,0,P$72/CHI!P$11*1000)</f>
        <v>304.87063526586206</v>
      </c>
      <c r="Q235" s="276">
        <f>IF(Q$72=0,0,Q$72/CHI!Q$11*1000)</f>
        <v>248.33472036001353</v>
      </c>
      <c r="R235" s="276">
        <f>IF(R$72=0,0,R$72/CHI!R$11*1000)</f>
        <v>237.46884734157388</v>
      </c>
      <c r="S235" s="276">
        <f>IF(S$72=0,0,S$72/CHI!S$11*1000)</f>
        <v>238.61864225244989</v>
      </c>
      <c r="T235" s="276">
        <f>IF(T$72=0,0,T$72/CHI!T$11*1000)</f>
        <v>249.79350818384034</v>
      </c>
      <c r="U235" s="276">
        <f>IF(U$72=0,0,U$72/CHI!U$11*1000)</f>
        <v>252.99510682193056</v>
      </c>
      <c r="V235" s="276">
        <f>IF(V$72=0,0,V$72/CHI!V$11*1000)</f>
        <v>259.43816699272372</v>
      </c>
      <c r="W235" s="276">
        <f>IF(W$72=0,0,W$72/CHI!W$11*1000)</f>
        <v>270.54544223695154</v>
      </c>
      <c r="X235" s="276">
        <f>IF(X$72=0,0,X$72/CHI!X$11*1000)</f>
        <v>208.19365731311359</v>
      </c>
      <c r="Y235" s="276">
        <f>IF(Y$72=0,0,Y$72/CHI!Y$11*1000)</f>
        <v>211.48806071062157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266.20290845556508</v>
      </c>
      <c r="C236" s="276">
        <f>IF(C$85=0,0,C$85/CHI!C$11*1000)</f>
        <v>263.45840825953047</v>
      </c>
      <c r="D236" s="276">
        <f>IF(D$85=0,0,D$85/CHI!D$11*1000)</f>
        <v>259.43319301191588</v>
      </c>
      <c r="E236" s="276">
        <f>IF(E$85=0,0,E$85/CHI!E$11*1000)</f>
        <v>209.53684212874239</v>
      </c>
      <c r="F236" s="276">
        <f>IF(F$85=0,0,F$85/CHI!F$11*1000)</f>
        <v>190.3945290877468</v>
      </c>
      <c r="G236" s="276">
        <f>IF(G$85=0,0,G$85/CHI!G$11*1000)</f>
        <v>184.74534682260534</v>
      </c>
      <c r="H236" s="276">
        <f>IF(H$85=0,0,H$85/CHI!H$11*1000)</f>
        <v>174.83239816140895</v>
      </c>
      <c r="I236" s="276">
        <f>IF(I$85=0,0,I$85/CHI!I$11*1000)</f>
        <v>170.53295520327362</v>
      </c>
      <c r="J236" s="276">
        <f>IF(J$85=0,0,J$85/CHI!J$11*1000)</f>
        <v>171.23524563435629</v>
      </c>
      <c r="K236" s="276">
        <f>IF(K$85=0,0,K$85/CHI!K$11*1000)</f>
        <v>152.68248942938132</v>
      </c>
      <c r="L236" s="276">
        <f>IF(L$85=0,0,L$85/CHI!L$11*1000)</f>
        <v>140.15523004218448</v>
      </c>
      <c r="M236" s="276">
        <f>IF(M$85=0,0,M$85/CHI!M$11*1000)</f>
        <v>144.58299655514239</v>
      </c>
      <c r="N236" s="276">
        <f>IF(N$85=0,0,N$85/CHI!N$11*1000)</f>
        <v>148.46548855522801</v>
      </c>
      <c r="O236" s="276">
        <f>IF(O$85=0,0,O$85/CHI!O$11*1000)</f>
        <v>155.11052131718074</v>
      </c>
      <c r="P236" s="276">
        <f>IF(P$85=0,0,P$85/CHI!P$11*1000)</f>
        <v>149.90980840375821</v>
      </c>
      <c r="Q236" s="276">
        <f>IF(Q$85=0,0,Q$85/CHI!Q$11*1000)</f>
        <v>123.04989594447918</v>
      </c>
      <c r="R236" s="276">
        <f>IF(R$85=0,0,R$85/CHI!R$11*1000)</f>
        <v>117.30088542979543</v>
      </c>
      <c r="S236" s="276">
        <f>IF(S$85=0,0,S$85/CHI!S$11*1000)</f>
        <v>115.8024859870325</v>
      </c>
      <c r="T236" s="276">
        <f>IF(T$85=0,0,T$85/CHI!T$11*1000)</f>
        <v>119.50742976750956</v>
      </c>
      <c r="U236" s="276">
        <f>IF(U$85=0,0,U$85/CHI!U$11*1000)</f>
        <v>116.26280900631298</v>
      </c>
      <c r="V236" s="276">
        <f>IF(V$85=0,0,V$85/CHI!V$11*1000)</f>
        <v>117.58761249276347</v>
      </c>
      <c r="W236" s="276">
        <f>IF(W$85=0,0,W$85/CHI!W$11*1000)</f>
        <v>121.57193844327</v>
      </c>
      <c r="X236" s="276">
        <f>IF(X$85=0,0,X$85/CHI!X$11*1000)</f>
        <v>97.158544949398461</v>
      </c>
      <c r="Y236" s="276">
        <f>IF(Y$85=0,0,Y$85/CHI!Y$11*1000)</f>
        <v>99.373366178902572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36.327321142058196</v>
      </c>
      <c r="C237" s="276">
        <f>IF(C$93=0,0,C$93/CHI!C$11*1000)</f>
        <v>36.527701170722402</v>
      </c>
      <c r="D237" s="276">
        <f>IF(D$93=0,0,D$93/CHI!D$11*1000)</f>
        <v>35.427746924554853</v>
      </c>
      <c r="E237" s="276">
        <f>IF(E$93=0,0,E$93/CHI!E$11*1000)</f>
        <v>32.651313416056254</v>
      </c>
      <c r="F237" s="276">
        <f>IF(F$93=0,0,F$93/CHI!F$11*1000)</f>
        <v>30.287305147305037</v>
      </c>
      <c r="G237" s="276">
        <f>IF(G$93=0,0,G$93/CHI!G$11*1000)</f>
        <v>30.004865508616806</v>
      </c>
      <c r="H237" s="276">
        <f>IF(H$93=0,0,H$93/CHI!H$11*1000)</f>
        <v>29.179818780081533</v>
      </c>
      <c r="I237" s="276">
        <f>IF(I$93=0,0,I$93/CHI!I$11*1000)</f>
        <v>28.341386795418522</v>
      </c>
      <c r="J237" s="276">
        <f>IF(J$93=0,0,J$93/CHI!J$11*1000)</f>
        <v>25.952804844500349</v>
      </c>
      <c r="K237" s="276">
        <f>IF(K$93=0,0,K$93/CHI!K$11*1000)</f>
        <v>23.212497753853164</v>
      </c>
      <c r="L237" s="276">
        <f>IF(L$93=0,0,L$93/CHI!L$11*1000)</f>
        <v>21.082121207269111</v>
      </c>
      <c r="M237" s="276">
        <f>IF(M$93=0,0,M$93/CHI!M$11*1000)</f>
        <v>22.755690474280943</v>
      </c>
      <c r="N237" s="276">
        <f>IF(N$93=0,0,N$93/CHI!N$11*1000)</f>
        <v>23.622251526676067</v>
      </c>
      <c r="O237" s="276">
        <f>IF(O$93=0,0,O$93/CHI!O$11*1000)</f>
        <v>24.780205929654752</v>
      </c>
      <c r="P237" s="276">
        <f>IF(P$93=0,0,P$93/CHI!P$11*1000)</f>
        <v>24.140972830943522</v>
      </c>
      <c r="Q237" s="276">
        <f>IF(Q$93=0,0,Q$93/CHI!Q$11*1000)</f>
        <v>20.454426502243205</v>
      </c>
      <c r="R237" s="276">
        <f>IF(R$93=0,0,R$93/CHI!R$11*1000)</f>
        <v>18.966340049355775</v>
      </c>
      <c r="S237" s="276">
        <f>IF(S$93=0,0,S$93/CHI!S$11*1000)</f>
        <v>18.547717916869793</v>
      </c>
      <c r="T237" s="276">
        <f>IF(T$93=0,0,T$93/CHI!T$11*1000)</f>
        <v>19.060038157761028</v>
      </c>
      <c r="U237" s="276">
        <f>IF(U$93=0,0,U$93/CHI!U$11*1000)</f>
        <v>18.487657566482707</v>
      </c>
      <c r="V237" s="276">
        <f>IF(V$93=0,0,V$93/CHI!V$11*1000)</f>
        <v>19.303325326694544</v>
      </c>
      <c r="W237" s="276">
        <f>IF(W$93=0,0,W$93/CHI!W$11*1000)</f>
        <v>19.820206138974278</v>
      </c>
      <c r="X237" s="276">
        <f>IF(X$93=0,0,X$93/CHI!X$11*1000)</f>
        <v>15.613164907650354</v>
      </c>
      <c r="Y237" s="276">
        <f>IF(Y$93=0,0,Y$93/CHI!Y$11*1000)</f>
        <v>16.57598696633341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13.523578720964103</v>
      </c>
      <c r="C238" s="277">
        <f>IF(C$107=0,0,C$107/CHI!C$11*1000)</f>
        <v>14.579260411026455</v>
      </c>
      <c r="D238" s="277">
        <f>IF(D$107=0,0,D$107/CHI!D$11*1000)</f>
        <v>14.289777236442649</v>
      </c>
      <c r="E238" s="277">
        <f>IF(E$107=0,0,E$107/CHI!E$11*1000)</f>
        <v>14.172304297057913</v>
      </c>
      <c r="F238" s="277">
        <f>IF(F$107=0,0,F$107/CHI!F$11*1000)</f>
        <v>15.000618915267424</v>
      </c>
      <c r="G238" s="277">
        <f>IF(G$107=0,0,G$107/CHI!G$11*1000)</f>
        <v>14.910277166420627</v>
      </c>
      <c r="H238" s="277">
        <f>IF(H$107=0,0,H$107/CHI!H$11*1000)</f>
        <v>14.824116150445922</v>
      </c>
      <c r="I238" s="277">
        <f>IF(I$107=0,0,I$107/CHI!I$11*1000)</f>
        <v>14.317132928592855</v>
      </c>
      <c r="J238" s="277">
        <f>IF(J$107=0,0,J$107/CHI!J$11*1000)</f>
        <v>13.309626592170824</v>
      </c>
      <c r="K238" s="277">
        <f>IF(K$107=0,0,K$107/CHI!K$11*1000)</f>
        <v>11.048373108584345</v>
      </c>
      <c r="L238" s="277">
        <f>IF(L$107=0,0,L$107/CHI!L$11*1000)</f>
        <v>9.1934807590273682</v>
      </c>
      <c r="M238" s="277">
        <f>IF(M$107=0,0,M$107/CHI!M$11*1000)</f>
        <v>10.849080188171731</v>
      </c>
      <c r="N238" s="277">
        <f>IF(N$107=0,0,N$107/CHI!N$11*1000)</f>
        <v>11.907883337640826</v>
      </c>
      <c r="O238" s="277">
        <f>IF(O$107=0,0,O$107/CHI!O$11*1000)</f>
        <v>12.270456674637662</v>
      </c>
      <c r="P238" s="277">
        <f>IF(P$107=0,0,P$107/CHI!P$11*1000)</f>
        <v>12.222588453761825</v>
      </c>
      <c r="Q238" s="277">
        <f>IF(Q$107=0,0,Q$107/CHI!Q$11*1000)</f>
        <v>11.048757362743462</v>
      </c>
      <c r="R238" s="277">
        <f>IF(R$107=0,0,R$107/CHI!R$11*1000)</f>
        <v>10.301201730263509</v>
      </c>
      <c r="S238" s="277">
        <f>IF(S$107=0,0,S$107/CHI!S$11*1000)</f>
        <v>9.7197173726742516</v>
      </c>
      <c r="T238" s="277">
        <f>IF(T$107=0,0,T$107/CHI!T$11*1000)</f>
        <v>9.3647706772471278</v>
      </c>
      <c r="U238" s="277">
        <f>IF(U$107=0,0,U$107/CHI!U$11*1000)</f>
        <v>8.8339036929651638</v>
      </c>
      <c r="V238" s="277">
        <f>IF(V$107=0,0,V$107/CHI!V$11*1000)</f>
        <v>9.2800742295514222</v>
      </c>
      <c r="W238" s="277">
        <f>IF(W$107=0,0,W$107/CHI!W$11*1000)</f>
        <v>8.5582450765772755</v>
      </c>
      <c r="X238" s="277">
        <f>IF(X$107=0,0,X$107/CHI!X$11*1000)</f>
        <v>7.7745008768904187</v>
      </c>
      <c r="Y238" s="277">
        <f>IF(Y$107=0,0,Y$107/CHI!Y$11*1000)</f>
        <v>7.8035028215576006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455.14752644309488</v>
      </c>
      <c r="C240" s="320">
        <f t="shared" si="58"/>
        <v>455.2200727381329</v>
      </c>
      <c r="D240" s="320">
        <f t="shared" si="58"/>
        <v>467.69237045331539</v>
      </c>
      <c r="E240" s="320">
        <f t="shared" si="58"/>
        <v>573.57137494604183</v>
      </c>
      <c r="F240" s="320">
        <f t="shared" si="58"/>
        <v>599.42211740481969</v>
      </c>
      <c r="G240" s="320">
        <f t="shared" si="58"/>
        <v>627.74367176695773</v>
      </c>
      <c r="H240" s="320">
        <f t="shared" si="58"/>
        <v>618.68228673048816</v>
      </c>
      <c r="I240" s="320">
        <f t="shared" si="58"/>
        <v>578.09371089945716</v>
      </c>
      <c r="J240" s="320">
        <f t="shared" si="58"/>
        <v>558.89865021134199</v>
      </c>
      <c r="K240" s="320">
        <f t="shared" si="58"/>
        <v>402.15245118347678</v>
      </c>
      <c r="L240" s="320">
        <f t="shared" si="58"/>
        <v>450.59597538882969</v>
      </c>
      <c r="M240" s="320">
        <f t="shared" si="58"/>
        <v>607.15085714486338</v>
      </c>
      <c r="N240" s="320">
        <f t="shared" si="58"/>
        <v>609.36335018500461</v>
      </c>
      <c r="O240" s="320">
        <f t="shared" si="58"/>
        <v>522.44886822826822</v>
      </c>
      <c r="P240" s="320">
        <f t="shared" si="58"/>
        <v>570.14547835868257</v>
      </c>
      <c r="Q240" s="320">
        <f t="shared" si="58"/>
        <v>652.52494740408122</v>
      </c>
      <c r="R240" s="320">
        <f t="shared" si="58"/>
        <v>724.44894223529559</v>
      </c>
      <c r="S240" s="320">
        <f t="shared" si="58"/>
        <v>711.66989429611124</v>
      </c>
      <c r="T240" s="320">
        <f t="shared" si="58"/>
        <v>348.37888544374982</v>
      </c>
      <c r="U240" s="320">
        <f t="shared" si="58"/>
        <v>515.19698852307499</v>
      </c>
      <c r="V240" s="320">
        <f t="shared" si="58"/>
        <v>495.83312644660066</v>
      </c>
      <c r="W240" s="320">
        <f t="shared" si="58"/>
        <v>491.88493669678473</v>
      </c>
      <c r="X240" s="320">
        <f t="shared" si="58"/>
        <v>617.2583108648605</v>
      </c>
      <c r="Y240" s="320">
        <f t="shared" si="58"/>
        <v>512.48135050521614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0.81659702081358088</v>
      </c>
      <c r="C241" s="273">
        <f>IF(C$111=0,0,C$111/CHI!C$12*1000)</f>
        <v>0.8812887699919093</v>
      </c>
      <c r="D241" s="273">
        <f>IF(D$111=0,0,D$111/CHI!D$12*1000)</f>
        <v>0.89852368555504458</v>
      </c>
      <c r="E241" s="273">
        <f>IF(E$111=0,0,E$111/CHI!E$12*1000)</f>
        <v>1.1743148642149706</v>
      </c>
      <c r="F241" s="273">
        <f>IF(F$111=0,0,F$111/CHI!F$12*1000)</f>
        <v>1.4972057826076257</v>
      </c>
      <c r="G241" s="273">
        <f>IF(G$111=0,0,G$111/CHI!G$12*1000)</f>
        <v>1.593998608952566</v>
      </c>
      <c r="H241" s="273">
        <f>IF(H$111=0,0,H$111/CHI!H$12*1000)</f>
        <v>1.6252089460847174</v>
      </c>
      <c r="I241" s="273">
        <f>IF(I$111=0,0,I$111/CHI!I$12*1000)</f>
        <v>1.5014375008823257</v>
      </c>
      <c r="J241" s="273">
        <f>IF(J$111=0,0,J$111/CHI!J$12*1000)</f>
        <v>1.4847789772639035</v>
      </c>
      <c r="K241" s="273">
        <f>IF(K$111=0,0,K$111/CHI!K$12*1000)</f>
        <v>0.99815903172968901</v>
      </c>
      <c r="L241" s="273">
        <f>IF(L$111=0,0,L$111/CHI!L$12*1000)</f>
        <v>1.0464235894887783</v>
      </c>
      <c r="M241" s="273">
        <f>IF(M$111=0,0,M$111/CHI!M$12*1000)</f>
        <v>1.5908663828921479</v>
      </c>
      <c r="N241" s="273">
        <f>IF(N$111=0,0,N$111/CHI!N$12*1000)</f>
        <v>1.6964467724855781</v>
      </c>
      <c r="O241" s="273">
        <f>IF(O$111=0,0,O$111/CHI!O$12*1000)</f>
        <v>1.4334818749079692</v>
      </c>
      <c r="P241" s="273">
        <f>IF(P$111=0,0,P$111/CHI!P$12*1000)</f>
        <v>1.6072748214400328</v>
      </c>
      <c r="Q241" s="273">
        <f>IF(Q$111=0,0,Q$111/CHI!Q$12*1000)</f>
        <v>2.0013430515580253</v>
      </c>
      <c r="R241" s="273">
        <f>IF(R$111=0,0,R$111/CHI!R$12*1000)</f>
        <v>3.6661960348810068</v>
      </c>
      <c r="S241" s="273">
        <f>IF(S$111=0,0,S$111/CHI!S$12*1000)</f>
        <v>3.507306758984019</v>
      </c>
      <c r="T241" s="273">
        <f>IF(T$111=0,0,T$111/CHI!T$12*1000)</f>
        <v>1.8447144594435529</v>
      </c>
      <c r="U241" s="273">
        <f>IF(U$111=0,0,U$111/CHI!U$12*1000)</f>
        <v>2.463081342315141</v>
      </c>
      <c r="V241" s="273">
        <f>IF(V$111=0,0,V$111/CHI!V$12*1000)</f>
        <v>2.4280004926474255</v>
      </c>
      <c r="W241" s="273">
        <f>IF(W$111=0,0,W$111/CHI!W$12*1000)</f>
        <v>1.934723694568846</v>
      </c>
      <c r="X241" s="273">
        <f>IF(X$111=0,0,X$111/CHI!X$12*1000)</f>
        <v>2.5662932043049533</v>
      </c>
      <c r="Y241" s="273">
        <f>IF(Y$111=0,0,Y$111/CHI!Y$12*1000)</f>
        <v>2.0929781842831083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6.516545504080784</v>
      </c>
      <c r="C242" s="274">
        <f>IF(C$112=0,0,C$112/CHI!C$12*1000)</f>
        <v>7.0327936858818232</v>
      </c>
      <c r="D242" s="274">
        <f>IF(D$112=0,0,D$112/CHI!D$12*1000)</f>
        <v>7.1703304496263982</v>
      </c>
      <c r="E242" s="274">
        <f>IF(E$112=0,0,E$112/CHI!E$12*1000)</f>
        <v>9.371178260179164</v>
      </c>
      <c r="F242" s="274">
        <f>IF(F$112=0,0,F$112/CHI!F$12*1000)</f>
        <v>11.947887835317967</v>
      </c>
      <c r="G242" s="274">
        <f>IF(G$112=0,0,G$112/CHI!G$12*1000)</f>
        <v>12.720306594226697</v>
      </c>
      <c r="H242" s="274">
        <f>IF(H$112=0,0,H$112/CHI!H$12*1000)</f>
        <v>12.969368955385864</v>
      </c>
      <c r="I242" s="274">
        <f>IF(I$112=0,0,I$112/CHI!I$12*1000)</f>
        <v>11.981657471986567</v>
      </c>
      <c r="J242" s="274">
        <f>IF(J$112=0,0,J$112/CHI!J$12*1000)</f>
        <v>11.848720387447486</v>
      </c>
      <c r="K242" s="274">
        <f>IF(K$112=0,0,K$112/CHI!K$12*1000)</f>
        <v>7.9654328693181018</v>
      </c>
      <c r="L242" s="274">
        <f>IF(L$112=0,0,L$112/CHI!L$12*1000)</f>
        <v>8.3505900262203916</v>
      </c>
      <c r="M242" s="274">
        <f>IF(M$112=0,0,M$112/CHI!M$12*1000)</f>
        <v>12.695311041791971</v>
      </c>
      <c r="N242" s="274">
        <f>IF(N$112=0,0,N$112/CHI!N$12*1000)</f>
        <v>13.537855645296274</v>
      </c>
      <c r="O242" s="274">
        <f>IF(O$112=0,0,O$112/CHI!O$12*1000)</f>
        <v>11.439363148552724</v>
      </c>
      <c r="P242" s="274">
        <f>IF(P$112=0,0,P$112/CHI!P$12*1000)</f>
        <v>12.82625241645151</v>
      </c>
      <c r="Q242" s="274">
        <f>IF(Q$112=0,0,Q$112/CHI!Q$12*1000)</f>
        <v>15.970965766884737</v>
      </c>
      <c r="R242" s="274">
        <f>IF(R$112=0,0,R$112/CHI!R$12*1000)</f>
        <v>29.256699056261468</v>
      </c>
      <c r="S242" s="274">
        <f>IF(S$112=0,0,S$112/CHI!S$12*1000)</f>
        <v>27.988742928450005</v>
      </c>
      <c r="T242" s="274">
        <f>IF(T$112=0,0,T$112/CHI!T$12*1000)</f>
        <v>14.721050176037787</v>
      </c>
      <c r="U242" s="274">
        <f>IF(U$112=0,0,U$112/CHI!U$12*1000)</f>
        <v>19.655694593959563</v>
      </c>
      <c r="V242" s="274">
        <f>IF(V$112=0,0,V$112/CHI!V$12*1000)</f>
        <v>19.37574506272847</v>
      </c>
      <c r="W242" s="274">
        <f>IF(W$112=0,0,W$112/CHI!W$12*1000)</f>
        <v>15.439335035682632</v>
      </c>
      <c r="X242" s="274">
        <f>IF(X$112=0,0,X$112/CHI!X$12*1000)</f>
        <v>20.479338053431686</v>
      </c>
      <c r="Y242" s="274">
        <f>IF(Y$112=0,0,Y$112/CHI!Y$12*1000)</f>
        <v>16.702225491026947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7.9898811699763428</v>
      </c>
      <c r="C243" s="274">
        <f>IF(C$113=0,0,C$113/CHI!C$12*1000)</f>
        <v>8.6228486869258774</v>
      </c>
      <c r="D243" s="274">
        <f>IF(D$113=0,0,D$113/CHI!D$12*1000)</f>
        <v>8.7914813463823513</v>
      </c>
      <c r="E243" s="274">
        <f>IF(E$113=0,0,E$113/CHI!E$12*1000)</f>
        <v>11.489922179567275</v>
      </c>
      <c r="F243" s="274">
        <f>IF(F$113=0,0,F$113/CHI!F$12*1000)</f>
        <v>14.64920393429559</v>
      </c>
      <c r="G243" s="274">
        <f>IF(G$113=0,0,G$113/CHI!G$12*1000)</f>
        <v>15.596260023027977</v>
      </c>
      <c r="H243" s="274">
        <f>IF(H$113=0,0,H$113/CHI!H$12*1000)</f>
        <v>15.901633271527414</v>
      </c>
      <c r="I243" s="274">
        <f>IF(I$113=0,0,I$113/CHI!I$12*1000)</f>
        <v>14.690608599384852</v>
      </c>
      <c r="J243" s="274">
        <f>IF(J$113=0,0,J$113/CHI!J$12*1000)</f>
        <v>14.527615567588288</v>
      </c>
      <c r="K243" s="274">
        <f>IF(K$113=0,0,K$113/CHI!K$12*1000)</f>
        <v>9.7663496792005766</v>
      </c>
      <c r="L243" s="274">
        <f>IF(L$113=0,0,L$113/CHI!L$12*1000)</f>
        <v>10.238587602420507</v>
      </c>
      <c r="M243" s="274">
        <f>IF(M$113=0,0,M$113/CHI!M$12*1000)</f>
        <v>15.565613188197119</v>
      </c>
      <c r="N243" s="274">
        <f>IF(N$113=0,0,N$113/CHI!N$12*1000)</f>
        <v>16.598649980188917</v>
      </c>
      <c r="O243" s="274">
        <f>IF(O$113=0,0,O$113/CHI!O$12*1000)</f>
        <v>14.025706129099662</v>
      </c>
      <c r="P243" s="274">
        <f>IF(P$113=0,0,P$113/CHI!P$12*1000)</f>
        <v>15.726159297037738</v>
      </c>
      <c r="Q243" s="274">
        <f>IF(Q$113=0,0,Q$113/CHI!Q$12*1000)</f>
        <v>19.581865662912914</v>
      </c>
      <c r="R243" s="274">
        <f>IF(R$113=0,0,R$113/CHI!R$12*1000)</f>
        <v>35.871390560981233</v>
      </c>
      <c r="S243" s="274">
        <f>IF(S$113=0,0,S$113/CHI!S$12*1000)</f>
        <v>34.31676030732725</v>
      </c>
      <c r="T243" s="274">
        <f>IF(T$113=0,0,T$113/CHI!T$12*1000)</f>
        <v>18.04935475861339</v>
      </c>
      <c r="U243" s="274">
        <f>IF(U$113=0,0,U$113/CHI!U$12*1000)</f>
        <v>24.099680424350254</v>
      </c>
      <c r="V243" s="274">
        <f>IF(V$113=0,0,V$113/CHI!V$12*1000)</f>
        <v>23.756436678606988</v>
      </c>
      <c r="W243" s="274">
        <f>IF(W$113=0,0,W$113/CHI!W$12*1000)</f>
        <v>18.930037732615727</v>
      </c>
      <c r="X243" s="274">
        <f>IF(X$113=0,0,X$113/CHI!X$12*1000)</f>
        <v>25.109542683961475</v>
      </c>
      <c r="Y243" s="274">
        <f>IF(Y$113=0,0,Y$113/CHI!Y$12*1000)</f>
        <v>20.478457008224197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14.795100039508243</v>
      </c>
      <c r="C244" s="274">
        <f>IF(C$114=0,0,C$114/CHI!C$12*1000)</f>
        <v>15.967184772159557</v>
      </c>
      <c r="D244" s="274">
        <f>IF(D$114=0,0,D$114/CHI!D$12*1000)</f>
        <v>16.279446871371015</v>
      </c>
      <c r="E244" s="274">
        <f>IF(E$114=0,0,E$114/CHI!E$12*1000)</f>
        <v>21.276229830758023</v>
      </c>
      <c r="F244" s="274">
        <f>IF(F$114=0,0,F$114/CHI!F$12*1000)</f>
        <v>27.126365598714251</v>
      </c>
      <c r="G244" s="274">
        <f>IF(G$114=0,0,G$114/CHI!G$12*1000)</f>
        <v>28.88005745942343</v>
      </c>
      <c r="H244" s="274">
        <f>IF(H$114=0,0,H$114/CHI!H$12*1000)</f>
        <v>29.44552616475487</v>
      </c>
      <c r="I244" s="274">
        <f>IF(I$114=0,0,I$114/CHI!I$12*1000)</f>
        <v>27.203035845626033</v>
      </c>
      <c r="J244" s="274">
        <f>IF(J$114=0,0,J$114/CHI!J$12*1000)</f>
        <v>26.9012168122924</v>
      </c>
      <c r="K244" s="274">
        <f>IF(K$114=0,0,K$114/CHI!K$12*1000)</f>
        <v>18.08463948970341</v>
      </c>
      <c r="L244" s="274">
        <f>IF(L$114=0,0,L$114/CHI!L$12*1000)</f>
        <v>18.959096464450766</v>
      </c>
      <c r="M244" s="274">
        <f>IF(M$114=0,0,M$114/CHI!M$12*1000)</f>
        <v>28.823307806009218</v>
      </c>
      <c r="N244" s="274">
        <f>IF(N$114=0,0,N$114/CHI!N$12*1000)</f>
        <v>30.736212686177371</v>
      </c>
      <c r="O244" s="274">
        <f>IF(O$114=0,0,O$114/CHI!O$12*1000)</f>
        <v>25.971816212303938</v>
      </c>
      <c r="P244" s="274">
        <f>IF(P$114=0,0,P$114/CHI!P$12*1000)</f>
        <v>29.120595799499846</v>
      </c>
      <c r="Q244" s="274">
        <f>IF(Q$114=0,0,Q$114/CHI!Q$12*1000)</f>
        <v>36.260321684341889</v>
      </c>
      <c r="R244" s="274">
        <f>IF(R$114=0,0,R$114/CHI!R$12*1000)</f>
        <v>66.424118283546449</v>
      </c>
      <c r="S244" s="274">
        <f>IF(S$114=0,0,S$114/CHI!S$12*1000)</f>
        <v>63.545363313611794</v>
      </c>
      <c r="T244" s="274">
        <f>IF(T$114=0,0,T$114/CHI!T$12*1000)</f>
        <v>33.422525769935824</v>
      </c>
      <c r="U244" s="274">
        <f>IF(U$114=0,0,U$114/CHI!U$12*1000)</f>
        <v>44.626093331435158</v>
      </c>
      <c r="V244" s="274">
        <f>IF(V$114=0,0,V$114/CHI!V$12*1000)</f>
        <v>43.990498702657696</v>
      </c>
      <c r="W244" s="274">
        <f>IF(W$114=0,0,W$114/CHI!W$12*1000)</f>
        <v>35.053312564665454</v>
      </c>
      <c r="X244" s="274">
        <f>IF(X$114=0,0,X$114/CHI!X$12*1000)</f>
        <v>46.49608524235569</v>
      </c>
      <c r="Y244" s="274">
        <f>IF(Y$114=0,0,Y$114/CHI!Y$12*1000)</f>
        <v>37.920566482260085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16.360282811485259</v>
      </c>
      <c r="C245" s="275">
        <f>IF(C$115=0,0,C$115/CHI!C$12*1000)</f>
        <v>18.295776790602972</v>
      </c>
      <c r="D245" s="275">
        <f>IF(D$115=0,0,D$115/CHI!D$12*1000)</f>
        <v>18.216345122366519</v>
      </c>
      <c r="E245" s="275">
        <f>IF(E$115=0,0,E$115/CHI!E$12*1000)</f>
        <v>20.81735889482551</v>
      </c>
      <c r="F245" s="275">
        <f>IF(F$115=0,0,F$115/CHI!F$12*1000)</f>
        <v>24.70167382405279</v>
      </c>
      <c r="G245" s="275">
        <f>IF(G$115=0,0,G$115/CHI!G$12*1000)</f>
        <v>26.311603918051365</v>
      </c>
      <c r="H245" s="275">
        <f>IF(H$115=0,0,H$115/CHI!H$12*1000)</f>
        <v>26.339885461561078</v>
      </c>
      <c r="I245" s="275">
        <f>IF(I$115=0,0,I$115/CHI!I$12*1000)</f>
        <v>24.265337180506165</v>
      </c>
      <c r="J245" s="275">
        <f>IF(J$115=0,0,J$115/CHI!J$12*1000)</f>
        <v>24.671441559702231</v>
      </c>
      <c r="K245" s="275">
        <f>IF(K$115=0,0,K$115/CHI!K$12*1000)</f>
        <v>18.038487854985839</v>
      </c>
      <c r="L245" s="275">
        <f>IF(L$115=0,0,L$115/CHI!L$12*1000)</f>
        <v>20.744680032438616</v>
      </c>
      <c r="M245" s="275">
        <f>IF(M$115=0,0,M$115/CHI!M$12*1000)</f>
        <v>29.021929934838447</v>
      </c>
      <c r="N245" s="275">
        <f>IF(N$115=0,0,N$115/CHI!N$12*1000)</f>
        <v>29.348951012772751</v>
      </c>
      <c r="O245" s="275">
        <f>IF(O$115=0,0,O$115/CHI!O$12*1000)</f>
        <v>25.375209044460785</v>
      </c>
      <c r="P245" s="275">
        <f>IF(P$115=0,0,P$115/CHI!P$12*1000)</f>
        <v>27.510647573434134</v>
      </c>
      <c r="Q245" s="275">
        <f>IF(Q$115=0,0,Q$115/CHI!Q$12*1000)</f>
        <v>32.023739697148137</v>
      </c>
      <c r="R245" s="275">
        <f>IF(R$115=0,0,R$115/CHI!R$12*1000)</f>
        <v>29.96225542470988</v>
      </c>
      <c r="S245" s="275">
        <f>IF(S$115=0,0,S$115/CHI!S$12*1000)</f>
        <v>29.032398840073604</v>
      </c>
      <c r="T245" s="275">
        <f>IF(T$115=0,0,T$115/CHI!T$12*1000)</f>
        <v>13.582704227689909</v>
      </c>
      <c r="U245" s="275">
        <f>IF(U$115=0,0,U$115/CHI!U$12*1000)</f>
        <v>20.113985418676204</v>
      </c>
      <c r="V245" s="275">
        <f>IF(V$115=0,0,V$115/CHI!V$12*1000)</f>
        <v>19.597049697159211</v>
      </c>
      <c r="W245" s="275">
        <f>IF(W$115=0,0,W$115/CHI!W$12*1000)</f>
        <v>20.184017112633864</v>
      </c>
      <c r="X245" s="275">
        <f>IF(X$115=0,0,X$115/CHI!X$12*1000)</f>
        <v>26.359289565386337</v>
      </c>
      <c r="Y245" s="275">
        <f>IF(Y$115=0,0,Y$115/CHI!Y$12*1000)</f>
        <v>22.628322031364718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227.92630257258335</v>
      </c>
      <c r="C246" s="276">
        <f>IF(C$121=0,0,C$121/CHI!C$12*1000)</f>
        <v>223.34153894666079</v>
      </c>
      <c r="D246" s="276">
        <f>IF(D$121=0,0,D$121/CHI!D$12*1000)</f>
        <v>231.68226726445559</v>
      </c>
      <c r="E246" s="276">
        <f>IF(E$121=0,0,E$121/CHI!E$12*1000)</f>
        <v>299.83827897556898</v>
      </c>
      <c r="F246" s="276">
        <f>IF(F$121=0,0,F$121/CHI!F$12*1000)</f>
        <v>286.00306231411543</v>
      </c>
      <c r="G246" s="276">
        <f>IF(G$121=0,0,G$121/CHI!G$12*1000)</f>
        <v>297.71297162014059</v>
      </c>
      <c r="H246" s="276">
        <f>IF(H$121=0,0,H$121/CHI!H$12*1000)</f>
        <v>291.23530163391888</v>
      </c>
      <c r="I246" s="276">
        <f>IF(I$121=0,0,I$121/CHI!I$12*1000)</f>
        <v>273.94389026394401</v>
      </c>
      <c r="J246" s="276">
        <f>IF(J$121=0,0,J$121/CHI!J$12*1000)</f>
        <v>249.47787779079118</v>
      </c>
      <c r="K246" s="276">
        <f>IF(K$121=0,0,K$121/CHI!K$12*1000)</f>
        <v>182.26985782175501</v>
      </c>
      <c r="L246" s="276">
        <f>IF(L$121=0,0,L$121/CHI!L$12*1000)</f>
        <v>203.03551790626491</v>
      </c>
      <c r="M246" s="276">
        <f>IF(M$121=0,0,M$121/CHI!M$12*1000)</f>
        <v>262.51207571286568</v>
      </c>
      <c r="N246" s="276">
        <f>IF(N$121=0,0,N$121/CHI!N$12*1000)</f>
        <v>258.45807049775487</v>
      </c>
      <c r="O246" s="276">
        <f>IF(O$121=0,0,O$121/CHI!O$12*1000)</f>
        <v>222.35224759200403</v>
      </c>
      <c r="P246" s="276">
        <f>IF(P$121=0,0,P$121/CHI!P$12*1000)</f>
        <v>240.61532442734085</v>
      </c>
      <c r="Q246" s="276">
        <f>IF(Q$121=0,0,Q$121/CHI!Q$12*1000)</f>
        <v>268.08816902027507</v>
      </c>
      <c r="R246" s="276">
        <f>IF(R$121=0,0,R$121/CHI!R$12*1000)</f>
        <v>261.54195734970426</v>
      </c>
      <c r="S246" s="276">
        <f>IF(S$121=0,0,S$121/CHI!S$12*1000)</f>
        <v>262.33896622697671</v>
      </c>
      <c r="T246" s="276">
        <f>IF(T$121=0,0,T$121/CHI!T$12*1000)</f>
        <v>126.00309061786683</v>
      </c>
      <c r="U246" s="276">
        <f>IF(U$121=0,0,U$121/CHI!U$12*1000)</f>
        <v>197.56968035510465</v>
      </c>
      <c r="V246" s="276">
        <f>IF(V$121=0,0,V$121/CHI!V$12*1000)</f>
        <v>188.50335088020796</v>
      </c>
      <c r="W246" s="276">
        <f>IF(W$121=0,0,W$121/CHI!W$12*1000)</f>
        <v>201.49447638647433</v>
      </c>
      <c r="X246" s="276">
        <f>IF(X$121=0,0,X$121/CHI!X$12*1000)</f>
        <v>244.66141622618792</v>
      </c>
      <c r="Y246" s="276">
        <f>IF(Y$121=0,0,Y$121/CHI!Y$12*1000)</f>
        <v>201.94074094327894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108.29038584183657</v>
      </c>
      <c r="C247" s="276">
        <f>IF(C$134=0,0,C$134/CHI!C$12*1000)</f>
        <v>107.28913740677675</v>
      </c>
      <c r="D247" s="276">
        <f>IF(D$134=0,0,D$134/CHI!D$12*1000)</f>
        <v>109.89819493931489</v>
      </c>
      <c r="E247" s="276">
        <f>IF(E$134=0,0,E$134/CHI!E$12*1000)</f>
        <v>116.96756022237757</v>
      </c>
      <c r="F247" s="276">
        <f>IF(F$134=0,0,F$134/CHI!F$12*1000)</f>
        <v>128.02292038922062</v>
      </c>
      <c r="G247" s="276">
        <f>IF(G$134=0,0,G$134/CHI!G$12*1000)</f>
        <v>133.05667831249616</v>
      </c>
      <c r="H247" s="276">
        <f>IF(H$134=0,0,H$134/CHI!H$12*1000)</f>
        <v>129.1288422319368</v>
      </c>
      <c r="I247" s="276">
        <f>IF(I$134=0,0,I$134/CHI!I$12*1000)</f>
        <v>120.48152805481661</v>
      </c>
      <c r="J247" s="276">
        <f>IF(J$134=0,0,J$134/CHI!J$12*1000)</f>
        <v>128.69155448782635</v>
      </c>
      <c r="K247" s="276">
        <f>IF(K$134=0,0,K$134/CHI!K$12*1000)</f>
        <v>92.929069422697395</v>
      </c>
      <c r="L247" s="276">
        <f>IF(L$134=0,0,L$134/CHI!L$12*1000)</f>
        <v>107.47261240772711</v>
      </c>
      <c r="M247" s="276">
        <f>IF(M$134=0,0,M$134/CHI!M$12*1000)</f>
        <v>142.82984149475263</v>
      </c>
      <c r="N247" s="276">
        <f>IF(N$134=0,0,N$134/CHI!N$12*1000)</f>
        <v>142.49253920290784</v>
      </c>
      <c r="O247" s="276">
        <f>IF(O$134=0,0,O$134/CHI!O$12*1000)</f>
        <v>122.07695398977357</v>
      </c>
      <c r="P247" s="276">
        <f>IF(P$134=0,0,P$134/CHI!P$12*1000)</f>
        <v>132.80607720751053</v>
      </c>
      <c r="Q247" s="276">
        <f>IF(Q$134=0,0,Q$134/CHI!Q$12*1000)</f>
        <v>149.10398969879827</v>
      </c>
      <c r="R247" s="276">
        <f>IF(R$134=0,0,R$134/CHI!R$12*1000)</f>
        <v>145.01300742293748</v>
      </c>
      <c r="S247" s="276">
        <f>IF(S$134=0,0,S$134/CHI!S$12*1000)</f>
        <v>142.90739971934536</v>
      </c>
      <c r="T247" s="276">
        <f>IF(T$134=0,0,T$134/CHI!T$12*1000)</f>
        <v>67.667869032432421</v>
      </c>
      <c r="U247" s="276">
        <f>IF(U$134=0,0,U$134/CHI!U$12*1000)</f>
        <v>101.91633158481619</v>
      </c>
      <c r="V247" s="276">
        <f>IF(V$134=0,0,V$134/CHI!V$12*1000)</f>
        <v>95.904541290780955</v>
      </c>
      <c r="W247" s="276">
        <f>IF(W$134=0,0,W$134/CHI!W$12*1000)</f>
        <v>101.63898461376087</v>
      </c>
      <c r="X247" s="276">
        <f>IF(X$134=0,0,X$134/CHI!X$12*1000)</f>
        <v>128.16426527966669</v>
      </c>
      <c r="Y247" s="276">
        <f>IF(Y$134=0,0,Y$134/CHI!Y$12*1000)</f>
        <v>106.51169702113783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58.624431910205921</v>
      </c>
      <c r="C248" s="276">
        <f>IF(C$142=0,0,C$142/CHI!C$12*1000)</f>
        <v>58.866034178046753</v>
      </c>
      <c r="D248" s="276">
        <f>IF(D$142=0,0,D$142/CHI!D$12*1000)</f>
        <v>59.540460581853416</v>
      </c>
      <c r="E248" s="276">
        <f>IF(E$142=0,0,E$142/CHI!E$12*1000)</f>
        <v>72.751049618346556</v>
      </c>
      <c r="F248" s="276">
        <f>IF(F$142=0,0,F$142/CHI!F$12*1000)</f>
        <v>80.12058139786761</v>
      </c>
      <c r="G248" s="276">
        <f>IF(G$142=0,0,G$142/CHI!G$12*1000)</f>
        <v>84.87951933258546</v>
      </c>
      <c r="H248" s="276">
        <f>IF(H$142=0,0,H$142/CHI!H$12*1000)</f>
        <v>84.515738040590335</v>
      </c>
      <c r="I248" s="276">
        <f>IF(I$142=0,0,I$142/CHI!I$12*1000)</f>
        <v>78.601341054640145</v>
      </c>
      <c r="J248" s="276">
        <f>IF(J$142=0,0,J$142/CHI!J$12*1000)</f>
        <v>76.1526599504231</v>
      </c>
      <c r="K248" s="276">
        <f>IF(K$142=0,0,K$142/CHI!K$12*1000)</f>
        <v>55.197940906947103</v>
      </c>
      <c r="L248" s="276">
        <f>IF(L$142=0,0,L$142/CHI!L$12*1000)</f>
        <v>63.028656266461965</v>
      </c>
      <c r="M248" s="276">
        <f>IF(M$142=0,0,M$142/CHI!M$12*1000)</f>
        <v>87.172675825851158</v>
      </c>
      <c r="N248" s="276">
        <f>IF(N$142=0,0,N$142/CHI!N$12*1000)</f>
        <v>87.767523201690977</v>
      </c>
      <c r="O248" s="276">
        <f>IF(O$142=0,0,O$142/CHI!O$12*1000)</f>
        <v>75.499954710911439</v>
      </c>
      <c r="P248" s="276">
        <f>IF(P$142=0,0,P$142/CHI!P$12*1000)</f>
        <v>82.716055671319822</v>
      </c>
      <c r="Q248" s="276">
        <f>IF(Q$142=0,0,Q$142/CHI!Q$12*1000)</f>
        <v>95.604433024752609</v>
      </c>
      <c r="R248" s="276">
        <f>IF(R$142=0,0,R$142/CHI!R$12*1000)</f>
        <v>90.631096503043381</v>
      </c>
      <c r="S248" s="276">
        <f>IF(S$142=0,0,S$142/CHI!S$12*1000)</f>
        <v>88.641316104608919</v>
      </c>
      <c r="T248" s="276">
        <f>IF(T$142=0,0,T$142/CHI!T$12*1000)</f>
        <v>41.849756391869114</v>
      </c>
      <c r="U248" s="276">
        <f>IF(U$142=0,0,U$142/CHI!U$12*1000)</f>
        <v>63.043389295260738</v>
      </c>
      <c r="V248" s="276">
        <f>IF(V$142=0,0,V$142/CHI!V$12*1000)</f>
        <v>61.162499644904777</v>
      </c>
      <c r="W248" s="276">
        <f>IF(W$142=0,0,W$142/CHI!W$12*1000)</f>
        <v>64.448041197655613</v>
      </c>
      <c r="X248" s="276">
        <f>IF(X$142=0,0,X$142/CHI!X$12*1000)</f>
        <v>79.965270912964243</v>
      </c>
      <c r="Y248" s="276">
        <f>IF(Y$142=0,0,Y$142/CHI!Y$12*1000)</f>
        <v>68.764522753892351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13.827999572604826</v>
      </c>
      <c r="C249" s="277">
        <f>IF(C$156=0,0,C$156/CHI!C$12*1000)</f>
        <v>14.923469501086478</v>
      </c>
      <c r="D249" s="277">
        <f>IF(D$156=0,0,D$156/CHI!D$12*1000)</f>
        <v>15.215320192390095</v>
      </c>
      <c r="E249" s="277">
        <f>IF(E$156=0,0,E$156/CHI!E$12*1000)</f>
        <v>19.885482100203671</v>
      </c>
      <c r="F249" s="277">
        <f>IF(F$156=0,0,F$156/CHI!F$12*1000)</f>
        <v>25.35321632862783</v>
      </c>
      <c r="G249" s="277">
        <f>IF(G$156=0,0,G$156/CHI!G$12*1000)</f>
        <v>26.992275898053567</v>
      </c>
      <c r="H249" s="277">
        <f>IF(H$156=0,0,H$156/CHI!H$12*1000)</f>
        <v>27.520782024728238</v>
      </c>
      <c r="I249" s="277">
        <f>IF(I$156=0,0,I$156/CHI!I$12*1000)</f>
        <v>25.42487492767054</v>
      </c>
      <c r="J249" s="277">
        <f>IF(J$156=0,0,J$156/CHI!J$12*1000)</f>
        <v>25.142784678007025</v>
      </c>
      <c r="K249" s="277">
        <f>IF(K$156=0,0,K$156/CHI!K$12*1000)</f>
        <v>16.90251410713968</v>
      </c>
      <c r="L249" s="277">
        <f>IF(L$156=0,0,L$156/CHI!L$12*1000)</f>
        <v>17.719811093356601</v>
      </c>
      <c r="M249" s="277">
        <f>IF(M$156=0,0,M$156/CHI!M$12*1000)</f>
        <v>26.939235757665084</v>
      </c>
      <c r="N249" s="277">
        <f>IF(N$156=0,0,N$156/CHI!N$12*1000)</f>
        <v>28.727101185730017</v>
      </c>
      <c r="O249" s="277">
        <f>IF(O$156=0,0,O$156/CHI!O$12*1000)</f>
        <v>24.274135526254057</v>
      </c>
      <c r="P249" s="277">
        <f>IF(P$156=0,0,P$156/CHI!P$12*1000)</f>
        <v>27.217091144648037</v>
      </c>
      <c r="Q249" s="277">
        <f>IF(Q$156=0,0,Q$156/CHI!Q$12*1000)</f>
        <v>33.89011979740954</v>
      </c>
      <c r="R249" s="277">
        <f>IF(R$156=0,0,R$156/CHI!R$12*1000)</f>
        <v>62.08222159923033</v>
      </c>
      <c r="S249" s="277">
        <f>IF(S$156=0,0,S$156/CHI!S$12*1000)</f>
        <v>59.391640096733553</v>
      </c>
      <c r="T249" s="277">
        <f>IF(T$156=0,0,T$156/CHI!T$12*1000)</f>
        <v>31.237820009861029</v>
      </c>
      <c r="U249" s="277">
        <f>IF(U$156=0,0,U$156/CHI!U$12*1000)</f>
        <v>41.709052177157091</v>
      </c>
      <c r="V249" s="277">
        <f>IF(V$156=0,0,V$156/CHI!V$12*1000)</f>
        <v>41.11500399690722</v>
      </c>
      <c r="W249" s="277">
        <f>IF(W$156=0,0,W$156/CHI!W$12*1000)</f>
        <v>32.7620083587274</v>
      </c>
      <c r="X249" s="277">
        <f>IF(X$156=0,0,X$156/CHI!X$12*1000)</f>
        <v>43.456809696601525</v>
      </c>
      <c r="Y249" s="277">
        <f>IF(Y$156=0,0,Y$156/CHI!Y$12*1000)</f>
        <v>35.441840589747954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PL: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4225.4018362526076</v>
      </c>
      <c r="C5" s="223">
        <f t="shared" si="0"/>
        <v>3843.6828708286484</v>
      </c>
      <c r="D5" s="223">
        <f t="shared" si="0"/>
        <v>3534.2520061514801</v>
      </c>
      <c r="E5" s="223">
        <f t="shared" si="0"/>
        <v>4135.7506407487826</v>
      </c>
      <c r="F5" s="223">
        <f t="shared" si="0"/>
        <v>3849.0330350183508</v>
      </c>
      <c r="G5" s="223">
        <f t="shared" si="0"/>
        <v>3870.7111694229943</v>
      </c>
      <c r="H5" s="223">
        <f t="shared" si="0"/>
        <v>4217.1137067324935</v>
      </c>
      <c r="I5" s="223">
        <f t="shared" si="0"/>
        <v>4229.7952981230092</v>
      </c>
      <c r="J5" s="223">
        <f t="shared" si="0"/>
        <v>4146.8350957000457</v>
      </c>
      <c r="K5" s="223">
        <f t="shared" si="0"/>
        <v>3477.3676640741328</v>
      </c>
      <c r="L5" s="223">
        <f t="shared" si="0"/>
        <v>3734.0531141667384</v>
      </c>
      <c r="M5" s="223">
        <f t="shared" si="0"/>
        <v>3874.6889584833598</v>
      </c>
      <c r="N5" s="223">
        <f t="shared" si="0"/>
        <v>4268.2119549821664</v>
      </c>
      <c r="O5" s="223">
        <f t="shared" si="0"/>
        <v>4553.1433657139924</v>
      </c>
      <c r="P5" s="223">
        <f t="shared" si="0"/>
        <v>4713.8885590969348</v>
      </c>
      <c r="Q5" s="223">
        <f t="shared" si="0"/>
        <v>4972.2335673615326</v>
      </c>
      <c r="R5" s="223">
        <f t="shared" si="0"/>
        <v>4825.6085929558194</v>
      </c>
      <c r="S5" s="223">
        <f t="shared" si="0"/>
        <v>5140.2180964170602</v>
      </c>
      <c r="T5" s="223">
        <f t="shared" si="0"/>
        <v>4669.9551227578359</v>
      </c>
      <c r="U5" s="223">
        <f t="shared" si="0"/>
        <v>4881.2212628075449</v>
      </c>
      <c r="V5" s="223">
        <f t="shared" si="0"/>
        <v>5050.0983309411458</v>
      </c>
      <c r="W5" s="223">
        <f t="shared" si="0"/>
        <v>4673.3175599629312</v>
      </c>
      <c r="X5" s="223">
        <f t="shared" si="0"/>
        <v>4775.8519972420327</v>
      </c>
      <c r="Y5" s="223">
        <f t="shared" si="0"/>
        <v>3472.7579557253812</v>
      </c>
      <c r="DA5" s="89"/>
    </row>
    <row r="6" spans="1:105" ht="12" customHeight="1" x14ac:dyDescent="0.25">
      <c r="A6" s="55" t="s">
        <v>91</v>
      </c>
      <c r="B6" s="259">
        <v>4.1183948186092438</v>
      </c>
      <c r="C6" s="259">
        <v>4.1990443764181578</v>
      </c>
      <c r="D6" s="259">
        <v>3.9821964767809619</v>
      </c>
      <c r="E6" s="259">
        <v>4.2652725475326143</v>
      </c>
      <c r="F6" s="259">
        <v>4.1698400516428729</v>
      </c>
      <c r="G6" s="259">
        <v>3.986564266537624</v>
      </c>
      <c r="H6" s="259">
        <v>4.2316495902859614</v>
      </c>
      <c r="I6" s="259">
        <v>4.2173417965796336</v>
      </c>
      <c r="J6" s="259">
        <v>4.1071400080498526</v>
      </c>
      <c r="K6" s="259">
        <v>3.1141589295444061</v>
      </c>
      <c r="L6" s="259">
        <v>2.9639937649140551</v>
      </c>
      <c r="M6" s="259">
        <v>4.6288129564561427</v>
      </c>
      <c r="N6" s="259">
        <v>6.0217224391576618</v>
      </c>
      <c r="O6" s="259">
        <v>6.0400960347272772</v>
      </c>
      <c r="P6" s="259">
        <v>5.9028528944596079</v>
      </c>
      <c r="Q6" s="259">
        <v>5.1820320814579164</v>
      </c>
      <c r="R6" s="259">
        <v>5.0939787961367049</v>
      </c>
      <c r="S6" s="259">
        <v>5.8337774804390046</v>
      </c>
      <c r="T6" s="259">
        <v>4.4770418184329532</v>
      </c>
      <c r="U6" s="259">
        <v>4.5102700957690844</v>
      </c>
      <c r="V6" s="259">
        <v>4.636756769921341</v>
      </c>
      <c r="W6" s="259">
        <v>4.811543718384252</v>
      </c>
      <c r="X6" s="259">
        <v>4.8666297392799427</v>
      </c>
      <c r="Y6" s="259">
        <v>3.3395334166896471</v>
      </c>
      <c r="DA6" s="67" t="s">
        <v>1134</v>
      </c>
    </row>
    <row r="7" spans="1:105" ht="12" customHeight="1" x14ac:dyDescent="0.25">
      <c r="A7" s="173" t="s">
        <v>92</v>
      </c>
      <c r="B7" s="224">
        <v>8.5381422017909934</v>
      </c>
      <c r="C7" s="224">
        <v>8.7053426338555937</v>
      </c>
      <c r="D7" s="224">
        <v>8.2557795674647636</v>
      </c>
      <c r="E7" s="224">
        <v>8.842645045995555</v>
      </c>
      <c r="F7" s="224">
        <v>8.6447970356744825</v>
      </c>
      <c r="G7" s="224">
        <v>8.2648347483525644</v>
      </c>
      <c r="H7" s="224">
        <v>8.7729388612170869</v>
      </c>
      <c r="I7" s="224">
        <v>8.7432763391328674</v>
      </c>
      <c r="J7" s="224">
        <v>8.514809039905666</v>
      </c>
      <c r="K7" s="224">
        <v>6.45618813895224</v>
      </c>
      <c r="L7" s="224">
        <v>6.1448698739874761</v>
      </c>
      <c r="M7" s="224">
        <v>9.5966735682310738</v>
      </c>
      <c r="N7" s="224">
        <v>12.48406836880349</v>
      </c>
      <c r="O7" s="224">
        <v>12.52215999882951</v>
      </c>
      <c r="P7" s="224">
        <v>12.237631317283279</v>
      </c>
      <c r="Q7" s="224">
        <v>10.743245549408471</v>
      </c>
      <c r="R7" s="224">
        <v>10.560695914290861</v>
      </c>
      <c r="S7" s="224">
        <v>12.201635732074759</v>
      </c>
      <c r="T7" s="224">
        <v>9.2816792397903374</v>
      </c>
      <c r="U7" s="224">
        <v>9.3505671850972014</v>
      </c>
      <c r="V7" s="224">
        <v>9.6127958586725661</v>
      </c>
      <c r="W7" s="224">
        <v>9.9943416499966968</v>
      </c>
      <c r="X7" s="224">
        <v>10.281412004774751</v>
      </c>
      <c r="Y7" s="224">
        <v>6.9776583628511348</v>
      </c>
      <c r="DA7" s="177" t="s">
        <v>1135</v>
      </c>
    </row>
    <row r="8" spans="1:105" ht="12" customHeight="1" x14ac:dyDescent="0.25">
      <c r="A8" s="173" t="s">
        <v>93</v>
      </c>
      <c r="B8" s="224">
        <v>51.073570113680191</v>
      </c>
      <c r="C8" s="224">
        <v>52.073731833673293</v>
      </c>
      <c r="D8" s="224">
        <v>49.384529633806359</v>
      </c>
      <c r="E8" s="224">
        <v>52.895049189073752</v>
      </c>
      <c r="F8" s="224">
        <v>51.711559386705993</v>
      </c>
      <c r="G8" s="224">
        <v>49.438696032659287</v>
      </c>
      <c r="H8" s="224">
        <v>52.478079826008589</v>
      </c>
      <c r="I8" s="224">
        <v>52.300644165461847</v>
      </c>
      <c r="J8" s="224">
        <v>50.933995502323413</v>
      </c>
      <c r="K8" s="224">
        <v>38.619710211985002</v>
      </c>
      <c r="L8" s="224">
        <v>36.757462564011668</v>
      </c>
      <c r="M8" s="224">
        <v>57.270447712094601</v>
      </c>
      <c r="N8" s="224">
        <v>74.385583138790295</v>
      </c>
      <c r="O8" s="224">
        <v>74.905219608638745</v>
      </c>
      <c r="P8" s="224">
        <v>73.203222239321562</v>
      </c>
      <c r="Q8" s="224">
        <v>64.264086009377976</v>
      </c>
      <c r="R8" s="224">
        <v>63.172108226851662</v>
      </c>
      <c r="S8" s="224">
        <v>72.187370816323636</v>
      </c>
      <c r="T8" s="224">
        <v>55.521269641852953</v>
      </c>
      <c r="U8" s="224">
        <v>55.9333444494006</v>
      </c>
      <c r="V8" s="224">
        <v>57.501947340889011</v>
      </c>
      <c r="W8" s="224">
        <v>59.541176187025393</v>
      </c>
      <c r="X8" s="224">
        <v>60.109044875432659</v>
      </c>
      <c r="Y8" s="224">
        <v>41.178818320078172</v>
      </c>
      <c r="DA8" s="177" t="s">
        <v>1136</v>
      </c>
    </row>
    <row r="9" spans="1:105" ht="12" customHeight="1" x14ac:dyDescent="0.25">
      <c r="A9" s="173" t="s">
        <v>94</v>
      </c>
      <c r="B9" s="224">
        <v>58.987508629790902</v>
      </c>
      <c r="C9" s="224">
        <v>60.142647147775129</v>
      </c>
      <c r="D9" s="224">
        <v>57.036748389986599</v>
      </c>
      <c r="E9" s="224">
        <v>61.091229055827462</v>
      </c>
      <c r="F9" s="224">
        <v>59.724355450261008</v>
      </c>
      <c r="G9" s="224">
        <v>57.09930796654784</v>
      </c>
      <c r="H9" s="224">
        <v>60.609649564763579</v>
      </c>
      <c r="I9" s="224">
        <v>60.404719940019547</v>
      </c>
      <c r="J9" s="224">
        <v>58.82630668965664</v>
      </c>
      <c r="K9" s="224">
        <v>44.60390147661321</v>
      </c>
      <c r="L9" s="224">
        <v>42.453095316771048</v>
      </c>
      <c r="M9" s="224">
        <v>66.300589934490986</v>
      </c>
      <c r="N9" s="224">
        <v>86.24874981412519</v>
      </c>
      <c r="O9" s="224">
        <v>86.511913661924737</v>
      </c>
      <c r="P9" s="224">
        <v>84.546188840123278</v>
      </c>
      <c r="Q9" s="224">
        <v>74.22191790443172</v>
      </c>
      <c r="R9" s="224">
        <v>72.960736265338539</v>
      </c>
      <c r="S9" s="224">
        <v>84.297505948348942</v>
      </c>
      <c r="T9" s="224">
        <v>64.124386935279347</v>
      </c>
      <c r="U9" s="224">
        <v>64.600313450935715</v>
      </c>
      <c r="V9" s="224">
        <v>66.411974088569607</v>
      </c>
      <c r="W9" s="224">
        <v>69.047961534840027</v>
      </c>
      <c r="X9" s="224">
        <v>71.031246028072715</v>
      </c>
      <c r="Y9" s="224">
        <v>48.206585597517488</v>
      </c>
      <c r="DA9" s="177" t="s">
        <v>1137</v>
      </c>
    </row>
    <row r="10" spans="1:105" ht="12" customHeight="1" x14ac:dyDescent="0.25">
      <c r="A10" s="56" t="s">
        <v>95</v>
      </c>
      <c r="B10" s="260">
        <v>27.079806063901291</v>
      </c>
      <c r="C10" s="260">
        <v>27.759055408413349</v>
      </c>
      <c r="D10" s="260">
        <v>25.83737777236453</v>
      </c>
      <c r="E10" s="260">
        <v>24.854050266642499</v>
      </c>
      <c r="F10" s="260">
        <v>23.03386569293173</v>
      </c>
      <c r="G10" s="260">
        <v>22.005403748137098</v>
      </c>
      <c r="H10" s="260">
        <v>23.012576327698309</v>
      </c>
      <c r="I10" s="260">
        <v>22.936997450641311</v>
      </c>
      <c r="J10" s="260">
        <v>22.811472739723619</v>
      </c>
      <c r="K10" s="260">
        <v>18.34411916492768</v>
      </c>
      <c r="L10" s="260">
        <v>18.859023626435679</v>
      </c>
      <c r="M10" s="260">
        <v>27.549421946982221</v>
      </c>
      <c r="N10" s="260">
        <v>34.400438564328567</v>
      </c>
      <c r="O10" s="260">
        <v>35.03666037946617</v>
      </c>
      <c r="P10" s="260">
        <v>33.536053948290942</v>
      </c>
      <c r="Q10" s="260">
        <v>28.133441577578061</v>
      </c>
      <c r="R10" s="260">
        <v>27.473562370949949</v>
      </c>
      <c r="S10" s="260">
        <v>32.412390574501089</v>
      </c>
      <c r="T10" s="260">
        <v>25.74702201964524</v>
      </c>
      <c r="U10" s="260">
        <v>26.226293326221992</v>
      </c>
      <c r="V10" s="260">
        <v>26.848968166212831</v>
      </c>
      <c r="W10" s="260">
        <v>30.115147207644132</v>
      </c>
      <c r="X10" s="260">
        <v>28.322541580301731</v>
      </c>
      <c r="Y10" s="260">
        <v>20.075698243100241</v>
      </c>
      <c r="DA10" s="68" t="s">
        <v>1138</v>
      </c>
    </row>
    <row r="11" spans="1:105" ht="12" customHeight="1" x14ac:dyDescent="0.25">
      <c r="A11" s="37" t="s">
        <v>159</v>
      </c>
      <c r="B11" s="226">
        <v>1.9080644078857261</v>
      </c>
      <c r="C11" s="226">
        <v>7.3285205697655256</v>
      </c>
      <c r="D11" s="226">
        <v>6.81767643565487</v>
      </c>
      <c r="E11" s="226">
        <v>5.7577425822462818</v>
      </c>
      <c r="F11" s="226">
        <v>4.0173856184194676</v>
      </c>
      <c r="G11" s="226">
        <v>3.6375544194757961</v>
      </c>
      <c r="H11" s="226">
        <v>3.6104083140395322</v>
      </c>
      <c r="I11" s="226">
        <v>3.4028409642955202</v>
      </c>
      <c r="J11" s="226">
        <v>3.7887526594652852</v>
      </c>
      <c r="K11" s="226">
        <v>3.704290714945714</v>
      </c>
      <c r="L11" s="226">
        <v>3.5521145775835001</v>
      </c>
      <c r="M11" s="226">
        <v>3.7305828750626082</v>
      </c>
      <c r="N11" s="226">
        <v>4.0609075342689724</v>
      </c>
      <c r="O11" s="226">
        <v>4.7156356322814554</v>
      </c>
      <c r="P11" s="226">
        <v>2.878818441369662</v>
      </c>
      <c r="Q11" s="226">
        <v>1.618952493140785</v>
      </c>
      <c r="R11" s="226">
        <v>1.4950462155521871</v>
      </c>
      <c r="S11" s="226">
        <v>2.0144863230390322</v>
      </c>
      <c r="T11" s="226">
        <v>1.5519213350061261</v>
      </c>
      <c r="U11" s="226">
        <v>1.8427556543416821</v>
      </c>
      <c r="V11" s="226">
        <v>1.6040019975049591</v>
      </c>
      <c r="W11" s="226">
        <v>0.36463185877205467</v>
      </c>
      <c r="X11" s="226">
        <v>3.7127511579542962</v>
      </c>
      <c r="Y11" s="226">
        <v>1.4252409388413441</v>
      </c>
      <c r="DA11" s="69" t="s">
        <v>1139</v>
      </c>
    </row>
    <row r="12" spans="1:105" ht="12" customHeight="1" x14ac:dyDescent="0.25">
      <c r="A12" s="37" t="s">
        <v>35</v>
      </c>
      <c r="B12" s="226">
        <v>15.556816553795681</v>
      </c>
      <c r="C12" s="226">
        <v>11.637951823567731</v>
      </c>
      <c r="D12" s="226">
        <v>10.20675649900654</v>
      </c>
      <c r="E12" s="226">
        <v>7.8680787051441854</v>
      </c>
      <c r="F12" s="226">
        <v>7.3496345026477794</v>
      </c>
      <c r="G12" s="226">
        <v>7.4584232871805716</v>
      </c>
      <c r="H12" s="226">
        <v>7.7359305389813162</v>
      </c>
      <c r="I12" s="226">
        <v>7.7041303038371129</v>
      </c>
      <c r="J12" s="226">
        <v>7.7502712145576602</v>
      </c>
      <c r="K12" s="226">
        <v>7.3896011765616114</v>
      </c>
      <c r="L12" s="226">
        <v>9.3998118020287507</v>
      </c>
      <c r="M12" s="226">
        <v>13.83106671819651</v>
      </c>
      <c r="N12" s="226">
        <v>16.221990079869649</v>
      </c>
      <c r="O12" s="226">
        <v>16.893817082560162</v>
      </c>
      <c r="P12" s="226">
        <v>16.67561513270687</v>
      </c>
      <c r="Q12" s="226">
        <v>13.27249104945237</v>
      </c>
      <c r="R12" s="226">
        <v>11.84120150148796</v>
      </c>
      <c r="S12" s="226">
        <v>14.692300106479779</v>
      </c>
      <c r="T12" s="226">
        <v>13.343876287312559</v>
      </c>
      <c r="U12" s="226">
        <v>13.536564800835899</v>
      </c>
      <c r="V12" s="226">
        <v>14.424730699753001</v>
      </c>
      <c r="W12" s="226">
        <v>19.809702210061239</v>
      </c>
      <c r="X12" s="226">
        <v>12.939628938941659</v>
      </c>
      <c r="Y12" s="226">
        <v>11.787881259695689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9.6149251022198889</v>
      </c>
      <c r="C15" s="226">
        <v>8.7925830150800852</v>
      </c>
      <c r="D15" s="226">
        <v>8.8129448377031139</v>
      </c>
      <c r="E15" s="226">
        <v>11.228228979252041</v>
      </c>
      <c r="F15" s="226">
        <v>11.66684557186449</v>
      </c>
      <c r="G15" s="226">
        <v>10.90942604148073</v>
      </c>
      <c r="H15" s="226">
        <v>11.666237474677461</v>
      </c>
      <c r="I15" s="226">
        <v>11.83002618250868</v>
      </c>
      <c r="J15" s="226">
        <v>11.272448865700669</v>
      </c>
      <c r="K15" s="226">
        <v>7.2502272734203563</v>
      </c>
      <c r="L15" s="226">
        <v>5.907097246823434</v>
      </c>
      <c r="M15" s="226">
        <v>9.9877723537231056</v>
      </c>
      <c r="N15" s="226">
        <v>14.11754095018996</v>
      </c>
      <c r="O15" s="226">
        <v>13.427207664624561</v>
      </c>
      <c r="P15" s="226">
        <v>13.981620374214399</v>
      </c>
      <c r="Q15" s="226">
        <v>13.241998034984899</v>
      </c>
      <c r="R15" s="226">
        <v>14.137314653909799</v>
      </c>
      <c r="S15" s="226">
        <v>15.70560414498228</v>
      </c>
      <c r="T15" s="226">
        <v>10.851224397326559</v>
      </c>
      <c r="U15" s="226">
        <v>10.846972871044411</v>
      </c>
      <c r="V15" s="226">
        <v>10.820235468954881</v>
      </c>
      <c r="W15" s="226">
        <v>9.9408131388108352</v>
      </c>
      <c r="X15" s="226">
        <v>11.670161483405771</v>
      </c>
      <c r="Y15" s="226">
        <v>6.8625760445632134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2961.7441182740972</v>
      </c>
      <c r="C16" s="314">
        <f>CHI_fec!C16</f>
        <v>2655.720338177051</v>
      </c>
      <c r="D16" s="314">
        <f>CHI_fec!D16</f>
        <v>2393.0593358342262</v>
      </c>
      <c r="E16" s="314">
        <f>CHI_fec!E16</f>
        <v>2932.516543192557</v>
      </c>
      <c r="F16" s="314">
        <f>CHI_fec!F16</f>
        <v>2916.714655195768</v>
      </c>
      <c r="G16" s="314">
        <f>CHI_fec!G16</f>
        <v>2989.8033898250092</v>
      </c>
      <c r="H16" s="314">
        <f>CHI_fec!H16</f>
        <v>3318.0322257671</v>
      </c>
      <c r="I16" s="314">
        <f>CHI_fec!I16</f>
        <v>3317.4283256409608</v>
      </c>
      <c r="J16" s="314">
        <f>CHI_fec!J16</f>
        <v>3317.9754882016709</v>
      </c>
      <c r="K16" s="314">
        <f>CHI_fec!K16</f>
        <v>2801.5595832042532</v>
      </c>
      <c r="L16" s="314">
        <f>CHI_fec!L16</f>
        <v>3052.8566843398798</v>
      </c>
      <c r="M16" s="314">
        <f>CHI_fec!M16</f>
        <v>2957.5657521007229</v>
      </c>
      <c r="N16" s="314">
        <f>CHI_fec!N16</f>
        <v>3148.6259109535608</v>
      </c>
      <c r="O16" s="314">
        <f>CHI_fec!O16</f>
        <v>3414.5709986215661</v>
      </c>
      <c r="P16" s="314">
        <f>CHI_fec!P16</f>
        <v>3632.5129665917489</v>
      </c>
      <c r="Q16" s="314">
        <f>CHI_fec!Q16</f>
        <v>4093.420819141174</v>
      </c>
      <c r="R16" s="314">
        <f>CHI_fec!R16</f>
        <v>3948.574380929595</v>
      </c>
      <c r="S16" s="314">
        <f>CHI_fec!S16</f>
        <v>4079.45951227252</v>
      </c>
      <c r="T16" s="314">
        <f>CHI_fec!T16</f>
        <v>3786.9994700677621</v>
      </c>
      <c r="U16" s="314">
        <f>CHI_fec!U16</f>
        <v>3948.6549644979209</v>
      </c>
      <c r="V16" s="314">
        <f>CHI_fec!V16</f>
        <v>4110.9959987510692</v>
      </c>
      <c r="W16" s="314">
        <f>CHI_fec!W16</f>
        <v>3596.193831750501</v>
      </c>
      <c r="X16" s="314">
        <f>CHI_fec!X16</f>
        <v>3811.3374042290211</v>
      </c>
      <c r="Y16" s="314">
        <f>CHI_fec!Y16</f>
        <v>2804.7423034059138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3.6611365873359278</v>
      </c>
      <c r="H17" s="315">
        <f>CHI_fec!H17</f>
        <v>3.4841638870112579</v>
      </c>
      <c r="I17" s="315">
        <f>CHI_fec!I17</f>
        <v>3.48427776452955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1.85802337137986</v>
      </c>
      <c r="N17" s="315">
        <f>CHI_fec!N17</f>
        <v>2.5311496152662838</v>
      </c>
      <c r="O17" s="315">
        <f>CHI_fec!O17</f>
        <v>3.1058518299933149</v>
      </c>
      <c r="P17" s="315">
        <f>CHI_fec!P17</f>
        <v>3.1052326466405211</v>
      </c>
      <c r="Q17" s="315">
        <f>CHI_fec!Q17</f>
        <v>5.5744099649341692</v>
      </c>
      <c r="R17" s="315">
        <f>CHI_fec!R17</f>
        <v>4.963225613356081</v>
      </c>
      <c r="S17" s="315">
        <f>CHI_fec!S17</f>
        <v>14.536444868330859</v>
      </c>
      <c r="T17" s="315">
        <f>CHI_fec!T17</f>
        <v>2.434270629778891</v>
      </c>
      <c r="U17" s="315">
        <f>CHI_fec!U17</f>
        <v>11.626281877865379</v>
      </c>
      <c r="V17" s="315">
        <f>CHI_fec!V17</f>
        <v>11.43456577815993</v>
      </c>
      <c r="W17" s="315">
        <f>CHI_fec!W17</f>
        <v>11.62648323301806</v>
      </c>
      <c r="X17" s="315">
        <f>CHI_fec!X17</f>
        <v>10.2822871883061</v>
      </c>
      <c r="Y17" s="315">
        <f>CHI_fec!Y17</f>
        <v>8.1083404987102305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74.562940670679282</v>
      </c>
      <c r="C19" s="315">
        <f>CHI_fec!C19</f>
        <v>102.8064488392089</v>
      </c>
      <c r="D19" s="315">
        <f>CHI_fec!D19</f>
        <v>105.06595012897679</v>
      </c>
      <c r="E19" s="315">
        <f>CHI_fec!E19</f>
        <v>90.379277730008596</v>
      </c>
      <c r="F19" s="315">
        <f>CHI_fec!F19</f>
        <v>81.341358555460005</v>
      </c>
      <c r="G19" s="315">
        <f>CHI_fec!G19</f>
        <v>73.433190025795355</v>
      </c>
      <c r="H19" s="315">
        <f>CHI_fec!H19</f>
        <v>102.8064488392089</v>
      </c>
      <c r="I19" s="315">
        <f>CHI_fec!I19</f>
        <v>99.417196904557173</v>
      </c>
      <c r="J19" s="315">
        <f>CHI_fec!J19</f>
        <v>103.9361994840929</v>
      </c>
      <c r="K19" s="315">
        <f>CHI_fec!K19</f>
        <v>107.67171109200341</v>
      </c>
      <c r="L19" s="315">
        <f>CHI_fec!L19</f>
        <v>81.303181427343077</v>
      </c>
      <c r="M19" s="315">
        <f>CHI_fec!M19</f>
        <v>115.3625967325881</v>
      </c>
      <c r="N19" s="315">
        <f>CHI_fec!N19</f>
        <v>92.29002579535684</v>
      </c>
      <c r="O19" s="315">
        <f>CHI_fec!O19</f>
        <v>123.05339638865</v>
      </c>
      <c r="P19" s="315">
        <f>CHI_fec!P19</f>
        <v>127.4481513327601</v>
      </c>
      <c r="Q19" s="315">
        <f>CHI_fec!Q19</f>
        <v>143.92854686156491</v>
      </c>
      <c r="R19" s="315">
        <f>CHI_fec!R19</f>
        <v>113.16517626827169</v>
      </c>
      <c r="S19" s="315">
        <f>CHI_fec!S19</f>
        <v>110.56784178847811</v>
      </c>
      <c r="T19" s="315">
        <f>CHI_fec!T19</f>
        <v>108.9330180567498</v>
      </c>
      <c r="U19" s="315">
        <f>CHI_fec!U19</f>
        <v>110.16466036113501</v>
      </c>
      <c r="V19" s="315">
        <f>CHI_fec!V19</f>
        <v>88.644625967325865</v>
      </c>
      <c r="W19" s="315">
        <f>CHI_fec!W19</f>
        <v>76.397506448839209</v>
      </c>
      <c r="X19" s="315">
        <f>CHI_fec!X19</f>
        <v>159.16956147893379</v>
      </c>
      <c r="Y19" s="315">
        <f>CHI_fec!Y19</f>
        <v>83.057781599312122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248.85357657160381</v>
      </c>
      <c r="C22" s="315">
        <f>CHI_fec!C22</f>
        <v>177.8015935510839</v>
      </c>
      <c r="D22" s="315">
        <f>CHI_fec!D22</f>
        <v>214.20198415752799</v>
      </c>
      <c r="E22" s="315">
        <f>CHI_fec!E22</f>
        <v>239.26392066461321</v>
      </c>
      <c r="F22" s="315">
        <f>CHI_fec!F22</f>
        <v>220.9230816790008</v>
      </c>
      <c r="G22" s="315">
        <f>CHI_fec!G22</f>
        <v>223.71749356429731</v>
      </c>
      <c r="H22" s="315">
        <f>CHI_fec!H22</f>
        <v>248.68148021223959</v>
      </c>
      <c r="I22" s="315">
        <f>CHI_fec!I22</f>
        <v>257.32321191189351</v>
      </c>
      <c r="J22" s="315">
        <f>CHI_fec!J22</f>
        <v>314.85129998519812</v>
      </c>
      <c r="K22" s="315">
        <f>CHI_fec!K22</f>
        <v>271.15694136045857</v>
      </c>
      <c r="L22" s="315">
        <f>CHI_fec!L22</f>
        <v>330.30480789285991</v>
      </c>
      <c r="M22" s="315">
        <f>CHI_fec!M22</f>
        <v>334.03083238877753</v>
      </c>
      <c r="N22" s="315">
        <f>CHI_fec!N22</f>
        <v>375.040632577091</v>
      </c>
      <c r="O22" s="315">
        <f>CHI_fec!O22</f>
        <v>510.78626859951981</v>
      </c>
      <c r="P22" s="315">
        <f>CHI_fec!P22</f>
        <v>557.11282132927511</v>
      </c>
      <c r="Q22" s="315">
        <f>CHI_fec!Q22</f>
        <v>778.84264905027965</v>
      </c>
      <c r="R22" s="315">
        <f>CHI_fec!R22</f>
        <v>743.76807707032253</v>
      </c>
      <c r="S22" s="315">
        <f>CHI_fec!S22</f>
        <v>651.34112415397306</v>
      </c>
      <c r="T22" s="315">
        <f>CHI_fec!T22</f>
        <v>597.4381143133055</v>
      </c>
      <c r="U22" s="315">
        <f>CHI_fec!U22</f>
        <v>750.39532062521505</v>
      </c>
      <c r="V22" s="315">
        <f>CHI_fec!V22</f>
        <v>762.23649746130252</v>
      </c>
      <c r="W22" s="315">
        <f>CHI_fec!W22</f>
        <v>451.27818256735469</v>
      </c>
      <c r="X22" s="315">
        <f>CHI_fec!X22</f>
        <v>516.40490207940866</v>
      </c>
      <c r="Y22" s="315">
        <f>CHI_fec!Y22</f>
        <v>402.04883822964518</v>
      </c>
      <c r="DA22" s="137"/>
    </row>
    <row r="23" spans="1:105" ht="12" customHeight="1" x14ac:dyDescent="0.25">
      <c r="A23" s="135" t="s">
        <v>83</v>
      </c>
      <c r="B23" s="315">
        <f>CHI_fec!B23</f>
        <v>803.52536543422184</v>
      </c>
      <c r="C23" s="315">
        <f>CHI_fec!C23</f>
        <v>665.35305245055883</v>
      </c>
      <c r="D23" s="315">
        <f>CHI_fec!D23</f>
        <v>769.51367153912281</v>
      </c>
      <c r="E23" s="315">
        <f>CHI_fec!E23</f>
        <v>733.37635425623375</v>
      </c>
      <c r="F23" s="315">
        <f>CHI_fec!F23</f>
        <v>703.61616509028363</v>
      </c>
      <c r="G23" s="315">
        <f>CHI_fec!G23</f>
        <v>671.73018056749777</v>
      </c>
      <c r="H23" s="315">
        <f>CHI_fec!H23</f>
        <v>1032.0411865864139</v>
      </c>
      <c r="I23" s="315">
        <f>CHI_fec!I23</f>
        <v>1040.544110060189</v>
      </c>
      <c r="J23" s="315">
        <f>CHI_fec!J23</f>
        <v>933.19484092863286</v>
      </c>
      <c r="K23" s="315">
        <f>CHI_fec!K23</f>
        <v>856.50137575236454</v>
      </c>
      <c r="L23" s="315">
        <f>CHI_fec!L23</f>
        <v>985.76474634565773</v>
      </c>
      <c r="M23" s="315">
        <f>CHI_fec!M23</f>
        <v>692.5575236457438</v>
      </c>
      <c r="N23" s="315">
        <f>CHI_fec!N23</f>
        <v>676.79372312983662</v>
      </c>
      <c r="O23" s="315">
        <f>CHI_fec!O23</f>
        <v>840.73757523645736</v>
      </c>
      <c r="P23" s="315">
        <f>CHI_fec!P23</f>
        <v>886.97815993121242</v>
      </c>
      <c r="Q23" s="315">
        <f>CHI_fec!Q23</f>
        <v>1047.7692175408431</v>
      </c>
      <c r="R23" s="315">
        <f>CHI_fec!R23</f>
        <v>978.40834049871012</v>
      </c>
      <c r="S23" s="315">
        <f>CHI_fec!S23</f>
        <v>1123.4670679277731</v>
      </c>
      <c r="T23" s="315">
        <f>CHI_fec!T23</f>
        <v>1078.816595012898</v>
      </c>
      <c r="U23" s="315">
        <f>CHI_fec!U23</f>
        <v>1205.447377472055</v>
      </c>
      <c r="V23" s="315">
        <f>CHI_fec!V23</f>
        <v>1196.9664660361129</v>
      </c>
      <c r="W23" s="315">
        <f>CHI_fec!W23</f>
        <v>1099.56173688736</v>
      </c>
      <c r="X23" s="315">
        <f>CHI_fec!X23</f>
        <v>1425.899312123817</v>
      </c>
      <c r="Y23" s="315">
        <f>CHI_fec!Y23</f>
        <v>952.46741186586405</v>
      </c>
      <c r="DA23" s="137"/>
    </row>
    <row r="24" spans="1:105" ht="12" customHeight="1" x14ac:dyDescent="0.25">
      <c r="A24" s="135" t="s">
        <v>73</v>
      </c>
      <c r="B24" s="315">
        <f>CHI_fec!B24</f>
        <v>1834.802235597592</v>
      </c>
      <c r="C24" s="315">
        <f>CHI_fec!C24</f>
        <v>1709.759243336199</v>
      </c>
      <c r="D24" s="315">
        <f>CHI_fec!D24</f>
        <v>1304.2777300085979</v>
      </c>
      <c r="E24" s="315">
        <f>CHI_fec!E24</f>
        <v>1869.496990541702</v>
      </c>
      <c r="F24" s="315">
        <f>CHI_fec!F24</f>
        <v>1910.8340498710229</v>
      </c>
      <c r="G24" s="315">
        <f>CHI_fec!G24</f>
        <v>2017.2613890800831</v>
      </c>
      <c r="H24" s="315">
        <f>CHI_fec!H24</f>
        <v>1931.0189462422261</v>
      </c>
      <c r="I24" s="315">
        <f>CHI_fec!I24</f>
        <v>1916.659528999792</v>
      </c>
      <c r="J24" s="315">
        <f>CHI_fec!J24</f>
        <v>1965.9931478037479</v>
      </c>
      <c r="K24" s="315">
        <f>CHI_fec!K24</f>
        <v>1566.229554999426</v>
      </c>
      <c r="L24" s="315">
        <f>CHI_fec!L24</f>
        <v>1655.48394867402</v>
      </c>
      <c r="M24" s="315">
        <f>CHI_fec!M24</f>
        <v>1813.7567759622341</v>
      </c>
      <c r="N24" s="315">
        <f>CHI_fec!N24</f>
        <v>2001.970379836011</v>
      </c>
      <c r="O24" s="315">
        <f>CHI_fec!O24</f>
        <v>1936.887906566946</v>
      </c>
      <c r="P24" s="315">
        <f>CHI_fec!P24</f>
        <v>2057.8686013518609</v>
      </c>
      <c r="Q24" s="315">
        <f>CHI_fec!Q24</f>
        <v>2117.3059957235519</v>
      </c>
      <c r="R24" s="315">
        <f>CHI_fec!R24</f>
        <v>2108.2695614789341</v>
      </c>
      <c r="S24" s="315">
        <f>CHI_fec!S24</f>
        <v>2179.5470335339642</v>
      </c>
      <c r="T24" s="315">
        <f>CHI_fec!T24</f>
        <v>1999.37747205503</v>
      </c>
      <c r="U24" s="315">
        <f>CHI_fec!U24</f>
        <v>1871.0213241616509</v>
      </c>
      <c r="V24" s="315">
        <f>CHI_fec!V24</f>
        <v>2051.7138435081679</v>
      </c>
      <c r="W24" s="315">
        <f>CHI_fec!W24</f>
        <v>1957.3299226139291</v>
      </c>
      <c r="X24" s="315">
        <f>CHI_fec!X24</f>
        <v>1699.5813413585549</v>
      </c>
      <c r="Y24" s="315">
        <f>CHI_fec!Y24</f>
        <v>1359.059931212382</v>
      </c>
      <c r="DA24" s="137"/>
    </row>
    <row r="25" spans="1:105" ht="12" customHeight="1" x14ac:dyDescent="0.25">
      <c r="A25" s="57" t="s">
        <v>998</v>
      </c>
      <c r="B25" s="294">
        <v>784.04514786797972</v>
      </c>
      <c r="C25" s="294">
        <v>724.09687909245804</v>
      </c>
      <c r="D25" s="294">
        <v>700.5418597105845</v>
      </c>
      <c r="E25" s="294">
        <v>775.08377390285057</v>
      </c>
      <c r="F25" s="294">
        <v>546.60952647238685</v>
      </c>
      <c r="G25" s="294">
        <v>515.34486418069037</v>
      </c>
      <c r="H25" s="294">
        <v>523.84222113163651</v>
      </c>
      <c r="I25" s="294">
        <v>530.71920886743817</v>
      </c>
      <c r="J25" s="294">
        <v>449.91082103895798</v>
      </c>
      <c r="K25" s="294">
        <v>373.09746774966982</v>
      </c>
      <c r="L25" s="294">
        <v>373.26645583642932</v>
      </c>
      <c r="M25" s="294">
        <v>493.48879816623531</v>
      </c>
      <c r="N25" s="294">
        <v>590.12522823093525</v>
      </c>
      <c r="O25" s="294">
        <v>601.96325459109744</v>
      </c>
      <c r="P25" s="294">
        <v>566.42107068239625</v>
      </c>
      <c r="Q25" s="294">
        <v>449.28063092577611</v>
      </c>
      <c r="R25" s="294">
        <v>451.54199736093432</v>
      </c>
      <c r="S25" s="294">
        <v>557.64248414973702</v>
      </c>
      <c r="T25" s="294">
        <v>469.85655654820789</v>
      </c>
      <c r="U25" s="294">
        <v>515.1211870462057</v>
      </c>
      <c r="V25" s="294">
        <v>520.6408274629332</v>
      </c>
      <c r="W25" s="294">
        <v>611.1966605785542</v>
      </c>
      <c r="X25" s="294">
        <v>527.24697071984247</v>
      </c>
      <c r="Y25" s="294">
        <v>364.41002575478097</v>
      </c>
      <c r="DA25" s="70" t="s">
        <v>1144</v>
      </c>
    </row>
    <row r="26" spans="1:105" ht="12" customHeight="1" x14ac:dyDescent="0.25">
      <c r="A26" s="46" t="s">
        <v>28</v>
      </c>
      <c r="B26" s="229">
        <v>181.32145622298361</v>
      </c>
      <c r="C26" s="229">
        <v>183.62861201095029</v>
      </c>
      <c r="D26" s="229">
        <v>168.6048612556512</v>
      </c>
      <c r="E26" s="229">
        <v>77.094121706718909</v>
      </c>
      <c r="F26" s="229">
        <v>89.317968929613798</v>
      </c>
      <c r="G26" s="229">
        <v>89.469963540455652</v>
      </c>
      <c r="H26" s="229">
        <v>85.617096610969611</v>
      </c>
      <c r="I26" s="229">
        <v>86.470846148446398</v>
      </c>
      <c r="J26" s="229">
        <v>175.74846139599961</v>
      </c>
      <c r="K26" s="229">
        <v>130.52213770983471</v>
      </c>
      <c r="L26" s="229">
        <v>156.91947254997601</v>
      </c>
      <c r="M26" s="229">
        <v>230.07078517874621</v>
      </c>
      <c r="N26" s="229">
        <v>296.95726538287579</v>
      </c>
      <c r="O26" s="229">
        <v>291.65450212731503</v>
      </c>
      <c r="P26" s="229">
        <v>287.57577829435911</v>
      </c>
      <c r="Q26" s="229">
        <v>230.16504833631939</v>
      </c>
      <c r="R26" s="229">
        <v>242.04421341490911</v>
      </c>
      <c r="S26" s="229">
        <v>274.44744015249762</v>
      </c>
      <c r="T26" s="229">
        <v>208.27950330843251</v>
      </c>
      <c r="U26" s="229">
        <v>189.3863479167394</v>
      </c>
      <c r="V26" s="229">
        <v>171.95495724154429</v>
      </c>
      <c r="W26" s="229">
        <v>197.30504248493821</v>
      </c>
      <c r="X26" s="229">
        <v>200.67173772772679</v>
      </c>
      <c r="Y26" s="229">
        <v>132.30386054228919</v>
      </c>
      <c r="DA26" s="73" t="s">
        <v>1145</v>
      </c>
    </row>
    <row r="27" spans="1:105" ht="12" customHeight="1" x14ac:dyDescent="0.25">
      <c r="A27" s="46" t="s">
        <v>30</v>
      </c>
      <c r="B27" s="229">
        <v>202.2341588510661</v>
      </c>
      <c r="C27" s="229">
        <v>182.348323172216</v>
      </c>
      <c r="D27" s="229">
        <v>183.28203035876601</v>
      </c>
      <c r="E27" s="229">
        <v>192.05144329294799</v>
      </c>
      <c r="F27" s="229">
        <v>188.4110633094617</v>
      </c>
      <c r="G27" s="229">
        <v>152.0489667259726</v>
      </c>
      <c r="H27" s="229">
        <v>174.87079844091849</v>
      </c>
      <c r="I27" s="229">
        <v>185.86345487984781</v>
      </c>
      <c r="J27" s="229">
        <v>161.05971348708459</v>
      </c>
      <c r="K27" s="229">
        <v>138.58135361878161</v>
      </c>
      <c r="L27" s="229">
        <v>115.4854355409939</v>
      </c>
      <c r="M27" s="229">
        <v>114.5614662599247</v>
      </c>
      <c r="N27" s="229">
        <v>112.9822002527516</v>
      </c>
      <c r="O27" s="229">
        <v>136.69434655183019</v>
      </c>
      <c r="P27" s="229">
        <v>116.7720099892379</v>
      </c>
      <c r="Q27" s="229">
        <v>74.541675811280612</v>
      </c>
      <c r="R27" s="229">
        <v>78.443461871472067</v>
      </c>
      <c r="S27" s="229">
        <v>115.0877382802779</v>
      </c>
      <c r="T27" s="229">
        <v>85.464732721077667</v>
      </c>
      <c r="U27" s="229">
        <v>127.0478133122903</v>
      </c>
      <c r="V27" s="229">
        <v>139.38445214459441</v>
      </c>
      <c r="W27" s="229">
        <v>178.97955854105399</v>
      </c>
      <c r="X27" s="229">
        <v>100.1563513070224</v>
      </c>
      <c r="Y27" s="229">
        <v>65.462511754329341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0.3283990833970119</v>
      </c>
      <c r="L28" s="229">
        <v>0.52778821687283217</v>
      </c>
      <c r="M28" s="229">
        <v>0.76009912891421028</v>
      </c>
      <c r="N28" s="229">
        <v>0.96350045361923942</v>
      </c>
      <c r="O28" s="229">
        <v>1.251804422463854</v>
      </c>
      <c r="P28" s="229">
        <v>0.94087811645614539</v>
      </c>
      <c r="Q28" s="229">
        <v>1.3567197063111101</v>
      </c>
      <c r="R28" s="229">
        <v>1.641815215393716</v>
      </c>
      <c r="S28" s="229">
        <v>1.9094620875765009</v>
      </c>
      <c r="T28" s="229">
        <v>1.472989888439296</v>
      </c>
      <c r="U28" s="229">
        <v>1.485169616479433</v>
      </c>
      <c r="V28" s="229">
        <v>1.1753331479245901</v>
      </c>
      <c r="W28" s="229">
        <v>1.584839216403976</v>
      </c>
      <c r="X28" s="229">
        <v>2.0588491769909241</v>
      </c>
      <c r="Y28" s="229">
        <v>1.6286330369790081</v>
      </c>
      <c r="DA28" s="73" t="s">
        <v>1147</v>
      </c>
    </row>
    <row r="29" spans="1:105" ht="12" customHeight="1" x14ac:dyDescent="0.25">
      <c r="A29" s="46" t="s">
        <v>159</v>
      </c>
      <c r="B29" s="229">
        <v>3.188867787867995</v>
      </c>
      <c r="C29" s="229">
        <v>16.271406686111799</v>
      </c>
      <c r="D29" s="229">
        <v>13.99119452788374</v>
      </c>
      <c r="E29" s="229">
        <v>10.862804773805539</v>
      </c>
      <c r="F29" s="229">
        <v>12.154427783697891</v>
      </c>
      <c r="G29" s="229">
        <v>11.732447187716989</v>
      </c>
      <c r="H29" s="229">
        <v>12.449959332801379</v>
      </c>
      <c r="I29" s="229">
        <v>11.31547621016758</v>
      </c>
      <c r="J29" s="229">
        <v>14.30366801136552</v>
      </c>
      <c r="K29" s="229">
        <v>13.798051740132969</v>
      </c>
      <c r="L29" s="229">
        <v>13.45850872295261</v>
      </c>
      <c r="M29" s="229">
        <v>17.17655170994237</v>
      </c>
      <c r="N29" s="229">
        <v>20.123289896333731</v>
      </c>
      <c r="O29" s="229">
        <v>23.73582613581328</v>
      </c>
      <c r="P29" s="229">
        <v>14.5678256787973</v>
      </c>
      <c r="Q29" s="229">
        <v>9.3207571263517863</v>
      </c>
      <c r="R29" s="229">
        <v>7.7509517263418832</v>
      </c>
      <c r="S29" s="229">
        <v>9.626323172476603</v>
      </c>
      <c r="T29" s="229">
        <v>7.1063714391752377</v>
      </c>
      <c r="U29" s="229">
        <v>7.394439810534001</v>
      </c>
      <c r="V29" s="229">
        <v>6.9052767982763452</v>
      </c>
      <c r="W29" s="229">
        <v>1.384194838398906</v>
      </c>
      <c r="X29" s="229">
        <v>17.01714366451758</v>
      </c>
      <c r="Y29" s="229">
        <v>7.1990186122833082</v>
      </c>
      <c r="DA29" s="73" t="s">
        <v>1148</v>
      </c>
    </row>
    <row r="30" spans="1:105" ht="12" customHeight="1" x14ac:dyDescent="0.25">
      <c r="A30" s="46" t="s">
        <v>32</v>
      </c>
      <c r="B30" s="229">
        <v>49.502655723650882</v>
      </c>
      <c r="C30" s="229">
        <v>28.13944788733399</v>
      </c>
      <c r="D30" s="229">
        <v>28.47922350595697</v>
      </c>
      <c r="E30" s="229">
        <v>19.30304251878038</v>
      </c>
      <c r="F30" s="229">
        <v>23.79167855883847</v>
      </c>
      <c r="G30" s="229">
        <v>12.55744535472188</v>
      </c>
      <c r="H30" s="229">
        <v>12.10214499106066</v>
      </c>
      <c r="I30" s="229">
        <v>11.176056489577441</v>
      </c>
      <c r="J30" s="229">
        <v>2.6086583913926642</v>
      </c>
      <c r="K30" s="229">
        <v>3.3937043086042311</v>
      </c>
      <c r="L30" s="229">
        <v>2.0201340435883841</v>
      </c>
      <c r="M30" s="229">
        <v>3.4911709054542932</v>
      </c>
      <c r="N30" s="229">
        <v>3.441989726027654</v>
      </c>
      <c r="O30" s="229">
        <v>2.635209683861043</v>
      </c>
      <c r="P30" s="229">
        <v>2.4008294123398368</v>
      </c>
      <c r="Q30" s="229">
        <v>2.908000641364441</v>
      </c>
      <c r="R30" s="229">
        <v>2.0946745260150479</v>
      </c>
      <c r="S30" s="229">
        <v>1.9492132016963259</v>
      </c>
      <c r="T30" s="229">
        <v>1.4010976864731119</v>
      </c>
      <c r="U30" s="229">
        <v>1.094530605321101</v>
      </c>
      <c r="V30" s="229">
        <v>0.7784046806456828</v>
      </c>
      <c r="W30" s="229">
        <v>1.087027866404674</v>
      </c>
      <c r="X30" s="229">
        <v>0.85887306677418052</v>
      </c>
      <c r="Y30" s="229">
        <v>0.71176153926129071</v>
      </c>
      <c r="DA30" s="73" t="s">
        <v>1149</v>
      </c>
    </row>
    <row r="31" spans="1:105" ht="12" customHeight="1" x14ac:dyDescent="0.25">
      <c r="A31" s="46" t="s">
        <v>33</v>
      </c>
      <c r="B31" s="229">
        <v>3.8831768914782918</v>
      </c>
      <c r="C31" s="229">
        <v>4.3346274903829842</v>
      </c>
      <c r="D31" s="229">
        <v>2.6668947462288179</v>
      </c>
      <c r="E31" s="229">
        <v>1.969257729643408</v>
      </c>
      <c r="F31" s="229">
        <v>0</v>
      </c>
      <c r="G31" s="229">
        <v>0.31055776563074078</v>
      </c>
      <c r="H31" s="229">
        <v>0.3057914295665255</v>
      </c>
      <c r="I31" s="229">
        <v>0</v>
      </c>
      <c r="J31" s="229">
        <v>0</v>
      </c>
      <c r="K31" s="229">
        <v>0.5540910395743156</v>
      </c>
      <c r="L31" s="229">
        <v>0</v>
      </c>
      <c r="M31" s="229">
        <v>0.38971369345335771</v>
      </c>
      <c r="N31" s="229">
        <v>0.48630948485418068</v>
      </c>
      <c r="O31" s="229">
        <v>0.47653408582183637</v>
      </c>
      <c r="P31" s="229">
        <v>0</v>
      </c>
      <c r="Q31" s="229">
        <v>0</v>
      </c>
      <c r="R31" s="229">
        <v>0</v>
      </c>
      <c r="S31" s="229">
        <v>9.2158434145955564E-2</v>
      </c>
      <c r="T31" s="229">
        <v>9.4326679015474868E-2</v>
      </c>
      <c r="U31" s="229">
        <v>8.8089657160144566E-2</v>
      </c>
      <c r="V31" s="229">
        <v>2.9585281447827461E-2</v>
      </c>
      <c r="W31" s="229">
        <v>2.8805615612478991E-2</v>
      </c>
      <c r="X31" s="229">
        <v>0.6136787471599634</v>
      </c>
      <c r="Y31" s="229">
        <v>2.326902768228527</v>
      </c>
      <c r="DA31" s="73" t="s">
        <v>1150</v>
      </c>
    </row>
    <row r="32" spans="1:105" ht="12" customHeight="1" x14ac:dyDescent="0.25">
      <c r="A32" s="46" t="s">
        <v>35</v>
      </c>
      <c r="B32" s="229">
        <v>24.843484036888299</v>
      </c>
      <c r="C32" s="229">
        <v>24.69071299385401</v>
      </c>
      <c r="D32" s="229">
        <v>20.014947274358889</v>
      </c>
      <c r="E32" s="229">
        <v>14.184260966604899</v>
      </c>
      <c r="F32" s="229">
        <v>21.247362460487629</v>
      </c>
      <c r="G32" s="229">
        <v>22.98658331436523</v>
      </c>
      <c r="H32" s="229">
        <v>25.490154112353959</v>
      </c>
      <c r="I32" s="229">
        <v>24.479530867806499</v>
      </c>
      <c r="J32" s="229">
        <v>27.95866016663793</v>
      </c>
      <c r="K32" s="229">
        <v>26.301589379827028</v>
      </c>
      <c r="L32" s="229">
        <v>34.031212291902833</v>
      </c>
      <c r="M32" s="229">
        <v>60.850374099897358</v>
      </c>
      <c r="N32" s="229">
        <v>76.811863550074349</v>
      </c>
      <c r="O32" s="229">
        <v>81.253146232332497</v>
      </c>
      <c r="P32" s="229">
        <v>80.632590099572255</v>
      </c>
      <c r="Q32" s="229">
        <v>73.015962626402356</v>
      </c>
      <c r="R32" s="229">
        <v>58.660326116603557</v>
      </c>
      <c r="S32" s="229">
        <v>67.086354466751317</v>
      </c>
      <c r="T32" s="229">
        <v>58.385969270839958</v>
      </c>
      <c r="U32" s="229">
        <v>51.903217381986252</v>
      </c>
      <c r="V32" s="229">
        <v>59.337902210507572</v>
      </c>
      <c r="W32" s="229">
        <v>71.85696143721735</v>
      </c>
      <c r="X32" s="229">
        <v>56.57300138434109</v>
      </c>
      <c r="Y32" s="229">
        <v>56.894337896868358</v>
      </c>
      <c r="DA32" s="73" t="s">
        <v>1151</v>
      </c>
    </row>
    <row r="33" spans="1:105" ht="12" customHeight="1" x14ac:dyDescent="0.25">
      <c r="A33" s="46" t="s">
        <v>36</v>
      </c>
      <c r="B33" s="229">
        <v>0.54195088593517826</v>
      </c>
      <c r="C33" s="229">
        <v>1.451081689781738</v>
      </c>
      <c r="D33" s="229">
        <v>2.6400561402228289</v>
      </c>
      <c r="E33" s="229">
        <v>5.882716982779697</v>
      </c>
      <c r="F33" s="229">
        <v>5.4205047003603726</v>
      </c>
      <c r="G33" s="229">
        <v>5.2816379433913907</v>
      </c>
      <c r="H33" s="229">
        <v>4.6317549705614844</v>
      </c>
      <c r="I33" s="229">
        <v>5.6189802282197423</v>
      </c>
      <c r="J33" s="229">
        <v>5.6808371819330894</v>
      </c>
      <c r="K33" s="229">
        <v>3.3110718724793</v>
      </c>
      <c r="L33" s="229">
        <v>4.3554446003245362</v>
      </c>
      <c r="M33" s="229">
        <v>5.9325985125022607</v>
      </c>
      <c r="N33" s="229">
        <v>7.1541392704930447</v>
      </c>
      <c r="O33" s="229">
        <v>7.5300092577106437</v>
      </c>
      <c r="P33" s="229">
        <v>7.55782010852894</v>
      </c>
      <c r="Q33" s="229">
        <v>6.2174136531524953</v>
      </c>
      <c r="R33" s="229">
        <v>6.0368695412288362</v>
      </c>
      <c r="S33" s="229">
        <v>6.919526303405986</v>
      </c>
      <c r="T33" s="229">
        <v>5.2152822689305438</v>
      </c>
      <c r="U33" s="229">
        <v>4.8147151101598809</v>
      </c>
      <c r="V33" s="229">
        <v>2.1313157786234358</v>
      </c>
      <c r="W33" s="229">
        <v>4.6391163114252061</v>
      </c>
      <c r="X33" s="229">
        <v>5.3246948190704577</v>
      </c>
      <c r="Y33" s="229">
        <v>2.2987473902257509</v>
      </c>
      <c r="DA33" s="73" t="s">
        <v>1152</v>
      </c>
    </row>
    <row r="34" spans="1:105" ht="12" customHeight="1" x14ac:dyDescent="0.25">
      <c r="A34" s="46" t="s">
        <v>38</v>
      </c>
      <c r="B34" s="229">
        <v>4.7484682961447593</v>
      </c>
      <c r="C34" s="229">
        <v>4.9473715535194884</v>
      </c>
      <c r="D34" s="229">
        <v>4.526748262872796</v>
      </c>
      <c r="E34" s="229">
        <v>8.1565087868587813</v>
      </c>
      <c r="F34" s="229">
        <v>8.8204808835732162</v>
      </c>
      <c r="G34" s="229">
        <v>5.427829729596926</v>
      </c>
      <c r="H34" s="229">
        <v>4.9601445593949336</v>
      </c>
      <c r="I34" s="229">
        <v>6.1758966759156744</v>
      </c>
      <c r="J34" s="229">
        <v>3.8594517223749532</v>
      </c>
      <c r="K34" s="229">
        <v>3.8411219567275681</v>
      </c>
      <c r="L34" s="229">
        <v>5.0206461118877304</v>
      </c>
      <c r="M34" s="229">
        <v>6.6067361792657602</v>
      </c>
      <c r="N34" s="229">
        <v>7.4776644051430958</v>
      </c>
      <c r="O34" s="229">
        <v>11.752561132165329</v>
      </c>
      <c r="P34" s="229">
        <v>12.120645319783071</v>
      </c>
      <c r="Q34" s="229">
        <v>8.9146718993069456</v>
      </c>
      <c r="R34" s="229">
        <v>6.9694656321919792</v>
      </c>
      <c r="S34" s="229">
        <v>15.45417816362542</v>
      </c>
      <c r="T34" s="229">
        <v>6.592124578440111</v>
      </c>
      <c r="U34" s="229">
        <v>5.5278747365319738</v>
      </c>
      <c r="V34" s="229">
        <v>4.9534779640391724</v>
      </c>
      <c r="W34" s="229">
        <v>5.4339672814502737</v>
      </c>
      <c r="X34" s="229">
        <v>4.3950227713231804</v>
      </c>
      <c r="Y34" s="229">
        <v>2.3032202323170852</v>
      </c>
      <c r="DA34" s="73" t="s">
        <v>1153</v>
      </c>
    </row>
    <row r="35" spans="1:105" ht="12" customHeight="1" x14ac:dyDescent="0.25">
      <c r="A35" s="46" t="s">
        <v>39</v>
      </c>
      <c r="B35" s="229">
        <v>313.78092917196449</v>
      </c>
      <c r="C35" s="229">
        <v>278.28529560830782</v>
      </c>
      <c r="D35" s="229">
        <v>276.33590363864312</v>
      </c>
      <c r="E35" s="229">
        <v>445.57961714471088</v>
      </c>
      <c r="F35" s="229">
        <v>197.44603984635381</v>
      </c>
      <c r="G35" s="229">
        <v>215.52943261883891</v>
      </c>
      <c r="H35" s="229">
        <v>203.4143766840094</v>
      </c>
      <c r="I35" s="229">
        <v>199.618967367457</v>
      </c>
      <c r="J35" s="229">
        <v>58.691370682169612</v>
      </c>
      <c r="K35" s="229">
        <v>52.465947040310979</v>
      </c>
      <c r="L35" s="229">
        <v>41.447813757930447</v>
      </c>
      <c r="M35" s="229">
        <v>53.649302498134738</v>
      </c>
      <c r="N35" s="229">
        <v>63.727005808762577</v>
      </c>
      <c r="O35" s="229">
        <v>44.979314961783793</v>
      </c>
      <c r="P35" s="229">
        <v>43.852693663321709</v>
      </c>
      <c r="Q35" s="229">
        <v>42.840381125287053</v>
      </c>
      <c r="R35" s="229">
        <v>47.900219316778113</v>
      </c>
      <c r="S35" s="229">
        <v>65.070089887283387</v>
      </c>
      <c r="T35" s="229">
        <v>95.84415870738394</v>
      </c>
      <c r="U35" s="229">
        <v>126.3789888990033</v>
      </c>
      <c r="V35" s="229">
        <v>133.9901222153299</v>
      </c>
      <c r="W35" s="229">
        <v>148.8971469856491</v>
      </c>
      <c r="X35" s="229">
        <v>139.57761805491589</v>
      </c>
      <c r="Y35" s="229">
        <v>93.281031981999206</v>
      </c>
      <c r="DA35" s="73" t="s">
        <v>1154</v>
      </c>
    </row>
    <row r="36" spans="1:105" ht="12" customHeight="1" x14ac:dyDescent="0.25">
      <c r="A36" s="57" t="s">
        <v>1010</v>
      </c>
      <c r="B36" s="261">
        <v>213.333902960259</v>
      </c>
      <c r="C36" s="261">
        <v>200.3164151126773</v>
      </c>
      <c r="D36" s="261">
        <v>190.50877502746101</v>
      </c>
      <c r="E36" s="261">
        <v>168.17680786272021</v>
      </c>
      <c r="F36" s="261">
        <v>142.0161699471939</v>
      </c>
      <c r="G36" s="261">
        <v>132.8474444716374</v>
      </c>
      <c r="H36" s="261">
        <v>134.89295169903201</v>
      </c>
      <c r="I36" s="261">
        <v>135.54448257230311</v>
      </c>
      <c r="J36" s="261">
        <v>140.18676191197571</v>
      </c>
      <c r="K36" s="261">
        <v>114.7450026134161</v>
      </c>
      <c r="L36" s="261">
        <v>120.4008306728895</v>
      </c>
      <c r="M36" s="261">
        <v>165.25678243456079</v>
      </c>
      <c r="N36" s="261">
        <v>201.1068930356156</v>
      </c>
      <c r="O36" s="261">
        <v>205.0206171492307</v>
      </c>
      <c r="P36" s="261">
        <v>194.23944552579789</v>
      </c>
      <c r="Q36" s="261">
        <v>155.58876572119621</v>
      </c>
      <c r="R36" s="261">
        <v>155.15585463748101</v>
      </c>
      <c r="S36" s="261">
        <v>187.51171764477709</v>
      </c>
      <c r="T36" s="261">
        <v>153.19920611855451</v>
      </c>
      <c r="U36" s="261">
        <v>159.0870791641201</v>
      </c>
      <c r="V36" s="261">
        <v>158.61374239523599</v>
      </c>
      <c r="W36" s="261">
        <v>184.68958593692551</v>
      </c>
      <c r="X36" s="261">
        <v>166.68998644779811</v>
      </c>
      <c r="Y36" s="261">
        <v>116.5834327160281</v>
      </c>
      <c r="DA36" s="70" t="s">
        <v>1155</v>
      </c>
    </row>
    <row r="37" spans="1:105" ht="12" customHeight="1" x14ac:dyDescent="0.25">
      <c r="A37" s="60" t="s">
        <v>1012</v>
      </c>
      <c r="B37" s="262">
        <v>212.08911968143539</v>
      </c>
      <c r="C37" s="262">
        <v>198.86166061557759</v>
      </c>
      <c r="D37" s="262">
        <v>189.10744027429061</v>
      </c>
      <c r="E37" s="262">
        <v>165.441760498468</v>
      </c>
      <c r="F37" s="262">
        <v>138.8458009119729</v>
      </c>
      <c r="G37" s="262">
        <v>129.68346922499231</v>
      </c>
      <c r="H37" s="262">
        <v>131.20266737081539</v>
      </c>
      <c r="I37" s="262">
        <v>131.85842906548621</v>
      </c>
      <c r="J37" s="262">
        <v>137.67062158329989</v>
      </c>
      <c r="K37" s="262">
        <v>113.08433014491609</v>
      </c>
      <c r="L37" s="262">
        <v>119.1792820140044</v>
      </c>
      <c r="M37" s="262">
        <v>162.98268651568651</v>
      </c>
      <c r="N37" s="262">
        <v>197.81454716246671</v>
      </c>
      <c r="O37" s="262">
        <v>201.792969013923</v>
      </c>
      <c r="P37" s="262">
        <v>190.92509870868571</v>
      </c>
      <c r="Q37" s="262">
        <v>152.1205247121618</v>
      </c>
      <c r="R37" s="262">
        <v>151.78169120136809</v>
      </c>
      <c r="S37" s="262">
        <v>183.83166297253621</v>
      </c>
      <c r="T37" s="262">
        <v>150.63677195320949</v>
      </c>
      <c r="U37" s="262">
        <v>156.51900687735801</v>
      </c>
      <c r="V37" s="262">
        <v>155.7515193074675</v>
      </c>
      <c r="W37" s="262">
        <v>182.3052834511804</v>
      </c>
      <c r="X37" s="262">
        <v>163.69627100629339</v>
      </c>
      <c r="Y37" s="262">
        <v>114.6872276013619</v>
      </c>
      <c r="DA37" s="72" t="s">
        <v>1156</v>
      </c>
    </row>
    <row r="38" spans="1:105" ht="12" customHeight="1" x14ac:dyDescent="0.25">
      <c r="A38" s="59" t="s">
        <v>28</v>
      </c>
      <c r="B38" s="230">
        <v>148.65717065110209</v>
      </c>
      <c r="C38" s="230">
        <v>144.82285374385381</v>
      </c>
      <c r="D38" s="230">
        <v>138.26263561746899</v>
      </c>
      <c r="E38" s="230">
        <v>105.3458504011377</v>
      </c>
      <c r="F38" s="230">
        <v>84.905635552726949</v>
      </c>
      <c r="G38" s="230">
        <v>85.145486965749058</v>
      </c>
      <c r="H38" s="230">
        <v>83.12089437882247</v>
      </c>
      <c r="I38" s="230">
        <v>85.752494380773484</v>
      </c>
      <c r="J38" s="230">
        <v>109.9738061965471</v>
      </c>
      <c r="K38" s="230">
        <v>84.944672124638458</v>
      </c>
      <c r="L38" s="230">
        <v>90.643324000119406</v>
      </c>
      <c r="M38" s="230">
        <v>120.4133493575648</v>
      </c>
      <c r="N38" s="230">
        <v>147.90974102050069</v>
      </c>
      <c r="O38" s="230">
        <v>147.41353422655001</v>
      </c>
      <c r="P38" s="230">
        <v>142.57539932216409</v>
      </c>
      <c r="Q38" s="230">
        <v>110.81800950690361</v>
      </c>
      <c r="R38" s="230">
        <v>117.9304045166927</v>
      </c>
      <c r="S38" s="230">
        <v>142.42787702916931</v>
      </c>
      <c r="T38" s="230">
        <v>113.6775257038917</v>
      </c>
      <c r="U38" s="230">
        <v>118.2611617538151</v>
      </c>
      <c r="V38" s="230">
        <v>111.8246607183912</v>
      </c>
      <c r="W38" s="230">
        <v>131.9372169616633</v>
      </c>
      <c r="X38" s="230">
        <v>118.8670124509015</v>
      </c>
      <c r="Y38" s="230">
        <v>76.598093443431807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0.2116150034216342</v>
      </c>
      <c r="L39" s="295">
        <v>0.30186393353749608</v>
      </c>
      <c r="M39" s="295">
        <v>0.39389090236627738</v>
      </c>
      <c r="N39" s="295">
        <v>0.47516812313022633</v>
      </c>
      <c r="O39" s="295">
        <v>0.62646629254004405</v>
      </c>
      <c r="P39" s="295">
        <v>0.46186836145588339</v>
      </c>
      <c r="Q39" s="295">
        <v>0.64677564384042652</v>
      </c>
      <c r="R39" s="295">
        <v>0.79204145559426142</v>
      </c>
      <c r="S39" s="295">
        <v>0.98115904011281008</v>
      </c>
      <c r="T39" s="295">
        <v>0.79601343485325227</v>
      </c>
      <c r="U39" s="295">
        <v>0.91825241844907224</v>
      </c>
      <c r="V39" s="295">
        <v>0.75679181551011632</v>
      </c>
      <c r="W39" s="295">
        <v>1.0493174539244841</v>
      </c>
      <c r="X39" s="295">
        <v>1.207514132497284</v>
      </c>
      <c r="Y39" s="295">
        <v>0.9336008462144495</v>
      </c>
      <c r="DA39" s="122" t="s">
        <v>1158</v>
      </c>
    </row>
    <row r="40" spans="1:105" ht="12" customHeight="1" x14ac:dyDescent="0.25">
      <c r="A40" s="59" t="s">
        <v>159</v>
      </c>
      <c r="B40" s="295">
        <v>2.540296256062812</v>
      </c>
      <c r="C40" s="295">
        <v>12.46904061558689</v>
      </c>
      <c r="D40" s="295">
        <v>11.14809662362431</v>
      </c>
      <c r="E40" s="295">
        <v>14.422791750885169</v>
      </c>
      <c r="F40" s="295">
        <v>11.226474291765481</v>
      </c>
      <c r="G40" s="295">
        <v>10.848861662535111</v>
      </c>
      <c r="H40" s="295">
        <v>11.744345913621441</v>
      </c>
      <c r="I40" s="295">
        <v>10.903378263770691</v>
      </c>
      <c r="J40" s="295">
        <v>8.6967369934372094</v>
      </c>
      <c r="K40" s="295">
        <v>8.7253111987775274</v>
      </c>
      <c r="L40" s="295">
        <v>7.5538283878546313</v>
      </c>
      <c r="M40" s="295">
        <v>8.7349481897291916</v>
      </c>
      <c r="N40" s="295">
        <v>9.7389692651420834</v>
      </c>
      <c r="O40" s="295">
        <v>11.656930736132949</v>
      </c>
      <c r="P40" s="295">
        <v>7.0177552684711184</v>
      </c>
      <c r="Q40" s="295">
        <v>4.360470496130942</v>
      </c>
      <c r="R40" s="295">
        <v>3.6694190060219549</v>
      </c>
      <c r="S40" s="295">
        <v>4.8540857525564096</v>
      </c>
      <c r="T40" s="295">
        <v>3.7686618616583591</v>
      </c>
      <c r="U40" s="295">
        <v>4.4865234299084156</v>
      </c>
      <c r="V40" s="295">
        <v>4.3633009720178517</v>
      </c>
      <c r="W40" s="295">
        <v>0.89936824629663314</v>
      </c>
      <c r="X40" s="295">
        <v>9.7942907340876904</v>
      </c>
      <c r="Y40" s="295">
        <v>4.0497659983087333</v>
      </c>
      <c r="DA40" s="122" t="s">
        <v>1159</v>
      </c>
    </row>
    <row r="41" spans="1:105" ht="12" customHeight="1" x14ac:dyDescent="0.25">
      <c r="A41" s="59" t="s">
        <v>32</v>
      </c>
      <c r="B41" s="295">
        <v>40.676067884506303</v>
      </c>
      <c r="C41" s="295">
        <v>22.24262920053264</v>
      </c>
      <c r="D41" s="295">
        <v>23.406511075084751</v>
      </c>
      <c r="E41" s="295">
        <v>26.435999554117611</v>
      </c>
      <c r="F41" s="295">
        <v>22.667131411498339</v>
      </c>
      <c r="G41" s="295">
        <v>11.977314974632749</v>
      </c>
      <c r="H41" s="295">
        <v>11.775676423187109</v>
      </c>
      <c r="I41" s="295">
        <v>11.108091324720331</v>
      </c>
      <c r="J41" s="295">
        <v>1.6360204807771059</v>
      </c>
      <c r="K41" s="295">
        <v>2.2136031617284</v>
      </c>
      <c r="L41" s="295">
        <v>1.1695343219770069</v>
      </c>
      <c r="M41" s="295">
        <v>1.8312939980500891</v>
      </c>
      <c r="N41" s="295">
        <v>1.7182493625433699</v>
      </c>
      <c r="O41" s="295">
        <v>1.3349274140798351</v>
      </c>
      <c r="P41" s="295">
        <v>1.1929641590905249</v>
      </c>
      <c r="Q41" s="295">
        <v>1.4032636289255489</v>
      </c>
      <c r="R41" s="295">
        <v>1.022872341406492</v>
      </c>
      <c r="S41" s="295">
        <v>1.013838924300869</v>
      </c>
      <c r="T41" s="295">
        <v>0.76642611649186476</v>
      </c>
      <c r="U41" s="295">
        <v>0.68500727198097056</v>
      </c>
      <c r="V41" s="295">
        <v>0.50734353172011526</v>
      </c>
      <c r="W41" s="295">
        <v>0.72852357876091745</v>
      </c>
      <c r="X41" s="295">
        <v>0.50989167391303025</v>
      </c>
      <c r="Y41" s="295">
        <v>0.4130035268546754</v>
      </c>
      <c r="DA41" s="122" t="s">
        <v>1160</v>
      </c>
    </row>
    <row r="42" spans="1:105" ht="12" customHeight="1" x14ac:dyDescent="0.25">
      <c r="A42" s="59" t="s">
        <v>35</v>
      </c>
      <c r="B42" s="295">
        <v>20.21558488976417</v>
      </c>
      <c r="C42" s="295">
        <v>19.327137055604268</v>
      </c>
      <c r="D42" s="295">
        <v>16.290196958112521</v>
      </c>
      <c r="E42" s="295">
        <v>19.237118792327479</v>
      </c>
      <c r="F42" s="295">
        <v>20.046559655982101</v>
      </c>
      <c r="G42" s="295">
        <v>21.711805622075431</v>
      </c>
      <c r="H42" s="295">
        <v>24.561750655184351</v>
      </c>
      <c r="I42" s="295">
        <v>24.0944650962217</v>
      </c>
      <c r="J42" s="295">
        <v>17.36405791253847</v>
      </c>
      <c r="K42" s="295">
        <v>16.989128656350079</v>
      </c>
      <c r="L42" s="295">
        <v>19.510731370515899</v>
      </c>
      <c r="M42" s="295">
        <v>31.609204067976101</v>
      </c>
      <c r="N42" s="295">
        <v>37.972419391150311</v>
      </c>
      <c r="O42" s="295">
        <v>40.761110344620171</v>
      </c>
      <c r="P42" s="295">
        <v>39.677111597504073</v>
      </c>
      <c r="Q42" s="295">
        <v>34.892005436361309</v>
      </c>
      <c r="R42" s="295">
        <v>28.366953881652648</v>
      </c>
      <c r="S42" s="295">
        <v>34.554702226396813</v>
      </c>
      <c r="T42" s="295">
        <v>31.628144836314291</v>
      </c>
      <c r="U42" s="295">
        <v>32.168062003204398</v>
      </c>
      <c r="V42" s="295">
        <v>38.299422269828177</v>
      </c>
      <c r="W42" s="295">
        <v>47.690857210535029</v>
      </c>
      <c r="X42" s="295">
        <v>33.317562014893973</v>
      </c>
      <c r="Y42" s="295">
        <v>32.692763786552248</v>
      </c>
      <c r="DA42" s="122" t="s">
        <v>1161</v>
      </c>
    </row>
    <row r="43" spans="1:105" ht="12" customHeight="1" x14ac:dyDescent="0.25">
      <c r="A43" s="60" t="s">
        <v>1019</v>
      </c>
      <c r="B43" s="262">
        <v>1.2447832788236071</v>
      </c>
      <c r="C43" s="262">
        <v>1.4547544970997139</v>
      </c>
      <c r="D43" s="262">
        <v>1.401334753170338</v>
      </c>
      <c r="E43" s="262">
        <v>2.7350473642522508</v>
      </c>
      <c r="F43" s="262">
        <v>3.170369035221043</v>
      </c>
      <c r="G43" s="262">
        <v>3.1639752466450428</v>
      </c>
      <c r="H43" s="262">
        <v>3.6902843282166349</v>
      </c>
      <c r="I43" s="262">
        <v>3.6860535068169429</v>
      </c>
      <c r="J43" s="262">
        <v>2.5161403286757782</v>
      </c>
      <c r="K43" s="262">
        <v>1.660672468500036</v>
      </c>
      <c r="L43" s="262">
        <v>1.221548658885049</v>
      </c>
      <c r="M43" s="262">
        <v>2.2740959188743739</v>
      </c>
      <c r="N43" s="262">
        <v>3.2923458731488981</v>
      </c>
      <c r="O43" s="262">
        <v>3.2276481353077351</v>
      </c>
      <c r="P43" s="262">
        <v>3.3143468171121171</v>
      </c>
      <c r="Q43" s="262">
        <v>3.468241009034454</v>
      </c>
      <c r="R43" s="262">
        <v>3.3741634361129331</v>
      </c>
      <c r="S43" s="262">
        <v>3.6800546722409302</v>
      </c>
      <c r="T43" s="262">
        <v>2.5624341653450919</v>
      </c>
      <c r="U43" s="262">
        <v>2.5680722867621029</v>
      </c>
      <c r="V43" s="262">
        <v>2.8622230877685628</v>
      </c>
      <c r="W43" s="262">
        <v>2.3843024857450632</v>
      </c>
      <c r="X43" s="262">
        <v>2.993715441504635</v>
      </c>
      <c r="Y43" s="262">
        <v>1.8962051146662231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40.051818135618319</v>
      </c>
      <c r="C44" s="261">
        <f t="shared" si="1"/>
        <v>38.562464828252516</v>
      </c>
      <c r="D44" s="261">
        <f t="shared" si="1"/>
        <v>36.566835909810464</v>
      </c>
      <c r="E44" s="261">
        <f t="shared" si="1"/>
        <v>38.290684996296363</v>
      </c>
      <c r="F44" s="261">
        <f t="shared" si="1"/>
        <v>32.673256256531175</v>
      </c>
      <c r="G44" s="261">
        <f t="shared" si="1"/>
        <v>31.047970794802364</v>
      </c>
      <c r="H44" s="261">
        <f t="shared" si="1"/>
        <v>32.297864759873129</v>
      </c>
      <c r="I44" s="261">
        <f t="shared" si="1"/>
        <v>32.390640649740817</v>
      </c>
      <c r="J44" s="261">
        <f t="shared" si="1"/>
        <v>30.46053858647447</v>
      </c>
      <c r="K44" s="261">
        <f t="shared" si="1"/>
        <v>24.171912975281224</v>
      </c>
      <c r="L44" s="261">
        <f t="shared" si="1"/>
        <v>24.189615560939483</v>
      </c>
      <c r="M44" s="261">
        <f t="shared" si="1"/>
        <v>34.894257156125732</v>
      </c>
      <c r="N44" s="261">
        <f t="shared" si="1"/>
        <v>43.544933786030342</v>
      </c>
      <c r="O44" s="261">
        <f t="shared" si="1"/>
        <v>44.12235041926413</v>
      </c>
      <c r="P44" s="261">
        <f t="shared" si="1"/>
        <v>42.33803813867933</v>
      </c>
      <c r="Q44" s="261">
        <f t="shared" si="1"/>
        <v>35.396268821918113</v>
      </c>
      <c r="R44" s="261">
        <f t="shared" si="1"/>
        <v>35.078795537543755</v>
      </c>
      <c r="S44" s="261">
        <f t="shared" si="1"/>
        <v>41.634674936490427</v>
      </c>
      <c r="T44" s="261">
        <f t="shared" si="1"/>
        <v>33.196845073473753</v>
      </c>
      <c r="U44" s="261">
        <f t="shared" si="1"/>
        <v>34.472891955443593</v>
      </c>
      <c r="V44" s="261">
        <f t="shared" si="1"/>
        <v>35.117696893084144</v>
      </c>
      <c r="W44" s="261">
        <f t="shared" si="1"/>
        <v>39.439519289281215</v>
      </c>
      <c r="X44" s="261">
        <f t="shared" si="1"/>
        <v>36.675754715461849</v>
      </c>
      <c r="Y44" s="261">
        <f t="shared" si="1"/>
        <v>25.484140138065577</v>
      </c>
      <c r="DA44" s="70"/>
    </row>
    <row r="45" spans="1:105" ht="12" customHeight="1" x14ac:dyDescent="0.25">
      <c r="A45" s="60" t="s">
        <v>1022</v>
      </c>
      <c r="B45" s="262">
        <v>13.73206789360321</v>
      </c>
      <c r="C45" s="262">
        <v>12.359844363128021</v>
      </c>
      <c r="D45" s="262">
        <v>10.823383316368851</v>
      </c>
      <c r="E45" s="262">
        <v>8.1595592888502129</v>
      </c>
      <c r="F45" s="262">
        <v>7.2525474047456724</v>
      </c>
      <c r="G45" s="262">
        <v>7.3015252958101859</v>
      </c>
      <c r="H45" s="262">
        <v>7.5294678155195989</v>
      </c>
      <c r="I45" s="262">
        <v>7.4255651523563753</v>
      </c>
      <c r="J45" s="262">
        <v>7.5799108835640068</v>
      </c>
      <c r="K45" s="262">
        <v>7.4785760538816914</v>
      </c>
      <c r="L45" s="262">
        <v>9.3444967598248585</v>
      </c>
      <c r="M45" s="262">
        <v>13.11273525662185</v>
      </c>
      <c r="N45" s="262">
        <v>15.14805683322972</v>
      </c>
      <c r="O45" s="262">
        <v>16.039447066037798</v>
      </c>
      <c r="P45" s="262">
        <v>15.08677625087892</v>
      </c>
      <c r="Q45" s="262">
        <v>11.703855363326751</v>
      </c>
      <c r="R45" s="262">
        <v>10.4026520370108</v>
      </c>
      <c r="S45" s="262">
        <v>12.99234584712236</v>
      </c>
      <c r="T45" s="262">
        <v>11.763134612481529</v>
      </c>
      <c r="U45" s="262">
        <v>12.03764630546334</v>
      </c>
      <c r="V45" s="262">
        <v>12.71208570746732</v>
      </c>
      <c r="W45" s="262">
        <v>16.69551117152594</v>
      </c>
      <c r="X45" s="262">
        <v>12.239347428540899</v>
      </c>
      <c r="Y45" s="262">
        <v>10.5065021272507</v>
      </c>
      <c r="DA45" s="72" t="s">
        <v>1163</v>
      </c>
    </row>
    <row r="46" spans="1:105" ht="12" customHeight="1" x14ac:dyDescent="0.25">
      <c r="A46" s="60" t="s">
        <v>1024</v>
      </c>
      <c r="B46" s="262">
        <v>15.59443671582196</v>
      </c>
      <c r="C46" s="262">
        <v>14.402082568634031</v>
      </c>
      <c r="D46" s="262">
        <v>13.93357988088774</v>
      </c>
      <c r="E46" s="262">
        <v>15.41619751675794</v>
      </c>
      <c r="F46" s="262">
        <v>10.87190921596566</v>
      </c>
      <c r="G46" s="262">
        <v>10.250063906578569</v>
      </c>
      <c r="H46" s="262">
        <v>10.419073938186591</v>
      </c>
      <c r="I46" s="262">
        <v>10.555855283410221</v>
      </c>
      <c r="J46" s="262">
        <v>8.9485992554563012</v>
      </c>
      <c r="K46" s="262">
        <v>7.4208033369978148</v>
      </c>
      <c r="L46" s="262">
        <v>7.424164462351202</v>
      </c>
      <c r="M46" s="262">
        <v>9.81535292182717</v>
      </c>
      <c r="N46" s="262">
        <v>11.73742424282803</v>
      </c>
      <c r="O46" s="262">
        <v>11.972879246172891</v>
      </c>
      <c r="P46" s="262">
        <v>11.26595523903692</v>
      </c>
      <c r="Q46" s="262">
        <v>8.9360649519590183</v>
      </c>
      <c r="R46" s="262">
        <v>8.9810428921455614</v>
      </c>
      <c r="S46" s="262">
        <v>11.09135163041798</v>
      </c>
      <c r="T46" s="262">
        <v>9.3453143055976415</v>
      </c>
      <c r="U46" s="262">
        <v>10.245615031500421</v>
      </c>
      <c r="V46" s="262">
        <v>10.35539912162178</v>
      </c>
      <c r="W46" s="262">
        <v>12.156529085387421</v>
      </c>
      <c r="X46" s="262">
        <v>10.48679344659867</v>
      </c>
      <c r="Y46" s="262">
        <v>7.248012567512081</v>
      </c>
      <c r="DA46" s="72" t="s">
        <v>1164</v>
      </c>
    </row>
    <row r="47" spans="1:105" ht="12" customHeight="1" x14ac:dyDescent="0.25">
      <c r="A47" s="64" t="s">
        <v>28</v>
      </c>
      <c r="B47" s="229">
        <v>3.6064325912595558</v>
      </c>
      <c r="C47" s="229">
        <v>3.6523212687506721</v>
      </c>
      <c r="D47" s="229">
        <v>3.3535031062700051</v>
      </c>
      <c r="E47" s="229">
        <v>1.533380323041986</v>
      </c>
      <c r="F47" s="229">
        <v>1.7765091944592331</v>
      </c>
      <c r="G47" s="229">
        <v>1.77953232437256</v>
      </c>
      <c r="H47" s="229">
        <v>1.7028998885112649</v>
      </c>
      <c r="I47" s="229">
        <v>1.719880725864251</v>
      </c>
      <c r="J47" s="229">
        <v>3.4955872969760189</v>
      </c>
      <c r="K47" s="229">
        <v>2.596048482749552</v>
      </c>
      <c r="L47" s="229">
        <v>3.121084022795086</v>
      </c>
      <c r="M47" s="229">
        <v>4.576042986026561</v>
      </c>
      <c r="N47" s="229">
        <v>5.9063962004093256</v>
      </c>
      <c r="O47" s="229">
        <v>5.8009257358159374</v>
      </c>
      <c r="P47" s="229">
        <v>5.7198010698865476</v>
      </c>
      <c r="Q47" s="229">
        <v>4.5779178536274978</v>
      </c>
      <c r="R47" s="229">
        <v>4.8141910944716093</v>
      </c>
      <c r="S47" s="229">
        <v>5.4586821293588486</v>
      </c>
      <c r="T47" s="229">
        <v>4.1426205396185818</v>
      </c>
      <c r="U47" s="229">
        <v>3.76684101095353</v>
      </c>
      <c r="V47" s="229">
        <v>3.4201355699565679</v>
      </c>
      <c r="W47" s="229">
        <v>3.9243416110803162</v>
      </c>
      <c r="X47" s="229">
        <v>3.991304229301845</v>
      </c>
      <c r="Y47" s="229">
        <v>2.631486447044594</v>
      </c>
      <c r="DA47" s="73" t="s">
        <v>1165</v>
      </c>
    </row>
    <row r="48" spans="1:105" ht="12" customHeight="1" x14ac:dyDescent="0.25">
      <c r="A48" s="64" t="s">
        <v>30</v>
      </c>
      <c r="B48" s="229">
        <v>4.0223803444944863</v>
      </c>
      <c r="C48" s="229">
        <v>3.6268566850747121</v>
      </c>
      <c r="D48" s="229">
        <v>3.6454278575019079</v>
      </c>
      <c r="E48" s="229">
        <v>3.8198490058361338</v>
      </c>
      <c r="F48" s="229">
        <v>3.747442875362152</v>
      </c>
      <c r="G48" s="229">
        <v>3.0242110365225492</v>
      </c>
      <c r="H48" s="229">
        <v>3.4781308284957921</v>
      </c>
      <c r="I48" s="229">
        <v>3.6967716626898448</v>
      </c>
      <c r="J48" s="229">
        <v>3.2034322465645499</v>
      </c>
      <c r="K48" s="229">
        <v>2.756344012685513</v>
      </c>
      <c r="L48" s="229">
        <v>2.2969727203087191</v>
      </c>
      <c r="M48" s="229">
        <v>2.2785952320732799</v>
      </c>
      <c r="N48" s="229">
        <v>2.2471840768951901</v>
      </c>
      <c r="O48" s="229">
        <v>2.71881197467992</v>
      </c>
      <c r="P48" s="229">
        <v>2.3225623229838872</v>
      </c>
      <c r="Q48" s="229">
        <v>1.4826128945396739</v>
      </c>
      <c r="R48" s="229">
        <v>1.560218318104615</v>
      </c>
      <c r="S48" s="229">
        <v>2.28906263403224</v>
      </c>
      <c r="T48" s="229">
        <v>1.6998694137418491</v>
      </c>
      <c r="U48" s="229">
        <v>2.5269451510153109</v>
      </c>
      <c r="V48" s="229">
        <v>2.7723174157113641</v>
      </c>
      <c r="W48" s="229">
        <v>3.5598529073024658</v>
      </c>
      <c r="X48" s="229">
        <v>1.9920815611092699</v>
      </c>
      <c r="Y48" s="229">
        <v>1.302030883792338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6.5317650871183812E-3</v>
      </c>
      <c r="L49" s="229">
        <v>1.049755867982973E-2</v>
      </c>
      <c r="M49" s="229">
        <v>1.511815715693958E-2</v>
      </c>
      <c r="N49" s="229">
        <v>1.9163752100868781E-2</v>
      </c>
      <c r="O49" s="229">
        <v>2.4898036675288091E-2</v>
      </c>
      <c r="P49" s="229">
        <v>1.871380019923001E-2</v>
      </c>
      <c r="Q49" s="229">
        <v>2.6984772061544211E-2</v>
      </c>
      <c r="R49" s="229">
        <v>3.2655241276797038E-2</v>
      </c>
      <c r="S49" s="229">
        <v>3.797866202851239E-2</v>
      </c>
      <c r="T49" s="229">
        <v>2.9297353169998961E-2</v>
      </c>
      <c r="U49" s="229">
        <v>2.9539604523322559E-2</v>
      </c>
      <c r="V49" s="229">
        <v>2.3377044606625229E-2</v>
      </c>
      <c r="W49" s="229">
        <v>3.1522004736806573E-2</v>
      </c>
      <c r="X49" s="229">
        <v>4.09499290765502E-2</v>
      </c>
      <c r="Y49" s="229">
        <v>3.2393051468437392E-2</v>
      </c>
      <c r="DA49" s="73" t="s">
        <v>1167</v>
      </c>
    </row>
    <row r="50" spans="1:105" ht="12" customHeight="1" x14ac:dyDescent="0.25">
      <c r="A50" s="64" t="s">
        <v>159</v>
      </c>
      <c r="B50" s="229">
        <v>6.3425680330087428E-2</v>
      </c>
      <c r="C50" s="229">
        <v>0.32363368682781368</v>
      </c>
      <c r="D50" s="229">
        <v>0.27828091052809661</v>
      </c>
      <c r="E50" s="229">
        <v>0.2160581212218193</v>
      </c>
      <c r="F50" s="229">
        <v>0.24174813836335429</v>
      </c>
      <c r="G50" s="229">
        <v>0.2333550634017614</v>
      </c>
      <c r="H50" s="229">
        <v>0.24762617746933599</v>
      </c>
      <c r="I50" s="229">
        <v>0.22506162833694349</v>
      </c>
      <c r="J50" s="229">
        <v>0.28449591992746548</v>
      </c>
      <c r="K50" s="229">
        <v>0.27443935498899652</v>
      </c>
      <c r="L50" s="229">
        <v>0.26768594020399727</v>
      </c>
      <c r="M50" s="229">
        <v>0.34163676589940789</v>
      </c>
      <c r="N50" s="229">
        <v>0.40024655679057441</v>
      </c>
      <c r="O50" s="229">
        <v>0.4720988830543974</v>
      </c>
      <c r="P50" s="229">
        <v>0.28974994138141569</v>
      </c>
      <c r="Q50" s="229">
        <v>0.1853872287146841</v>
      </c>
      <c r="R50" s="229">
        <v>0.1541642423430726</v>
      </c>
      <c r="S50" s="229">
        <v>0.19146485113445799</v>
      </c>
      <c r="T50" s="229">
        <v>0.1413437223464625</v>
      </c>
      <c r="U50" s="229">
        <v>0.14707332095337911</v>
      </c>
      <c r="V50" s="229">
        <v>0.13734400669243901</v>
      </c>
      <c r="W50" s="229">
        <v>2.753124468466684E-2</v>
      </c>
      <c r="X50" s="229">
        <v>0.33846618486446428</v>
      </c>
      <c r="Y50" s="229">
        <v>0.14318644847245449</v>
      </c>
      <c r="DA50" s="73" t="s">
        <v>1168</v>
      </c>
    </row>
    <row r="51" spans="1:105" ht="12" customHeight="1" x14ac:dyDescent="0.25">
      <c r="A51" s="64" t="s">
        <v>32</v>
      </c>
      <c r="B51" s="229">
        <v>0.98459385157445267</v>
      </c>
      <c r="C51" s="229">
        <v>0.55968567689049653</v>
      </c>
      <c r="D51" s="229">
        <v>0.56644371805254412</v>
      </c>
      <c r="E51" s="229">
        <v>0.38393206794339851</v>
      </c>
      <c r="F51" s="229">
        <v>0.47320977198555159</v>
      </c>
      <c r="G51" s="229">
        <v>0.24976404411034861</v>
      </c>
      <c r="H51" s="229">
        <v>0.24070824837318619</v>
      </c>
      <c r="I51" s="229">
        <v>0.22228860944180381</v>
      </c>
      <c r="J51" s="229">
        <v>5.1885479182406387E-2</v>
      </c>
      <c r="K51" s="229">
        <v>6.7499820918032555E-2</v>
      </c>
      <c r="L51" s="229">
        <v>4.0179895999459869E-2</v>
      </c>
      <c r="M51" s="229">
        <v>6.9438404022102426E-2</v>
      </c>
      <c r="N51" s="229">
        <v>6.8460204243347658E-2</v>
      </c>
      <c r="O51" s="229">
        <v>5.2413576896227283E-2</v>
      </c>
      <c r="P51" s="229">
        <v>4.7751819443083661E-2</v>
      </c>
      <c r="Q51" s="229">
        <v>5.7839312053192392E-2</v>
      </c>
      <c r="R51" s="229">
        <v>4.1662485157916332E-2</v>
      </c>
      <c r="S51" s="229">
        <v>3.8769300469692333E-2</v>
      </c>
      <c r="T51" s="229">
        <v>2.7867437562496811E-2</v>
      </c>
      <c r="U51" s="229">
        <v>2.1769904838546721E-2</v>
      </c>
      <c r="V51" s="229">
        <v>1.548224941463789E-2</v>
      </c>
      <c r="W51" s="229">
        <v>2.1620677478941589E-2</v>
      </c>
      <c r="X51" s="229">
        <v>1.7082742904735319E-2</v>
      </c>
      <c r="Y51" s="229">
        <v>1.4156736140703979E-2</v>
      </c>
      <c r="DA51" s="73" t="s">
        <v>1169</v>
      </c>
    </row>
    <row r="52" spans="1:105" ht="12" customHeight="1" x14ac:dyDescent="0.25">
      <c r="A52" s="64" t="s">
        <v>33</v>
      </c>
      <c r="B52" s="229">
        <v>7.7235292451165227E-2</v>
      </c>
      <c r="C52" s="229">
        <v>8.6214517453810785E-2</v>
      </c>
      <c r="D52" s="229">
        <v>5.3043783844481149E-2</v>
      </c>
      <c r="E52" s="229">
        <v>3.9167980473540698E-2</v>
      </c>
      <c r="F52" s="229">
        <v>0</v>
      </c>
      <c r="G52" s="229">
        <v>6.1769063119706136E-3</v>
      </c>
      <c r="H52" s="229">
        <v>6.0821052328211989E-3</v>
      </c>
      <c r="I52" s="229">
        <v>0</v>
      </c>
      <c r="J52" s="229">
        <v>0</v>
      </c>
      <c r="K52" s="229">
        <v>1.102071440011082E-2</v>
      </c>
      <c r="L52" s="229">
        <v>0</v>
      </c>
      <c r="M52" s="229">
        <v>7.7512953767694976E-3</v>
      </c>
      <c r="N52" s="229">
        <v>9.6725584062149813E-3</v>
      </c>
      <c r="O52" s="229">
        <v>9.4781284783003374E-3</v>
      </c>
      <c r="P52" s="229">
        <v>0</v>
      </c>
      <c r="Q52" s="229">
        <v>0</v>
      </c>
      <c r="R52" s="229">
        <v>0</v>
      </c>
      <c r="S52" s="229">
        <v>1.8330052459687479E-3</v>
      </c>
      <c r="T52" s="229">
        <v>1.8761310244957499E-3</v>
      </c>
      <c r="U52" s="229">
        <v>1.75207842002185E-3</v>
      </c>
      <c r="V52" s="229">
        <v>5.8844289836178351E-4</v>
      </c>
      <c r="W52" s="229">
        <v>5.7293556493603307E-4</v>
      </c>
      <c r="X52" s="229">
        <v>1.2205897086990689E-2</v>
      </c>
      <c r="Y52" s="229">
        <v>4.6281439355480597E-2</v>
      </c>
      <c r="DA52" s="73" t="s">
        <v>1170</v>
      </c>
    </row>
    <row r="53" spans="1:105" ht="12" customHeight="1" x14ac:dyDescent="0.25">
      <c r="A53" s="64" t="s">
        <v>35</v>
      </c>
      <c r="B53" s="229">
        <v>0.49412988610066982</v>
      </c>
      <c r="C53" s="229">
        <v>0.49109131317016103</v>
      </c>
      <c r="D53" s="229">
        <v>0.39809165261623319</v>
      </c>
      <c r="E53" s="229">
        <v>0.28212094750654532</v>
      </c>
      <c r="F53" s="229">
        <v>0.42260404285289671</v>
      </c>
      <c r="G53" s="229">
        <v>0.45719665478906429</v>
      </c>
      <c r="H53" s="229">
        <v>0.506991971396762</v>
      </c>
      <c r="I53" s="229">
        <v>0.48689096028344803</v>
      </c>
      <c r="J53" s="229">
        <v>0.55608986014823558</v>
      </c>
      <c r="K53" s="229">
        <v>0.52313118986141782</v>
      </c>
      <c r="L53" s="229">
        <v>0.67687120810821177</v>
      </c>
      <c r="M53" s="229">
        <v>1.210296767495237</v>
      </c>
      <c r="N53" s="229">
        <v>1.5277662879659599</v>
      </c>
      <c r="O53" s="229">
        <v>1.6161021470856609</v>
      </c>
      <c r="P53" s="229">
        <v>1.6037594607400349</v>
      </c>
      <c r="Q53" s="229">
        <v>1.452266889883211</v>
      </c>
      <c r="R53" s="229">
        <v>1.1667373311885929</v>
      </c>
      <c r="S53" s="229">
        <v>1.3343286570572741</v>
      </c>
      <c r="T53" s="229">
        <v>1.1612804509560619</v>
      </c>
      <c r="U53" s="229">
        <v>1.032340345465953</v>
      </c>
      <c r="V53" s="229">
        <v>1.1802141284690471</v>
      </c>
      <c r="W53" s="229">
        <v>1.429214683326667</v>
      </c>
      <c r="X53" s="229">
        <v>1.1252210313541371</v>
      </c>
      <c r="Y53" s="229">
        <v>1.1316123238998741</v>
      </c>
      <c r="DA53" s="73" t="s">
        <v>1171</v>
      </c>
    </row>
    <row r="54" spans="1:105" ht="12" customHeight="1" x14ac:dyDescent="0.25">
      <c r="A54" s="64" t="s">
        <v>36</v>
      </c>
      <c r="B54" s="229">
        <v>1.0779250170454301E-2</v>
      </c>
      <c r="C54" s="229">
        <v>2.8861605281689229E-2</v>
      </c>
      <c r="D54" s="229">
        <v>5.2509971545483612E-2</v>
      </c>
      <c r="E54" s="229">
        <v>0.1170055805517161</v>
      </c>
      <c r="F54" s="229">
        <v>0.10781230870115489</v>
      </c>
      <c r="G54" s="229">
        <v>0.1050502880963812</v>
      </c>
      <c r="H54" s="229">
        <v>9.2124299178466651E-2</v>
      </c>
      <c r="I54" s="229">
        <v>0.11175993093599521</v>
      </c>
      <c r="J54" s="229">
        <v>0.11299024828792251</v>
      </c>
      <c r="K54" s="229">
        <v>6.5856285084249913E-2</v>
      </c>
      <c r="L54" s="229">
        <v>8.6628563895489022E-2</v>
      </c>
      <c r="M54" s="229">
        <v>0.1179977101002021</v>
      </c>
      <c r="N54" s="229">
        <v>0.14229381103021141</v>
      </c>
      <c r="O54" s="229">
        <v>0.14976975899695871</v>
      </c>
      <c r="P54" s="229">
        <v>0.15032290897088349</v>
      </c>
      <c r="Q54" s="229">
        <v>0.1236626028664614</v>
      </c>
      <c r="R54" s="229">
        <v>0.12007163143393131</v>
      </c>
      <c r="S54" s="229">
        <v>0.13762742532793501</v>
      </c>
      <c r="T54" s="229">
        <v>0.103730492458427</v>
      </c>
      <c r="U54" s="229">
        <v>9.5763324719589635E-2</v>
      </c>
      <c r="V54" s="229">
        <v>4.2391269331307047E-2</v>
      </c>
      <c r="W54" s="229">
        <v>9.2270714170709187E-2</v>
      </c>
      <c r="X54" s="229">
        <v>0.1059066772020138</v>
      </c>
      <c r="Y54" s="229">
        <v>4.5721436833089768E-2</v>
      </c>
      <c r="DA54" s="73" t="s">
        <v>1172</v>
      </c>
    </row>
    <row r="55" spans="1:105" ht="12" customHeight="1" x14ac:dyDescent="0.25">
      <c r="A55" s="64" t="s">
        <v>38</v>
      </c>
      <c r="B55" s="229">
        <v>9.4445694285177961E-2</v>
      </c>
      <c r="C55" s="229">
        <v>9.8401823939363836E-2</v>
      </c>
      <c r="D55" s="229">
        <v>9.0035745397806274E-2</v>
      </c>
      <c r="E55" s="229">
        <v>0.16223065781937951</v>
      </c>
      <c r="F55" s="229">
        <v>0.17543687543508801</v>
      </c>
      <c r="G55" s="229">
        <v>0.10795800146538111</v>
      </c>
      <c r="H55" s="229">
        <v>9.8655875421395381E-2</v>
      </c>
      <c r="I55" s="229">
        <v>0.12283684190625099</v>
      </c>
      <c r="J55" s="229">
        <v>7.6763405533479032E-2</v>
      </c>
      <c r="K55" s="229">
        <v>7.6398831667826933E-2</v>
      </c>
      <c r="L55" s="229">
        <v>9.9859234225570664E-2</v>
      </c>
      <c r="M55" s="229">
        <v>0.13140611803523269</v>
      </c>
      <c r="N55" s="229">
        <v>0.1487286346522913</v>
      </c>
      <c r="O55" s="229">
        <v>0.23375512408022911</v>
      </c>
      <c r="P55" s="229">
        <v>0.2410762146902638</v>
      </c>
      <c r="Q55" s="229">
        <v>0.17731030815519699</v>
      </c>
      <c r="R55" s="229">
        <v>0.13862070448348029</v>
      </c>
      <c r="S55" s="229">
        <v>0.30737924215593082</v>
      </c>
      <c r="T55" s="229">
        <v>0.13111549741853479</v>
      </c>
      <c r="U55" s="229">
        <v>0.1099478684183557</v>
      </c>
      <c r="V55" s="229">
        <v>9.8523278721233232E-2</v>
      </c>
      <c r="W55" s="229">
        <v>0.1080800756395882</v>
      </c>
      <c r="X55" s="229">
        <v>8.7415762546797143E-2</v>
      </c>
      <c r="Y55" s="229">
        <v>4.5810400399949193E-2</v>
      </c>
      <c r="DA55" s="73" t="s">
        <v>1173</v>
      </c>
    </row>
    <row r="56" spans="1:105" ht="12" customHeight="1" x14ac:dyDescent="0.25">
      <c r="A56" s="64" t="s">
        <v>39</v>
      </c>
      <c r="B56" s="229">
        <v>6.2410141251559104</v>
      </c>
      <c r="C56" s="229">
        <v>5.5350159912453103</v>
      </c>
      <c r="D56" s="229">
        <v>5.4962431351311816</v>
      </c>
      <c r="E56" s="229">
        <v>8.8624528323634202</v>
      </c>
      <c r="F56" s="229">
        <v>3.9271460088062282</v>
      </c>
      <c r="G56" s="229">
        <v>4.2868195875085524</v>
      </c>
      <c r="H56" s="229">
        <v>4.0458545441075673</v>
      </c>
      <c r="I56" s="229">
        <v>3.9703649239516841</v>
      </c>
      <c r="J56" s="229">
        <v>1.1673547988362241</v>
      </c>
      <c r="K56" s="229">
        <v>1.043532879554997</v>
      </c>
      <c r="L56" s="229">
        <v>0.82438531813483862</v>
      </c>
      <c r="M56" s="229">
        <v>1.0670694856414391</v>
      </c>
      <c r="N56" s="229">
        <v>1.267512160334042</v>
      </c>
      <c r="O56" s="229">
        <v>0.89462588040997593</v>
      </c>
      <c r="P56" s="229">
        <v>0.87221770074157423</v>
      </c>
      <c r="Q56" s="229">
        <v>0.852083090057557</v>
      </c>
      <c r="R56" s="229">
        <v>0.95272184368554702</v>
      </c>
      <c r="S56" s="229">
        <v>1.29422572360712</v>
      </c>
      <c r="T56" s="229">
        <v>1.906313267300733</v>
      </c>
      <c r="U56" s="229">
        <v>2.5136424221924072</v>
      </c>
      <c r="V56" s="229">
        <v>2.6650257158201951</v>
      </c>
      <c r="W56" s="229">
        <v>2.9615222314023248</v>
      </c>
      <c r="X56" s="229">
        <v>2.77615943115187</v>
      </c>
      <c r="Y56" s="229">
        <v>1.85533340010516</v>
      </c>
      <c r="DA56" s="73" t="s">
        <v>1174</v>
      </c>
    </row>
    <row r="57" spans="1:105" ht="12" customHeight="1" x14ac:dyDescent="0.25">
      <c r="A57" s="60" t="s">
        <v>1036</v>
      </c>
      <c r="B57" s="262">
        <v>10.725313526193149</v>
      </c>
      <c r="C57" s="262">
        <v>11.800537896490461</v>
      </c>
      <c r="D57" s="262">
        <v>11.809872712553879</v>
      </c>
      <c r="E57" s="262">
        <v>14.714928190688211</v>
      </c>
      <c r="F57" s="262">
        <v>14.54879963581984</v>
      </c>
      <c r="G57" s="262">
        <v>13.496381592413609</v>
      </c>
      <c r="H57" s="262">
        <v>14.349323006166941</v>
      </c>
      <c r="I57" s="262">
        <v>14.409220213974219</v>
      </c>
      <c r="J57" s="262">
        <v>13.93202844745416</v>
      </c>
      <c r="K57" s="262">
        <v>9.2725335844017192</v>
      </c>
      <c r="L57" s="262">
        <v>7.4209543387634218</v>
      </c>
      <c r="M57" s="262">
        <v>11.966168977676711</v>
      </c>
      <c r="N57" s="262">
        <v>16.659452709972591</v>
      </c>
      <c r="O57" s="262">
        <v>16.110024107053441</v>
      </c>
      <c r="P57" s="262">
        <v>15.985306648763491</v>
      </c>
      <c r="Q57" s="262">
        <v>14.756348506632341</v>
      </c>
      <c r="R57" s="262">
        <v>15.69510060838739</v>
      </c>
      <c r="S57" s="262">
        <v>17.55097745895009</v>
      </c>
      <c r="T57" s="262">
        <v>12.08839615539458</v>
      </c>
      <c r="U57" s="262">
        <v>12.18963061847983</v>
      </c>
      <c r="V57" s="262">
        <v>12.050212063995041</v>
      </c>
      <c r="W57" s="262">
        <v>10.587479032367851</v>
      </c>
      <c r="X57" s="262">
        <v>13.94961384032228</v>
      </c>
      <c r="Y57" s="262">
        <v>7.7296254433027949</v>
      </c>
      <c r="DA57" s="72" t="s">
        <v>1175</v>
      </c>
    </row>
    <row r="58" spans="1:105" ht="12" customHeight="1" x14ac:dyDescent="0.25">
      <c r="A58" s="132" t="s">
        <v>1038</v>
      </c>
      <c r="B58" s="316">
        <v>76.429427186880616</v>
      </c>
      <c r="C58" s="316">
        <v>72.106952218074426</v>
      </c>
      <c r="D58" s="316">
        <v>69.078567828994835</v>
      </c>
      <c r="E58" s="316">
        <v>69.734584689286621</v>
      </c>
      <c r="F58" s="316">
        <v>63.735009529254768</v>
      </c>
      <c r="G58" s="316">
        <v>60.87269338862054</v>
      </c>
      <c r="H58" s="316">
        <v>58.943549204877421</v>
      </c>
      <c r="I58" s="316">
        <v>65.109660700731382</v>
      </c>
      <c r="J58" s="316">
        <v>63.107761981307171</v>
      </c>
      <c r="K58" s="316">
        <v>52.655619609489897</v>
      </c>
      <c r="L58" s="316">
        <v>56.161082610480022</v>
      </c>
      <c r="M58" s="316">
        <v>58.13742250746008</v>
      </c>
      <c r="N58" s="316">
        <v>71.268426650819464</v>
      </c>
      <c r="O58" s="316">
        <v>72.45009524924707</v>
      </c>
      <c r="P58" s="316">
        <v>68.951088918832994</v>
      </c>
      <c r="Q58" s="316">
        <v>56.002359629215093</v>
      </c>
      <c r="R58" s="316">
        <v>55.996482916698781</v>
      </c>
      <c r="S58" s="316">
        <v>67.037026861848062</v>
      </c>
      <c r="T58" s="316">
        <v>67.551645294837115</v>
      </c>
      <c r="U58" s="316">
        <v>63.264351636429403</v>
      </c>
      <c r="V58" s="316">
        <v>59.717623214558607</v>
      </c>
      <c r="W58" s="316">
        <v>68.287792109778721</v>
      </c>
      <c r="X58" s="316">
        <v>59.291006902047052</v>
      </c>
      <c r="Y58" s="316">
        <v>41.759759770355828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701.01402930265874</v>
      </c>
      <c r="C61" s="223">
        <v>619.36776713341953</v>
      </c>
      <c r="D61" s="223">
        <v>601.43932035012404</v>
      </c>
      <c r="E61" s="223">
        <v>654.05207367397782</v>
      </c>
      <c r="F61" s="223">
        <v>569.57572547352652</v>
      </c>
      <c r="G61" s="223">
        <v>551.01389777539475</v>
      </c>
      <c r="H61" s="223">
        <v>595.22087230712646</v>
      </c>
      <c r="I61" s="223">
        <v>573.08443189064519</v>
      </c>
      <c r="J61" s="223">
        <v>509.20284250534502</v>
      </c>
      <c r="K61" s="223">
        <v>731.25682854058198</v>
      </c>
      <c r="L61" s="223">
        <v>733.52104767303206</v>
      </c>
      <c r="M61" s="223">
        <v>482.71743575152823</v>
      </c>
      <c r="N61" s="223">
        <v>259.81617099446538</v>
      </c>
      <c r="O61" s="223">
        <v>294.03322765338442</v>
      </c>
      <c r="P61" s="223">
        <v>282.77901508702121</v>
      </c>
      <c r="Q61" s="223">
        <v>428.51356059191289</v>
      </c>
      <c r="R61" s="223">
        <v>423.86678012683302</v>
      </c>
      <c r="S61" s="223">
        <v>401.95981269828582</v>
      </c>
      <c r="T61" s="223">
        <v>721.80736874199363</v>
      </c>
      <c r="U61" s="223">
        <v>825.8353657061723</v>
      </c>
      <c r="V61" s="223">
        <v>833.91032573521557</v>
      </c>
      <c r="W61" s="223">
        <v>733.01982432375905</v>
      </c>
      <c r="X61" s="223">
        <v>572.55758401529818</v>
      </c>
      <c r="Y61" s="223">
        <v>704.64899653997236</v>
      </c>
      <c r="DA61" s="89" t="s">
        <v>1177</v>
      </c>
    </row>
    <row r="62" spans="1:105" ht="12" customHeight="1" x14ac:dyDescent="0.25">
      <c r="A62" s="55" t="s">
        <v>91</v>
      </c>
      <c r="B62" s="259">
        <v>2.540934023393294</v>
      </c>
      <c r="C62" s="259">
        <v>2.4301099654539802</v>
      </c>
      <c r="D62" s="259">
        <v>2.3297436999588381</v>
      </c>
      <c r="E62" s="259">
        <v>2.555415810949178</v>
      </c>
      <c r="F62" s="259">
        <v>2.825844180691639</v>
      </c>
      <c r="G62" s="259">
        <v>2.7651341683003481</v>
      </c>
      <c r="H62" s="259">
        <v>3.0911368153451688</v>
      </c>
      <c r="I62" s="259">
        <v>2.942765956043341</v>
      </c>
      <c r="J62" s="259">
        <v>2.82014317132111</v>
      </c>
      <c r="K62" s="259">
        <v>3.738959864282005</v>
      </c>
      <c r="L62" s="259">
        <v>3.584872296293983</v>
      </c>
      <c r="M62" s="259">
        <v>2.6861428606209028</v>
      </c>
      <c r="N62" s="259">
        <v>1.5364771596253659</v>
      </c>
      <c r="O62" s="259">
        <v>1.7176560151470439</v>
      </c>
      <c r="P62" s="259">
        <v>1.6977894106642699</v>
      </c>
      <c r="Q62" s="259">
        <v>2.7682915364395742</v>
      </c>
      <c r="R62" s="259">
        <v>2.69931377247894</v>
      </c>
      <c r="S62" s="259">
        <v>2.444630524757331</v>
      </c>
      <c r="T62" s="259">
        <v>4.0129468559687531</v>
      </c>
      <c r="U62" s="259">
        <v>4.3256702123834536</v>
      </c>
      <c r="V62" s="259">
        <v>4.4767486094446856</v>
      </c>
      <c r="W62" s="259">
        <v>3.6057932912188559</v>
      </c>
      <c r="X62" s="259">
        <v>3.2200787203956822</v>
      </c>
      <c r="Y62" s="259">
        <v>3.8814584799711049</v>
      </c>
      <c r="DA62" s="67" t="s">
        <v>1178</v>
      </c>
    </row>
    <row r="63" spans="1:105" ht="12" customHeight="1" x14ac:dyDescent="0.25">
      <c r="A63" s="173" t="s">
        <v>92</v>
      </c>
      <c r="B63" s="224">
        <v>5.3639100720114534</v>
      </c>
      <c r="C63" s="224">
        <v>5.1299605577269354</v>
      </c>
      <c r="D63" s="224">
        <v>4.9180874364954663</v>
      </c>
      <c r="E63" s="224">
        <v>5.3944811161301018</v>
      </c>
      <c r="F63" s="224">
        <v>5.9653552289030438</v>
      </c>
      <c r="G63" s="224">
        <v>5.837196432200912</v>
      </c>
      <c r="H63" s="224">
        <v>6.5253878082410024</v>
      </c>
      <c r="I63" s="224">
        <v>6.2121770206821623</v>
      </c>
      <c r="J63" s="224">
        <v>5.9533204018269839</v>
      </c>
      <c r="K63" s="224">
        <v>8.0111339722168733</v>
      </c>
      <c r="L63" s="224">
        <v>7.6381364684410027</v>
      </c>
      <c r="M63" s="224">
        <v>5.6704458330266414</v>
      </c>
      <c r="N63" s="224">
        <v>3.2435022854012932</v>
      </c>
      <c r="O63" s="224">
        <v>3.6259707316580791</v>
      </c>
      <c r="P63" s="224">
        <v>3.5840323425063971</v>
      </c>
      <c r="Q63" s="224">
        <v>5.8438616342908212</v>
      </c>
      <c r="R63" s="224">
        <v>5.6982496193990828</v>
      </c>
      <c r="S63" s="224">
        <v>5.1606134489792916</v>
      </c>
      <c r="T63" s="224">
        <v>8.6121513948928428</v>
      </c>
      <c r="U63" s="224">
        <v>9.4160988811533741</v>
      </c>
      <c r="V63" s="224">
        <v>9.6349581447243153</v>
      </c>
      <c r="W63" s="224">
        <v>7.6794086261227292</v>
      </c>
      <c r="X63" s="224">
        <v>6.7975840860023347</v>
      </c>
      <c r="Y63" s="224">
        <v>8.2465572175822466</v>
      </c>
      <c r="DA63" s="177" t="s">
        <v>1179</v>
      </c>
    </row>
    <row r="64" spans="1:105" ht="12" customHeight="1" x14ac:dyDescent="0.25">
      <c r="A64" s="173" t="s">
        <v>93</v>
      </c>
      <c r="B64" s="224">
        <v>31.93197938952617</v>
      </c>
      <c r="C64" s="224">
        <v>30.53925077028563</v>
      </c>
      <c r="D64" s="224">
        <v>29.277945481880451</v>
      </c>
      <c r="E64" s="224">
        <v>32.113972364353749</v>
      </c>
      <c r="F64" s="224">
        <v>35.512452234140923</v>
      </c>
      <c r="G64" s="224">
        <v>34.749508038593611</v>
      </c>
      <c r="H64" s="224">
        <v>38.846391196726252</v>
      </c>
      <c r="I64" s="224">
        <v>36.981811015732333</v>
      </c>
      <c r="J64" s="224">
        <v>35.440807511356603</v>
      </c>
      <c r="K64" s="224">
        <v>46.902632130178723</v>
      </c>
      <c r="L64" s="224">
        <v>44.89916888503781</v>
      </c>
      <c r="M64" s="224">
        <v>33.756822362558907</v>
      </c>
      <c r="N64" s="224">
        <v>19.308945664049141</v>
      </c>
      <c r="O64" s="224">
        <v>21.585824727839249</v>
      </c>
      <c r="P64" s="224">
        <v>21.336160628321782</v>
      </c>
      <c r="Q64" s="224">
        <v>34.789186760441041</v>
      </c>
      <c r="R64" s="224">
        <v>33.922341530754572</v>
      </c>
      <c r="S64" s="224">
        <v>30.721730990602332</v>
      </c>
      <c r="T64" s="224">
        <v>50.343386342394531</v>
      </c>
      <c r="U64" s="224">
        <v>54.184133593794122</v>
      </c>
      <c r="V64" s="224">
        <v>56.00168056189473</v>
      </c>
      <c r="W64" s="224">
        <v>45.053415164561692</v>
      </c>
      <c r="X64" s="224">
        <v>40.21299097771282</v>
      </c>
      <c r="Y64" s="224">
        <v>48.425133055614189</v>
      </c>
      <c r="DA64" s="177" t="s">
        <v>1180</v>
      </c>
    </row>
    <row r="65" spans="1:105" ht="12" customHeight="1" x14ac:dyDescent="0.25">
      <c r="A65" s="173" t="s">
        <v>94</v>
      </c>
      <c r="B65" s="224">
        <v>37.79050005075127</v>
      </c>
      <c r="C65" s="224">
        <v>36.142249238797049</v>
      </c>
      <c r="D65" s="224">
        <v>34.649533833214541</v>
      </c>
      <c r="E65" s="224">
        <v>38.005883050989397</v>
      </c>
      <c r="F65" s="224">
        <v>42.027877808188649</v>
      </c>
      <c r="G65" s="224">
        <v>41.124957187176108</v>
      </c>
      <c r="H65" s="224">
        <v>45.973490417975952</v>
      </c>
      <c r="I65" s="224">
        <v>43.766818023354759</v>
      </c>
      <c r="J65" s="224">
        <v>41.943088516958412</v>
      </c>
      <c r="K65" s="224">
        <v>56.441057869955763</v>
      </c>
      <c r="L65" s="224">
        <v>53.813168513845383</v>
      </c>
      <c r="M65" s="224">
        <v>39.950144701142939</v>
      </c>
      <c r="N65" s="224">
        <v>22.851533980901479</v>
      </c>
      <c r="O65" s="224">
        <v>25.5461492230727</v>
      </c>
      <c r="P65" s="224">
        <v>25.250679560813669</v>
      </c>
      <c r="Q65" s="224">
        <v>41.171915714917141</v>
      </c>
      <c r="R65" s="224">
        <v>40.146031465874778</v>
      </c>
      <c r="S65" s="224">
        <v>36.358208878849943</v>
      </c>
      <c r="T65" s="224">
        <v>60.624444457368803</v>
      </c>
      <c r="U65" s="224">
        <v>66.236466184080172</v>
      </c>
      <c r="V65" s="224">
        <v>67.881430033119528</v>
      </c>
      <c r="W65" s="224">
        <v>54.103944357591189</v>
      </c>
      <c r="X65" s="224">
        <v>47.891202182427037</v>
      </c>
      <c r="Y65" s="224">
        <v>58.099691599173362</v>
      </c>
      <c r="DA65" s="177" t="s">
        <v>1181</v>
      </c>
    </row>
    <row r="66" spans="1:105" ht="12" customHeight="1" x14ac:dyDescent="0.25">
      <c r="A66" s="56" t="s">
        <v>95</v>
      </c>
      <c r="B66" s="260">
        <v>16.657664814611131</v>
      </c>
      <c r="C66" s="260">
        <v>16.017078545303111</v>
      </c>
      <c r="D66" s="260">
        <v>15.07082603974091</v>
      </c>
      <c r="E66" s="260">
        <v>14.846193679678001</v>
      </c>
      <c r="F66" s="260">
        <v>15.56319661563805</v>
      </c>
      <c r="G66" s="260">
        <v>15.21773229512411</v>
      </c>
      <c r="H66" s="260">
        <v>16.760112565281801</v>
      </c>
      <c r="I66" s="260">
        <v>15.95719855373676</v>
      </c>
      <c r="J66" s="260">
        <v>15.616659222160401</v>
      </c>
      <c r="K66" s="260">
        <v>22.287694421784579</v>
      </c>
      <c r="L66" s="260">
        <v>22.95326085536535</v>
      </c>
      <c r="M66" s="260">
        <v>15.93894012462335</v>
      </c>
      <c r="N66" s="260">
        <v>8.7512988304474817</v>
      </c>
      <c r="O66" s="260">
        <v>9.9338640875472564</v>
      </c>
      <c r="P66" s="260">
        <v>9.6169416134679757</v>
      </c>
      <c r="Q66" s="260">
        <v>14.98434452760829</v>
      </c>
      <c r="R66" s="260">
        <v>14.51491086691898</v>
      </c>
      <c r="S66" s="260">
        <v>13.422852033022121</v>
      </c>
      <c r="T66" s="260">
        <v>23.660438578308401</v>
      </c>
      <c r="U66" s="260">
        <v>25.871023762170118</v>
      </c>
      <c r="V66" s="260">
        <v>26.349851835085421</v>
      </c>
      <c r="W66" s="260">
        <v>22.657346218291451</v>
      </c>
      <c r="X66" s="260">
        <v>18.335151947680281</v>
      </c>
      <c r="Y66" s="260">
        <v>23.23186624672833</v>
      </c>
      <c r="DA66" s="68" t="s">
        <v>1182</v>
      </c>
    </row>
    <row r="67" spans="1:105" ht="12" customHeight="1" x14ac:dyDescent="0.25">
      <c r="A67" s="37" t="s">
        <v>159</v>
      </c>
      <c r="B67" s="226">
        <v>1.173712148316282</v>
      </c>
      <c r="C67" s="226">
        <v>4.228583712946782</v>
      </c>
      <c r="D67" s="226">
        <v>3.9767199466694332</v>
      </c>
      <c r="E67" s="226">
        <v>3.439301064281024</v>
      </c>
      <c r="F67" s="226">
        <v>2.7144102988967691</v>
      </c>
      <c r="G67" s="226">
        <v>2.5155334570589032</v>
      </c>
      <c r="H67" s="226">
        <v>2.629468725633298</v>
      </c>
      <c r="I67" s="226">
        <v>2.3673459889814148</v>
      </c>
      <c r="J67" s="226">
        <v>2.5937676113690569</v>
      </c>
      <c r="K67" s="226">
        <v>4.5006303525334443</v>
      </c>
      <c r="L67" s="226">
        <v>4.3232679539746401</v>
      </c>
      <c r="M67" s="226">
        <v>2.158358792064659</v>
      </c>
      <c r="N67" s="226">
        <v>1.0330744850460909</v>
      </c>
      <c r="O67" s="226">
        <v>1.337013372568264</v>
      </c>
      <c r="P67" s="226">
        <v>0.82554223311767516</v>
      </c>
      <c r="Q67" s="226">
        <v>0.86228134813004687</v>
      </c>
      <c r="R67" s="226">
        <v>0.78986708267618844</v>
      </c>
      <c r="S67" s="226">
        <v>0.83425354802346186</v>
      </c>
      <c r="T67" s="226">
        <v>1.4261509310576479</v>
      </c>
      <c r="U67" s="226">
        <v>1.817793110461434</v>
      </c>
      <c r="V67" s="226">
        <v>1.574183958049604</v>
      </c>
      <c r="W67" s="226">
        <v>0.27433338477324648</v>
      </c>
      <c r="X67" s="226">
        <v>2.403522170918559</v>
      </c>
      <c r="Y67" s="226">
        <v>1.6493078576683351</v>
      </c>
      <c r="DA67" s="69" t="s">
        <v>1183</v>
      </c>
    </row>
    <row r="68" spans="1:105" ht="12" customHeight="1" x14ac:dyDescent="0.25">
      <c r="A68" s="37" t="s">
        <v>35</v>
      </c>
      <c r="B68" s="226">
        <v>9.5695011671804</v>
      </c>
      <c r="C68" s="226">
        <v>6.7151416257500323</v>
      </c>
      <c r="D68" s="226">
        <v>5.9535550775223012</v>
      </c>
      <c r="E68" s="226">
        <v>4.699878655202399</v>
      </c>
      <c r="F68" s="226">
        <v>4.9658970987611877</v>
      </c>
      <c r="G68" s="226">
        <v>5.1578371488704029</v>
      </c>
      <c r="H68" s="226">
        <v>5.6340961039843709</v>
      </c>
      <c r="I68" s="226">
        <v>5.3597397482708367</v>
      </c>
      <c r="J68" s="226">
        <v>5.3058101867443304</v>
      </c>
      <c r="K68" s="226">
        <v>8.9782001218652852</v>
      </c>
      <c r="L68" s="226">
        <v>11.44048263351613</v>
      </c>
      <c r="M68" s="226">
        <v>8.0020751326564028</v>
      </c>
      <c r="N68" s="226">
        <v>4.1267928182957094</v>
      </c>
      <c r="O68" s="226">
        <v>4.7898652725586546</v>
      </c>
      <c r="P68" s="226">
        <v>4.7819703936299787</v>
      </c>
      <c r="Q68" s="226">
        <v>7.0691521361217244</v>
      </c>
      <c r="R68" s="226">
        <v>6.2559773658279338</v>
      </c>
      <c r="S68" s="226">
        <v>6.0844808685349117</v>
      </c>
      <c r="T68" s="226">
        <v>12.2624653465401</v>
      </c>
      <c r="U68" s="226">
        <v>13.35319426441532</v>
      </c>
      <c r="V68" s="226">
        <v>14.156578172631979</v>
      </c>
      <c r="W68" s="226">
        <v>14.903971026935009</v>
      </c>
      <c r="X68" s="226">
        <v>8.3767221973858188</v>
      </c>
      <c r="Y68" s="226">
        <v>13.64109369653859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1186</v>
      </c>
    </row>
    <row r="71" spans="1:105" ht="12" customHeight="1" x14ac:dyDescent="0.25">
      <c r="A71" s="37" t="s">
        <v>40</v>
      </c>
      <c r="B71" s="226">
        <v>5.9144514991144517</v>
      </c>
      <c r="C71" s="226">
        <v>5.073353206606301</v>
      </c>
      <c r="D71" s="226">
        <v>5.1405510155491827</v>
      </c>
      <c r="E71" s="226">
        <v>6.7070139601945726</v>
      </c>
      <c r="F71" s="226">
        <v>7.882889217980094</v>
      </c>
      <c r="G71" s="226">
        <v>7.5443616891948047</v>
      </c>
      <c r="H71" s="226">
        <v>8.4965477356641355</v>
      </c>
      <c r="I71" s="226">
        <v>8.2301128164845032</v>
      </c>
      <c r="J71" s="226">
        <v>7.7170814240470138</v>
      </c>
      <c r="K71" s="226">
        <v>8.8088639473858521</v>
      </c>
      <c r="L71" s="226">
        <v>7.1895102678745859</v>
      </c>
      <c r="M71" s="226">
        <v>5.7785061999022913</v>
      </c>
      <c r="N71" s="226">
        <v>3.5914315271056831</v>
      </c>
      <c r="O71" s="226">
        <v>3.8069854424203382</v>
      </c>
      <c r="P71" s="226">
        <v>4.009428986720323</v>
      </c>
      <c r="Q71" s="226">
        <v>7.0529110433565227</v>
      </c>
      <c r="R71" s="226">
        <v>7.4690664184148607</v>
      </c>
      <c r="S71" s="226">
        <v>6.5041176164637484</v>
      </c>
      <c r="T71" s="226">
        <v>9.9718223007106523</v>
      </c>
      <c r="U71" s="226">
        <v>10.70003638729337</v>
      </c>
      <c r="V71" s="226">
        <v>10.619089704403841</v>
      </c>
      <c r="W71" s="226">
        <v>7.4790418065831981</v>
      </c>
      <c r="X71" s="226">
        <v>7.5549075793759064</v>
      </c>
      <c r="Y71" s="226">
        <v>7.9414646925214036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457.99969493766054</v>
      </c>
      <c r="C72" s="261">
        <f t="shared" si="2"/>
        <v>396.67757892642453</v>
      </c>
      <c r="D72" s="261">
        <f t="shared" si="2"/>
        <v>388.01678222485123</v>
      </c>
      <c r="E72" s="261">
        <f t="shared" si="2"/>
        <v>440.86366083513445</v>
      </c>
      <c r="F72" s="261">
        <f t="shared" si="2"/>
        <v>350.55999801543209</v>
      </c>
      <c r="G72" s="261">
        <f t="shared" si="2"/>
        <v>338.57798784460226</v>
      </c>
      <c r="H72" s="261">
        <f t="shared" si="2"/>
        <v>362.29262358865623</v>
      </c>
      <c r="I72" s="261">
        <f t="shared" si="2"/>
        <v>350.54736657752159</v>
      </c>
      <c r="J72" s="261">
        <f t="shared" si="2"/>
        <v>291.33572231410841</v>
      </c>
      <c r="K72" s="261">
        <f t="shared" si="2"/>
        <v>427.757646090386</v>
      </c>
      <c r="L72" s="261">
        <f t="shared" si="2"/>
        <v>428.87033488252848</v>
      </c>
      <c r="M72" s="261">
        <f t="shared" si="2"/>
        <v>270.07322767847262</v>
      </c>
      <c r="N72" s="261">
        <f t="shared" si="2"/>
        <v>142.05591570965515</v>
      </c>
      <c r="O72" s="261">
        <f t="shared" si="2"/>
        <v>161.30351419638092</v>
      </c>
      <c r="P72" s="261">
        <f t="shared" si="2"/>
        <v>153.52211691924168</v>
      </c>
      <c r="Q72" s="261">
        <f t="shared" si="2"/>
        <v>226.25021613363015</v>
      </c>
      <c r="R72" s="261">
        <f t="shared" si="2"/>
        <v>225.59014786710719</v>
      </c>
      <c r="S72" s="261">
        <f t="shared" si="2"/>
        <v>218.72403392784537</v>
      </c>
      <c r="T72" s="261">
        <f t="shared" si="2"/>
        <v>404.75958950127279</v>
      </c>
      <c r="U72" s="261">
        <f t="shared" si="2"/>
        <v>477.27892815530129</v>
      </c>
      <c r="V72" s="261">
        <f t="shared" si="2"/>
        <v>481.01824264894884</v>
      </c>
      <c r="W72" s="261">
        <f t="shared" si="2"/>
        <v>434.40413133794112</v>
      </c>
      <c r="X72" s="261">
        <f t="shared" si="2"/>
        <v>324.96106939309107</v>
      </c>
      <c r="Y72" s="261">
        <f t="shared" si="2"/>
        <v>399.59623819217313</v>
      </c>
      <c r="DA72" s="70"/>
    </row>
    <row r="73" spans="1:105" ht="12" customHeight="1" x14ac:dyDescent="0.25">
      <c r="A73" s="60" t="s">
        <v>1052</v>
      </c>
      <c r="B73" s="262">
        <v>457.8586504351714</v>
      </c>
      <c r="C73" s="262">
        <v>396.54268614766062</v>
      </c>
      <c r="D73" s="262">
        <v>387.88746066905219</v>
      </c>
      <c r="E73" s="262">
        <v>440.72181246426379</v>
      </c>
      <c r="F73" s="262">
        <v>350.40313845791979</v>
      </c>
      <c r="G73" s="262">
        <v>338.42449823428848</v>
      </c>
      <c r="H73" s="262">
        <v>362.12103792360858</v>
      </c>
      <c r="I73" s="262">
        <v>350.38401681857829</v>
      </c>
      <c r="J73" s="262">
        <v>291.17917921346708</v>
      </c>
      <c r="K73" s="262">
        <v>427.5469925950224</v>
      </c>
      <c r="L73" s="262">
        <v>428.66948939040202</v>
      </c>
      <c r="M73" s="262">
        <v>269.92412279030827</v>
      </c>
      <c r="N73" s="262">
        <v>141.97062752248851</v>
      </c>
      <c r="O73" s="262">
        <v>161.2081689666845</v>
      </c>
      <c r="P73" s="262">
        <v>153.4278744632968</v>
      </c>
      <c r="Q73" s="262">
        <v>226.09655126122209</v>
      </c>
      <c r="R73" s="262">
        <v>225.44031187585509</v>
      </c>
      <c r="S73" s="262">
        <v>218.58833512852209</v>
      </c>
      <c r="T73" s="262">
        <v>404.5333281535037</v>
      </c>
      <c r="U73" s="262">
        <v>477.03172701715641</v>
      </c>
      <c r="V73" s="262">
        <v>480.76489054949491</v>
      </c>
      <c r="W73" s="262">
        <v>434.20220059068009</v>
      </c>
      <c r="X73" s="262">
        <v>324.78232630219901</v>
      </c>
      <c r="Y73" s="262">
        <v>399.37939422119172</v>
      </c>
      <c r="DA73" s="72" t="s">
        <v>1188</v>
      </c>
    </row>
    <row r="74" spans="1:105" ht="12" customHeight="1" x14ac:dyDescent="0.25">
      <c r="A74" s="64" t="s">
        <v>28</v>
      </c>
      <c r="B74" s="229">
        <v>105.22832157296931</v>
      </c>
      <c r="C74" s="229">
        <v>99.961749609698728</v>
      </c>
      <c r="D74" s="229">
        <v>92.784106455245237</v>
      </c>
      <c r="E74" s="229">
        <v>43.446429431445097</v>
      </c>
      <c r="F74" s="229">
        <v>56.935834241880521</v>
      </c>
      <c r="G74" s="229">
        <v>58.373096900232888</v>
      </c>
      <c r="H74" s="229">
        <v>58.828403319579259</v>
      </c>
      <c r="I74" s="229">
        <v>56.755070459987053</v>
      </c>
      <c r="J74" s="229">
        <v>113.5118537380128</v>
      </c>
      <c r="K74" s="229">
        <v>149.61231247785699</v>
      </c>
      <c r="L74" s="229">
        <v>180.1842818671725</v>
      </c>
      <c r="M74" s="229">
        <v>125.58081547916279</v>
      </c>
      <c r="N74" s="229">
        <v>71.271740659998969</v>
      </c>
      <c r="O74" s="229">
        <v>78.015172119163992</v>
      </c>
      <c r="P74" s="229">
        <v>77.802257643544195</v>
      </c>
      <c r="Q74" s="229">
        <v>115.6562581946577</v>
      </c>
      <c r="R74" s="229">
        <v>120.6449026687993</v>
      </c>
      <c r="S74" s="229">
        <v>107.2278996764684</v>
      </c>
      <c r="T74" s="229">
        <v>180.01344476441</v>
      </c>
      <c r="U74" s="229">
        <v>176.25451291803671</v>
      </c>
      <c r="V74" s="229">
        <v>159.2135968869448</v>
      </c>
      <c r="W74" s="229">
        <v>140.04806444369251</v>
      </c>
      <c r="X74" s="229">
        <v>122.56130530649099</v>
      </c>
      <c r="Y74" s="229">
        <v>144.44444085517151</v>
      </c>
      <c r="DA74" s="73" t="s">
        <v>1189</v>
      </c>
    </row>
    <row r="75" spans="1:105" ht="12" customHeight="1" x14ac:dyDescent="0.25">
      <c r="A75" s="64" t="s">
        <v>30</v>
      </c>
      <c r="B75" s="229">
        <v>117.3648256742904</v>
      </c>
      <c r="C75" s="229">
        <v>99.264799875536298</v>
      </c>
      <c r="D75" s="229">
        <v>100.8610267194846</v>
      </c>
      <c r="E75" s="229">
        <v>108.2306833973186</v>
      </c>
      <c r="F75" s="229">
        <v>120.1028325932663</v>
      </c>
      <c r="G75" s="229">
        <v>99.201661843331536</v>
      </c>
      <c r="H75" s="229">
        <v>120.15555615303541</v>
      </c>
      <c r="I75" s="229">
        <v>121.9913294190879</v>
      </c>
      <c r="J75" s="229">
        <v>104.02473225207051</v>
      </c>
      <c r="K75" s="229">
        <v>158.85026973210009</v>
      </c>
      <c r="L75" s="229">
        <v>132.60725345890029</v>
      </c>
      <c r="M75" s="229">
        <v>62.531721896948511</v>
      </c>
      <c r="N75" s="229">
        <v>27.116487839514321</v>
      </c>
      <c r="O75" s="229">
        <v>36.564609482018071</v>
      </c>
      <c r="P75" s="229">
        <v>31.59211134060736</v>
      </c>
      <c r="Q75" s="229">
        <v>37.456648462517848</v>
      </c>
      <c r="R75" s="229">
        <v>39.099483887535392</v>
      </c>
      <c r="S75" s="229">
        <v>44.965318122304907</v>
      </c>
      <c r="T75" s="229">
        <v>73.636761958525497</v>
      </c>
      <c r="U75" s="229">
        <v>118.23846174225829</v>
      </c>
      <c r="V75" s="229">
        <v>129.0564711367073</v>
      </c>
      <c r="W75" s="229">
        <v>127.0405481429834</v>
      </c>
      <c r="X75" s="229">
        <v>61.171011373706087</v>
      </c>
      <c r="Y75" s="229">
        <v>71.469538897595555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0.37643075071190368</v>
      </c>
      <c r="L76" s="229">
        <v>0.60603785680518019</v>
      </c>
      <c r="M76" s="229">
        <v>0.41488913240282987</v>
      </c>
      <c r="N76" s="229">
        <v>0.23124658818366711</v>
      </c>
      <c r="O76" s="229">
        <v>0.33484735111483788</v>
      </c>
      <c r="P76" s="229">
        <v>0.25455009480236718</v>
      </c>
      <c r="Q76" s="229">
        <v>0.68174175786071134</v>
      </c>
      <c r="R76" s="229">
        <v>0.81834898701663328</v>
      </c>
      <c r="S76" s="229">
        <v>0.74603577664599219</v>
      </c>
      <c r="T76" s="229">
        <v>1.268174032301699</v>
      </c>
      <c r="U76" s="229">
        <v>1.382189636331822</v>
      </c>
      <c r="V76" s="229">
        <v>1.0882443927375141</v>
      </c>
      <c r="W76" s="229">
        <v>1.124926468763608</v>
      </c>
      <c r="X76" s="229">
        <v>1.2574528203048361</v>
      </c>
      <c r="Y76" s="229">
        <v>1.7780810584094719</v>
      </c>
      <c r="DA76" s="73" t="s">
        <v>1191</v>
      </c>
    </row>
    <row r="77" spans="1:105" ht="12" customHeight="1" x14ac:dyDescent="0.25">
      <c r="A77" s="64" t="s">
        <v>159</v>
      </c>
      <c r="B77" s="229">
        <v>1.850631535976615</v>
      </c>
      <c r="C77" s="229">
        <v>8.8576516651865322</v>
      </c>
      <c r="D77" s="229">
        <v>7.6994249919214477</v>
      </c>
      <c r="E77" s="229">
        <v>6.1217388639317738</v>
      </c>
      <c r="F77" s="229">
        <v>7.7478529112419947</v>
      </c>
      <c r="G77" s="229">
        <v>7.6546278713503133</v>
      </c>
      <c r="H77" s="229">
        <v>8.5544973835116025</v>
      </c>
      <c r="I77" s="229">
        <v>7.4269037276895746</v>
      </c>
      <c r="J77" s="229">
        <v>9.2384073142171719</v>
      </c>
      <c r="K77" s="229">
        <v>15.81615551776904</v>
      </c>
      <c r="L77" s="229">
        <v>15.453861078177979</v>
      </c>
      <c r="M77" s="229">
        <v>9.3755726924595137</v>
      </c>
      <c r="N77" s="229">
        <v>4.8297248995349209</v>
      </c>
      <c r="O77" s="229">
        <v>6.3491375852915297</v>
      </c>
      <c r="P77" s="229">
        <v>3.941255878677941</v>
      </c>
      <c r="Q77" s="229">
        <v>4.6836124796839211</v>
      </c>
      <c r="R77" s="229">
        <v>3.8633967051801399</v>
      </c>
      <c r="S77" s="229">
        <v>3.7610495285291541</v>
      </c>
      <c r="T77" s="229">
        <v>6.1228785885660999</v>
      </c>
      <c r="U77" s="229">
        <v>6.8817177238160099</v>
      </c>
      <c r="V77" s="229">
        <v>6.3936159456525674</v>
      </c>
      <c r="W77" s="229">
        <v>0.98250812796897891</v>
      </c>
      <c r="X77" s="229">
        <v>10.393308812330989</v>
      </c>
      <c r="Y77" s="229">
        <v>7.8596211319537268</v>
      </c>
      <c r="DA77" s="73" t="s">
        <v>1192</v>
      </c>
    </row>
    <row r="78" spans="1:105" ht="12" customHeight="1" x14ac:dyDescent="0.25">
      <c r="A78" s="64" t="s">
        <v>32</v>
      </c>
      <c r="B78" s="229">
        <v>28.728433378553699</v>
      </c>
      <c r="C78" s="229">
        <v>15.318247048020529</v>
      </c>
      <c r="D78" s="229">
        <v>15.67226049035918</v>
      </c>
      <c r="E78" s="229">
        <v>10.8782389115834</v>
      </c>
      <c r="F78" s="229">
        <v>15.16603078860436</v>
      </c>
      <c r="G78" s="229">
        <v>8.1928833488247861</v>
      </c>
      <c r="H78" s="229">
        <v>8.3155105083874634</v>
      </c>
      <c r="I78" s="229">
        <v>7.3353957059914752</v>
      </c>
      <c r="J78" s="229">
        <v>1.68487193244324</v>
      </c>
      <c r="K78" s="229">
        <v>3.8900676803586252</v>
      </c>
      <c r="L78" s="229">
        <v>2.319638194064626</v>
      </c>
      <c r="M78" s="229">
        <v>1.905605220338852</v>
      </c>
      <c r="N78" s="229">
        <v>0.82610068082196897</v>
      </c>
      <c r="O78" s="229">
        <v>0.70489684046352596</v>
      </c>
      <c r="P78" s="229">
        <v>0.64953296694503559</v>
      </c>
      <c r="Q78" s="229">
        <v>1.461249114228802</v>
      </c>
      <c r="R78" s="229">
        <v>1.044072902006145</v>
      </c>
      <c r="S78" s="229">
        <v>0.7615667230250146</v>
      </c>
      <c r="T78" s="229">
        <v>1.2109517114604089</v>
      </c>
      <c r="U78" s="229">
        <v>1.018637092044073</v>
      </c>
      <c r="V78" s="229">
        <v>0.72072716615633936</v>
      </c>
      <c r="W78" s="229">
        <v>0.77157758752137651</v>
      </c>
      <c r="X78" s="229">
        <v>0.52456118309622901</v>
      </c>
      <c r="Y78" s="229">
        <v>0.77707481202297501</v>
      </c>
      <c r="DA78" s="73" t="s">
        <v>1193</v>
      </c>
    </row>
    <row r="79" spans="1:105" ht="12" customHeight="1" x14ac:dyDescent="0.25">
      <c r="A79" s="64" t="s">
        <v>33</v>
      </c>
      <c r="B79" s="229">
        <v>2.253567752945314</v>
      </c>
      <c r="C79" s="229">
        <v>2.3596374393939321</v>
      </c>
      <c r="D79" s="229">
        <v>1.4676056443226371</v>
      </c>
      <c r="E79" s="229">
        <v>1.109776142320636</v>
      </c>
      <c r="F79" s="229">
        <v>0</v>
      </c>
      <c r="G79" s="229">
        <v>0.20261792705532969</v>
      </c>
      <c r="H79" s="229">
        <v>0.21011249227418241</v>
      </c>
      <c r="I79" s="229">
        <v>0</v>
      </c>
      <c r="J79" s="229">
        <v>0</v>
      </c>
      <c r="K79" s="229">
        <v>0.63513242434219452</v>
      </c>
      <c r="L79" s="229">
        <v>0</v>
      </c>
      <c r="M79" s="229">
        <v>0.21271959144767699</v>
      </c>
      <c r="N79" s="229">
        <v>0.1167175466824714</v>
      </c>
      <c r="O79" s="229">
        <v>0.12746893483513011</v>
      </c>
      <c r="P79" s="229">
        <v>0</v>
      </c>
      <c r="Q79" s="229">
        <v>0</v>
      </c>
      <c r="R79" s="229">
        <v>0</v>
      </c>
      <c r="S79" s="229">
        <v>3.6006731654891738E-2</v>
      </c>
      <c r="T79" s="229">
        <v>8.1525402898706439E-2</v>
      </c>
      <c r="U79" s="229">
        <v>8.1981620041081185E-2</v>
      </c>
      <c r="V79" s="229">
        <v>2.739309845894446E-2</v>
      </c>
      <c r="W79" s="229">
        <v>2.0446363969358009E-2</v>
      </c>
      <c r="X79" s="229">
        <v>0.37480747982970669</v>
      </c>
      <c r="Y79" s="229">
        <v>2.540426015563527</v>
      </c>
      <c r="DA79" s="73" t="s">
        <v>1194</v>
      </c>
    </row>
    <row r="80" spans="1:105" ht="12" customHeight="1" x14ac:dyDescent="0.25">
      <c r="A80" s="64" t="s">
        <v>35</v>
      </c>
      <c r="B80" s="229">
        <v>14.417698719624781</v>
      </c>
      <c r="C80" s="229">
        <v>13.440862199782829</v>
      </c>
      <c r="D80" s="229">
        <v>11.01432654296017</v>
      </c>
      <c r="E80" s="229">
        <v>7.9935471016474828</v>
      </c>
      <c r="F80" s="229">
        <v>13.54415378702576</v>
      </c>
      <c r="G80" s="229">
        <v>14.99719014200779</v>
      </c>
      <c r="H80" s="229">
        <v>17.514551721059689</v>
      </c>
      <c r="I80" s="229">
        <v>16.06712043553593</v>
      </c>
      <c r="J80" s="229">
        <v>18.057849942682061</v>
      </c>
      <c r="K80" s="229">
        <v>30.148461234269721</v>
      </c>
      <c r="L80" s="229">
        <v>39.076664280355061</v>
      </c>
      <c r="M80" s="229">
        <v>33.214297920269672</v>
      </c>
      <c r="N80" s="229">
        <v>18.435363793822901</v>
      </c>
      <c r="O80" s="229">
        <v>21.734545986099299</v>
      </c>
      <c r="P80" s="229">
        <v>21.814763352467889</v>
      </c>
      <c r="Q80" s="229">
        <v>36.68998871414707</v>
      </c>
      <c r="R80" s="229">
        <v>29.238746239829499</v>
      </c>
      <c r="S80" s="229">
        <v>26.21095275082072</v>
      </c>
      <c r="T80" s="229">
        <v>50.155936500397118</v>
      </c>
      <c r="U80" s="229">
        <v>48.304307037816763</v>
      </c>
      <c r="V80" s="229">
        <v>54.941136878013843</v>
      </c>
      <c r="W80" s="229">
        <v>51.004415494629619</v>
      </c>
      <c r="X80" s="229">
        <v>34.612111911307231</v>
      </c>
      <c r="Y80" s="229">
        <v>62.115124922689233</v>
      </c>
      <c r="DA80" s="73" t="s">
        <v>1195</v>
      </c>
    </row>
    <row r="81" spans="1:105" ht="12" customHeight="1" x14ac:dyDescent="0.25">
      <c r="A81" s="64" t="s">
        <v>36</v>
      </c>
      <c r="B81" s="229">
        <v>0.31451645762104719</v>
      </c>
      <c r="C81" s="229">
        <v>0.78992409161449562</v>
      </c>
      <c r="D81" s="229">
        <v>1.4528362239261861</v>
      </c>
      <c r="E81" s="229">
        <v>3.3152079899138021</v>
      </c>
      <c r="F81" s="229">
        <v>3.4553064834049039</v>
      </c>
      <c r="G81" s="229">
        <v>3.4459113568558219</v>
      </c>
      <c r="H81" s="229">
        <v>3.182527325398067</v>
      </c>
      <c r="I81" s="229">
        <v>3.6880131624757491</v>
      </c>
      <c r="J81" s="229">
        <v>3.669120936723786</v>
      </c>
      <c r="K81" s="229">
        <v>3.7953494197535642</v>
      </c>
      <c r="L81" s="229">
        <v>5.0011808271391631</v>
      </c>
      <c r="M81" s="229">
        <v>3.2382232213085298</v>
      </c>
      <c r="N81" s="229">
        <v>1.717041534830545</v>
      </c>
      <c r="O81" s="229">
        <v>2.0142153267455969</v>
      </c>
      <c r="P81" s="229">
        <v>2.0447322469051699</v>
      </c>
      <c r="Q81" s="229">
        <v>3.1242050170939271</v>
      </c>
      <c r="R81" s="229">
        <v>3.00902685484705</v>
      </c>
      <c r="S81" s="229">
        <v>2.7034913200794488</v>
      </c>
      <c r="T81" s="229">
        <v>4.4867487023328936</v>
      </c>
      <c r="U81" s="229">
        <v>4.4808682141831131</v>
      </c>
      <c r="V81" s="229">
        <v>1.973391501239917</v>
      </c>
      <c r="W81" s="229">
        <v>3.2928669838423348</v>
      </c>
      <c r="X81" s="229">
        <v>3.2531154200449639</v>
      </c>
      <c r="Y81" s="229">
        <v>2.509687019618831</v>
      </c>
      <c r="DA81" s="73" t="s">
        <v>1196</v>
      </c>
    </row>
    <row r="82" spans="1:105" ht="12" customHeight="1" x14ac:dyDescent="0.25">
      <c r="A82" s="64" t="s">
        <v>38</v>
      </c>
      <c r="B82" s="229">
        <v>2.7557320531955551</v>
      </c>
      <c r="C82" s="229">
        <v>2.6931963981167049</v>
      </c>
      <c r="D82" s="229">
        <v>2.4910924251563249</v>
      </c>
      <c r="E82" s="229">
        <v>4.5966044566059008</v>
      </c>
      <c r="F82" s="229">
        <v>5.6226249156712882</v>
      </c>
      <c r="G82" s="229">
        <v>3.5412916047569518</v>
      </c>
      <c r="H82" s="229">
        <v>3.4081672494616662</v>
      </c>
      <c r="I82" s="229">
        <v>4.0535448258880207</v>
      </c>
      <c r="J82" s="229">
        <v>2.492730325712651</v>
      </c>
      <c r="K82" s="229">
        <v>4.4029246573715959</v>
      </c>
      <c r="L82" s="229">
        <v>5.7650048109331369</v>
      </c>
      <c r="M82" s="229">
        <v>3.6061915310250701</v>
      </c>
      <c r="N82" s="229">
        <v>1.7946897427773689</v>
      </c>
      <c r="O82" s="229">
        <v>3.1437131019038178</v>
      </c>
      <c r="P82" s="229">
        <v>3.279182883791151</v>
      </c>
      <c r="Q82" s="229">
        <v>4.4795576146745866</v>
      </c>
      <c r="R82" s="229">
        <v>3.4738715335780501</v>
      </c>
      <c r="S82" s="229">
        <v>6.0380197563173166</v>
      </c>
      <c r="T82" s="229">
        <v>5.6755048175743497</v>
      </c>
      <c r="U82" s="229">
        <v>5.1445781592858246</v>
      </c>
      <c r="V82" s="229">
        <v>4.5864397072721106</v>
      </c>
      <c r="W82" s="229">
        <v>3.857056010494806</v>
      </c>
      <c r="X82" s="229">
        <v>2.6842829678187101</v>
      </c>
      <c r="Y82" s="229">
        <v>2.514570302481991</v>
      </c>
      <c r="DA82" s="73" t="s">
        <v>1197</v>
      </c>
    </row>
    <row r="83" spans="1:105" ht="12" customHeight="1" x14ac:dyDescent="0.25">
      <c r="A83" s="64" t="s">
        <v>39</v>
      </c>
      <c r="B83" s="229">
        <v>184.94492328999459</v>
      </c>
      <c r="C83" s="229">
        <v>153.8566178203105</v>
      </c>
      <c r="D83" s="229">
        <v>154.44478117567641</v>
      </c>
      <c r="E83" s="229">
        <v>255.02958616949709</v>
      </c>
      <c r="F83" s="229">
        <v>127.8285027368247</v>
      </c>
      <c r="G83" s="229">
        <v>142.81521723987311</v>
      </c>
      <c r="H83" s="229">
        <v>141.95171177090131</v>
      </c>
      <c r="I83" s="229">
        <v>133.0666390819226</v>
      </c>
      <c r="J83" s="229">
        <v>38.499612771604838</v>
      </c>
      <c r="K83" s="229">
        <v>60.019888700488679</v>
      </c>
      <c r="L83" s="229">
        <v>47.655567016853993</v>
      </c>
      <c r="M83" s="229">
        <v>29.84408610494485</v>
      </c>
      <c r="N83" s="229">
        <v>15.63151423632134</v>
      </c>
      <c r="O83" s="229">
        <v>12.21956223904872</v>
      </c>
      <c r="P83" s="229">
        <v>12.04948805555569</v>
      </c>
      <c r="Q83" s="229">
        <v>21.86328990635749</v>
      </c>
      <c r="R83" s="229">
        <v>24.248462097062841</v>
      </c>
      <c r="S83" s="229">
        <v>26.137994742676309</v>
      </c>
      <c r="T83" s="229">
        <v>81.881401675036926</v>
      </c>
      <c r="U83" s="229">
        <v>115.2444728733428</v>
      </c>
      <c r="V83" s="229">
        <v>122.7638738363115</v>
      </c>
      <c r="W83" s="229">
        <v>106.0597909668143</v>
      </c>
      <c r="X83" s="229">
        <v>87.950369027269232</v>
      </c>
      <c r="Y83" s="229">
        <v>103.3708292056849</v>
      </c>
      <c r="DA83" s="73" t="s">
        <v>1198</v>
      </c>
    </row>
    <row r="84" spans="1:105" ht="12" customHeight="1" x14ac:dyDescent="0.25">
      <c r="A84" s="60" t="s">
        <v>1064</v>
      </c>
      <c r="B84" s="262">
        <v>0.14104450248913061</v>
      </c>
      <c r="C84" s="262">
        <v>0.13489277876393041</v>
      </c>
      <c r="D84" s="262">
        <v>0.12932155579901849</v>
      </c>
      <c r="E84" s="262">
        <v>0.14184837087066579</v>
      </c>
      <c r="F84" s="262">
        <v>0.15685955751231459</v>
      </c>
      <c r="G84" s="262">
        <v>0.1534896103137629</v>
      </c>
      <c r="H84" s="262">
        <v>0.17158566504767181</v>
      </c>
      <c r="I84" s="262">
        <v>0.16334975894328421</v>
      </c>
      <c r="J84" s="262">
        <v>0.15654310064135721</v>
      </c>
      <c r="K84" s="262">
        <v>0.21065349536357569</v>
      </c>
      <c r="L84" s="262">
        <v>0.20084549212648431</v>
      </c>
      <c r="M84" s="262">
        <v>0.1491048881643329</v>
      </c>
      <c r="N84" s="262">
        <v>8.5288187166648433E-2</v>
      </c>
      <c r="O84" s="262">
        <v>9.5345229696418107E-2</v>
      </c>
      <c r="P84" s="262">
        <v>9.4242455944867062E-2</v>
      </c>
      <c r="Q84" s="262">
        <v>0.15366487240804491</v>
      </c>
      <c r="R84" s="262">
        <v>0.14983599125211161</v>
      </c>
      <c r="S84" s="262">
        <v>0.13569879932327961</v>
      </c>
      <c r="T84" s="262">
        <v>0.22626134776910911</v>
      </c>
      <c r="U84" s="262">
        <v>0.24720113814485109</v>
      </c>
      <c r="V84" s="262">
        <v>0.25335209945394033</v>
      </c>
      <c r="W84" s="262">
        <v>0.20193074726102639</v>
      </c>
      <c r="X84" s="262">
        <v>0.17874309089203241</v>
      </c>
      <c r="Y84" s="262">
        <v>0.21684397098139011</v>
      </c>
      <c r="DA84" s="72" t="s">
        <v>1199</v>
      </c>
    </row>
    <row r="85" spans="1:105" ht="12" customHeight="1" x14ac:dyDescent="0.25">
      <c r="A85" s="57" t="s">
        <v>1010</v>
      </c>
      <c r="B85" s="261">
        <v>113.519943602634</v>
      </c>
      <c r="C85" s="261">
        <v>99.985927485610787</v>
      </c>
      <c r="D85" s="261">
        <v>96.127428536334207</v>
      </c>
      <c r="E85" s="261">
        <v>86.901600110838245</v>
      </c>
      <c r="F85" s="261">
        <v>83.006764973610501</v>
      </c>
      <c r="G85" s="261">
        <v>79.4726183383452</v>
      </c>
      <c r="H85" s="261">
        <v>84.985467087653049</v>
      </c>
      <c r="I85" s="261">
        <v>81.572851742552601</v>
      </c>
      <c r="J85" s="261">
        <v>83.020535741506393</v>
      </c>
      <c r="K85" s="261">
        <v>120.5995758830045</v>
      </c>
      <c r="L85" s="261">
        <v>126.7647165141606</v>
      </c>
      <c r="M85" s="261">
        <v>82.708464815312425</v>
      </c>
      <c r="N85" s="261">
        <v>44.256718553177222</v>
      </c>
      <c r="O85" s="261">
        <v>50.284804437245803</v>
      </c>
      <c r="P85" s="261">
        <v>48.184368109968773</v>
      </c>
      <c r="Q85" s="261">
        <v>71.686411568783868</v>
      </c>
      <c r="R85" s="261">
        <v>70.910620174841853</v>
      </c>
      <c r="S85" s="261">
        <v>67.174720768701619</v>
      </c>
      <c r="T85" s="261">
        <v>121.7856222777056</v>
      </c>
      <c r="U85" s="261">
        <v>135.75484164645749</v>
      </c>
      <c r="V85" s="261">
        <v>134.6589142093602</v>
      </c>
      <c r="W85" s="261">
        <v>120.201580136327</v>
      </c>
      <c r="X85" s="261">
        <v>93.348108050257778</v>
      </c>
      <c r="Y85" s="261">
        <v>116.70621833454319</v>
      </c>
      <c r="DA85" s="70" t="s">
        <v>1200</v>
      </c>
    </row>
    <row r="86" spans="1:105" ht="12" customHeight="1" x14ac:dyDescent="0.25">
      <c r="A86" s="60" t="s">
        <v>1012</v>
      </c>
      <c r="B86" s="262">
        <v>112.85756539809761</v>
      </c>
      <c r="C86" s="262">
        <v>99.259801383690686</v>
      </c>
      <c r="D86" s="262">
        <v>95.420339289020291</v>
      </c>
      <c r="E86" s="262">
        <v>85.488325621014027</v>
      </c>
      <c r="F86" s="262">
        <v>81.153721918836823</v>
      </c>
      <c r="G86" s="262">
        <v>77.579850297464461</v>
      </c>
      <c r="H86" s="262">
        <v>82.660508419542097</v>
      </c>
      <c r="I86" s="262">
        <v>79.354525400377057</v>
      </c>
      <c r="J86" s="262">
        <v>81.530442702488642</v>
      </c>
      <c r="K86" s="262">
        <v>118.8541718059622</v>
      </c>
      <c r="L86" s="262">
        <v>125.4786018869906</v>
      </c>
      <c r="M86" s="262">
        <v>81.570314964383641</v>
      </c>
      <c r="N86" s="262">
        <v>43.532186328108928</v>
      </c>
      <c r="O86" s="262">
        <v>49.493168661620103</v>
      </c>
      <c r="P86" s="262">
        <v>47.362188523080363</v>
      </c>
      <c r="Q86" s="262">
        <v>70.088444316836529</v>
      </c>
      <c r="R86" s="262">
        <v>69.368531915361856</v>
      </c>
      <c r="S86" s="262">
        <v>65.856367717882421</v>
      </c>
      <c r="T86" s="262">
        <v>119.7486166868887</v>
      </c>
      <c r="U86" s="262">
        <v>133.56341134012581</v>
      </c>
      <c r="V86" s="262">
        <v>132.2289617512468</v>
      </c>
      <c r="W86" s="262">
        <v>118.64980381469179</v>
      </c>
      <c r="X86" s="262">
        <v>91.671596590507818</v>
      </c>
      <c r="Y86" s="262">
        <v>114.8080161375093</v>
      </c>
      <c r="DA86" s="72" t="s">
        <v>1201</v>
      </c>
    </row>
    <row r="87" spans="1:105" ht="12" customHeight="1" x14ac:dyDescent="0.25">
      <c r="A87" s="59" t="s">
        <v>28</v>
      </c>
      <c r="B87" s="230">
        <v>79.10394641579272</v>
      </c>
      <c r="C87" s="230">
        <v>72.286873467394543</v>
      </c>
      <c r="D87" s="230">
        <v>69.764931419288487</v>
      </c>
      <c r="E87" s="230">
        <v>54.435109580440482</v>
      </c>
      <c r="F87" s="230">
        <v>49.626335774868508</v>
      </c>
      <c r="G87" s="230">
        <v>50.936130655537013</v>
      </c>
      <c r="H87" s="230">
        <v>52.367955067724971</v>
      </c>
      <c r="I87" s="230">
        <v>51.607231647703152</v>
      </c>
      <c r="J87" s="230">
        <v>65.128006264263277</v>
      </c>
      <c r="K87" s="230">
        <v>89.278758973634766</v>
      </c>
      <c r="L87" s="230">
        <v>95.434352126638785</v>
      </c>
      <c r="M87" s="230">
        <v>60.265019818946087</v>
      </c>
      <c r="N87" s="230">
        <v>32.549852870823031</v>
      </c>
      <c r="O87" s="230">
        <v>36.155684452894647</v>
      </c>
      <c r="P87" s="230">
        <v>35.368230720430702</v>
      </c>
      <c r="Q87" s="230">
        <v>51.058605689954653</v>
      </c>
      <c r="R87" s="230">
        <v>53.897535102929453</v>
      </c>
      <c r="S87" s="230">
        <v>51.023759951035302</v>
      </c>
      <c r="T87" s="230">
        <v>90.367884779538642</v>
      </c>
      <c r="U87" s="230">
        <v>100.9165883940381</v>
      </c>
      <c r="V87" s="230">
        <v>94.936208973913793</v>
      </c>
      <c r="W87" s="230">
        <v>85.868739577972022</v>
      </c>
      <c r="X87" s="230">
        <v>66.566750398968935</v>
      </c>
      <c r="Y87" s="230">
        <v>76.678766520741476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0.2224121232461039</v>
      </c>
      <c r="L88" s="295">
        <v>0.31781920230012461</v>
      </c>
      <c r="M88" s="295">
        <v>0.19713630726371759</v>
      </c>
      <c r="N88" s="295">
        <v>0.1045681805003652</v>
      </c>
      <c r="O88" s="295">
        <v>0.15365154707330231</v>
      </c>
      <c r="P88" s="295">
        <v>0.1145742312355531</v>
      </c>
      <c r="Q88" s="295">
        <v>0.29799725437820329</v>
      </c>
      <c r="R88" s="295">
        <v>0.36198537884116649</v>
      </c>
      <c r="S88" s="295">
        <v>0.35149315134600662</v>
      </c>
      <c r="T88" s="295">
        <v>0.63279042993210433</v>
      </c>
      <c r="U88" s="295">
        <v>0.78357847986780504</v>
      </c>
      <c r="V88" s="295">
        <v>0.64249643580809634</v>
      </c>
      <c r="W88" s="295">
        <v>0.68292760193542124</v>
      </c>
      <c r="X88" s="295">
        <v>0.67622034241312823</v>
      </c>
      <c r="Y88" s="295">
        <v>0.93458411420268794</v>
      </c>
      <c r="DA88" s="122" t="s">
        <v>1203</v>
      </c>
    </row>
    <row r="89" spans="1:105" ht="12" customHeight="1" x14ac:dyDescent="0.25">
      <c r="A89" s="59" t="s">
        <v>159</v>
      </c>
      <c r="B89" s="295">
        <v>1.351750864352548</v>
      </c>
      <c r="C89" s="295">
        <v>6.2237964377703419</v>
      </c>
      <c r="D89" s="295">
        <v>5.6251364870154781</v>
      </c>
      <c r="E89" s="295">
        <v>7.4526547218116912</v>
      </c>
      <c r="F89" s="295">
        <v>6.5617409155968449</v>
      </c>
      <c r="G89" s="295">
        <v>6.4900566641779349</v>
      </c>
      <c r="H89" s="295">
        <v>7.3991910662241827</v>
      </c>
      <c r="I89" s="295">
        <v>6.5618285726170846</v>
      </c>
      <c r="J89" s="295">
        <v>5.1503277096270246</v>
      </c>
      <c r="K89" s="295">
        <v>9.1704981136735544</v>
      </c>
      <c r="L89" s="295">
        <v>7.9530922571834326</v>
      </c>
      <c r="M89" s="295">
        <v>4.3717065307130438</v>
      </c>
      <c r="N89" s="295">
        <v>2.143212573470092</v>
      </c>
      <c r="O89" s="295">
        <v>2.8590611547047731</v>
      </c>
      <c r="P89" s="295">
        <v>1.740872469267702</v>
      </c>
      <c r="Q89" s="295">
        <v>2.009055609961675</v>
      </c>
      <c r="R89" s="295">
        <v>1.6770284176921531</v>
      </c>
      <c r="S89" s="295">
        <v>1.738941219838972</v>
      </c>
      <c r="T89" s="295">
        <v>2.9958956159416541</v>
      </c>
      <c r="U89" s="295">
        <v>3.8285150558456209</v>
      </c>
      <c r="V89" s="295">
        <v>3.7043282781670048</v>
      </c>
      <c r="W89" s="295">
        <v>0.58533611292091181</v>
      </c>
      <c r="X89" s="295">
        <v>5.4849036178161699</v>
      </c>
      <c r="Y89" s="295">
        <v>4.0540312100232878</v>
      </c>
      <c r="DA89" s="122" t="s">
        <v>1204</v>
      </c>
    </row>
    <row r="90" spans="1:105" ht="12" customHeight="1" x14ac:dyDescent="0.25">
      <c r="A90" s="59" t="s">
        <v>32</v>
      </c>
      <c r="B90" s="295">
        <v>21.644684075771341</v>
      </c>
      <c r="C90" s="295">
        <v>11.10218505599164</v>
      </c>
      <c r="D90" s="295">
        <v>11.81052012082276</v>
      </c>
      <c r="E90" s="295">
        <v>13.66021088744589</v>
      </c>
      <c r="F90" s="295">
        <v>13.248669150842449</v>
      </c>
      <c r="G90" s="295">
        <v>7.1651252719457252</v>
      </c>
      <c r="H90" s="295">
        <v>7.4189299625563834</v>
      </c>
      <c r="I90" s="295">
        <v>6.6850281883720184</v>
      </c>
      <c r="J90" s="295">
        <v>0.96887391466732553</v>
      </c>
      <c r="K90" s="295">
        <v>2.3265466590917971</v>
      </c>
      <c r="L90" s="295">
        <v>1.231351029311285</v>
      </c>
      <c r="M90" s="295">
        <v>0.91653433506849147</v>
      </c>
      <c r="N90" s="295">
        <v>0.37812765785601798</v>
      </c>
      <c r="O90" s="295">
        <v>0.32741372496241461</v>
      </c>
      <c r="P90" s="295">
        <v>0.2959348654853049</v>
      </c>
      <c r="Q90" s="295">
        <v>0.64654368569849663</v>
      </c>
      <c r="R90" s="295">
        <v>0.46748163166834938</v>
      </c>
      <c r="S90" s="295">
        <v>0.36320048421383883</v>
      </c>
      <c r="T90" s="295">
        <v>0.60927000793081953</v>
      </c>
      <c r="U90" s="295">
        <v>0.58454183848905372</v>
      </c>
      <c r="V90" s="295">
        <v>0.43072137433297669</v>
      </c>
      <c r="W90" s="295">
        <v>0.47414522529462289</v>
      </c>
      <c r="X90" s="295">
        <v>0.28554458539875338</v>
      </c>
      <c r="Y90" s="295">
        <v>0.41343850198203569</v>
      </c>
      <c r="DA90" s="122" t="s">
        <v>1205</v>
      </c>
    </row>
    <row r="91" spans="1:105" ht="12" customHeight="1" x14ac:dyDescent="0.25">
      <c r="A91" s="59" t="s">
        <v>35</v>
      </c>
      <c r="B91" s="295">
        <v>10.757184042181001</v>
      </c>
      <c r="C91" s="295">
        <v>9.6469464225341603</v>
      </c>
      <c r="D91" s="295">
        <v>8.2197512618935704</v>
      </c>
      <c r="E91" s="295">
        <v>9.9403504313159683</v>
      </c>
      <c r="F91" s="295">
        <v>11.716976077529029</v>
      </c>
      <c r="G91" s="295">
        <v>12.98853770580379</v>
      </c>
      <c r="H91" s="295">
        <v>15.474432323036559</v>
      </c>
      <c r="I91" s="295">
        <v>14.500436991684809</v>
      </c>
      <c r="J91" s="295">
        <v>10.283234813931021</v>
      </c>
      <c r="K91" s="295">
        <v>17.855955936315961</v>
      </c>
      <c r="L91" s="295">
        <v>20.541987271557009</v>
      </c>
      <c r="M91" s="295">
        <v>15.81991797239229</v>
      </c>
      <c r="N91" s="295">
        <v>8.356425045459428</v>
      </c>
      <c r="O91" s="295">
        <v>9.9973577819849666</v>
      </c>
      <c r="P91" s="295">
        <v>9.842576236661106</v>
      </c>
      <c r="Q91" s="295">
        <v>16.076242076843499</v>
      </c>
      <c r="R91" s="295">
        <v>12.96450138423074</v>
      </c>
      <c r="S91" s="295">
        <v>12.378972911448299</v>
      </c>
      <c r="T91" s="295">
        <v>25.142775853545519</v>
      </c>
      <c r="U91" s="295">
        <v>27.450187571885142</v>
      </c>
      <c r="V91" s="295">
        <v>32.515206689024907</v>
      </c>
      <c r="W91" s="295">
        <v>31.038655296568809</v>
      </c>
      <c r="X91" s="295">
        <v>18.658177645910829</v>
      </c>
      <c r="Y91" s="295">
        <v>32.727195790559847</v>
      </c>
      <c r="DA91" s="122" t="s">
        <v>1206</v>
      </c>
    </row>
    <row r="92" spans="1:105" ht="12" customHeight="1" x14ac:dyDescent="0.25">
      <c r="A92" s="60" t="s">
        <v>1019</v>
      </c>
      <c r="B92" s="262">
        <v>0.66237820453639407</v>
      </c>
      <c r="C92" s="262">
        <v>0.72612610192010607</v>
      </c>
      <c r="D92" s="262">
        <v>0.70708924731391387</v>
      </c>
      <c r="E92" s="262">
        <v>1.4132744898242171</v>
      </c>
      <c r="F92" s="262">
        <v>1.853043054773674</v>
      </c>
      <c r="G92" s="262">
        <v>1.8927680408807339</v>
      </c>
      <c r="H92" s="262">
        <v>2.3249586681109542</v>
      </c>
      <c r="I92" s="262">
        <v>2.218326342175549</v>
      </c>
      <c r="J92" s="262">
        <v>1.4900930390177469</v>
      </c>
      <c r="K92" s="262">
        <v>1.745404077042306</v>
      </c>
      <c r="L92" s="262">
        <v>1.2861146271699559</v>
      </c>
      <c r="M92" s="262">
        <v>1.1381498509287891</v>
      </c>
      <c r="N92" s="262">
        <v>0.72453222506829074</v>
      </c>
      <c r="O92" s="262">
        <v>0.79163577562569798</v>
      </c>
      <c r="P92" s="262">
        <v>0.82217958688840631</v>
      </c>
      <c r="Q92" s="262">
        <v>1.5979672519473389</v>
      </c>
      <c r="R92" s="262">
        <v>1.5420882594799901</v>
      </c>
      <c r="S92" s="262">
        <v>1.318353050819199</v>
      </c>
      <c r="T92" s="262">
        <v>2.0370055908168929</v>
      </c>
      <c r="U92" s="262">
        <v>2.1914303063317129</v>
      </c>
      <c r="V92" s="262">
        <v>2.4299524581134468</v>
      </c>
      <c r="W92" s="262">
        <v>1.551776321635191</v>
      </c>
      <c r="X92" s="262">
        <v>1.676511459749964</v>
      </c>
      <c r="Y92" s="262">
        <v>1.898202197033859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25.296489548107637</v>
      </c>
      <c r="C93" s="261">
        <f t="shared" si="3"/>
        <v>22.965055235972098</v>
      </c>
      <c r="D93" s="261">
        <f t="shared" si="3"/>
        <v>21.959974296247694</v>
      </c>
      <c r="E93" s="261">
        <f t="shared" si="3"/>
        <v>23.401456232465939</v>
      </c>
      <c r="F93" s="261">
        <f t="shared" si="3"/>
        <v>23.089807261171295</v>
      </c>
      <c r="G93" s="261">
        <f t="shared" si="3"/>
        <v>22.481181497190509</v>
      </c>
      <c r="H93" s="261">
        <f t="shared" si="3"/>
        <v>24.686850965704195</v>
      </c>
      <c r="I93" s="261">
        <f t="shared" si="3"/>
        <v>23.622868443505574</v>
      </c>
      <c r="J93" s="261">
        <f t="shared" si="3"/>
        <v>22.070377744079487</v>
      </c>
      <c r="K93" s="261">
        <f t="shared" si="3"/>
        <v>30.931696470628143</v>
      </c>
      <c r="L93" s="261">
        <f t="shared" si="3"/>
        <v>31.012352620262412</v>
      </c>
      <c r="M93" s="261">
        <f t="shared" si="3"/>
        <v>21.453833163380523</v>
      </c>
      <c r="N93" s="261">
        <f t="shared" si="3"/>
        <v>11.817540448223895</v>
      </c>
      <c r="O93" s="261">
        <f t="shared" si="3"/>
        <v>13.334375158454606</v>
      </c>
      <c r="P93" s="261">
        <f t="shared" si="3"/>
        <v>12.96336275172761</v>
      </c>
      <c r="Q93" s="261">
        <f t="shared" si="3"/>
        <v>20.21943294267615</v>
      </c>
      <c r="R93" s="261">
        <f t="shared" si="3"/>
        <v>19.854367109906374</v>
      </c>
      <c r="S93" s="261">
        <f t="shared" si="3"/>
        <v>18.415816848492735</v>
      </c>
      <c r="T93" s="261">
        <f t="shared" si="3"/>
        <v>32.353464929124264</v>
      </c>
      <c r="U93" s="261">
        <f t="shared" si="3"/>
        <v>35.89319529520359</v>
      </c>
      <c r="V93" s="261">
        <f t="shared" si="3"/>
        <v>36.424400304344118</v>
      </c>
      <c r="W93" s="261">
        <f t="shared" si="3"/>
        <v>31.247963693581923</v>
      </c>
      <c r="X93" s="261">
        <f t="shared" si="3"/>
        <v>25.228947418734698</v>
      </c>
      <c r="Y93" s="261">
        <f t="shared" si="3"/>
        <v>31.319455421872718</v>
      </c>
      <c r="DA93" s="70"/>
    </row>
    <row r="94" spans="1:105" ht="12" customHeight="1" x14ac:dyDescent="0.25">
      <c r="A94" s="60" t="s">
        <v>1022</v>
      </c>
      <c r="B94" s="262">
        <v>9.7953911175985038</v>
      </c>
      <c r="C94" s="262">
        <v>8.2700644471109648</v>
      </c>
      <c r="D94" s="262">
        <v>7.3209751305727622</v>
      </c>
      <c r="E94" s="262">
        <v>5.6519969959522127</v>
      </c>
      <c r="F94" s="262">
        <v>5.6825049193175401</v>
      </c>
      <c r="G94" s="262">
        <v>5.8553311676980373</v>
      </c>
      <c r="H94" s="262">
        <v>6.3590646563739481</v>
      </c>
      <c r="I94" s="262">
        <v>5.9905523253177577</v>
      </c>
      <c r="J94" s="262">
        <v>6.017501104516171</v>
      </c>
      <c r="K94" s="262">
        <v>10.536696399890291</v>
      </c>
      <c r="L94" s="262">
        <v>13.1885902568853</v>
      </c>
      <c r="M94" s="262">
        <v>8.7974642715074278</v>
      </c>
      <c r="N94" s="262">
        <v>4.4687157522928791</v>
      </c>
      <c r="O94" s="262">
        <v>5.2735391353101733</v>
      </c>
      <c r="P94" s="262">
        <v>5.0169380638945196</v>
      </c>
      <c r="Q94" s="262">
        <v>7.2287150169921723</v>
      </c>
      <c r="R94" s="262">
        <v>6.3732468405585001</v>
      </c>
      <c r="S94" s="262">
        <v>6.2393389929157559</v>
      </c>
      <c r="T94" s="262">
        <v>12.535340157578281</v>
      </c>
      <c r="U94" s="262">
        <v>13.770051024127801</v>
      </c>
      <c r="V94" s="262">
        <v>14.467205823895091</v>
      </c>
      <c r="W94" s="262">
        <v>14.56602467847277</v>
      </c>
      <c r="X94" s="262">
        <v>9.188144647395271</v>
      </c>
      <c r="Y94" s="262">
        <v>14.099017920976531</v>
      </c>
      <c r="DA94" s="72" t="s">
        <v>1208</v>
      </c>
    </row>
    <row r="95" spans="1:105" ht="12" customHeight="1" x14ac:dyDescent="0.25">
      <c r="A95" s="60" t="s">
        <v>1024</v>
      </c>
      <c r="B95" s="262">
        <v>7.8504924429818832</v>
      </c>
      <c r="C95" s="262">
        <v>6.7991624881677888</v>
      </c>
      <c r="D95" s="262">
        <v>6.6507590843060527</v>
      </c>
      <c r="E95" s="262">
        <v>7.5566624217311142</v>
      </c>
      <c r="F95" s="262">
        <v>6.0080489641213539</v>
      </c>
      <c r="G95" s="262">
        <v>5.8026619424642609</v>
      </c>
      <c r="H95" s="262">
        <v>6.2089652973949061</v>
      </c>
      <c r="I95" s="262">
        <v>6.0077211024876256</v>
      </c>
      <c r="J95" s="262">
        <v>4.9925887471960149</v>
      </c>
      <c r="K95" s="262">
        <v>7.3307655784087817</v>
      </c>
      <c r="L95" s="262">
        <v>7.3500120261957216</v>
      </c>
      <c r="M95" s="262">
        <v>4.6281473204225643</v>
      </c>
      <c r="N95" s="262">
        <v>2.434243270125787</v>
      </c>
      <c r="O95" s="262">
        <v>2.7640921734623758</v>
      </c>
      <c r="P95" s="262">
        <v>2.6306904278691321</v>
      </c>
      <c r="Q95" s="262">
        <v>3.8766751821189191</v>
      </c>
      <c r="R95" s="262">
        <v>3.8654232327875788</v>
      </c>
      <c r="S95" s="262">
        <v>3.7479385208064939</v>
      </c>
      <c r="T95" s="262">
        <v>6.9361708741004824</v>
      </c>
      <c r="U95" s="262">
        <v>8.1792360250295868</v>
      </c>
      <c r="V95" s="262">
        <v>8.2432452385088624</v>
      </c>
      <c r="W95" s="262">
        <v>7.4448764727355048</v>
      </c>
      <c r="X95" s="262">
        <v>5.5687518316539997</v>
      </c>
      <c r="Y95" s="262">
        <v>6.8478009823253974</v>
      </c>
      <c r="DA95" s="72" t="s">
        <v>1209</v>
      </c>
    </row>
    <row r="96" spans="1:105" ht="12" customHeight="1" x14ac:dyDescent="0.25">
      <c r="A96" s="64" t="s">
        <v>28</v>
      </c>
      <c r="B96" s="229">
        <v>1.804255838589274</v>
      </c>
      <c r="C96" s="229">
        <v>1.7139546433213031</v>
      </c>
      <c r="D96" s="229">
        <v>1.5908860209661231</v>
      </c>
      <c r="E96" s="229">
        <v>0.744937035921305</v>
      </c>
      <c r="F96" s="229">
        <v>0.97622778564066781</v>
      </c>
      <c r="G96" s="229">
        <v>1.0008712419284349</v>
      </c>
      <c r="H96" s="229">
        <v>1.008677973549478</v>
      </c>
      <c r="I96" s="229">
        <v>0.97312839087686764</v>
      </c>
      <c r="J96" s="229">
        <v>1.946286149911477</v>
      </c>
      <c r="K96" s="229">
        <v>2.5652684018705969</v>
      </c>
      <c r="L96" s="229">
        <v>3.0894585955685478</v>
      </c>
      <c r="M96" s="229">
        <v>2.153221833781342</v>
      </c>
      <c r="N96" s="229">
        <v>1.2220327407109</v>
      </c>
      <c r="O96" s="229">
        <v>1.3376563237962591</v>
      </c>
      <c r="P96" s="229">
        <v>1.334005669865693</v>
      </c>
      <c r="Q96" s="229">
        <v>1.9830543336415161</v>
      </c>
      <c r="R96" s="229">
        <v>2.068590155030384</v>
      </c>
      <c r="S96" s="229">
        <v>1.838540814478123</v>
      </c>
      <c r="T96" s="229">
        <v>3.086529404686289</v>
      </c>
      <c r="U96" s="229">
        <v>3.0220783649918541</v>
      </c>
      <c r="V96" s="229">
        <v>2.729893031381962</v>
      </c>
      <c r="W96" s="229">
        <v>2.4012788019282358</v>
      </c>
      <c r="X96" s="229">
        <v>2.1014489956586209</v>
      </c>
      <c r="Y96" s="229">
        <v>2.4766595329945078</v>
      </c>
      <c r="DA96" s="73" t="s">
        <v>1210</v>
      </c>
    </row>
    <row r="97" spans="1:105" ht="12" customHeight="1" x14ac:dyDescent="0.25">
      <c r="A97" s="64" t="s">
        <v>30</v>
      </c>
      <c r="B97" s="229">
        <v>2.012349610850829</v>
      </c>
      <c r="C97" s="229">
        <v>1.7020046700796041</v>
      </c>
      <c r="D97" s="229">
        <v>1.7293737429665981</v>
      </c>
      <c r="E97" s="229">
        <v>1.8557346493330471</v>
      </c>
      <c r="F97" s="229">
        <v>2.059295764660138</v>
      </c>
      <c r="G97" s="229">
        <v>1.700922098757172</v>
      </c>
      <c r="H97" s="229">
        <v>2.0601997683458619</v>
      </c>
      <c r="I97" s="229">
        <v>2.091676129311141</v>
      </c>
      <c r="J97" s="229">
        <v>1.783618969854371</v>
      </c>
      <c r="K97" s="229">
        <v>2.723663385877332</v>
      </c>
      <c r="L97" s="229">
        <v>2.2736978763516462</v>
      </c>
      <c r="M97" s="229">
        <v>1.072175462300557</v>
      </c>
      <c r="N97" s="229">
        <v>0.46494214461600292</v>
      </c>
      <c r="O97" s="229">
        <v>0.62694062926700167</v>
      </c>
      <c r="P97" s="229">
        <v>0.54168165459264728</v>
      </c>
      <c r="Q97" s="229">
        <v>0.64223562318838545</v>
      </c>
      <c r="R97" s="229">
        <v>0.67040385169494521</v>
      </c>
      <c r="S97" s="229">
        <v>0.77098006072381176</v>
      </c>
      <c r="T97" s="229">
        <v>1.262583643951293</v>
      </c>
      <c r="U97" s="229">
        <v>2.027329066503746</v>
      </c>
      <c r="V97" s="229">
        <v>2.2128157902306218</v>
      </c>
      <c r="W97" s="229">
        <v>2.1782505631396378</v>
      </c>
      <c r="X97" s="229">
        <v>1.048844576950575</v>
      </c>
      <c r="Y97" s="229">
        <v>1.225424210038849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6.4543211337408628E-3</v>
      </c>
      <c r="L98" s="229">
        <v>1.0391188657215609E-2</v>
      </c>
      <c r="M98" s="229">
        <v>7.1137325799305829E-3</v>
      </c>
      <c r="N98" s="229">
        <v>3.9649782553540826E-3</v>
      </c>
      <c r="O98" s="229">
        <v>5.7413278027641807E-3</v>
      </c>
      <c r="P98" s="229">
        <v>4.364542624032507E-3</v>
      </c>
      <c r="Q98" s="229">
        <v>1.1689215684936581E-2</v>
      </c>
      <c r="R98" s="229">
        <v>1.403149756412782E-2</v>
      </c>
      <c r="S98" s="229">
        <v>1.279160767452343E-2</v>
      </c>
      <c r="T98" s="229">
        <v>2.1744244970599281E-2</v>
      </c>
      <c r="U98" s="229">
        <v>2.3699168475855251E-2</v>
      </c>
      <c r="V98" s="229">
        <v>1.8659152498665978E-2</v>
      </c>
      <c r="W98" s="229">
        <v>1.9288107221618209E-2</v>
      </c>
      <c r="X98" s="229">
        <v>2.1560417945204031E-2</v>
      </c>
      <c r="Y98" s="229">
        <v>3.0487164321970631E-2</v>
      </c>
      <c r="DA98" s="73" t="s">
        <v>1212</v>
      </c>
    </row>
    <row r="99" spans="1:105" ht="12" customHeight="1" x14ac:dyDescent="0.25">
      <c r="A99" s="64" t="s">
        <v>159</v>
      </c>
      <c r="B99" s="229">
        <v>3.1731122419812068E-2</v>
      </c>
      <c r="C99" s="229">
        <v>0.15187422448832499</v>
      </c>
      <c r="D99" s="229">
        <v>0.1320151484676241</v>
      </c>
      <c r="E99" s="229">
        <v>0.10496397664110441</v>
      </c>
      <c r="F99" s="229">
        <v>0.13284549865166881</v>
      </c>
      <c r="G99" s="229">
        <v>0.13124705233975409</v>
      </c>
      <c r="H99" s="229">
        <v>0.14667630937831311</v>
      </c>
      <c r="I99" s="229">
        <v>0.12734247028764259</v>
      </c>
      <c r="J99" s="229">
        <v>0.15840270078225691</v>
      </c>
      <c r="K99" s="229">
        <v>0.27118546138914251</v>
      </c>
      <c r="L99" s="229">
        <v>0.26497352292857018</v>
      </c>
      <c r="M99" s="229">
        <v>0.16075455274422559</v>
      </c>
      <c r="N99" s="229">
        <v>8.2810969694344233E-2</v>
      </c>
      <c r="O99" s="229">
        <v>0.10886297896831119</v>
      </c>
      <c r="P99" s="229">
        <v>6.7577186675432332E-2</v>
      </c>
      <c r="Q99" s="229">
        <v>8.0305710818540835E-2</v>
      </c>
      <c r="R99" s="229">
        <v>6.6242205120359901E-2</v>
      </c>
      <c r="S99" s="229">
        <v>6.448734969479257E-2</v>
      </c>
      <c r="T99" s="229">
        <v>0.1049835184792248</v>
      </c>
      <c r="U99" s="229">
        <v>0.1179946538832545</v>
      </c>
      <c r="V99" s="229">
        <v>0.1096256096001855</v>
      </c>
      <c r="W99" s="229">
        <v>1.6846187412769779E-2</v>
      </c>
      <c r="X99" s="229">
        <v>0.17820476300105251</v>
      </c>
      <c r="Y99" s="229">
        <v>0.13476188828683031</v>
      </c>
      <c r="DA99" s="73" t="s">
        <v>1213</v>
      </c>
    </row>
    <row r="100" spans="1:105" ht="12" customHeight="1" x14ac:dyDescent="0.25">
      <c r="A100" s="64" t="s">
        <v>32</v>
      </c>
      <c r="B100" s="229">
        <v>0.49258073189768781</v>
      </c>
      <c r="C100" s="229">
        <v>0.26264827054357859</v>
      </c>
      <c r="D100" s="229">
        <v>0.26871822215670649</v>
      </c>
      <c r="E100" s="229">
        <v>0.18651942534485039</v>
      </c>
      <c r="F100" s="229">
        <v>0.2600383545943879</v>
      </c>
      <c r="G100" s="229">
        <v>0.14047603721159341</v>
      </c>
      <c r="H100" s="229">
        <v>0.1425786153512357</v>
      </c>
      <c r="I100" s="229">
        <v>0.12577346414976501</v>
      </c>
      <c r="J100" s="229">
        <v>2.8888990871890851E-2</v>
      </c>
      <c r="K100" s="229">
        <v>6.6699508458162193E-2</v>
      </c>
      <c r="L100" s="229">
        <v>3.977275977127117E-2</v>
      </c>
      <c r="M100" s="229">
        <v>3.2673706977815811E-2</v>
      </c>
      <c r="N100" s="229">
        <v>1.4164408919152469E-2</v>
      </c>
      <c r="O100" s="229">
        <v>1.208623515987114E-2</v>
      </c>
      <c r="P100" s="229">
        <v>1.113696037766921E-2</v>
      </c>
      <c r="Q100" s="229">
        <v>2.5054730576050229E-2</v>
      </c>
      <c r="R100" s="229">
        <v>1.7901783485647929E-2</v>
      </c>
      <c r="S100" s="229">
        <v>1.30579029101054E-2</v>
      </c>
      <c r="T100" s="229">
        <v>2.0763105055676911E-2</v>
      </c>
      <c r="U100" s="229">
        <v>1.74656584201969E-2</v>
      </c>
      <c r="V100" s="229">
        <v>1.235766358456783E-2</v>
      </c>
      <c r="W100" s="229">
        <v>1.322955024275207E-2</v>
      </c>
      <c r="X100" s="229">
        <v>8.9941810641003955E-3</v>
      </c>
      <c r="Y100" s="229">
        <v>1.3323806230634269E-2</v>
      </c>
      <c r="DA100" s="73" t="s">
        <v>1214</v>
      </c>
    </row>
    <row r="101" spans="1:105" ht="12" customHeight="1" x14ac:dyDescent="0.25">
      <c r="A101" s="64" t="s">
        <v>33</v>
      </c>
      <c r="B101" s="229">
        <v>3.8639909058024502E-2</v>
      </c>
      <c r="C101" s="229">
        <v>4.045859102701841E-2</v>
      </c>
      <c r="D101" s="229">
        <v>2.5163720307745389E-2</v>
      </c>
      <c r="E101" s="229">
        <v>1.9028338135381191E-2</v>
      </c>
      <c r="F101" s="229">
        <v>0</v>
      </c>
      <c r="G101" s="229">
        <v>3.4741082289232428E-3</v>
      </c>
      <c r="H101" s="229">
        <v>3.6026108302350621E-3</v>
      </c>
      <c r="I101" s="229">
        <v>0</v>
      </c>
      <c r="J101" s="229">
        <v>0</v>
      </c>
      <c r="K101" s="229">
        <v>1.089004716379635E-2</v>
      </c>
      <c r="L101" s="229">
        <v>0</v>
      </c>
      <c r="M101" s="229">
        <v>3.647312426110058E-3</v>
      </c>
      <c r="N101" s="229">
        <v>2.0012512973670801E-3</v>
      </c>
      <c r="O101" s="229">
        <v>2.1855957262946341E-3</v>
      </c>
      <c r="P101" s="229">
        <v>0</v>
      </c>
      <c r="Q101" s="229">
        <v>0</v>
      </c>
      <c r="R101" s="229">
        <v>0</v>
      </c>
      <c r="S101" s="229">
        <v>6.1737519752993661E-4</v>
      </c>
      <c r="T101" s="229">
        <v>1.397843108913738E-3</v>
      </c>
      <c r="U101" s="229">
        <v>1.405665455887345E-3</v>
      </c>
      <c r="V101" s="229">
        <v>4.6968493930912668E-4</v>
      </c>
      <c r="W101" s="229">
        <v>3.5057550114067231E-4</v>
      </c>
      <c r="X101" s="229">
        <v>6.4264883609375361E-3</v>
      </c>
      <c r="Y101" s="229">
        <v>4.3558410916077851E-2</v>
      </c>
      <c r="DA101" s="73" t="s">
        <v>1215</v>
      </c>
    </row>
    <row r="102" spans="1:105" ht="12" customHeight="1" x14ac:dyDescent="0.25">
      <c r="A102" s="64" t="s">
        <v>35</v>
      </c>
      <c r="B102" s="229">
        <v>0.2472073744506659</v>
      </c>
      <c r="C102" s="229">
        <v>0.23045843302571009</v>
      </c>
      <c r="D102" s="229">
        <v>0.18885279814602221</v>
      </c>
      <c r="E102" s="229">
        <v>0.13705819701005861</v>
      </c>
      <c r="F102" s="229">
        <v>0.23222948141434149</v>
      </c>
      <c r="G102" s="229">
        <v>0.25714339515894918</v>
      </c>
      <c r="H102" s="229">
        <v>0.30030634082747948</v>
      </c>
      <c r="I102" s="229">
        <v>0.27548853219169228</v>
      </c>
      <c r="J102" s="229">
        <v>0.30962178911938831</v>
      </c>
      <c r="K102" s="229">
        <v>0.5169286784517757</v>
      </c>
      <c r="L102" s="229">
        <v>0.670012584316791</v>
      </c>
      <c r="M102" s="229">
        <v>0.56949583583098773</v>
      </c>
      <c r="N102" s="229">
        <v>0.31609468120668488</v>
      </c>
      <c r="O102" s="229">
        <v>0.37266280511101518</v>
      </c>
      <c r="P102" s="229">
        <v>0.37403822048838992</v>
      </c>
      <c r="Q102" s="229">
        <v>0.62909039473151829</v>
      </c>
      <c r="R102" s="229">
        <v>0.50133060974141608</v>
      </c>
      <c r="S102" s="229">
        <v>0.44941574500798509</v>
      </c>
      <c r="T102" s="229">
        <v>0.85997894785390272</v>
      </c>
      <c r="U102" s="229">
        <v>0.82823071487987532</v>
      </c>
      <c r="V102" s="229">
        <v>0.9420264954254719</v>
      </c>
      <c r="W102" s="229">
        <v>0.87452705768194727</v>
      </c>
      <c r="X102" s="229">
        <v>0.593462901131392</v>
      </c>
      <c r="Y102" s="229">
        <v>1.0650324468850281</v>
      </c>
      <c r="DA102" s="73" t="s">
        <v>1216</v>
      </c>
    </row>
    <row r="103" spans="1:105" ht="12" customHeight="1" x14ac:dyDescent="0.25">
      <c r="A103" s="64" t="s">
        <v>36</v>
      </c>
      <c r="B103" s="229">
        <v>5.3927321705087364E-3</v>
      </c>
      <c r="C103" s="229">
        <v>1.3544121326210421E-2</v>
      </c>
      <c r="D103" s="229">
        <v>2.491048227653344E-2</v>
      </c>
      <c r="E103" s="229">
        <v>5.6842903911491161E-2</v>
      </c>
      <c r="F103" s="229">
        <v>5.924504737515552E-2</v>
      </c>
      <c r="G103" s="229">
        <v>5.9083957549934688E-2</v>
      </c>
      <c r="H103" s="229">
        <v>5.4567947321459268E-2</v>
      </c>
      <c r="I103" s="229">
        <v>6.3235060502003115E-2</v>
      </c>
      <c r="J103" s="229">
        <v>6.2911132417744112E-2</v>
      </c>
      <c r="K103" s="229">
        <v>6.5075459227279087E-2</v>
      </c>
      <c r="L103" s="229">
        <v>8.5750771012244931E-2</v>
      </c>
      <c r="M103" s="229">
        <v>5.5522914994418228E-2</v>
      </c>
      <c r="N103" s="229">
        <v>2.944057424854048E-2</v>
      </c>
      <c r="O103" s="229">
        <v>3.4535947253864337E-2</v>
      </c>
      <c r="P103" s="229">
        <v>3.5059193567695282E-2</v>
      </c>
      <c r="Q103" s="229">
        <v>5.3567946906126422E-2</v>
      </c>
      <c r="R103" s="229">
        <v>5.1593090055750752E-2</v>
      </c>
      <c r="S103" s="229">
        <v>4.6354345730453578E-2</v>
      </c>
      <c r="T103" s="229">
        <v>7.6930263843973043E-2</v>
      </c>
      <c r="U103" s="229">
        <v>7.6829436377380406E-2</v>
      </c>
      <c r="V103" s="229">
        <v>3.3835977659926672E-2</v>
      </c>
      <c r="W103" s="229">
        <v>5.6459842678147687E-2</v>
      </c>
      <c r="X103" s="229">
        <v>5.5778258195925128E-2</v>
      </c>
      <c r="Y103" s="229">
        <v>4.3031356867542739E-2</v>
      </c>
      <c r="DA103" s="73" t="s">
        <v>1217</v>
      </c>
    </row>
    <row r="104" spans="1:105" ht="12" customHeight="1" x14ac:dyDescent="0.25">
      <c r="A104" s="64" t="s">
        <v>38</v>
      </c>
      <c r="B104" s="229">
        <v>4.7250070819744847E-2</v>
      </c>
      <c r="C104" s="229">
        <v>4.6177827918694903E-2</v>
      </c>
      <c r="D104" s="229">
        <v>4.2712532000589852E-2</v>
      </c>
      <c r="E104" s="229">
        <v>7.8813862128986598E-2</v>
      </c>
      <c r="F104" s="229">
        <v>9.640611653453722E-2</v>
      </c>
      <c r="G104" s="229">
        <v>6.0719357284428933E-2</v>
      </c>
      <c r="H104" s="229">
        <v>5.8436793125754283E-2</v>
      </c>
      <c r="I104" s="229">
        <v>6.9502504741751001E-2</v>
      </c>
      <c r="J104" s="229">
        <v>4.2740615615320242E-2</v>
      </c>
      <c r="K104" s="229">
        <v>7.5493007977160423E-2</v>
      </c>
      <c r="L104" s="229">
        <v>9.884737715224827E-2</v>
      </c>
      <c r="M104" s="229">
        <v>6.1832138227267318E-2</v>
      </c>
      <c r="N104" s="229">
        <v>3.0771938566148668E-2</v>
      </c>
      <c r="O104" s="229">
        <v>5.3902434574387217E-2</v>
      </c>
      <c r="P104" s="229">
        <v>5.6225213663409768E-2</v>
      </c>
      <c r="Q104" s="229">
        <v>7.6806964700744662E-2</v>
      </c>
      <c r="R104" s="229">
        <v>5.9563365672624262E-2</v>
      </c>
      <c r="S104" s="229">
        <v>0.1035285200410471</v>
      </c>
      <c r="T104" s="229">
        <v>9.7312800878889036E-2</v>
      </c>
      <c r="U104" s="229">
        <v>8.8209476709497067E-2</v>
      </c>
      <c r="V104" s="229">
        <v>7.8639576270777112E-2</v>
      </c>
      <c r="W104" s="229">
        <v>6.6133486904239813E-2</v>
      </c>
      <c r="X104" s="229">
        <v>4.6024997307918071E-2</v>
      </c>
      <c r="Y104" s="229">
        <v>4.3115086147698843E-2</v>
      </c>
      <c r="DA104" s="73" t="s">
        <v>1218</v>
      </c>
    </row>
    <row r="105" spans="1:105" ht="12" customHeight="1" x14ac:dyDescent="0.25">
      <c r="A105" s="64" t="s">
        <v>39</v>
      </c>
      <c r="B105" s="229">
        <v>3.1710850527253358</v>
      </c>
      <c r="C105" s="229">
        <v>2.638041706437344</v>
      </c>
      <c r="D105" s="229">
        <v>2.6481264170181111</v>
      </c>
      <c r="E105" s="229">
        <v>4.3727640333048896</v>
      </c>
      <c r="F105" s="229">
        <v>2.191760915250458</v>
      </c>
      <c r="G105" s="229">
        <v>2.4487246940050689</v>
      </c>
      <c r="H105" s="229">
        <v>2.433918938665089</v>
      </c>
      <c r="I105" s="229">
        <v>2.2815745504267628</v>
      </c>
      <c r="J105" s="229">
        <v>0.66011839862356636</v>
      </c>
      <c r="K105" s="229">
        <v>1.029107306859796</v>
      </c>
      <c r="L105" s="229">
        <v>0.81710735043718685</v>
      </c>
      <c r="M105" s="229">
        <v>0.51170983055990893</v>
      </c>
      <c r="N105" s="229">
        <v>0.26801958261129272</v>
      </c>
      <c r="O105" s="229">
        <v>0.20951789580260749</v>
      </c>
      <c r="P105" s="229">
        <v>0.20660178601416229</v>
      </c>
      <c r="Q105" s="229">
        <v>0.37487026187110101</v>
      </c>
      <c r="R105" s="229">
        <v>0.41576667442232368</v>
      </c>
      <c r="S105" s="229">
        <v>0.44816479934812181</v>
      </c>
      <c r="T105" s="229">
        <v>1.4039471012717211</v>
      </c>
      <c r="U105" s="229">
        <v>1.9759938193320401</v>
      </c>
      <c r="V105" s="229">
        <v>2.104922256917376</v>
      </c>
      <c r="W105" s="229">
        <v>1.8185123000250161</v>
      </c>
      <c r="X105" s="229">
        <v>1.508006252038274</v>
      </c>
      <c r="Y105" s="229">
        <v>1.7724070796362581</v>
      </c>
      <c r="DA105" s="73" t="s">
        <v>1219</v>
      </c>
    </row>
    <row r="106" spans="1:105" ht="12" customHeight="1" x14ac:dyDescent="0.25">
      <c r="A106" s="60" t="s">
        <v>1036</v>
      </c>
      <c r="B106" s="262">
        <v>7.6506059875272516</v>
      </c>
      <c r="C106" s="262">
        <v>7.8958283006933456</v>
      </c>
      <c r="D106" s="262">
        <v>7.9882400813688781</v>
      </c>
      <c r="E106" s="262">
        <v>10.192796814782611</v>
      </c>
      <c r="F106" s="262">
        <v>11.3992533777324</v>
      </c>
      <c r="G106" s="262">
        <v>10.82318838702821</v>
      </c>
      <c r="H106" s="262">
        <v>12.11882101193534</v>
      </c>
      <c r="I106" s="262">
        <v>11.624595015700191</v>
      </c>
      <c r="J106" s="262">
        <v>11.060287892367301</v>
      </c>
      <c r="K106" s="262">
        <v>13.064234492329071</v>
      </c>
      <c r="L106" s="262">
        <v>10.473750337181389</v>
      </c>
      <c r="M106" s="262">
        <v>8.0282215714505281</v>
      </c>
      <c r="N106" s="262">
        <v>4.9145814258052294</v>
      </c>
      <c r="O106" s="262">
        <v>5.2967438496820556</v>
      </c>
      <c r="P106" s="262">
        <v>5.3157342599639588</v>
      </c>
      <c r="Q106" s="262">
        <v>9.1140427435650597</v>
      </c>
      <c r="R106" s="262">
        <v>9.6156970365602952</v>
      </c>
      <c r="S106" s="262">
        <v>8.4285393347704858</v>
      </c>
      <c r="T106" s="262">
        <v>12.8819538974455</v>
      </c>
      <c r="U106" s="262">
        <v>13.943908246046201</v>
      </c>
      <c r="V106" s="262">
        <v>13.71394924194016</v>
      </c>
      <c r="W106" s="262">
        <v>9.2370625423736481</v>
      </c>
      <c r="X106" s="262">
        <v>10.472050939685429</v>
      </c>
      <c r="Y106" s="262">
        <v>10.37263651857079</v>
      </c>
      <c r="DA106" s="72" t="s">
        <v>1220</v>
      </c>
    </row>
    <row r="107" spans="1:105" ht="12" customHeight="1" x14ac:dyDescent="0.25">
      <c r="A107" s="132" t="s">
        <v>1038</v>
      </c>
      <c r="B107" s="316">
        <v>9.9129128639634647</v>
      </c>
      <c r="C107" s="316">
        <v>9.4805564078457429</v>
      </c>
      <c r="D107" s="316">
        <v>9.0889988014006544</v>
      </c>
      <c r="E107" s="316">
        <v>9.9694104734386535</v>
      </c>
      <c r="F107" s="316">
        <v>11.0244291557501</v>
      </c>
      <c r="G107" s="316">
        <v>10.78758197386172</v>
      </c>
      <c r="H107" s="316">
        <v>12.059411861542561</v>
      </c>
      <c r="I107" s="316">
        <v>11.480574557515981</v>
      </c>
      <c r="J107" s="316">
        <v>11.002187882026981</v>
      </c>
      <c r="K107" s="316">
        <v>14.586431838145399</v>
      </c>
      <c r="L107" s="316">
        <v>13.98503663709714</v>
      </c>
      <c r="M107" s="316">
        <v>10.47941421238983</v>
      </c>
      <c r="N107" s="316">
        <v>5.9942383629843814</v>
      </c>
      <c r="O107" s="316">
        <v>6.7010690760386797</v>
      </c>
      <c r="P107" s="316">
        <v>6.6235637503090663</v>
      </c>
      <c r="Q107" s="316">
        <v>10.79989977312586</v>
      </c>
      <c r="R107" s="316">
        <v>10.530797719551231</v>
      </c>
      <c r="S107" s="316">
        <v>9.5372052770351541</v>
      </c>
      <c r="T107" s="316">
        <v>15.6553244049577</v>
      </c>
      <c r="U107" s="316">
        <v>16.875007975628868</v>
      </c>
      <c r="V107" s="316">
        <v>17.46409938829385</v>
      </c>
      <c r="W107" s="316">
        <v>14.066241498123061</v>
      </c>
      <c r="X107" s="316">
        <v>12.562451238996459</v>
      </c>
      <c r="Y107" s="316">
        <v>15.142377992314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15.583873516824109</v>
      </c>
      <c r="C110" s="223">
        <v>14.320916360811729</v>
      </c>
      <c r="D110" s="223">
        <v>15.12313979889556</v>
      </c>
      <c r="E110" s="223">
        <v>18.423750587771561</v>
      </c>
      <c r="F110" s="223">
        <v>17.330646645552459</v>
      </c>
      <c r="G110" s="223">
        <v>20.263484079592509</v>
      </c>
      <c r="H110" s="223">
        <v>20.86139396179</v>
      </c>
      <c r="I110" s="223">
        <v>34.407838039951649</v>
      </c>
      <c r="J110" s="223">
        <v>33.940213347160231</v>
      </c>
      <c r="K110" s="223">
        <v>37.130047131469958</v>
      </c>
      <c r="L110" s="223">
        <v>35.552914568402102</v>
      </c>
      <c r="M110" s="223">
        <v>30.77481084720274</v>
      </c>
      <c r="N110" s="223">
        <v>32.51877471898225</v>
      </c>
      <c r="O110" s="223">
        <v>33.106997520408868</v>
      </c>
      <c r="P110" s="223">
        <v>36.923150911520132</v>
      </c>
      <c r="Q110" s="223">
        <v>37.888323516901288</v>
      </c>
      <c r="R110" s="223">
        <v>40.559591385589698</v>
      </c>
      <c r="S110" s="223">
        <v>36.980266414099773</v>
      </c>
      <c r="T110" s="223">
        <v>36.075947370244002</v>
      </c>
      <c r="U110" s="223">
        <v>39.267315818474067</v>
      </c>
      <c r="V110" s="223">
        <v>39.816371531300632</v>
      </c>
      <c r="W110" s="223">
        <v>39.679647513441807</v>
      </c>
      <c r="X110" s="223">
        <v>42.580293828418689</v>
      </c>
      <c r="Y110" s="223">
        <v>31.277469506515079</v>
      </c>
      <c r="DA110" s="89" t="s">
        <v>1222</v>
      </c>
    </row>
    <row r="111" spans="1:105" ht="12" customHeight="1" x14ac:dyDescent="0.25">
      <c r="A111" s="55" t="s">
        <v>91</v>
      </c>
      <c r="B111" s="259">
        <v>2.2022098101072231E-2</v>
      </c>
      <c r="C111" s="259">
        <v>2.1854769470039979E-2</v>
      </c>
      <c r="D111" s="259">
        <v>2.2829285885256009E-2</v>
      </c>
      <c r="E111" s="259">
        <v>2.8202629756639491E-2</v>
      </c>
      <c r="F111" s="259">
        <v>3.3361719898344827E-2</v>
      </c>
      <c r="G111" s="259">
        <v>3.9436361969715353E-2</v>
      </c>
      <c r="H111" s="259">
        <v>4.1975272727199441E-2</v>
      </c>
      <c r="I111" s="259">
        <v>6.8528111678096526E-2</v>
      </c>
      <c r="J111" s="259">
        <v>7.2430970912712514E-2</v>
      </c>
      <c r="K111" s="259">
        <v>7.4079653757570932E-2</v>
      </c>
      <c r="L111" s="259">
        <v>6.7292062260219679E-2</v>
      </c>
      <c r="M111" s="259">
        <v>6.565189410501425E-2</v>
      </c>
      <c r="N111" s="259">
        <v>7.3666465330871941E-2</v>
      </c>
      <c r="O111" s="259">
        <v>7.406516611287299E-2</v>
      </c>
      <c r="P111" s="259">
        <v>8.4870029437385613E-2</v>
      </c>
      <c r="Q111" s="259">
        <v>9.4174606936151067E-2</v>
      </c>
      <c r="R111" s="259">
        <v>0.16819572824394519</v>
      </c>
      <c r="S111" s="259">
        <v>0.14919268918898421</v>
      </c>
      <c r="T111" s="259">
        <v>0.15485896149093731</v>
      </c>
      <c r="U111" s="259">
        <v>0.15165139951236589</v>
      </c>
      <c r="V111" s="259">
        <v>0.15677609106025259</v>
      </c>
      <c r="W111" s="259">
        <v>0.12543235312207859</v>
      </c>
      <c r="X111" s="259">
        <v>0.14203996314611611</v>
      </c>
      <c r="Y111" s="259">
        <v>0.1025795784525043</v>
      </c>
      <c r="DA111" s="67" t="s">
        <v>1223</v>
      </c>
    </row>
    <row r="112" spans="1:105" ht="12" customHeight="1" x14ac:dyDescent="0.25">
      <c r="A112" s="173" t="s">
        <v>92</v>
      </c>
      <c r="B112" s="224">
        <v>4.7360505830968562E-2</v>
      </c>
      <c r="C112" s="224">
        <v>4.7000650536104277E-2</v>
      </c>
      <c r="D112" s="224">
        <v>4.9096435876510448E-2</v>
      </c>
      <c r="E112" s="224">
        <v>6.0652295930556148E-2</v>
      </c>
      <c r="F112" s="224">
        <v>7.1747384037843809E-2</v>
      </c>
      <c r="G112" s="224">
        <v>8.4811449047534335E-2</v>
      </c>
      <c r="H112" s="224">
        <v>9.0271605349729736E-2</v>
      </c>
      <c r="I112" s="224">
        <v>0.1473758775308395</v>
      </c>
      <c r="J112" s="224">
        <v>0.15576932790464751</v>
      </c>
      <c r="K112" s="224">
        <v>0.159314968884402</v>
      </c>
      <c r="L112" s="224">
        <v>0.14471764190796441</v>
      </c>
      <c r="M112" s="224">
        <v>0.14119031253535591</v>
      </c>
      <c r="N112" s="224">
        <v>0.15842636995063319</v>
      </c>
      <c r="O112" s="224">
        <v>0.159283811899357</v>
      </c>
      <c r="P112" s="224">
        <v>0.1825206438367501</v>
      </c>
      <c r="Q112" s="224">
        <v>0.20253097595235911</v>
      </c>
      <c r="R112" s="224">
        <v>0.36172006553061009</v>
      </c>
      <c r="S112" s="224">
        <v>0.32085231815077309</v>
      </c>
      <c r="T112" s="224">
        <v>0.3363260496899742</v>
      </c>
      <c r="U112" s="224">
        <v>0.32613999619456102</v>
      </c>
      <c r="V112" s="224">
        <v>0.33716110702703839</v>
      </c>
      <c r="W112" s="224">
        <v>0.26975357498480462</v>
      </c>
      <c r="X112" s="224">
        <v>0.3054697364409914</v>
      </c>
      <c r="Y112" s="224">
        <v>0.2206066243616264</v>
      </c>
      <c r="DA112" s="177" t="s">
        <v>1224</v>
      </c>
    </row>
    <row r="113" spans="1:105" ht="12" customHeight="1" x14ac:dyDescent="0.25">
      <c r="A113" s="173" t="s">
        <v>93</v>
      </c>
      <c r="B113" s="224">
        <v>0.30463989004720221</v>
      </c>
      <c r="C113" s="224">
        <v>0.30232517073546988</v>
      </c>
      <c r="D113" s="224">
        <v>0.3158060194819457</v>
      </c>
      <c r="E113" s="224">
        <v>0.39013748774855811</v>
      </c>
      <c r="F113" s="224">
        <v>0.46150510432620823</v>
      </c>
      <c r="G113" s="224">
        <v>0.54553789194730784</v>
      </c>
      <c r="H113" s="224">
        <v>0.58065959063604256</v>
      </c>
      <c r="I113" s="224">
        <v>0.9471099011417502</v>
      </c>
      <c r="J113" s="224">
        <v>1.001964613616289</v>
      </c>
      <c r="K113" s="224">
        <v>1.024771457826829</v>
      </c>
      <c r="L113" s="224">
        <v>0.93087617509998766</v>
      </c>
      <c r="M113" s="224">
        <v>0.90818711776460215</v>
      </c>
      <c r="N113" s="224">
        <v>1.019055668336625</v>
      </c>
      <c r="O113" s="224">
        <v>1.0245710448385861</v>
      </c>
      <c r="P113" s="224">
        <v>1.174038745874497</v>
      </c>
      <c r="Q113" s="224">
        <v>1.3027524339686181</v>
      </c>
      <c r="R113" s="224">
        <v>2.326714190604291</v>
      </c>
      <c r="S113" s="224">
        <v>2.0638380694601328</v>
      </c>
      <c r="T113" s="224">
        <v>2.1382715699553358</v>
      </c>
      <c r="U113" s="224">
        <v>2.0978503256554881</v>
      </c>
      <c r="V113" s="224">
        <v>2.168742093665458</v>
      </c>
      <c r="W113" s="224">
        <v>1.7351524858392751</v>
      </c>
      <c r="X113" s="224">
        <v>1.964891744489806</v>
      </c>
      <c r="Y113" s="224">
        <v>1.419021537250247</v>
      </c>
      <c r="DA113" s="177" t="s">
        <v>1225</v>
      </c>
    </row>
    <row r="114" spans="1:105" ht="12" customHeight="1" x14ac:dyDescent="0.25">
      <c r="A114" s="173" t="s">
        <v>94</v>
      </c>
      <c r="B114" s="224">
        <v>0.42485976946477172</v>
      </c>
      <c r="C114" s="224">
        <v>0.42163159368974162</v>
      </c>
      <c r="D114" s="224">
        <v>0.44043238267942281</v>
      </c>
      <c r="E114" s="224">
        <v>0.54409723913284935</v>
      </c>
      <c r="F114" s="224">
        <v>0.64362862066575544</v>
      </c>
      <c r="G114" s="224">
        <v>0.76082322302282246</v>
      </c>
      <c r="H114" s="224">
        <v>0.80980497917364991</v>
      </c>
      <c r="I114" s="224">
        <v>1.3220737459159111</v>
      </c>
      <c r="J114" s="224">
        <v>1.3973693815570789</v>
      </c>
      <c r="K114" s="224">
        <v>1.429176478690706</v>
      </c>
      <c r="L114" s="224">
        <v>1.298227349976885</v>
      </c>
      <c r="M114" s="224">
        <v>1.26658452189094</v>
      </c>
      <c r="N114" s="224">
        <v>1.421205070203325</v>
      </c>
      <c r="O114" s="224">
        <v>1.4288969768304289</v>
      </c>
      <c r="P114" s="224">
        <v>1.6373490380319591</v>
      </c>
      <c r="Q114" s="224">
        <v>1.8168569410913911</v>
      </c>
      <c r="R114" s="224">
        <v>3.2449041866361799</v>
      </c>
      <c r="S114" s="224">
        <v>2.878289400208192</v>
      </c>
      <c r="T114" s="224">
        <v>3.017100544623923</v>
      </c>
      <c r="U114" s="224">
        <v>2.9257238951585949</v>
      </c>
      <c r="V114" s="224">
        <v>3.0245916442540919</v>
      </c>
      <c r="W114" s="224">
        <v>2.419894797774762</v>
      </c>
      <c r="X114" s="224">
        <v>2.740295939109695</v>
      </c>
      <c r="Y114" s="224">
        <v>1.979009259385802</v>
      </c>
      <c r="DA114" s="177" t="s">
        <v>1226</v>
      </c>
    </row>
    <row r="115" spans="1:105" ht="12" customHeight="1" x14ac:dyDescent="0.25">
      <c r="A115" s="56" t="s">
        <v>95</v>
      </c>
      <c r="B115" s="260">
        <v>0.66564502889524046</v>
      </c>
      <c r="C115" s="260">
        <v>0.66415107251206007</v>
      </c>
      <c r="D115" s="260">
        <v>0.68090183907258828</v>
      </c>
      <c r="E115" s="260">
        <v>0.75545120810745314</v>
      </c>
      <c r="F115" s="260">
        <v>0.84715386119071967</v>
      </c>
      <c r="G115" s="260">
        <v>1.0006768318666801</v>
      </c>
      <c r="H115" s="260">
        <v>1.049338240049122</v>
      </c>
      <c r="I115" s="260">
        <v>1.7132982062599811</v>
      </c>
      <c r="J115" s="260">
        <v>1.849288006299731</v>
      </c>
      <c r="K115" s="260">
        <v>2.0059562790673602</v>
      </c>
      <c r="L115" s="260">
        <v>1.968213408294744</v>
      </c>
      <c r="M115" s="260">
        <v>1.7961428033219879</v>
      </c>
      <c r="N115" s="260">
        <v>1.934547986589169</v>
      </c>
      <c r="O115" s="260">
        <v>1.9749644837667339</v>
      </c>
      <c r="P115" s="260">
        <v>2.2165155440736122</v>
      </c>
      <c r="Q115" s="260">
        <v>2.3337910814673961</v>
      </c>
      <c r="R115" s="260">
        <v>2.1500876496268879</v>
      </c>
      <c r="S115" s="260">
        <v>1.917335688215154</v>
      </c>
      <c r="T115" s="260">
        <v>1.7640049169179131</v>
      </c>
      <c r="U115" s="260">
        <v>1.8917473998562691</v>
      </c>
      <c r="V115" s="260">
        <v>1.9309849036545581</v>
      </c>
      <c r="W115" s="260">
        <v>1.9773065277680359</v>
      </c>
      <c r="X115" s="260">
        <v>2.2119896514791688</v>
      </c>
      <c r="Y115" s="260">
        <v>1.6684567260385179</v>
      </c>
      <c r="DA115" s="68" t="s">
        <v>1227</v>
      </c>
    </row>
    <row r="116" spans="1:105" ht="12" customHeight="1" x14ac:dyDescent="0.25">
      <c r="A116" s="37" t="s">
        <v>159</v>
      </c>
      <c r="B116" s="226">
        <v>4.6901871635416571E-2</v>
      </c>
      <c r="C116" s="226">
        <v>0.1753389920775647</v>
      </c>
      <c r="D116" s="226">
        <v>0.17966871344833141</v>
      </c>
      <c r="E116" s="226">
        <v>0.17500944687343609</v>
      </c>
      <c r="F116" s="226">
        <v>0.14775391086787851</v>
      </c>
      <c r="G116" s="226">
        <v>0.16541466241135569</v>
      </c>
      <c r="H116" s="226">
        <v>0.16462909029238121</v>
      </c>
      <c r="I116" s="226">
        <v>0.25417805154582213</v>
      </c>
      <c r="J116" s="226">
        <v>0.30714785195715738</v>
      </c>
      <c r="K116" s="226">
        <v>0.4050696112650099</v>
      </c>
      <c r="L116" s="226">
        <v>0.37071481948826679</v>
      </c>
      <c r="M116" s="226">
        <v>0.24322323699332449</v>
      </c>
      <c r="N116" s="226">
        <v>0.22836977730542959</v>
      </c>
      <c r="O116" s="226">
        <v>0.26581337351430118</v>
      </c>
      <c r="P116" s="226">
        <v>0.1902712177676113</v>
      </c>
      <c r="Q116" s="226">
        <v>0.13429913575958</v>
      </c>
      <c r="R116" s="226">
        <v>0.1170026791676317</v>
      </c>
      <c r="S116" s="226">
        <v>0.1191657403888825</v>
      </c>
      <c r="T116" s="226">
        <v>0.1063267380410753</v>
      </c>
      <c r="U116" s="226">
        <v>0.1329211175330621</v>
      </c>
      <c r="V116" s="226">
        <v>0.1153602486113984</v>
      </c>
      <c r="W116" s="226">
        <v>2.3941073560456251E-2</v>
      </c>
      <c r="X116" s="226">
        <v>0.28996575454315959</v>
      </c>
      <c r="Y116" s="226">
        <v>0.11844932125598991</v>
      </c>
      <c r="DA116" s="69" t="s">
        <v>1228</v>
      </c>
    </row>
    <row r="117" spans="1:105" ht="12" customHeight="1" x14ac:dyDescent="0.25">
      <c r="A117" s="37" t="s">
        <v>35</v>
      </c>
      <c r="B117" s="226">
        <v>0.3823999913453377</v>
      </c>
      <c r="C117" s="226">
        <v>0.27844456779042792</v>
      </c>
      <c r="D117" s="226">
        <v>0.26898237632199279</v>
      </c>
      <c r="E117" s="226">
        <v>0.2391541619783108</v>
      </c>
      <c r="F117" s="226">
        <v>0.270309436126009</v>
      </c>
      <c r="G117" s="226">
        <v>0.33916539188099898</v>
      </c>
      <c r="H117" s="226">
        <v>0.35274658609807302</v>
      </c>
      <c r="I117" s="226">
        <v>0.57546645583239708</v>
      </c>
      <c r="J117" s="226">
        <v>0.62830154660260562</v>
      </c>
      <c r="K117" s="226">
        <v>0.80806370404897843</v>
      </c>
      <c r="L117" s="226">
        <v>0.98100707601143111</v>
      </c>
      <c r="M117" s="226">
        <v>0.90174563357312831</v>
      </c>
      <c r="N117" s="226">
        <v>0.91226215586748327</v>
      </c>
      <c r="O117" s="226">
        <v>0.95227936601120788</v>
      </c>
      <c r="P117" s="226">
        <v>1.102149948995939</v>
      </c>
      <c r="Q117" s="226">
        <v>1.101010736800669</v>
      </c>
      <c r="R117" s="226">
        <v>0.92669529933304806</v>
      </c>
      <c r="S117" s="226">
        <v>0.86911427502920602</v>
      </c>
      <c r="T117" s="226">
        <v>0.91422858005106178</v>
      </c>
      <c r="U117" s="226">
        <v>0.97641557449384786</v>
      </c>
      <c r="V117" s="226">
        <v>1.037430453493454</v>
      </c>
      <c r="W117" s="226">
        <v>1.3006695010659779</v>
      </c>
      <c r="X117" s="226">
        <v>1.0105846336483479</v>
      </c>
      <c r="Y117" s="226">
        <v>0.97967052180823422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0.23634316591448609</v>
      </c>
      <c r="C120" s="226">
        <v>0.21036751264406739</v>
      </c>
      <c r="D120" s="226">
        <v>0.23225074930226411</v>
      </c>
      <c r="E120" s="226">
        <v>0.34128759925570629</v>
      </c>
      <c r="F120" s="226">
        <v>0.42909051419683208</v>
      </c>
      <c r="G120" s="226">
        <v>0.49609677757432508</v>
      </c>
      <c r="H120" s="226">
        <v>0.53196256365866745</v>
      </c>
      <c r="I120" s="226">
        <v>0.88365369888176171</v>
      </c>
      <c r="J120" s="226">
        <v>0.91383860773996772</v>
      </c>
      <c r="K120" s="226">
        <v>0.79282296375337158</v>
      </c>
      <c r="L120" s="226">
        <v>0.61649151279504566</v>
      </c>
      <c r="M120" s="226">
        <v>0.65117393275553537</v>
      </c>
      <c r="N120" s="226">
        <v>0.79391605341625648</v>
      </c>
      <c r="O120" s="226">
        <v>0.75687174424122461</v>
      </c>
      <c r="P120" s="226">
        <v>0.92409437731006128</v>
      </c>
      <c r="Q120" s="226">
        <v>1.0984812089071481</v>
      </c>
      <c r="R120" s="226">
        <v>1.1063896711262089</v>
      </c>
      <c r="S120" s="226">
        <v>0.92905567279706547</v>
      </c>
      <c r="T120" s="226">
        <v>0.74344959882577533</v>
      </c>
      <c r="U120" s="226">
        <v>0.78241070782935951</v>
      </c>
      <c r="V120" s="226">
        <v>0.77819420154970598</v>
      </c>
      <c r="W120" s="226">
        <v>0.65269595314160156</v>
      </c>
      <c r="X120" s="226">
        <v>0.91143926328766101</v>
      </c>
      <c r="Y120" s="226">
        <v>0.57033688297429397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9.0253530410255678</v>
      </c>
      <c r="C121" s="261">
        <f t="shared" si="4"/>
        <v>8.1114637086415282</v>
      </c>
      <c r="D121" s="261">
        <f t="shared" si="4"/>
        <v>8.6451696300776213</v>
      </c>
      <c r="E121" s="261">
        <f t="shared" si="4"/>
        <v>11.062331840059636</v>
      </c>
      <c r="F121" s="261">
        <f t="shared" si="4"/>
        <v>9.4107754949099593</v>
      </c>
      <c r="G121" s="261">
        <f t="shared" si="4"/>
        <v>10.979842051872886</v>
      </c>
      <c r="H121" s="261">
        <f t="shared" si="4"/>
        <v>11.186617482074448</v>
      </c>
      <c r="I121" s="261">
        <f t="shared" si="4"/>
        <v>18.549364858010243</v>
      </c>
      <c r="J121" s="261">
        <f t="shared" si="4"/>
        <v>17.015875395240904</v>
      </c>
      <c r="K121" s="261">
        <f t="shared" si="4"/>
        <v>19.034933719037678</v>
      </c>
      <c r="L121" s="261">
        <f t="shared" si="4"/>
        <v>18.166745517765513</v>
      </c>
      <c r="M121" s="261">
        <f t="shared" si="4"/>
        <v>15.011364110706589</v>
      </c>
      <c r="N121" s="261">
        <f t="shared" si="4"/>
        <v>15.489028115266933</v>
      </c>
      <c r="O121" s="261">
        <f t="shared" si="4"/>
        <v>15.81777559351014</v>
      </c>
      <c r="P121" s="261">
        <f t="shared" si="4"/>
        <v>17.452951245697296</v>
      </c>
      <c r="Q121" s="261">
        <f t="shared" si="4"/>
        <v>17.381467648977992</v>
      </c>
      <c r="R121" s="261">
        <f t="shared" si="4"/>
        <v>16.48280724110748</v>
      </c>
      <c r="S121" s="261">
        <f t="shared" si="4"/>
        <v>15.410261693001004</v>
      </c>
      <c r="T121" s="261">
        <f t="shared" si="4"/>
        <v>14.997604450487181</v>
      </c>
      <c r="U121" s="261">
        <f t="shared" si="4"/>
        <v>17.364454332815608</v>
      </c>
      <c r="V121" s="261">
        <f t="shared" si="4"/>
        <v>17.502497051041093</v>
      </c>
      <c r="W121" s="261">
        <f t="shared" si="4"/>
        <v>18.776522044417501</v>
      </c>
      <c r="X121" s="261">
        <f t="shared" si="4"/>
        <v>19.385031815191073</v>
      </c>
      <c r="Y121" s="261">
        <f t="shared" si="4"/>
        <v>14.217629690806085</v>
      </c>
      <c r="DA121" s="70"/>
    </row>
    <row r="122" spans="1:105" ht="12" customHeight="1" x14ac:dyDescent="0.25">
      <c r="A122" s="60" t="s">
        <v>1052</v>
      </c>
      <c r="B122" s="262">
        <v>9.0214610261769437</v>
      </c>
      <c r="C122" s="262">
        <v>8.1076012661576069</v>
      </c>
      <c r="D122" s="262">
        <v>8.641134959119336</v>
      </c>
      <c r="E122" s="262">
        <v>11.05734752597297</v>
      </c>
      <c r="F122" s="262">
        <v>9.4048794032376719</v>
      </c>
      <c r="G122" s="262">
        <v>10.972872375066551</v>
      </c>
      <c r="H122" s="262">
        <v>11.17919909786875</v>
      </c>
      <c r="I122" s="262">
        <v>18.53725373095163</v>
      </c>
      <c r="J122" s="262">
        <v>17.003074507105779</v>
      </c>
      <c r="K122" s="262">
        <v>19.021841455481219</v>
      </c>
      <c r="L122" s="262">
        <v>18.154852840496101</v>
      </c>
      <c r="M122" s="262">
        <v>14.999761304038291</v>
      </c>
      <c r="N122" s="262">
        <v>15.476008875428951</v>
      </c>
      <c r="O122" s="262">
        <v>15.80468589038766</v>
      </c>
      <c r="P122" s="262">
        <v>17.437951974816858</v>
      </c>
      <c r="Q122" s="262">
        <v>17.364940856388561</v>
      </c>
      <c r="R122" s="262">
        <v>16.46748057530252</v>
      </c>
      <c r="S122" s="262">
        <v>15.396876670380029</v>
      </c>
      <c r="T122" s="262">
        <v>14.98581174902494</v>
      </c>
      <c r="U122" s="262">
        <v>17.351946612883939</v>
      </c>
      <c r="V122" s="262">
        <v>17.489676255932949</v>
      </c>
      <c r="W122" s="262">
        <v>18.76435298076569</v>
      </c>
      <c r="X122" s="262">
        <v>19.370141030220271</v>
      </c>
      <c r="Y122" s="262">
        <v>14.20687574233061</v>
      </c>
      <c r="DA122" s="72" t="s">
        <v>1233</v>
      </c>
    </row>
    <row r="123" spans="1:105" ht="12" customHeight="1" x14ac:dyDescent="0.25">
      <c r="A123" s="64" t="s">
        <v>28</v>
      </c>
      <c r="B123" s="229">
        <v>2.0736163326745989</v>
      </c>
      <c r="C123" s="229">
        <v>2.0440174986968449</v>
      </c>
      <c r="D123" s="229">
        <v>2.0672272802916041</v>
      </c>
      <c r="E123" s="229">
        <v>1.0902160620841661</v>
      </c>
      <c r="F123" s="229">
        <v>1.5283272848576579</v>
      </c>
      <c r="G123" s="229">
        <v>1.8928832463621921</v>
      </c>
      <c r="H123" s="229">
        <v>1.81632189146736</v>
      </c>
      <c r="I123" s="229">
        <v>3.0050255296469111</v>
      </c>
      <c r="J123" s="229">
        <v>6.6286459522674646</v>
      </c>
      <c r="K123" s="229">
        <v>6.6403480249633349</v>
      </c>
      <c r="L123" s="229">
        <v>7.6192440491068476</v>
      </c>
      <c r="M123" s="229">
        <v>6.9786579069583841</v>
      </c>
      <c r="N123" s="229">
        <v>7.7694727200003886</v>
      </c>
      <c r="O123" s="229">
        <v>7.6486948492952287</v>
      </c>
      <c r="P123" s="229">
        <v>8.8428689498923543</v>
      </c>
      <c r="Q123" s="229">
        <v>8.883018180372332</v>
      </c>
      <c r="R123" s="229">
        <v>8.812882021248857</v>
      </c>
      <c r="S123" s="229">
        <v>7.5531540110795516</v>
      </c>
      <c r="T123" s="229">
        <v>6.6389803554096147</v>
      </c>
      <c r="U123" s="229">
        <v>6.3556059672981604</v>
      </c>
      <c r="V123" s="229">
        <v>5.7537109764261922</v>
      </c>
      <c r="W123" s="229">
        <v>6.0271119406939384</v>
      </c>
      <c r="X123" s="229">
        <v>7.2915379858937728</v>
      </c>
      <c r="Y123" s="229">
        <v>5.1156269662332949</v>
      </c>
      <c r="DA123" s="73" t="s">
        <v>1234</v>
      </c>
    </row>
    <row r="124" spans="1:105" ht="12" customHeight="1" x14ac:dyDescent="0.25">
      <c r="A124" s="64" t="s">
        <v>30</v>
      </c>
      <c r="B124" s="229">
        <v>2.3127767863421989</v>
      </c>
      <c r="C124" s="229">
        <v>2.029766273024002</v>
      </c>
      <c r="D124" s="229">
        <v>2.2471808364432659</v>
      </c>
      <c r="E124" s="229">
        <v>2.7158694280341038</v>
      </c>
      <c r="F124" s="229">
        <v>3.223917564133294</v>
      </c>
      <c r="G124" s="229">
        <v>3.2168442944780722</v>
      </c>
      <c r="H124" s="229">
        <v>3.7097924592075171</v>
      </c>
      <c r="I124" s="229">
        <v>6.4591067604853576</v>
      </c>
      <c r="J124" s="229">
        <v>6.0746353589632154</v>
      </c>
      <c r="K124" s="229">
        <v>7.0503627503021118</v>
      </c>
      <c r="L124" s="229">
        <v>5.6074093495566268</v>
      </c>
      <c r="M124" s="229">
        <v>3.4749535093142518</v>
      </c>
      <c r="N124" s="229">
        <v>2.9560217076271398</v>
      </c>
      <c r="O124" s="229">
        <v>3.5848352649202622</v>
      </c>
      <c r="P124" s="229">
        <v>3.5907042918385002</v>
      </c>
      <c r="Q124" s="229">
        <v>2.8768706031311879</v>
      </c>
      <c r="R124" s="229">
        <v>2.8561433676027459</v>
      </c>
      <c r="S124" s="229">
        <v>3.1673657132117521</v>
      </c>
      <c r="T124" s="229">
        <v>2.7242175663119901</v>
      </c>
      <c r="U124" s="229">
        <v>4.2635905349141856</v>
      </c>
      <c r="V124" s="229">
        <v>4.6638832931171006</v>
      </c>
      <c r="W124" s="229">
        <v>5.4673201497385149</v>
      </c>
      <c r="X124" s="229">
        <v>3.6392461058693999</v>
      </c>
      <c r="Y124" s="229">
        <v>2.531156604464845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1.6707389589979142E-2</v>
      </c>
      <c r="L125" s="229">
        <v>2.5626820975429371E-2</v>
      </c>
      <c r="M125" s="229">
        <v>2.305582515375949E-2</v>
      </c>
      <c r="N125" s="229">
        <v>2.5208645696716339E-2</v>
      </c>
      <c r="O125" s="229">
        <v>3.2828809322630208E-2</v>
      </c>
      <c r="P125" s="229">
        <v>2.8931719948704939E-2</v>
      </c>
      <c r="Q125" s="229">
        <v>5.2361407189943289E-2</v>
      </c>
      <c r="R125" s="229">
        <v>5.9778846144746767E-2</v>
      </c>
      <c r="S125" s="229">
        <v>5.2550904529365991E-2</v>
      </c>
      <c r="T125" s="229">
        <v>4.6952056144401073E-2</v>
      </c>
      <c r="U125" s="229">
        <v>4.9840724956037342E-2</v>
      </c>
      <c r="V125" s="229">
        <v>3.9327317703740129E-2</v>
      </c>
      <c r="W125" s="229">
        <v>4.8412363135613243E-2</v>
      </c>
      <c r="X125" s="229">
        <v>7.48096226765331E-2</v>
      </c>
      <c r="Y125" s="229">
        <v>6.2972305176274043E-2</v>
      </c>
      <c r="DA125" s="73" t="s">
        <v>1236</v>
      </c>
    </row>
    <row r="126" spans="1:105" ht="12" customHeight="1" x14ac:dyDescent="0.25">
      <c r="A126" s="64" t="s">
        <v>159</v>
      </c>
      <c r="B126" s="229">
        <v>3.6468316907466013E-2</v>
      </c>
      <c r="C126" s="229">
        <v>0.18112122958726079</v>
      </c>
      <c r="D126" s="229">
        <v>0.1715429721095213</v>
      </c>
      <c r="E126" s="229">
        <v>0.1536148798573736</v>
      </c>
      <c r="F126" s="229">
        <v>0.20797543692799461</v>
      </c>
      <c r="G126" s="229">
        <v>0.24821908763175951</v>
      </c>
      <c r="H126" s="229">
        <v>0.26411937077002229</v>
      </c>
      <c r="I126" s="229">
        <v>0.39323421021336652</v>
      </c>
      <c r="J126" s="229">
        <v>0.53948666357015318</v>
      </c>
      <c r="K126" s="229">
        <v>0.70197950499879147</v>
      </c>
      <c r="L126" s="229">
        <v>0.65347952571374435</v>
      </c>
      <c r="M126" s="229">
        <v>0.52101042864586311</v>
      </c>
      <c r="N126" s="229">
        <v>0.52649781673009766</v>
      </c>
      <c r="O126" s="229">
        <v>0.62247655971211968</v>
      </c>
      <c r="P126" s="229">
        <v>0.44795627130537141</v>
      </c>
      <c r="Q126" s="229">
        <v>0.35972644676803789</v>
      </c>
      <c r="R126" s="229">
        <v>0.2822138242964442</v>
      </c>
      <c r="S126" s="229">
        <v>0.26492905687784402</v>
      </c>
      <c r="T126" s="229">
        <v>0.22651801849682171</v>
      </c>
      <c r="U126" s="229">
        <v>0.248149596323163</v>
      </c>
      <c r="V126" s="229">
        <v>0.23105450140465461</v>
      </c>
      <c r="W126" s="229">
        <v>4.2283243923671263E-2</v>
      </c>
      <c r="X126" s="229">
        <v>0.61832897271062581</v>
      </c>
      <c r="Y126" s="229">
        <v>0.27835539788833641</v>
      </c>
      <c r="DA126" s="73" t="s">
        <v>1237</v>
      </c>
    </row>
    <row r="127" spans="1:105" ht="12" customHeight="1" x14ac:dyDescent="0.25">
      <c r="A127" s="64" t="s">
        <v>32</v>
      </c>
      <c r="B127" s="229">
        <v>0.56611896659982097</v>
      </c>
      <c r="C127" s="229">
        <v>0.31322746088147041</v>
      </c>
      <c r="D127" s="229">
        <v>0.34917752260872531</v>
      </c>
      <c r="E127" s="229">
        <v>0.27297135676731998</v>
      </c>
      <c r="F127" s="229">
        <v>0.40710141452824639</v>
      </c>
      <c r="G127" s="229">
        <v>0.26567327165964238</v>
      </c>
      <c r="H127" s="229">
        <v>0.25674067156067493</v>
      </c>
      <c r="I127" s="229">
        <v>0.38838911110342639</v>
      </c>
      <c r="J127" s="229">
        <v>9.838989627335161E-2</v>
      </c>
      <c r="K127" s="229">
        <v>0.17265559772740091</v>
      </c>
      <c r="L127" s="229">
        <v>9.8087853851961559E-2</v>
      </c>
      <c r="M127" s="229">
        <v>0.1058964849664118</v>
      </c>
      <c r="N127" s="229">
        <v>9.0054861073742887E-2</v>
      </c>
      <c r="O127" s="229">
        <v>6.9108875703081982E-2</v>
      </c>
      <c r="P127" s="229">
        <v>7.3824784515187036E-2</v>
      </c>
      <c r="Q127" s="229">
        <v>0.11223173436841299</v>
      </c>
      <c r="R127" s="229">
        <v>7.626755132973119E-2</v>
      </c>
      <c r="S127" s="229">
        <v>5.3644907398885201E-2</v>
      </c>
      <c r="T127" s="229">
        <v>4.4660467634830628E-2</v>
      </c>
      <c r="U127" s="229">
        <v>3.6731292002248901E-2</v>
      </c>
      <c r="V127" s="229">
        <v>2.6045864725152169E-2</v>
      </c>
      <c r="W127" s="229">
        <v>3.3205632004943822E-2</v>
      </c>
      <c r="X127" s="229">
        <v>3.120771097294248E-2</v>
      </c>
      <c r="Y127" s="229">
        <v>2.7520788198080921E-2</v>
      </c>
      <c r="DA127" s="73" t="s">
        <v>1238</v>
      </c>
    </row>
    <row r="128" spans="1:105" ht="12" customHeight="1" x14ac:dyDescent="0.25">
      <c r="A128" s="64" t="s">
        <v>33</v>
      </c>
      <c r="B128" s="229">
        <v>4.4408528326242827E-2</v>
      </c>
      <c r="C128" s="229">
        <v>4.8249857925990652E-2</v>
      </c>
      <c r="D128" s="229">
        <v>3.2698212447808551E-2</v>
      </c>
      <c r="E128" s="229">
        <v>2.7847990997393171E-2</v>
      </c>
      <c r="F128" s="229">
        <v>0</v>
      </c>
      <c r="G128" s="229">
        <v>6.5703568921685928E-3</v>
      </c>
      <c r="H128" s="229">
        <v>6.4872051229265494E-3</v>
      </c>
      <c r="I128" s="229">
        <v>0</v>
      </c>
      <c r="J128" s="229">
        <v>0</v>
      </c>
      <c r="K128" s="229">
        <v>2.8189527116593869E-2</v>
      </c>
      <c r="L128" s="229">
        <v>0</v>
      </c>
      <c r="M128" s="229">
        <v>1.182105127409055E-2</v>
      </c>
      <c r="N128" s="229">
        <v>1.272360947687351E-2</v>
      </c>
      <c r="O128" s="229">
        <v>1.2497197132749939E-2</v>
      </c>
      <c r="P128" s="229">
        <v>0</v>
      </c>
      <c r="Q128" s="229">
        <v>0</v>
      </c>
      <c r="R128" s="229">
        <v>0</v>
      </c>
      <c r="S128" s="229">
        <v>2.5363211481861602E-3</v>
      </c>
      <c r="T128" s="229">
        <v>3.0066951333535871E-3</v>
      </c>
      <c r="U128" s="229">
        <v>2.9561959289187978E-3</v>
      </c>
      <c r="V128" s="229">
        <v>9.8994039682094538E-4</v>
      </c>
      <c r="W128" s="229">
        <v>8.7993022190634195E-4</v>
      </c>
      <c r="X128" s="229">
        <v>2.2298416043637571E-2</v>
      </c>
      <c r="Y128" s="229">
        <v>8.9971422603711076E-2</v>
      </c>
      <c r="DA128" s="73" t="s">
        <v>1239</v>
      </c>
    </row>
    <row r="129" spans="1:105" ht="12" customHeight="1" x14ac:dyDescent="0.25">
      <c r="A129" s="64" t="s">
        <v>35</v>
      </c>
      <c r="B129" s="229">
        <v>0.28411339359683718</v>
      </c>
      <c r="C129" s="229">
        <v>0.27483870221558709</v>
      </c>
      <c r="D129" s="229">
        <v>0.24539888536438029</v>
      </c>
      <c r="E129" s="229">
        <v>0.2005848019569362</v>
      </c>
      <c r="F129" s="229">
        <v>0.36356540759691419</v>
      </c>
      <c r="G129" s="229">
        <v>0.48631872334670512</v>
      </c>
      <c r="H129" s="229">
        <v>0.54076027760573819</v>
      </c>
      <c r="I129" s="229">
        <v>0.85071001948163338</v>
      </c>
      <c r="J129" s="229">
        <v>1.0545074367781899</v>
      </c>
      <c r="K129" s="229">
        <v>1.3381002652592251</v>
      </c>
      <c r="L129" s="229">
        <v>1.652389646265173</v>
      </c>
      <c r="M129" s="229">
        <v>1.845753445069972</v>
      </c>
      <c r="N129" s="229">
        <v>2.009675289995815</v>
      </c>
      <c r="O129" s="229">
        <v>2.1308792305389499</v>
      </c>
      <c r="P129" s="229">
        <v>2.479427967021143</v>
      </c>
      <c r="Q129" s="229">
        <v>2.8179870408472052</v>
      </c>
      <c r="R129" s="229">
        <v>2.1358351273923368</v>
      </c>
      <c r="S129" s="229">
        <v>1.8463045858532721</v>
      </c>
      <c r="T129" s="229">
        <v>1.8610727261368609</v>
      </c>
      <c r="U129" s="229">
        <v>1.7418171993049369</v>
      </c>
      <c r="V129" s="229">
        <v>1.9854800625905771</v>
      </c>
      <c r="W129" s="229">
        <v>2.1950272777914299</v>
      </c>
      <c r="X129" s="229">
        <v>2.0591778795288089</v>
      </c>
      <c r="Y129" s="229">
        <v>2.199861802809437</v>
      </c>
      <c r="DA129" s="73" t="s">
        <v>1240</v>
      </c>
    </row>
    <row r="130" spans="1:105" ht="12" customHeight="1" x14ac:dyDescent="0.25">
      <c r="A130" s="64" t="s">
        <v>36</v>
      </c>
      <c r="B130" s="229">
        <v>6.1978225412035138E-3</v>
      </c>
      <c r="C130" s="229">
        <v>1.615236500167842E-2</v>
      </c>
      <c r="D130" s="229">
        <v>3.2369150177080468E-2</v>
      </c>
      <c r="E130" s="229">
        <v>8.3189644052495695E-2</v>
      </c>
      <c r="F130" s="229">
        <v>9.2750712208741634E-2</v>
      </c>
      <c r="G130" s="229">
        <v>0.1117416793388526</v>
      </c>
      <c r="H130" s="229">
        <v>9.826025737791369E-2</v>
      </c>
      <c r="I130" s="229">
        <v>0.19527019554537939</v>
      </c>
      <c r="J130" s="229">
        <v>0.21426223645089859</v>
      </c>
      <c r="K130" s="229">
        <v>0.1684516508441532</v>
      </c>
      <c r="L130" s="229">
        <v>0.21147914158115949</v>
      </c>
      <c r="M130" s="229">
        <v>0.17995146791852679</v>
      </c>
      <c r="N130" s="229">
        <v>0.1871780770391768</v>
      </c>
      <c r="O130" s="229">
        <v>0.19747592649694509</v>
      </c>
      <c r="P130" s="229">
        <v>0.23240070204443081</v>
      </c>
      <c r="Q130" s="229">
        <v>0.23995562712522289</v>
      </c>
      <c r="R130" s="229">
        <v>0.21980372219567129</v>
      </c>
      <c r="S130" s="229">
        <v>0.1904344519457008</v>
      </c>
      <c r="T130" s="229">
        <v>0.1662389048435193</v>
      </c>
      <c r="U130" s="229">
        <v>0.16157675788978071</v>
      </c>
      <c r="V130" s="229">
        <v>7.1315041952935726E-2</v>
      </c>
      <c r="W130" s="229">
        <v>0.14171190438274431</v>
      </c>
      <c r="X130" s="229">
        <v>0.19353754921618291</v>
      </c>
      <c r="Y130" s="229">
        <v>8.8882774015792837E-2</v>
      </c>
      <c r="DA130" s="73" t="s">
        <v>1241</v>
      </c>
    </row>
    <row r="131" spans="1:105" ht="12" customHeight="1" x14ac:dyDescent="0.25">
      <c r="A131" s="64" t="s">
        <v>38</v>
      </c>
      <c r="B131" s="229">
        <v>5.4304116121615321E-2</v>
      </c>
      <c r="C131" s="229">
        <v>5.5070470321617368E-2</v>
      </c>
      <c r="D131" s="229">
        <v>5.550146911739548E-2</v>
      </c>
      <c r="E131" s="229">
        <v>0.115344162344729</v>
      </c>
      <c r="F131" s="229">
        <v>0.15092799087889661</v>
      </c>
      <c r="G131" s="229">
        <v>0.1148346054105067</v>
      </c>
      <c r="H131" s="229">
        <v>0.105226870621509</v>
      </c>
      <c r="I131" s="229">
        <v>0.21462409593781381</v>
      </c>
      <c r="J131" s="229">
        <v>0.14556565010175809</v>
      </c>
      <c r="K131" s="229">
        <v>0.19541808804651009</v>
      </c>
      <c r="L131" s="229">
        <v>0.24377808177050139</v>
      </c>
      <c r="M131" s="229">
        <v>0.20039985363982779</v>
      </c>
      <c r="N131" s="229">
        <v>0.19564266100770561</v>
      </c>
      <c r="O131" s="229">
        <v>0.30821315337823962</v>
      </c>
      <c r="P131" s="229">
        <v>0.37270620907877161</v>
      </c>
      <c r="Q131" s="229">
        <v>0.34405394357654989</v>
      </c>
      <c r="R131" s="229">
        <v>0.25375974703584109</v>
      </c>
      <c r="S131" s="229">
        <v>0.42531928051383988</v>
      </c>
      <c r="T131" s="229">
        <v>0.21012622404743789</v>
      </c>
      <c r="U131" s="229">
        <v>0.1855096423181728</v>
      </c>
      <c r="V131" s="229">
        <v>0.16574619883242089</v>
      </c>
      <c r="W131" s="229">
        <v>0.16599235718909339</v>
      </c>
      <c r="X131" s="229">
        <v>0.15969600826127309</v>
      </c>
      <c r="Y131" s="229">
        <v>8.905571977508013E-2</v>
      </c>
      <c r="DA131" s="73" t="s">
        <v>1242</v>
      </c>
    </row>
    <row r="132" spans="1:105" ht="12" customHeight="1" x14ac:dyDescent="0.25">
      <c r="A132" s="64" t="s">
        <v>39</v>
      </c>
      <c r="B132" s="229">
        <v>3.643456763066959</v>
      </c>
      <c r="C132" s="229">
        <v>3.1451574085031559</v>
      </c>
      <c r="D132" s="229">
        <v>3.4400386305595538</v>
      </c>
      <c r="E132" s="229">
        <v>6.3977091998784523</v>
      </c>
      <c r="F132" s="229">
        <v>3.430313592105926</v>
      </c>
      <c r="G132" s="229">
        <v>4.6297871099466468</v>
      </c>
      <c r="H132" s="229">
        <v>4.3814900941350912</v>
      </c>
      <c r="I132" s="229">
        <v>7.030893808537737</v>
      </c>
      <c r="J132" s="229">
        <v>2.2475813127007491</v>
      </c>
      <c r="K132" s="229">
        <v>2.7096286566331229</v>
      </c>
      <c r="L132" s="229">
        <v>2.0433583716746542</v>
      </c>
      <c r="M132" s="229">
        <v>1.6582613310972001</v>
      </c>
      <c r="N132" s="229">
        <v>1.703533486781293</v>
      </c>
      <c r="O132" s="229">
        <v>1.197676023887456</v>
      </c>
      <c r="P132" s="229">
        <v>1.3691310791724001</v>
      </c>
      <c r="Q132" s="229">
        <v>1.6787358730096691</v>
      </c>
      <c r="R132" s="229">
        <v>1.77079636805614</v>
      </c>
      <c r="S132" s="229">
        <v>1.840637437821631</v>
      </c>
      <c r="T132" s="229">
        <v>3.0640387348661111</v>
      </c>
      <c r="U132" s="229">
        <v>4.3061687019483266</v>
      </c>
      <c r="V132" s="229">
        <v>4.5521230587833568</v>
      </c>
      <c r="W132" s="229">
        <v>4.6424081816838267</v>
      </c>
      <c r="X132" s="229">
        <v>5.2803007790470886</v>
      </c>
      <c r="Y132" s="229">
        <v>3.7234719611657581</v>
      </c>
      <c r="DA132" s="73" t="s">
        <v>1243</v>
      </c>
    </row>
    <row r="133" spans="1:105" ht="12" customHeight="1" x14ac:dyDescent="0.25">
      <c r="A133" s="60" t="s">
        <v>1064</v>
      </c>
      <c r="B133" s="262">
        <v>3.8920148486246472E-3</v>
      </c>
      <c r="C133" s="262">
        <v>3.8624424839213082E-3</v>
      </c>
      <c r="D133" s="262">
        <v>4.0346709582856381E-3</v>
      </c>
      <c r="E133" s="262">
        <v>4.9843140866655117E-3</v>
      </c>
      <c r="F133" s="262">
        <v>5.8960916722867766E-3</v>
      </c>
      <c r="G133" s="262">
        <v>6.9696768063346034E-3</v>
      </c>
      <c r="H133" s="262">
        <v>7.418384205698147E-3</v>
      </c>
      <c r="I133" s="262">
        <v>1.2111127058614529E-2</v>
      </c>
      <c r="J133" s="262">
        <v>1.2800888135125119E-2</v>
      </c>
      <c r="K133" s="262">
        <v>1.309226355645926E-2</v>
      </c>
      <c r="L133" s="262">
        <v>1.189267726941047E-2</v>
      </c>
      <c r="M133" s="262">
        <v>1.160280666829867E-2</v>
      </c>
      <c r="N133" s="262">
        <v>1.301923983798286E-2</v>
      </c>
      <c r="O133" s="262">
        <v>1.3089703122479399E-2</v>
      </c>
      <c r="P133" s="262">
        <v>1.499927088043591E-2</v>
      </c>
      <c r="Q133" s="262">
        <v>1.6526792589431381E-2</v>
      </c>
      <c r="R133" s="262">
        <v>1.532666580495878E-2</v>
      </c>
      <c r="S133" s="262">
        <v>1.338502262097456E-2</v>
      </c>
      <c r="T133" s="262">
        <v>1.1792701462241701E-2</v>
      </c>
      <c r="U133" s="262">
        <v>1.2507719931670739E-2</v>
      </c>
      <c r="V133" s="262">
        <v>1.282079510814319E-2</v>
      </c>
      <c r="W133" s="262">
        <v>1.2169063651811239E-2</v>
      </c>
      <c r="X133" s="262">
        <v>1.489078497080306E-2</v>
      </c>
      <c r="Y133" s="262">
        <v>1.0753948475476151E-2</v>
      </c>
      <c r="DA133" s="72" t="s">
        <v>1244</v>
      </c>
    </row>
    <row r="134" spans="1:105" ht="12" customHeight="1" x14ac:dyDescent="0.25">
      <c r="A134" s="57" t="s">
        <v>1010</v>
      </c>
      <c r="B134" s="261">
        <v>2.3723762047895298</v>
      </c>
      <c r="C134" s="261">
        <v>2.1682296110547239</v>
      </c>
      <c r="D134" s="261">
        <v>2.2713161754194848</v>
      </c>
      <c r="E134" s="261">
        <v>2.312607287636256</v>
      </c>
      <c r="F134" s="261">
        <v>2.362978649318455</v>
      </c>
      <c r="G134" s="261">
        <v>2.7330290338863139</v>
      </c>
      <c r="H134" s="261">
        <v>2.782697852823397</v>
      </c>
      <c r="I134" s="261">
        <v>4.5804144401948452</v>
      </c>
      <c r="J134" s="261">
        <v>5.1414399737994669</v>
      </c>
      <c r="K134" s="261">
        <v>5.676555882160546</v>
      </c>
      <c r="L134" s="261">
        <v>5.6847189987144731</v>
      </c>
      <c r="M134" s="261">
        <v>4.8743218459224238</v>
      </c>
      <c r="N134" s="261">
        <v>5.116453380088946</v>
      </c>
      <c r="O134" s="261">
        <v>5.2283019364462131</v>
      </c>
      <c r="P134" s="261">
        <v>5.8079489256665129</v>
      </c>
      <c r="Q134" s="261">
        <v>5.8390727441997496</v>
      </c>
      <c r="R134" s="261">
        <v>5.4933325865446916</v>
      </c>
      <c r="S134" s="261">
        <v>5.0181315458319791</v>
      </c>
      <c r="T134" s="261">
        <v>4.7484934022177097</v>
      </c>
      <c r="U134" s="261">
        <v>5.1914380630210593</v>
      </c>
      <c r="V134" s="261">
        <v>5.1608190017444064</v>
      </c>
      <c r="W134" s="261">
        <v>5.4860271753301184</v>
      </c>
      <c r="X134" s="261">
        <v>5.8896151371409644</v>
      </c>
      <c r="Y134" s="261">
        <v>4.3833652842730126</v>
      </c>
      <c r="DA134" s="70" t="s">
        <v>1245</v>
      </c>
    </row>
    <row r="135" spans="1:105" ht="12" customHeight="1" x14ac:dyDescent="0.25">
      <c r="A135" s="60" t="s">
        <v>1012</v>
      </c>
      <c r="B135" s="262">
        <v>2.358533612544119</v>
      </c>
      <c r="C135" s="262">
        <v>2.152483313999376</v>
      </c>
      <c r="D135" s="262">
        <v>2.2546089434738992</v>
      </c>
      <c r="E135" s="262">
        <v>2.2749975211828271</v>
      </c>
      <c r="F135" s="262">
        <v>2.310227512997336</v>
      </c>
      <c r="G135" s="262">
        <v>2.667937558126503</v>
      </c>
      <c r="H135" s="262">
        <v>2.706571219466392</v>
      </c>
      <c r="I135" s="262">
        <v>4.4558527288691998</v>
      </c>
      <c r="J135" s="262">
        <v>5.0491589032539794</v>
      </c>
      <c r="K135" s="262">
        <v>5.5944006696920274</v>
      </c>
      <c r="L135" s="262">
        <v>5.627043641906643</v>
      </c>
      <c r="M135" s="262">
        <v>4.8072463815826669</v>
      </c>
      <c r="N135" s="262">
        <v>5.0326912876174994</v>
      </c>
      <c r="O135" s="262">
        <v>5.1459925607812602</v>
      </c>
      <c r="P135" s="262">
        <v>5.7088467222823089</v>
      </c>
      <c r="Q135" s="262">
        <v>5.7089135296041551</v>
      </c>
      <c r="R135" s="262">
        <v>5.3738694699305336</v>
      </c>
      <c r="S135" s="262">
        <v>4.9196470421800926</v>
      </c>
      <c r="T135" s="262">
        <v>4.6690693501221503</v>
      </c>
      <c r="U135" s="262">
        <v>5.1076349767607816</v>
      </c>
      <c r="V135" s="262">
        <v>5.0676907829941049</v>
      </c>
      <c r="W135" s="262">
        <v>5.4152037546989638</v>
      </c>
      <c r="X135" s="262">
        <v>5.7838389465231783</v>
      </c>
      <c r="Y135" s="262">
        <v>4.3120707660224262</v>
      </c>
      <c r="DA135" s="72" t="s">
        <v>1246</v>
      </c>
    </row>
    <row r="136" spans="1:105" ht="12" customHeight="1" x14ac:dyDescent="0.25">
      <c r="A136" s="59" t="s">
        <v>28</v>
      </c>
      <c r="B136" s="230">
        <v>1.6531396530522791</v>
      </c>
      <c r="C136" s="230">
        <v>1.567565991375405</v>
      </c>
      <c r="D136" s="230">
        <v>1.648418350749568</v>
      </c>
      <c r="E136" s="230">
        <v>1.4486158017624851</v>
      </c>
      <c r="F136" s="230">
        <v>1.412727889313649</v>
      </c>
      <c r="G136" s="230">
        <v>1.751671542552427</v>
      </c>
      <c r="H136" s="230">
        <v>1.7146954781505419</v>
      </c>
      <c r="I136" s="230">
        <v>2.8978085724360012</v>
      </c>
      <c r="J136" s="230">
        <v>4.0333603226019052</v>
      </c>
      <c r="K136" s="230">
        <v>4.2023022112070327</v>
      </c>
      <c r="L136" s="230">
        <v>4.2797198588276499</v>
      </c>
      <c r="M136" s="230">
        <v>3.551644965293232</v>
      </c>
      <c r="N136" s="230">
        <v>3.7630400577985088</v>
      </c>
      <c r="O136" s="230">
        <v>3.7592437149579778</v>
      </c>
      <c r="P136" s="230">
        <v>4.2631435395528721</v>
      </c>
      <c r="Q136" s="230">
        <v>4.1588762265634251</v>
      </c>
      <c r="R136" s="230">
        <v>4.1753560353206858</v>
      </c>
      <c r="S136" s="230">
        <v>3.8116115179528349</v>
      </c>
      <c r="T136" s="230">
        <v>3.5234972455904061</v>
      </c>
      <c r="U136" s="230">
        <v>3.8591788832358751</v>
      </c>
      <c r="V136" s="230">
        <v>3.6384415699684549</v>
      </c>
      <c r="W136" s="230">
        <v>3.9190686037723008</v>
      </c>
      <c r="X136" s="230">
        <v>4.199898090799806</v>
      </c>
      <c r="Y136" s="230">
        <v>2.8799754460762128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1.046881663747551E-2</v>
      </c>
      <c r="L137" s="295">
        <v>1.425249002367289E-2</v>
      </c>
      <c r="M137" s="295">
        <v>1.1617986275839031E-2</v>
      </c>
      <c r="N137" s="295">
        <v>1.208897175528245E-2</v>
      </c>
      <c r="O137" s="295">
        <v>1.5975734420998838E-2</v>
      </c>
      <c r="P137" s="295">
        <v>1.3810314616866911E-2</v>
      </c>
      <c r="Q137" s="295">
        <v>2.4272768127283809E-2</v>
      </c>
      <c r="R137" s="295">
        <v>2.8042429646474892E-2</v>
      </c>
      <c r="S137" s="295">
        <v>2.6257479759188029E-2</v>
      </c>
      <c r="T137" s="295">
        <v>2.4672872916536151E-2</v>
      </c>
      <c r="U137" s="295">
        <v>2.996503915745281E-2</v>
      </c>
      <c r="V137" s="295">
        <v>2.4623752790077041E-2</v>
      </c>
      <c r="W137" s="295">
        <v>3.1168969482361052E-2</v>
      </c>
      <c r="X137" s="295">
        <v>4.2664791476810307E-2</v>
      </c>
      <c r="Y137" s="295">
        <v>3.5102016155522803E-2</v>
      </c>
      <c r="DA137" s="122" t="s">
        <v>1248</v>
      </c>
    </row>
    <row r="138" spans="1:105" ht="12" customHeight="1" x14ac:dyDescent="0.25">
      <c r="A138" s="59" t="s">
        <v>159</v>
      </c>
      <c r="B138" s="295">
        <v>2.8249323278550811E-2</v>
      </c>
      <c r="C138" s="295">
        <v>0.13496519029132981</v>
      </c>
      <c r="D138" s="295">
        <v>0.13291173691462421</v>
      </c>
      <c r="E138" s="295">
        <v>0.1983284956769045</v>
      </c>
      <c r="F138" s="295">
        <v>0.18679506050915379</v>
      </c>
      <c r="G138" s="295">
        <v>0.22319024672435361</v>
      </c>
      <c r="H138" s="295">
        <v>0.2422733415276295</v>
      </c>
      <c r="I138" s="295">
        <v>0.36845462315031119</v>
      </c>
      <c r="J138" s="295">
        <v>0.31895844236529808</v>
      </c>
      <c r="K138" s="295">
        <v>0.43165031575249452</v>
      </c>
      <c r="L138" s="295">
        <v>0.35665361700145648</v>
      </c>
      <c r="M138" s="295">
        <v>0.25764115794192821</v>
      </c>
      <c r="N138" s="295">
        <v>0.24777361662284711</v>
      </c>
      <c r="O138" s="295">
        <v>0.29726743772496689</v>
      </c>
      <c r="P138" s="295">
        <v>0.2098377292098168</v>
      </c>
      <c r="Q138" s="295">
        <v>0.16364359153969879</v>
      </c>
      <c r="R138" s="295">
        <v>0.12991671533481039</v>
      </c>
      <c r="S138" s="295">
        <v>0.12990356627857039</v>
      </c>
      <c r="T138" s="295">
        <v>0.1168117409918277</v>
      </c>
      <c r="U138" s="295">
        <v>0.14640729232720379</v>
      </c>
      <c r="V138" s="295">
        <v>0.14196882455877219</v>
      </c>
      <c r="W138" s="295">
        <v>2.6714871955462339E-2</v>
      </c>
      <c r="X138" s="295">
        <v>0.34605919764176879</v>
      </c>
      <c r="Y138" s="295">
        <v>0.1522652342005984</v>
      </c>
      <c r="DA138" s="122" t="s">
        <v>1249</v>
      </c>
    </row>
    <row r="139" spans="1:105" ht="12" customHeight="1" x14ac:dyDescent="0.25">
      <c r="A139" s="59" t="s">
        <v>32</v>
      </c>
      <c r="B139" s="295">
        <v>0.4523375526091728</v>
      </c>
      <c r="C139" s="295">
        <v>0.24075474410411021</v>
      </c>
      <c r="D139" s="295">
        <v>0.27906109420582859</v>
      </c>
      <c r="E139" s="295">
        <v>0.36352268782926073</v>
      </c>
      <c r="F139" s="295">
        <v>0.37715386625749953</v>
      </c>
      <c r="G139" s="295">
        <v>0.24640556469764349</v>
      </c>
      <c r="H139" s="295">
        <v>0.2429196565544573</v>
      </c>
      <c r="I139" s="295">
        <v>0.37537243081518629</v>
      </c>
      <c r="J139" s="295">
        <v>6.0002107068452631E-2</v>
      </c>
      <c r="K139" s="295">
        <v>0.1095092750210051</v>
      </c>
      <c r="L139" s="295">
        <v>5.5219502578468263E-2</v>
      </c>
      <c r="M139" s="295">
        <v>5.4014825954492099E-2</v>
      </c>
      <c r="N139" s="295">
        <v>4.3714775889177361E-2</v>
      </c>
      <c r="O139" s="295">
        <v>3.404244744307134E-2</v>
      </c>
      <c r="P139" s="295">
        <v>3.567079223992245E-2</v>
      </c>
      <c r="Q139" s="295">
        <v>5.2662917985149563E-2</v>
      </c>
      <c r="R139" s="295">
        <v>3.6215056003218143E-2</v>
      </c>
      <c r="S139" s="295">
        <v>2.7132048878483819E-2</v>
      </c>
      <c r="T139" s="295">
        <v>2.3755797759373521E-2</v>
      </c>
      <c r="U139" s="295">
        <v>2.2353624467135701E-2</v>
      </c>
      <c r="V139" s="295">
        <v>1.650744821586107E-2</v>
      </c>
      <c r="W139" s="295">
        <v>2.1640094814637169E-2</v>
      </c>
      <c r="X139" s="295">
        <v>1.80158735685109E-2</v>
      </c>
      <c r="Y139" s="295">
        <v>1.552832404846672E-2</v>
      </c>
      <c r="DA139" s="122" t="s">
        <v>1250</v>
      </c>
    </row>
    <row r="140" spans="1:105" ht="12" customHeight="1" x14ac:dyDescent="0.25">
      <c r="A140" s="59" t="s">
        <v>35</v>
      </c>
      <c r="B140" s="295">
        <v>0.2248070836041158</v>
      </c>
      <c r="C140" s="295">
        <v>0.2091973882285304</v>
      </c>
      <c r="D140" s="295">
        <v>0.1942177616038781</v>
      </c>
      <c r="E140" s="295">
        <v>0.26453053591417658</v>
      </c>
      <c r="F140" s="295">
        <v>0.33355069691703371</v>
      </c>
      <c r="G140" s="295">
        <v>0.44667020415207898</v>
      </c>
      <c r="H140" s="295">
        <v>0.50668274323376383</v>
      </c>
      <c r="I140" s="295">
        <v>0.8142171024677014</v>
      </c>
      <c r="J140" s="295">
        <v>0.63683803121832228</v>
      </c>
      <c r="K140" s="295">
        <v>0.8404700510740194</v>
      </c>
      <c r="L140" s="295">
        <v>0.92119817347539557</v>
      </c>
      <c r="M140" s="295">
        <v>0.93232744611717577</v>
      </c>
      <c r="N140" s="295">
        <v>0.96607386555168318</v>
      </c>
      <c r="O140" s="295">
        <v>1.0394632262342449</v>
      </c>
      <c r="P140" s="295">
        <v>1.186384346662831</v>
      </c>
      <c r="Q140" s="295">
        <v>1.3094580253885979</v>
      </c>
      <c r="R140" s="295">
        <v>1.0043392336253441</v>
      </c>
      <c r="S140" s="295">
        <v>0.92474242931101525</v>
      </c>
      <c r="T140" s="295">
        <v>0.98033169286400668</v>
      </c>
      <c r="U140" s="295">
        <v>1.049730137573115</v>
      </c>
      <c r="V140" s="295">
        <v>1.2461491874609389</v>
      </c>
      <c r="W140" s="295">
        <v>1.416611214674202</v>
      </c>
      <c r="X140" s="295">
        <v>1.1772009930362819</v>
      </c>
      <c r="Y140" s="295">
        <v>1.229199745541625</v>
      </c>
      <c r="DA140" s="122" t="s">
        <v>1251</v>
      </c>
    </row>
    <row r="141" spans="1:105" ht="12" customHeight="1" x14ac:dyDescent="0.25">
      <c r="A141" s="60" t="s">
        <v>1019</v>
      </c>
      <c r="B141" s="262">
        <v>1.3842592245411329E-2</v>
      </c>
      <c r="C141" s="262">
        <v>1.5746297055348031E-2</v>
      </c>
      <c r="D141" s="262">
        <v>1.6707231945586029E-2</v>
      </c>
      <c r="E141" s="262">
        <v>3.7609766453428867E-2</v>
      </c>
      <c r="F141" s="262">
        <v>5.2751136321119323E-2</v>
      </c>
      <c r="G141" s="262">
        <v>6.5091475759811723E-2</v>
      </c>
      <c r="H141" s="262">
        <v>7.6126633357004009E-2</v>
      </c>
      <c r="I141" s="262">
        <v>0.1245617113256452</v>
      </c>
      <c r="J141" s="262">
        <v>9.2281070545488203E-2</v>
      </c>
      <c r="K141" s="262">
        <v>8.2155212468518882E-2</v>
      </c>
      <c r="L141" s="262">
        <v>5.7675356807829987E-2</v>
      </c>
      <c r="M141" s="262">
        <v>6.7075464339757182E-2</v>
      </c>
      <c r="N141" s="262">
        <v>8.376209247144667E-2</v>
      </c>
      <c r="O141" s="262">
        <v>8.2309375664952542E-2</v>
      </c>
      <c r="P141" s="262">
        <v>9.9102203384203572E-2</v>
      </c>
      <c r="Q141" s="262">
        <v>0.1301592145955949</v>
      </c>
      <c r="R141" s="262">
        <v>0.1194631166141583</v>
      </c>
      <c r="S141" s="262">
        <v>9.8484503651886546E-2</v>
      </c>
      <c r="T141" s="262">
        <v>7.9424052095559347E-2</v>
      </c>
      <c r="U141" s="262">
        <v>8.3803086260277257E-2</v>
      </c>
      <c r="V141" s="262">
        <v>9.3128218750301736E-2</v>
      </c>
      <c r="W141" s="262">
        <v>7.0823420631154169E-2</v>
      </c>
      <c r="X141" s="262">
        <v>0.1057761906177853</v>
      </c>
      <c r="Y141" s="262">
        <v>7.1294518250586122E-2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2.1730441090850574</v>
      </c>
      <c r="C142" s="261">
        <f t="shared" si="5"/>
        <v>2.0398550890668177</v>
      </c>
      <c r="D142" s="261">
        <f t="shared" si="5"/>
        <v>2.1289080249297383</v>
      </c>
      <c r="E142" s="261">
        <f t="shared" si="5"/>
        <v>2.5677400110592901</v>
      </c>
      <c r="F142" s="261">
        <f t="shared" si="5"/>
        <v>2.6684517238107524</v>
      </c>
      <c r="G142" s="261">
        <f t="shared" si="5"/>
        <v>3.1369631509398515</v>
      </c>
      <c r="H142" s="261">
        <f t="shared" si="5"/>
        <v>3.2744203095752136</v>
      </c>
      <c r="I142" s="261">
        <f t="shared" si="5"/>
        <v>5.3759579051754951</v>
      </c>
      <c r="J142" s="261">
        <f t="shared" si="5"/>
        <v>5.5018122793996955</v>
      </c>
      <c r="K142" s="261">
        <f t="shared" si="5"/>
        <v>5.8805623278165218</v>
      </c>
      <c r="L142" s="261">
        <f t="shared" si="5"/>
        <v>5.615870791905631</v>
      </c>
      <c r="M142" s="261">
        <f t="shared" si="5"/>
        <v>5.0759723864116584</v>
      </c>
      <c r="N142" s="261">
        <f t="shared" si="5"/>
        <v>5.4713519638534622</v>
      </c>
      <c r="O142" s="261">
        <f t="shared" si="5"/>
        <v>5.5541671276050355</v>
      </c>
      <c r="P142" s="261">
        <f t="shared" si="5"/>
        <v>6.252835033671043</v>
      </c>
      <c r="Q142" s="261">
        <f t="shared" si="5"/>
        <v>6.5717773370687418</v>
      </c>
      <c r="R142" s="261">
        <f t="shared" si="5"/>
        <v>6.142055771563558</v>
      </c>
      <c r="S142" s="261">
        <f t="shared" si="5"/>
        <v>5.5059588232291068</v>
      </c>
      <c r="T142" s="261">
        <f t="shared" si="5"/>
        <v>5.0726044465080751</v>
      </c>
      <c r="U142" s="261">
        <f t="shared" si="5"/>
        <v>5.5406574766791792</v>
      </c>
      <c r="V142" s="261">
        <f t="shared" si="5"/>
        <v>5.629490082948708</v>
      </c>
      <c r="W142" s="261">
        <f t="shared" si="5"/>
        <v>5.7650249346047442</v>
      </c>
      <c r="X142" s="261">
        <f t="shared" si="5"/>
        <v>6.4027288417607444</v>
      </c>
      <c r="Y142" s="261">
        <f t="shared" si="5"/>
        <v>4.731532300003269</v>
      </c>
      <c r="DA142" s="70"/>
    </row>
    <row r="143" spans="1:105" ht="12" customHeight="1" x14ac:dyDescent="0.25">
      <c r="A143" s="60" t="s">
        <v>1022</v>
      </c>
      <c r="B143" s="262">
        <v>0.77702397971060977</v>
      </c>
      <c r="C143" s="262">
        <v>0.6807325747423677</v>
      </c>
      <c r="D143" s="262">
        <v>0.65659934941783549</v>
      </c>
      <c r="E143" s="262">
        <v>0.57092266803221103</v>
      </c>
      <c r="F143" s="262">
        <v>0.61402687099105913</v>
      </c>
      <c r="G143" s="262">
        <v>0.76432740993488213</v>
      </c>
      <c r="H143" s="262">
        <v>0.79034348118621323</v>
      </c>
      <c r="I143" s="262">
        <v>1.276812845779874</v>
      </c>
      <c r="J143" s="262">
        <v>1.41454466284108</v>
      </c>
      <c r="K143" s="262">
        <v>1.882542767607077</v>
      </c>
      <c r="L143" s="262">
        <v>2.2449684181058882</v>
      </c>
      <c r="M143" s="262">
        <v>1.9679905165427229</v>
      </c>
      <c r="N143" s="262">
        <v>1.9609828248629759</v>
      </c>
      <c r="O143" s="262">
        <v>2.0812646876954588</v>
      </c>
      <c r="P143" s="262">
        <v>2.2953906468385732</v>
      </c>
      <c r="Q143" s="262">
        <v>2.2349581517891361</v>
      </c>
      <c r="R143" s="262">
        <v>1.874073401668628</v>
      </c>
      <c r="S143" s="262">
        <v>1.7691962153980281</v>
      </c>
      <c r="T143" s="262">
        <v>1.855227573257354</v>
      </c>
      <c r="U143" s="262">
        <v>1.998799106292114</v>
      </c>
      <c r="V143" s="262">
        <v>2.1045993279217581</v>
      </c>
      <c r="W143" s="262">
        <v>2.523423055743339</v>
      </c>
      <c r="X143" s="262">
        <v>2.2004447435283971</v>
      </c>
      <c r="Y143" s="262">
        <v>2.010035728826427</v>
      </c>
      <c r="DA143" s="72" t="s">
        <v>1253</v>
      </c>
    </row>
    <row r="144" spans="1:105" ht="12" customHeight="1" x14ac:dyDescent="0.25">
      <c r="A144" s="60" t="s">
        <v>1024</v>
      </c>
      <c r="B144" s="262">
        <v>0.78913223278541522</v>
      </c>
      <c r="C144" s="262">
        <v>0.70919438338560348</v>
      </c>
      <c r="D144" s="262">
        <v>0.75586405619929375</v>
      </c>
      <c r="E144" s="262">
        <v>0.96721687502019416</v>
      </c>
      <c r="F144" s="262">
        <v>0.82267090230944817</v>
      </c>
      <c r="G144" s="262">
        <v>0.9598275991305969</v>
      </c>
      <c r="H144" s="262">
        <v>0.97787557018270943</v>
      </c>
      <c r="I144" s="262">
        <v>1.621505029392643</v>
      </c>
      <c r="J144" s="262">
        <v>1.487306114949233</v>
      </c>
      <c r="K144" s="262">
        <v>1.663893262510189</v>
      </c>
      <c r="L144" s="262">
        <v>1.5880553622457469</v>
      </c>
      <c r="M144" s="262">
        <v>1.3120707493784001</v>
      </c>
      <c r="N144" s="262">
        <v>1.353729446154857</v>
      </c>
      <c r="O144" s="262">
        <v>1.3824797368147661</v>
      </c>
      <c r="P144" s="262">
        <v>1.5253460539443859</v>
      </c>
      <c r="Q144" s="262">
        <v>1.518959568791227</v>
      </c>
      <c r="R144" s="262">
        <v>1.440456227326393</v>
      </c>
      <c r="S144" s="262">
        <v>1.3468075325674369</v>
      </c>
      <c r="T144" s="262">
        <v>1.3108505430878541</v>
      </c>
      <c r="U144" s="262">
        <v>1.517822926249579</v>
      </c>
      <c r="V144" s="262">
        <v>1.5298705203615131</v>
      </c>
      <c r="W144" s="262">
        <v>1.6413700310314749</v>
      </c>
      <c r="X144" s="262">
        <v>1.6943599929316251</v>
      </c>
      <c r="Y144" s="262">
        <v>1.2427148488387669</v>
      </c>
      <c r="DA144" s="72" t="s">
        <v>1254</v>
      </c>
    </row>
    <row r="145" spans="1:105" ht="12" customHeight="1" x14ac:dyDescent="0.25">
      <c r="A145" s="64" t="s">
        <v>28</v>
      </c>
      <c r="B145" s="229">
        <v>0.18138497542645321</v>
      </c>
      <c r="C145" s="229">
        <v>0.17879588327420251</v>
      </c>
      <c r="D145" s="229">
        <v>0.18082610728328369</v>
      </c>
      <c r="E145" s="229">
        <v>9.5364224574562506E-2</v>
      </c>
      <c r="F145" s="229">
        <v>0.13368702909950811</v>
      </c>
      <c r="G145" s="229">
        <v>0.1655757507868886</v>
      </c>
      <c r="H145" s="229">
        <v>0.1588787165972016</v>
      </c>
      <c r="I145" s="229">
        <v>0.26285792278064768</v>
      </c>
      <c r="J145" s="229">
        <v>0.57982605760627404</v>
      </c>
      <c r="K145" s="229">
        <v>0.58084967038117974</v>
      </c>
      <c r="L145" s="229">
        <v>0.66647642229594051</v>
      </c>
      <c r="M145" s="229">
        <v>0.61044257465438712</v>
      </c>
      <c r="N145" s="229">
        <v>0.67961734106138383</v>
      </c>
      <c r="O145" s="229">
        <v>0.66905256552180403</v>
      </c>
      <c r="P145" s="229">
        <v>0.77351028823482604</v>
      </c>
      <c r="Q145" s="229">
        <v>0.77702225284913262</v>
      </c>
      <c r="R145" s="229">
        <v>0.77088724836510214</v>
      </c>
      <c r="S145" s="229">
        <v>0.66069534325319801</v>
      </c>
      <c r="T145" s="229">
        <v>0.58073003652968846</v>
      </c>
      <c r="U145" s="229">
        <v>0.55594249236630633</v>
      </c>
      <c r="V145" s="229">
        <v>0.50329306710459398</v>
      </c>
      <c r="W145" s="229">
        <v>0.5272082082056051</v>
      </c>
      <c r="X145" s="229">
        <v>0.6378110634798595</v>
      </c>
      <c r="Y145" s="229">
        <v>0.44747808788923987</v>
      </c>
      <c r="DA145" s="73" t="s">
        <v>1255</v>
      </c>
    </row>
    <row r="146" spans="1:105" ht="12" customHeight="1" x14ac:dyDescent="0.25">
      <c r="A146" s="64" t="s">
        <v>30</v>
      </c>
      <c r="B146" s="229">
        <v>0.2023050040392316</v>
      </c>
      <c r="C146" s="229">
        <v>0.17754928901385961</v>
      </c>
      <c r="D146" s="229">
        <v>0.1965671442562956</v>
      </c>
      <c r="E146" s="229">
        <v>0.23756463609159159</v>
      </c>
      <c r="F146" s="229">
        <v>0.28200501651767862</v>
      </c>
      <c r="G146" s="229">
        <v>0.28138629799083242</v>
      </c>
      <c r="H146" s="229">
        <v>0.3245058420149855</v>
      </c>
      <c r="I146" s="229">
        <v>0.5649959939871505</v>
      </c>
      <c r="J146" s="229">
        <v>0.53136521349106947</v>
      </c>
      <c r="K146" s="229">
        <v>0.61671479630065684</v>
      </c>
      <c r="L146" s="229">
        <v>0.49049565777846349</v>
      </c>
      <c r="M146" s="229">
        <v>0.30396382733060939</v>
      </c>
      <c r="N146" s="229">
        <v>0.25857142247063442</v>
      </c>
      <c r="O146" s="229">
        <v>0.31357548944300428</v>
      </c>
      <c r="P146" s="229">
        <v>0.31408886951556991</v>
      </c>
      <c r="Q146" s="229">
        <v>0.25164785569613018</v>
      </c>
      <c r="R146" s="229">
        <v>0.2498347868811604</v>
      </c>
      <c r="S146" s="229">
        <v>0.27705826917194681</v>
      </c>
      <c r="T146" s="229">
        <v>0.2382948709149437</v>
      </c>
      <c r="U146" s="229">
        <v>0.37294809662613998</v>
      </c>
      <c r="V146" s="229">
        <v>0.40796281509933641</v>
      </c>
      <c r="W146" s="229">
        <v>0.47824166668757317</v>
      </c>
      <c r="X146" s="229">
        <v>0.31833495670460821</v>
      </c>
      <c r="Y146" s="229">
        <v>0.22140729278939711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1.4614417346480761E-3</v>
      </c>
      <c r="L147" s="229">
        <v>2.2416491516011839E-3</v>
      </c>
      <c r="M147" s="229">
        <v>2.0167570119190041E-3</v>
      </c>
      <c r="N147" s="229">
        <v>2.205070199430469E-3</v>
      </c>
      <c r="O147" s="229">
        <v>2.8716270596617802E-3</v>
      </c>
      <c r="P147" s="229">
        <v>2.5307378367203362E-3</v>
      </c>
      <c r="Q147" s="229">
        <v>4.5801976029925381E-3</v>
      </c>
      <c r="R147" s="229">
        <v>5.2290215736298176E-3</v>
      </c>
      <c r="S147" s="229">
        <v>4.5967734611746689E-3</v>
      </c>
      <c r="T147" s="229">
        <v>4.1070266547278741E-3</v>
      </c>
      <c r="U147" s="229">
        <v>4.3597065324649433E-3</v>
      </c>
      <c r="V147" s="229">
        <v>3.440069622754378E-3</v>
      </c>
      <c r="W147" s="229">
        <v>4.2347637599687718E-3</v>
      </c>
      <c r="X147" s="229">
        <v>6.5438053110544016E-3</v>
      </c>
      <c r="Y147" s="229">
        <v>5.5083622977703519E-3</v>
      </c>
      <c r="DA147" s="73" t="s">
        <v>1257</v>
      </c>
    </row>
    <row r="148" spans="1:105" ht="12" customHeight="1" x14ac:dyDescent="0.25">
      <c r="A148" s="64" t="s">
        <v>159</v>
      </c>
      <c r="B148" s="229">
        <v>3.1899848886572471E-3</v>
      </c>
      <c r="C148" s="229">
        <v>1.5843176609011439E-2</v>
      </c>
      <c r="D148" s="229">
        <v>1.5005339845357509E-2</v>
      </c>
      <c r="E148" s="229">
        <v>1.343711986109232E-2</v>
      </c>
      <c r="F148" s="229">
        <v>1.8192188652291989E-2</v>
      </c>
      <c r="G148" s="229">
        <v>2.171241246561333E-2</v>
      </c>
      <c r="H148" s="229">
        <v>2.3103254359006151E-2</v>
      </c>
      <c r="I148" s="229">
        <v>3.4397287691302701E-2</v>
      </c>
      <c r="J148" s="229">
        <v>4.7190395673801469E-2</v>
      </c>
      <c r="K148" s="229">
        <v>6.1404095472110919E-2</v>
      </c>
      <c r="L148" s="229">
        <v>5.7161667684394277E-2</v>
      </c>
      <c r="M148" s="229">
        <v>4.5574228128770079E-2</v>
      </c>
      <c r="N148" s="229">
        <v>4.6054225193381593E-2</v>
      </c>
      <c r="O148" s="229">
        <v>5.4449752207195799E-2</v>
      </c>
      <c r="P148" s="229">
        <v>3.9183978242517493E-2</v>
      </c>
      <c r="Q148" s="229">
        <v>3.1466270630259863E-2</v>
      </c>
      <c r="R148" s="229">
        <v>2.468602642562653E-2</v>
      </c>
      <c r="S148" s="229">
        <v>2.3174079849940129E-2</v>
      </c>
      <c r="T148" s="229">
        <v>1.9814159722449699E-2</v>
      </c>
      <c r="U148" s="229">
        <v>2.1706333867994511E-2</v>
      </c>
      <c r="V148" s="229">
        <v>2.021097847228007E-2</v>
      </c>
      <c r="W148" s="229">
        <v>3.6986326926512401E-3</v>
      </c>
      <c r="X148" s="229">
        <v>5.4086951261576928E-2</v>
      </c>
      <c r="Y148" s="229">
        <v>2.4348519159604599E-2</v>
      </c>
      <c r="DA148" s="73" t="s">
        <v>1258</v>
      </c>
    </row>
    <row r="149" spans="1:105" ht="12" customHeight="1" x14ac:dyDescent="0.25">
      <c r="A149" s="64" t="s">
        <v>32</v>
      </c>
      <c r="B149" s="229">
        <v>4.9519997131152738E-2</v>
      </c>
      <c r="C149" s="229">
        <v>2.7398875288368721E-2</v>
      </c>
      <c r="D149" s="229">
        <v>3.054352695812431E-2</v>
      </c>
      <c r="E149" s="229">
        <v>2.387756214067964E-2</v>
      </c>
      <c r="F149" s="229">
        <v>3.5610290537708637E-2</v>
      </c>
      <c r="G149" s="229">
        <v>2.3239178382287441E-2</v>
      </c>
      <c r="H149" s="229">
        <v>2.245781906141647E-2</v>
      </c>
      <c r="I149" s="229">
        <v>3.3973473425786348E-2</v>
      </c>
      <c r="J149" s="229">
        <v>8.6064372837642497E-3</v>
      </c>
      <c r="K149" s="229">
        <v>1.510266429596966E-2</v>
      </c>
      <c r="L149" s="229">
        <v>8.580016794921496E-3</v>
      </c>
      <c r="M149" s="229">
        <v>9.2630594294198162E-3</v>
      </c>
      <c r="N149" s="229">
        <v>7.8773486230332493E-3</v>
      </c>
      <c r="O149" s="229">
        <v>6.045145152278485E-3</v>
      </c>
      <c r="P149" s="229">
        <v>6.4576587839076114E-3</v>
      </c>
      <c r="Q149" s="229">
        <v>9.817221276525007E-3</v>
      </c>
      <c r="R149" s="229">
        <v>6.6713343764687244E-3</v>
      </c>
      <c r="S149" s="229">
        <v>4.6924689283049216E-3</v>
      </c>
      <c r="T149" s="229">
        <v>3.9065750480606707E-3</v>
      </c>
      <c r="U149" s="229">
        <v>3.212988050020005E-3</v>
      </c>
      <c r="V149" s="229">
        <v>2.2783040713413479E-3</v>
      </c>
      <c r="W149" s="229">
        <v>2.90458878546157E-3</v>
      </c>
      <c r="X149" s="229">
        <v>2.7298250880585231E-3</v>
      </c>
      <c r="Y149" s="229">
        <v>2.4073197208024089E-3</v>
      </c>
      <c r="DA149" s="73" t="s">
        <v>1259</v>
      </c>
    </row>
    <row r="150" spans="1:105" ht="12" customHeight="1" x14ac:dyDescent="0.25">
      <c r="A150" s="64" t="s">
        <v>33</v>
      </c>
      <c r="B150" s="229">
        <v>3.8845372175434819E-3</v>
      </c>
      <c r="C150" s="229">
        <v>4.2205489782902086E-3</v>
      </c>
      <c r="D150" s="229">
        <v>2.8602033885819192E-3</v>
      </c>
      <c r="E150" s="229">
        <v>2.435941057728402E-3</v>
      </c>
      <c r="F150" s="229">
        <v>0</v>
      </c>
      <c r="G150" s="229">
        <v>5.7472735175260851E-4</v>
      </c>
      <c r="H150" s="229">
        <v>5.674538357299117E-4</v>
      </c>
      <c r="I150" s="229">
        <v>0</v>
      </c>
      <c r="J150" s="229">
        <v>0</v>
      </c>
      <c r="K150" s="229">
        <v>2.4658161699236069E-3</v>
      </c>
      <c r="L150" s="229">
        <v>0</v>
      </c>
      <c r="M150" s="229">
        <v>1.0340201613382211E-3</v>
      </c>
      <c r="N150" s="229">
        <v>1.112969432161899E-3</v>
      </c>
      <c r="O150" s="229">
        <v>1.093164516070151E-3</v>
      </c>
      <c r="P150" s="229">
        <v>0</v>
      </c>
      <c r="Q150" s="229">
        <v>0</v>
      </c>
      <c r="R150" s="229">
        <v>0</v>
      </c>
      <c r="S150" s="229">
        <v>2.2185904976160961E-4</v>
      </c>
      <c r="T150" s="229">
        <v>2.6300396765044121E-4</v>
      </c>
      <c r="U150" s="229">
        <v>2.5858666209052362E-4</v>
      </c>
      <c r="V150" s="229">
        <v>8.6592833843770616E-5</v>
      </c>
      <c r="W150" s="229">
        <v>7.6969938538057155E-5</v>
      </c>
      <c r="X150" s="229">
        <v>1.9505043350556629E-3</v>
      </c>
      <c r="Y150" s="229">
        <v>7.8700500284968056E-3</v>
      </c>
      <c r="DA150" s="73" t="s">
        <v>1260</v>
      </c>
    </row>
    <row r="151" spans="1:105" ht="12" customHeight="1" x14ac:dyDescent="0.25">
      <c r="A151" s="64" t="s">
        <v>35</v>
      </c>
      <c r="B151" s="229">
        <v>2.4852187024114979E-2</v>
      </c>
      <c r="C151" s="229">
        <v>2.4040904029393319E-2</v>
      </c>
      <c r="D151" s="229">
        <v>2.146572154651431E-2</v>
      </c>
      <c r="E151" s="229">
        <v>1.7545709300500711E-2</v>
      </c>
      <c r="F151" s="229">
        <v>3.180207518804453E-2</v>
      </c>
      <c r="G151" s="229">
        <v>4.2539648388036047E-2</v>
      </c>
      <c r="H151" s="229">
        <v>4.7301802228093721E-2</v>
      </c>
      <c r="I151" s="229">
        <v>7.4413966338549256E-2</v>
      </c>
      <c r="J151" s="229">
        <v>9.2240692018622977E-2</v>
      </c>
      <c r="K151" s="229">
        <v>0.11704734376735949</v>
      </c>
      <c r="L151" s="229">
        <v>0.1445391081561119</v>
      </c>
      <c r="M151" s="229">
        <v>0.1614531762707935</v>
      </c>
      <c r="N151" s="229">
        <v>0.17579187497084781</v>
      </c>
      <c r="O151" s="229">
        <v>0.18639392002160701</v>
      </c>
      <c r="P151" s="229">
        <v>0.2168824453122036</v>
      </c>
      <c r="Q151" s="229">
        <v>0.24649714708643969</v>
      </c>
      <c r="R151" s="229">
        <v>0.1868274260732343</v>
      </c>
      <c r="S151" s="229">
        <v>0.16150138608466311</v>
      </c>
      <c r="T151" s="229">
        <v>0.1627931963005762</v>
      </c>
      <c r="U151" s="229">
        <v>0.15236158440447539</v>
      </c>
      <c r="V151" s="229">
        <v>0.1736754512818639</v>
      </c>
      <c r="W151" s="229">
        <v>0.19200512774176329</v>
      </c>
      <c r="X151" s="229">
        <v>0.18012200385944829</v>
      </c>
      <c r="Y151" s="229">
        <v>0.19242801706211249</v>
      </c>
      <c r="DA151" s="73" t="s">
        <v>1261</v>
      </c>
    </row>
    <row r="152" spans="1:105" ht="12" customHeight="1" x14ac:dyDescent="0.25">
      <c r="A152" s="64" t="s">
        <v>36</v>
      </c>
      <c r="B152" s="229">
        <v>5.4214073819707452E-4</v>
      </c>
      <c r="C152" s="229">
        <v>1.4128921935764381E-3</v>
      </c>
      <c r="D152" s="229">
        <v>2.8314193985306841E-3</v>
      </c>
      <c r="E152" s="229">
        <v>7.2768290374790427E-3</v>
      </c>
      <c r="F152" s="229">
        <v>8.1131622034772387E-3</v>
      </c>
      <c r="G152" s="229">
        <v>9.7743548030632642E-3</v>
      </c>
      <c r="H152" s="229">
        <v>8.5950974097997266E-3</v>
      </c>
      <c r="I152" s="229">
        <v>1.708082592831096E-2</v>
      </c>
      <c r="J152" s="229">
        <v>1.874211245401193E-2</v>
      </c>
      <c r="K152" s="229">
        <v>1.4734933395080941E-2</v>
      </c>
      <c r="L152" s="229">
        <v>1.8498667421966881E-2</v>
      </c>
      <c r="M152" s="229">
        <v>1.574085430946414E-2</v>
      </c>
      <c r="N152" s="229">
        <v>1.6372985864907159E-2</v>
      </c>
      <c r="O152" s="229">
        <v>1.7273767336103151E-2</v>
      </c>
      <c r="P152" s="229">
        <v>2.0328734378287021E-2</v>
      </c>
      <c r="Q152" s="229">
        <v>2.0989584641923131E-2</v>
      </c>
      <c r="R152" s="229">
        <v>1.9226841591125352E-2</v>
      </c>
      <c r="S152" s="229">
        <v>1.665783001524106E-2</v>
      </c>
      <c r="T152" s="229">
        <v>1.454137836147822E-2</v>
      </c>
      <c r="U152" s="229">
        <v>1.41335674288031E-2</v>
      </c>
      <c r="V152" s="229">
        <v>6.2381246368199876E-3</v>
      </c>
      <c r="W152" s="229">
        <v>1.23959335625727E-2</v>
      </c>
      <c r="X152" s="229">
        <v>1.6929266545366341E-2</v>
      </c>
      <c r="Y152" s="229">
        <v>7.7748229152376719E-3</v>
      </c>
      <c r="DA152" s="73" t="s">
        <v>1262</v>
      </c>
    </row>
    <row r="153" spans="1:105" ht="12" customHeight="1" x14ac:dyDescent="0.25">
      <c r="A153" s="64" t="s">
        <v>38</v>
      </c>
      <c r="B153" s="229">
        <v>4.7501317447523001E-3</v>
      </c>
      <c r="C153" s="229">
        <v>4.8171668734523316E-3</v>
      </c>
      <c r="D153" s="229">
        <v>4.8548675342492149E-3</v>
      </c>
      <c r="E153" s="229">
        <v>1.0089473989384619E-2</v>
      </c>
      <c r="F153" s="229">
        <v>1.3202090225351539E-2</v>
      </c>
      <c r="G153" s="229">
        <v>1.004490163019941E-2</v>
      </c>
      <c r="H153" s="229">
        <v>9.204486404322771E-3</v>
      </c>
      <c r="I153" s="229">
        <v>1.8773765307583588E-2</v>
      </c>
      <c r="J153" s="229">
        <v>1.2733031395729471E-2</v>
      </c>
      <c r="K153" s="229">
        <v>1.709376249582378E-2</v>
      </c>
      <c r="L153" s="229">
        <v>2.132394535801967E-2</v>
      </c>
      <c r="M153" s="229">
        <v>1.752953135792509E-2</v>
      </c>
      <c r="N153" s="229">
        <v>1.711340651598605E-2</v>
      </c>
      <c r="O153" s="229">
        <v>2.6960259895095338E-2</v>
      </c>
      <c r="P153" s="229">
        <v>3.2601646461688123E-2</v>
      </c>
      <c r="Q153" s="229">
        <v>3.009535328095813E-2</v>
      </c>
      <c r="R153" s="229">
        <v>2.2197069320413199E-2</v>
      </c>
      <c r="S153" s="229">
        <v>3.7203857834633383E-2</v>
      </c>
      <c r="T153" s="229">
        <v>1.8380323970605471E-2</v>
      </c>
      <c r="U153" s="229">
        <v>1.6227043249534539E-2</v>
      </c>
      <c r="V153" s="229">
        <v>1.449827999930422E-2</v>
      </c>
      <c r="W153" s="229">
        <v>1.4519812153913779E-2</v>
      </c>
      <c r="X153" s="229">
        <v>1.3969053039243789E-2</v>
      </c>
      <c r="Y153" s="229">
        <v>7.7899509607705563E-3</v>
      </c>
      <c r="DA153" s="73" t="s">
        <v>1263</v>
      </c>
    </row>
    <row r="154" spans="1:105" ht="12" customHeight="1" x14ac:dyDescent="0.25">
      <c r="A154" s="64" t="s">
        <v>39</v>
      </c>
      <c r="B154" s="229">
        <v>0.31870327457531261</v>
      </c>
      <c r="C154" s="229">
        <v>0.27511564712544878</v>
      </c>
      <c r="D154" s="229">
        <v>0.30090972598835652</v>
      </c>
      <c r="E154" s="229">
        <v>0.55962537896717535</v>
      </c>
      <c r="F154" s="229">
        <v>0.30005904988538762</v>
      </c>
      <c r="G154" s="229">
        <v>0.40498032733192391</v>
      </c>
      <c r="H154" s="229">
        <v>0.38326109827215349</v>
      </c>
      <c r="I154" s="229">
        <v>0.61501179393331151</v>
      </c>
      <c r="J154" s="229">
        <v>0.19660217502595989</v>
      </c>
      <c r="K154" s="229">
        <v>0.23701873849743571</v>
      </c>
      <c r="L154" s="229">
        <v>0.178738227604328</v>
      </c>
      <c r="M154" s="229">
        <v>0.1450527207237732</v>
      </c>
      <c r="N154" s="229">
        <v>0.14901280182309101</v>
      </c>
      <c r="O154" s="229">
        <v>0.1047640456619459</v>
      </c>
      <c r="P154" s="229">
        <v>0.11976169517866631</v>
      </c>
      <c r="Q154" s="229">
        <v>0.1468436857268656</v>
      </c>
      <c r="R154" s="229">
        <v>0.15489647271963261</v>
      </c>
      <c r="S154" s="229">
        <v>0.1610056649185729</v>
      </c>
      <c r="T154" s="229">
        <v>0.26801997161767338</v>
      </c>
      <c r="U154" s="229">
        <v>0.37667252706174981</v>
      </c>
      <c r="V154" s="229">
        <v>0.39818683723937509</v>
      </c>
      <c r="W154" s="229">
        <v>0.40608432750342682</v>
      </c>
      <c r="X154" s="229">
        <v>0.46188256330735378</v>
      </c>
      <c r="Y154" s="229">
        <v>0.32570242601533489</v>
      </c>
      <c r="DA154" s="73" t="s">
        <v>1264</v>
      </c>
    </row>
    <row r="155" spans="1:105" ht="12" customHeight="1" x14ac:dyDescent="0.25">
      <c r="A155" s="60" t="s">
        <v>1036</v>
      </c>
      <c r="B155" s="262">
        <v>0.60688789658903208</v>
      </c>
      <c r="C155" s="262">
        <v>0.64992813093884649</v>
      </c>
      <c r="D155" s="262">
        <v>0.71644461931260894</v>
      </c>
      <c r="E155" s="262">
        <v>1.0296004680068851</v>
      </c>
      <c r="F155" s="262">
        <v>1.2317539505102451</v>
      </c>
      <c r="G155" s="262">
        <v>1.4128081418743721</v>
      </c>
      <c r="H155" s="262">
        <v>1.5062012582062909</v>
      </c>
      <c r="I155" s="262">
        <v>2.4776400300029779</v>
      </c>
      <c r="J155" s="262">
        <v>2.599961501609382</v>
      </c>
      <c r="K155" s="262">
        <v>2.3341262976992558</v>
      </c>
      <c r="L155" s="262">
        <v>1.7828470115539961</v>
      </c>
      <c r="M155" s="262">
        <v>1.7959111204905349</v>
      </c>
      <c r="N155" s="262">
        <v>2.1566396928356291</v>
      </c>
      <c r="O155" s="262">
        <v>2.090422703094811</v>
      </c>
      <c r="P155" s="262">
        <v>2.4320983328880841</v>
      </c>
      <c r="Q155" s="262">
        <v>2.8178596164883789</v>
      </c>
      <c r="R155" s="262">
        <v>2.8275261425685372</v>
      </c>
      <c r="S155" s="262">
        <v>2.389955075263642</v>
      </c>
      <c r="T155" s="262">
        <v>1.906526330162867</v>
      </c>
      <c r="U155" s="262">
        <v>2.0240354441374868</v>
      </c>
      <c r="V155" s="262">
        <v>1.9950202346654371</v>
      </c>
      <c r="W155" s="262">
        <v>1.60023184782993</v>
      </c>
      <c r="X155" s="262">
        <v>2.507924105300722</v>
      </c>
      <c r="Y155" s="262">
        <v>1.478781722338075</v>
      </c>
      <c r="DA155" s="72" t="s">
        <v>1265</v>
      </c>
    </row>
    <row r="156" spans="1:105" ht="12" customHeight="1" x14ac:dyDescent="0.25">
      <c r="A156" s="132" t="s">
        <v>1038</v>
      </c>
      <c r="B156" s="316">
        <v>0.54857286958470197</v>
      </c>
      <c r="C156" s="316">
        <v>0.54440469510524236</v>
      </c>
      <c r="D156" s="316">
        <v>0.56868000547298736</v>
      </c>
      <c r="E156" s="316">
        <v>0.70253058834032489</v>
      </c>
      <c r="F156" s="316">
        <v>0.83104408739442481</v>
      </c>
      <c r="G156" s="316">
        <v>0.98236408503940109</v>
      </c>
      <c r="H156" s="316">
        <v>1.045608629381191</v>
      </c>
      <c r="I156" s="316">
        <v>1.7037149940444869</v>
      </c>
      <c r="J156" s="316">
        <v>1.8042633984296981</v>
      </c>
      <c r="K156" s="316">
        <v>1.844696364228336</v>
      </c>
      <c r="L156" s="316">
        <v>1.6762526224766841</v>
      </c>
      <c r="M156" s="316">
        <v>1.6353958545441729</v>
      </c>
      <c r="N156" s="316">
        <v>1.8350396993622879</v>
      </c>
      <c r="O156" s="316">
        <v>1.8449713793995011</v>
      </c>
      <c r="P156" s="316">
        <v>2.1141217052310721</v>
      </c>
      <c r="Q156" s="316">
        <v>2.345899747238906</v>
      </c>
      <c r="R156" s="316">
        <v>4.1897739657320514</v>
      </c>
      <c r="S156" s="316">
        <v>3.7164061868144498</v>
      </c>
      <c r="T156" s="316">
        <v>3.846683028352941</v>
      </c>
      <c r="U156" s="316">
        <v>3.777652929580952</v>
      </c>
      <c r="V156" s="316">
        <v>3.9053095559050259</v>
      </c>
      <c r="W156" s="316">
        <v>3.12453361960049</v>
      </c>
      <c r="X156" s="316">
        <v>3.538230999660128</v>
      </c>
      <c r="Y156" s="316">
        <v>2.5552685059440119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</v>
      </c>
      <c r="D160" s="232">
        <f t="shared" si="6"/>
        <v>0.99999999999999989</v>
      </c>
      <c r="E160" s="232">
        <f t="shared" si="6"/>
        <v>0.99999999999999978</v>
      </c>
      <c r="F160" s="232">
        <f t="shared" si="6"/>
        <v>1</v>
      </c>
      <c r="G160" s="232">
        <f t="shared" si="6"/>
        <v>1</v>
      </c>
      <c r="H160" s="232">
        <f t="shared" si="6"/>
        <v>0.99999999999999989</v>
      </c>
      <c r="I160" s="232">
        <f t="shared" si="6"/>
        <v>1</v>
      </c>
      <c r="J160" s="232">
        <f t="shared" si="6"/>
        <v>0.99999999999999989</v>
      </c>
      <c r="K160" s="232">
        <f t="shared" si="6"/>
        <v>0.99999999999999989</v>
      </c>
      <c r="L160" s="232">
        <f t="shared" si="6"/>
        <v>0.99999999999999989</v>
      </c>
      <c r="M160" s="232">
        <f t="shared" si="6"/>
        <v>0.99999999999999989</v>
      </c>
      <c r="N160" s="232">
        <f t="shared" si="6"/>
        <v>1</v>
      </c>
      <c r="O160" s="232">
        <f t="shared" si="6"/>
        <v>1</v>
      </c>
      <c r="P160" s="232">
        <f t="shared" si="6"/>
        <v>0.99999999999999989</v>
      </c>
      <c r="Q160" s="232">
        <f t="shared" si="6"/>
        <v>1.0000000000000004</v>
      </c>
      <c r="R160" s="232">
        <f t="shared" si="6"/>
        <v>1.0000000000000004</v>
      </c>
      <c r="S160" s="232">
        <f t="shared" si="6"/>
        <v>1</v>
      </c>
      <c r="T160" s="232">
        <f t="shared" si="6"/>
        <v>0.99999999999999989</v>
      </c>
      <c r="U160" s="232">
        <f t="shared" si="6"/>
        <v>0.99999999999999989</v>
      </c>
      <c r="V160" s="232">
        <f t="shared" si="6"/>
        <v>1.0000000000000002</v>
      </c>
      <c r="W160" s="232">
        <f t="shared" si="6"/>
        <v>1</v>
      </c>
      <c r="X160" s="232">
        <f t="shared" si="6"/>
        <v>0.99999999999999989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9.7467530384322796E-4</v>
      </c>
      <c r="C161" s="266">
        <f t="shared" si="7"/>
        <v>1.092453388464095E-3</v>
      </c>
      <c r="D161" s="266">
        <f t="shared" si="7"/>
        <v>1.1267437833662737E-3</v>
      </c>
      <c r="E161" s="266">
        <f t="shared" si="7"/>
        <v>1.031317629623913E-3</v>
      </c>
      <c r="F161" s="266">
        <f t="shared" si="7"/>
        <v>1.0833474313433613E-3</v>
      </c>
      <c r="G161" s="266">
        <f t="shared" si="7"/>
        <v>1.0299307005983346E-3</v>
      </c>
      <c r="H161" s="266">
        <f t="shared" si="7"/>
        <v>1.0034468796822486E-3</v>
      </c>
      <c r="I161" s="266">
        <f t="shared" si="7"/>
        <v>9.9705576732072535E-4</v>
      </c>
      <c r="J161" s="266">
        <f t="shared" si="7"/>
        <v>9.9042761847671396E-4</v>
      </c>
      <c r="K161" s="266">
        <f t="shared" si="7"/>
        <v>8.955506665912381E-4</v>
      </c>
      <c r="L161" s="266">
        <f t="shared" si="7"/>
        <v>7.9377386295574333E-4</v>
      </c>
      <c r="M161" s="266">
        <f t="shared" si="7"/>
        <v>1.1946282672114059E-3</v>
      </c>
      <c r="N161" s="266">
        <f t="shared" si="7"/>
        <v>1.4108302264906668E-3</v>
      </c>
      <c r="O161" s="266">
        <f t="shared" si="7"/>
        <v>1.3265771686897258E-3</v>
      </c>
      <c r="P161" s="266">
        <f t="shared" si="7"/>
        <v>1.2522258047590437E-3</v>
      </c>
      <c r="Q161" s="266">
        <f t="shared" si="7"/>
        <v>1.0421940182926105E-3</v>
      </c>
      <c r="R161" s="266">
        <f t="shared" si="7"/>
        <v>1.0556137527549662E-3</v>
      </c>
      <c r="S161" s="266">
        <f t="shared" si="7"/>
        <v>1.1349280071414447E-3</v>
      </c>
      <c r="T161" s="266">
        <f t="shared" si="7"/>
        <v>9.5869054428708133E-4</v>
      </c>
      <c r="U161" s="266">
        <f t="shared" si="7"/>
        <v>9.2400443514721977E-4</v>
      </c>
      <c r="V161" s="266">
        <f t="shared" si="7"/>
        <v>9.1815177964212557E-4</v>
      </c>
      <c r="W161" s="266">
        <f t="shared" si="7"/>
        <v>1.0295777371530509E-3</v>
      </c>
      <c r="X161" s="266">
        <f t="shared" si="7"/>
        <v>1.0190076539411885E-3</v>
      </c>
      <c r="Y161" s="266">
        <f t="shared" si="7"/>
        <v>9.6163725179404091E-4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2.020669875356337E-3</v>
      </c>
      <c r="C162" s="267">
        <f t="shared" si="8"/>
        <v>2.2648441420399582E-3</v>
      </c>
      <c r="D162" s="267">
        <f t="shared" si="8"/>
        <v>2.335934040101077E-3</v>
      </c>
      <c r="E162" s="267">
        <f t="shared" si="8"/>
        <v>2.1380991781444984E-3</v>
      </c>
      <c r="F162" s="267">
        <f t="shared" si="8"/>
        <v>2.2459659236552299E-3</v>
      </c>
      <c r="G162" s="267">
        <f t="shared" si="8"/>
        <v>2.1352238352583151E-3</v>
      </c>
      <c r="H162" s="267">
        <f t="shared" si="8"/>
        <v>2.0803183104148599E-3</v>
      </c>
      <c r="I162" s="267">
        <f t="shared" si="8"/>
        <v>2.0670684330782473E-3</v>
      </c>
      <c r="J162" s="267">
        <f t="shared" si="8"/>
        <v>2.0533271382637999E-3</v>
      </c>
      <c r="K162" s="267">
        <f t="shared" si="8"/>
        <v>1.8566308664031456E-3</v>
      </c>
      <c r="L162" s="267">
        <f t="shared" si="8"/>
        <v>1.6456300127800181E-3</v>
      </c>
      <c r="M162" s="267">
        <f t="shared" si="8"/>
        <v>2.4767597273117445E-3</v>
      </c>
      <c r="N162" s="267">
        <f t="shared" si="8"/>
        <v>2.9248941946828999E-3</v>
      </c>
      <c r="O162" s="267">
        <f t="shared" si="8"/>
        <v>2.7502230861263187E-3</v>
      </c>
      <c r="P162" s="267">
        <f t="shared" si="8"/>
        <v>2.5960798953693783E-3</v>
      </c>
      <c r="Q162" s="267">
        <f t="shared" si="8"/>
        <v>2.1606478062351502E-3</v>
      </c>
      <c r="R162" s="267">
        <f t="shared" si="8"/>
        <v>2.1884692284630863E-3</v>
      </c>
      <c r="S162" s="267">
        <f t="shared" si="8"/>
        <v>2.3737583704045149E-3</v>
      </c>
      <c r="T162" s="267">
        <f t="shared" si="8"/>
        <v>1.9875307140658459E-3</v>
      </c>
      <c r="U162" s="267">
        <f t="shared" si="8"/>
        <v>1.9156204321946698E-3</v>
      </c>
      <c r="V162" s="267">
        <f t="shared" si="8"/>
        <v>1.9034868687162984E-3</v>
      </c>
      <c r="W162" s="267">
        <f t="shared" si="8"/>
        <v>2.1385967295738345E-3</v>
      </c>
      <c r="X162" s="267">
        <f t="shared" si="8"/>
        <v>2.1527911691384236E-3</v>
      </c>
      <c r="Y162" s="267">
        <f t="shared" si="8"/>
        <v>2.0092555979455409E-3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1.2087269351635425E-2</v>
      </c>
      <c r="C163" s="267">
        <f t="shared" si="9"/>
        <v>1.3547874157070317E-2</v>
      </c>
      <c r="D163" s="267">
        <f t="shared" si="9"/>
        <v>1.3973120634253298E-2</v>
      </c>
      <c r="E163" s="267">
        <f t="shared" si="9"/>
        <v>1.2789709482943354E-2</v>
      </c>
      <c r="F163" s="267">
        <f t="shared" si="9"/>
        <v>1.3434948184709319E-2</v>
      </c>
      <c r="G163" s="267">
        <f t="shared" si="9"/>
        <v>1.2772509719455274E-2</v>
      </c>
      <c r="H163" s="267">
        <f t="shared" si="9"/>
        <v>1.2444075136562937E-2</v>
      </c>
      <c r="I163" s="267">
        <f t="shared" si="9"/>
        <v>1.236481684791472E-2</v>
      </c>
      <c r="J163" s="267">
        <f t="shared" si="9"/>
        <v>1.2282618991803679E-2</v>
      </c>
      <c r="K163" s="267">
        <f t="shared" si="9"/>
        <v>1.1106018673543886E-2</v>
      </c>
      <c r="L163" s="267">
        <f t="shared" si="9"/>
        <v>9.8438510219783452E-3</v>
      </c>
      <c r="M163" s="267">
        <f t="shared" si="9"/>
        <v>1.4780656802581527E-2</v>
      </c>
      <c r="N163" s="267">
        <f t="shared" si="9"/>
        <v>1.7427809097428269E-2</v>
      </c>
      <c r="O163" s="267">
        <f t="shared" si="9"/>
        <v>1.6451320240141971E-2</v>
      </c>
      <c r="P163" s="267">
        <f t="shared" si="9"/>
        <v>1.552926449609269E-2</v>
      </c>
      <c r="Q163" s="267">
        <f t="shared" si="9"/>
        <v>1.2924591159839478E-2</v>
      </c>
      <c r="R163" s="267">
        <f t="shared" si="9"/>
        <v>1.3091013705311103E-2</v>
      </c>
      <c r="S163" s="267">
        <f t="shared" si="9"/>
        <v>1.4043639678760158E-2</v>
      </c>
      <c r="T163" s="267">
        <f t="shared" si="9"/>
        <v>1.1889037085449536E-2</v>
      </c>
      <c r="U163" s="267">
        <f t="shared" si="9"/>
        <v>1.1458883225717425E-2</v>
      </c>
      <c r="V163" s="267">
        <f t="shared" si="9"/>
        <v>1.1386302517830942E-2</v>
      </c>
      <c r="W163" s="267">
        <f t="shared" si="9"/>
        <v>1.2740665581368641E-2</v>
      </c>
      <c r="X163" s="267">
        <f t="shared" si="9"/>
        <v>1.2586035938748633E-2</v>
      </c>
      <c r="Y163" s="267">
        <f t="shared" si="9"/>
        <v>1.185767014144723E-2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1.3960212759812993E-2</v>
      </c>
      <c r="C164" s="267">
        <f t="shared" si="10"/>
        <v>1.5647140820129406E-2</v>
      </c>
      <c r="D164" s="267">
        <f t="shared" si="10"/>
        <v>1.6138279978539248E-2</v>
      </c>
      <c r="E164" s="267">
        <f t="shared" si="10"/>
        <v>1.4771497211148789E-2</v>
      </c>
      <c r="F164" s="267">
        <f t="shared" si="10"/>
        <v>1.5516716771950559E-2</v>
      </c>
      <c r="G164" s="267">
        <f t="shared" si="10"/>
        <v>1.4751632314394468E-2</v>
      </c>
      <c r="H164" s="267">
        <f t="shared" si="10"/>
        <v>1.4372306221670551E-2</v>
      </c>
      <c r="I164" s="267">
        <f t="shared" si="10"/>
        <v>1.4280766723350517E-2</v>
      </c>
      <c r="J164" s="267">
        <f t="shared" si="10"/>
        <v>1.4185832166476807E-2</v>
      </c>
      <c r="K164" s="267">
        <f t="shared" si="10"/>
        <v>1.2826915582563004E-2</v>
      </c>
      <c r="L164" s="267">
        <f t="shared" si="10"/>
        <v>1.1369172858229292E-2</v>
      </c>
      <c r="M164" s="267">
        <f t="shared" si="10"/>
        <v>1.7111203155889584E-2</v>
      </c>
      <c r="N164" s="267">
        <f t="shared" si="10"/>
        <v>2.0207232144001049E-2</v>
      </c>
      <c r="O164" s="267">
        <f t="shared" si="10"/>
        <v>1.9000480923437504E-2</v>
      </c>
      <c r="P164" s="267">
        <f t="shared" si="10"/>
        <v>1.7935551038211275E-2</v>
      </c>
      <c r="Q164" s="267">
        <f t="shared" si="10"/>
        <v>1.4927279038465777E-2</v>
      </c>
      <c r="R164" s="267">
        <f t="shared" si="10"/>
        <v>1.5119489046799807E-2</v>
      </c>
      <c r="S164" s="267">
        <f t="shared" si="10"/>
        <v>1.6399597131317778E-2</v>
      </c>
      <c r="T164" s="267">
        <f t="shared" si="10"/>
        <v>1.3731264059216649E-2</v>
      </c>
      <c r="U164" s="267">
        <f t="shared" si="10"/>
        <v>1.3234457110796773E-2</v>
      </c>
      <c r="V164" s="267">
        <f t="shared" si="10"/>
        <v>1.3150629895991143E-2</v>
      </c>
      <c r="W164" s="267">
        <f t="shared" si="10"/>
        <v>1.4774934647365952E-2</v>
      </c>
      <c r="X164" s="267">
        <f t="shared" si="10"/>
        <v>1.4872999847795108E-2</v>
      </c>
      <c r="Y164" s="267">
        <f t="shared" si="10"/>
        <v>1.3881354880503963E-2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6.4088120167803079E-3</v>
      </c>
      <c r="C165" s="268">
        <f t="shared" si="11"/>
        <v>7.2219942022503161E-3</v>
      </c>
      <c r="D165" s="268">
        <f t="shared" si="11"/>
        <v>7.3105646477369859E-3</v>
      </c>
      <c r="E165" s="268">
        <f t="shared" si="11"/>
        <v>6.0095620905574335E-3</v>
      </c>
      <c r="F165" s="268">
        <f t="shared" si="11"/>
        <v>5.9843252794586398E-3</v>
      </c>
      <c r="G165" s="268">
        <f t="shared" si="11"/>
        <v>5.6851061174418337E-3</v>
      </c>
      <c r="H165" s="268">
        <f t="shared" si="11"/>
        <v>5.4569494512228664E-3</v>
      </c>
      <c r="I165" s="268">
        <f t="shared" si="11"/>
        <v>5.422720447209279E-3</v>
      </c>
      <c r="J165" s="268">
        <f t="shared" si="11"/>
        <v>5.5009355841946529E-3</v>
      </c>
      <c r="K165" s="268">
        <f t="shared" si="11"/>
        <v>5.2752889360670741E-3</v>
      </c>
      <c r="L165" s="268">
        <f t="shared" si="11"/>
        <v>5.0505504474175397E-3</v>
      </c>
      <c r="M165" s="268">
        <f t="shared" si="11"/>
        <v>7.1100989633412232E-3</v>
      </c>
      <c r="N165" s="268">
        <f t="shared" si="11"/>
        <v>8.0596837568419916E-3</v>
      </c>
      <c r="O165" s="268">
        <f t="shared" si="11"/>
        <v>7.695048797123032E-3</v>
      </c>
      <c r="P165" s="268">
        <f t="shared" si="11"/>
        <v>7.1143077584158304E-3</v>
      </c>
      <c r="Q165" s="268">
        <f t="shared" si="11"/>
        <v>5.6581094183205879E-3</v>
      </c>
      <c r="R165" s="268">
        <f t="shared" si="11"/>
        <v>5.6932844514274265E-3</v>
      </c>
      <c r="S165" s="268">
        <f t="shared" si="11"/>
        <v>6.3056450069879011E-3</v>
      </c>
      <c r="T165" s="268">
        <f t="shared" si="11"/>
        <v>5.5133339278087903E-3</v>
      </c>
      <c r="U165" s="268">
        <f t="shared" si="11"/>
        <v>5.3728958213906794E-3</v>
      </c>
      <c r="V165" s="268">
        <f t="shared" si="11"/>
        <v>5.3165238390930911E-3</v>
      </c>
      <c r="W165" s="268">
        <f t="shared" si="11"/>
        <v>6.4440618086058343E-3</v>
      </c>
      <c r="X165" s="268">
        <f t="shared" si="11"/>
        <v>5.9303641730642995E-3</v>
      </c>
      <c r="Y165" s="268">
        <f t="shared" si="11"/>
        <v>5.7809091503202327E-3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0.70093785941570619</v>
      </c>
      <c r="C166" s="317">
        <f t="shared" si="12"/>
        <v>0.69093117913874924</v>
      </c>
      <c r="D166" s="317">
        <f t="shared" si="12"/>
        <v>0.67710489565232723</v>
      </c>
      <c r="E166" s="317">
        <f t="shared" si="12"/>
        <v>0.70906512455055104</v>
      </c>
      <c r="F166" s="317">
        <f t="shared" si="12"/>
        <v>0.7577785455878433</v>
      </c>
      <c r="G166" s="317">
        <f t="shared" si="12"/>
        <v>0.77241707246027824</v>
      </c>
      <c r="H166" s="317">
        <f t="shared" si="12"/>
        <v>0.78680169815434731</v>
      </c>
      <c r="I166" s="317">
        <f t="shared" si="12"/>
        <v>0.78429997005128937</v>
      </c>
      <c r="J166" s="317">
        <f t="shared" si="12"/>
        <v>0.80012236118146118</v>
      </c>
      <c r="K166" s="317">
        <f t="shared" si="12"/>
        <v>0.80565526968807966</v>
      </c>
      <c r="L166" s="317">
        <f t="shared" si="12"/>
        <v>0.81757184244582737</v>
      </c>
      <c r="M166" s="317">
        <f t="shared" si="12"/>
        <v>0.76330404421891462</v>
      </c>
      <c r="N166" s="317">
        <f t="shared" si="12"/>
        <v>0.73769202283364965</v>
      </c>
      <c r="O166" s="317">
        <f t="shared" si="12"/>
        <v>0.74993707080122152</v>
      </c>
      <c r="P166" s="317">
        <f t="shared" si="12"/>
        <v>0.77059797257651952</v>
      </c>
      <c r="Q166" s="317">
        <f t="shared" si="12"/>
        <v>0.82325593994839386</v>
      </c>
      <c r="R166" s="317">
        <f t="shared" si="12"/>
        <v>0.81825417558596136</v>
      </c>
      <c r="S166" s="317">
        <f t="shared" si="12"/>
        <v>0.79363549089795782</v>
      </c>
      <c r="T166" s="317">
        <f t="shared" si="12"/>
        <v>0.81092845017134862</v>
      </c>
      <c r="U166" s="317">
        <f t="shared" si="12"/>
        <v>0.80894816110564149</v>
      </c>
      <c r="V166" s="317">
        <f t="shared" si="12"/>
        <v>0.81404276300199019</v>
      </c>
      <c r="W166" s="317">
        <f t="shared" si="12"/>
        <v>0.76951625598047868</v>
      </c>
      <c r="X166" s="317">
        <f t="shared" si="12"/>
        <v>0.79804344992893395</v>
      </c>
      <c r="Y166" s="317">
        <f t="shared" si="12"/>
        <v>0.80764117141589442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0.18555516806499231</v>
      </c>
      <c r="C167" s="269">
        <f t="shared" si="13"/>
        <v>0.18838621796505081</v>
      </c>
      <c r="D167" s="269">
        <f t="shared" si="13"/>
        <v>0.19821502781671163</v>
      </c>
      <c r="E167" s="269">
        <f t="shared" si="13"/>
        <v>0.18741066404393295</v>
      </c>
      <c r="F167" s="269">
        <f t="shared" si="13"/>
        <v>0.14201216812102024</v>
      </c>
      <c r="G167" s="269">
        <f t="shared" si="13"/>
        <v>0.13313958123553626</v>
      </c>
      <c r="H167" s="269">
        <f t="shared" si="13"/>
        <v>0.12421818749998094</v>
      </c>
      <c r="I167" s="269">
        <f t="shared" si="13"/>
        <v>0.12547160594342407</v>
      </c>
      <c r="J167" s="269">
        <f t="shared" si="13"/>
        <v>0.1084949872989841</v>
      </c>
      <c r="K167" s="269">
        <f t="shared" si="13"/>
        <v>0.1072930744724714</v>
      </c>
      <c r="L167" s="269">
        <f t="shared" si="13"/>
        <v>9.9962813710464449E-2</v>
      </c>
      <c r="M167" s="269">
        <f t="shared" si="13"/>
        <v>0.12736217111976852</v>
      </c>
      <c r="N167" s="269">
        <f t="shared" si="13"/>
        <v>0.13826052559130722</v>
      </c>
      <c r="O167" s="269">
        <f t="shared" si="13"/>
        <v>0.1322082803550601</v>
      </c>
      <c r="P167" s="269">
        <f t="shared" si="13"/>
        <v>0.12016004697211354</v>
      </c>
      <c r="Q167" s="269">
        <f t="shared" si="13"/>
        <v>9.035790954691264E-2</v>
      </c>
      <c r="R167" s="269">
        <f t="shared" si="13"/>
        <v>9.3572031105065706E-2</v>
      </c>
      <c r="S167" s="269">
        <f t="shared" si="13"/>
        <v>0.10848615247248679</v>
      </c>
      <c r="T167" s="269">
        <f t="shared" si="13"/>
        <v>0.10061264920052053</v>
      </c>
      <c r="U167" s="269">
        <f t="shared" si="13"/>
        <v>0.10553121018528099</v>
      </c>
      <c r="V167" s="269">
        <f t="shared" si="13"/>
        <v>0.10309518614183213</v>
      </c>
      <c r="W167" s="269">
        <f t="shared" si="13"/>
        <v>0.13078432028988893</v>
      </c>
      <c r="X167" s="269">
        <f t="shared" si="13"/>
        <v>0.11039851549510285</v>
      </c>
      <c r="Y167" s="269">
        <f t="shared" si="13"/>
        <v>0.10493389703535036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5.0488429557142181E-2</v>
      </c>
      <c r="C168" s="269">
        <f t="shared" si="14"/>
        <v>5.2115749879617847E-2</v>
      </c>
      <c r="D168" s="269">
        <f t="shared" si="14"/>
        <v>5.3903562817782746E-2</v>
      </c>
      <c r="E168" s="269">
        <f t="shared" si="14"/>
        <v>4.066415566879332E-2</v>
      </c>
      <c r="F168" s="269">
        <f t="shared" si="14"/>
        <v>3.689658380563024E-2</v>
      </c>
      <c r="G168" s="269">
        <f t="shared" si="14"/>
        <v>3.4321198006474075E-2</v>
      </c>
      <c r="H168" s="269">
        <f t="shared" si="14"/>
        <v>3.198703214563068E-2</v>
      </c>
      <c r="I168" s="269">
        <f t="shared" si="14"/>
        <v>3.2045163658972239E-2</v>
      </c>
      <c r="J168" s="269">
        <f t="shared" si="14"/>
        <v>3.380572380544835E-2</v>
      </c>
      <c r="K168" s="269">
        <f t="shared" si="14"/>
        <v>3.2997661938047484E-2</v>
      </c>
      <c r="L168" s="269">
        <f t="shared" si="14"/>
        <v>3.2244005907708463E-2</v>
      </c>
      <c r="M168" s="269">
        <f t="shared" si="14"/>
        <v>4.2650335086315161E-2</v>
      </c>
      <c r="N168" s="269">
        <f t="shared" si="14"/>
        <v>4.7117363232364561E-2</v>
      </c>
      <c r="O168" s="269">
        <f t="shared" si="14"/>
        <v>4.5028368465854535E-2</v>
      </c>
      <c r="P168" s="269">
        <f t="shared" si="14"/>
        <v>4.1205778009102828E-2</v>
      </c>
      <c r="Q168" s="269">
        <f t="shared" si="14"/>
        <v>3.1291523942580571E-2</v>
      </c>
      <c r="R168" s="269">
        <f t="shared" si="14"/>
        <v>3.2152598298993772E-2</v>
      </c>
      <c r="S168" s="269">
        <f t="shared" si="14"/>
        <v>3.6479331057077194E-2</v>
      </c>
      <c r="T168" s="269">
        <f t="shared" si="14"/>
        <v>3.2805284438811248E-2</v>
      </c>
      <c r="U168" s="269">
        <f t="shared" si="14"/>
        <v>3.2591654956574859E-2</v>
      </c>
      <c r="V168" s="269">
        <f t="shared" si="14"/>
        <v>3.1408050299423861E-2</v>
      </c>
      <c r="W168" s="269">
        <f t="shared" si="14"/>
        <v>3.9520016255516446E-2</v>
      </c>
      <c r="X168" s="269">
        <f t="shared" si="14"/>
        <v>3.4902670045901446E-2</v>
      </c>
      <c r="Y168" s="269">
        <f t="shared" si="14"/>
        <v>3.3570848934007101E-2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5.0193834314591811E-2</v>
      </c>
      <c r="C169" s="318">
        <f t="shared" si="15"/>
        <v>5.1737270554973125E-2</v>
      </c>
      <c r="D169" s="318">
        <f t="shared" si="15"/>
        <v>5.3507061733329427E-2</v>
      </c>
      <c r="E169" s="318">
        <f t="shared" si="15"/>
        <v>4.0002837421676506E-2</v>
      </c>
      <c r="F169" s="318">
        <f t="shared" si="15"/>
        <v>3.607290445386134E-2</v>
      </c>
      <c r="G169" s="318">
        <f t="shared" si="15"/>
        <v>3.3503783555186885E-2</v>
      </c>
      <c r="H169" s="318">
        <f t="shared" si="15"/>
        <v>3.1111958674805075E-2</v>
      </c>
      <c r="I169" s="318">
        <f t="shared" si="15"/>
        <v>3.1173714038596378E-2</v>
      </c>
      <c r="J169" s="318">
        <f t="shared" si="15"/>
        <v>3.3198962197955234E-2</v>
      </c>
      <c r="K169" s="318">
        <f t="shared" si="15"/>
        <v>3.2520095966046027E-2</v>
      </c>
      <c r="L169" s="318">
        <f t="shared" si="15"/>
        <v>3.1916868445670064E-2</v>
      </c>
      <c r="M169" s="318">
        <f t="shared" si="15"/>
        <v>4.2063424512785046E-2</v>
      </c>
      <c r="N169" s="318">
        <f t="shared" si="15"/>
        <v>4.6345999038675485E-2</v>
      </c>
      <c r="O169" s="318">
        <f t="shared" si="15"/>
        <v>4.4319484981180518E-2</v>
      </c>
      <c r="P169" s="318">
        <f t="shared" si="15"/>
        <v>4.0502675511968886E-2</v>
      </c>
      <c r="Q169" s="318">
        <f t="shared" si="15"/>
        <v>3.0594002202692799E-2</v>
      </c>
      <c r="R169" s="318">
        <f t="shared" si="15"/>
        <v>3.1453378009756401E-2</v>
      </c>
      <c r="S169" s="318">
        <f t="shared" si="15"/>
        <v>3.576339749098862E-2</v>
      </c>
      <c r="T169" s="318">
        <f t="shared" si="15"/>
        <v>3.2256578059844637E-2</v>
      </c>
      <c r="U169" s="318">
        <f t="shared" si="15"/>
        <v>3.206554229982448E-2</v>
      </c>
      <c r="V169" s="318">
        <f t="shared" si="15"/>
        <v>3.0841284486126306E-2</v>
      </c>
      <c r="W169" s="318">
        <f t="shared" si="15"/>
        <v>3.9009821419588371E-2</v>
      </c>
      <c r="X169" s="318">
        <f t="shared" si="15"/>
        <v>3.4275825779531068E-2</v>
      </c>
      <c r="Y169" s="318">
        <f t="shared" si="15"/>
        <v>3.3024826107527071E-2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2.9459524255036795E-4</v>
      </c>
      <c r="C170" s="318">
        <f t="shared" si="16"/>
        <v>3.7847932464472222E-4</v>
      </c>
      <c r="D170" s="318">
        <f t="shared" si="16"/>
        <v>3.9650108445330709E-4</v>
      </c>
      <c r="E170" s="318">
        <f t="shared" si="16"/>
        <v>6.6131824711682021E-4</v>
      </c>
      <c r="F170" s="318">
        <f t="shared" si="16"/>
        <v>8.2367935176891197E-4</v>
      </c>
      <c r="G170" s="318">
        <f t="shared" si="16"/>
        <v>8.1741445128717671E-4</v>
      </c>
      <c r="H170" s="318">
        <f t="shared" si="16"/>
        <v>8.7507347082560482E-4</v>
      </c>
      <c r="I170" s="318">
        <f t="shared" si="16"/>
        <v>8.714496203758716E-4</v>
      </c>
      <c r="J170" s="318">
        <f t="shared" si="16"/>
        <v>6.0676160749310371E-4</v>
      </c>
      <c r="K170" s="318">
        <f t="shared" si="16"/>
        <v>4.7756597200146759E-4</v>
      </c>
      <c r="L170" s="318">
        <f t="shared" si="16"/>
        <v>3.2713746203838885E-4</v>
      </c>
      <c r="M170" s="318">
        <f t="shared" si="16"/>
        <v>5.8691057353014108E-4</v>
      </c>
      <c r="N170" s="318">
        <f t="shared" si="16"/>
        <v>7.7136419368907712E-4</v>
      </c>
      <c r="O170" s="318">
        <f t="shared" si="16"/>
        <v>7.0888348467402097E-4</v>
      </c>
      <c r="P170" s="318">
        <f t="shared" si="16"/>
        <v>7.0310249713392977E-4</v>
      </c>
      <c r="Q170" s="318">
        <f t="shared" si="16"/>
        <v>6.9752173988778298E-4</v>
      </c>
      <c r="R170" s="318">
        <f t="shared" si="16"/>
        <v>6.9922028923737555E-4</v>
      </c>
      <c r="S170" s="318">
        <f t="shared" si="16"/>
        <v>7.1593356608858235E-4</v>
      </c>
      <c r="T170" s="318">
        <f t="shared" si="16"/>
        <v>5.4870637896662483E-4</v>
      </c>
      <c r="U170" s="318">
        <f t="shared" si="16"/>
        <v>5.26112656750376E-4</v>
      </c>
      <c r="V170" s="318">
        <f t="shared" si="16"/>
        <v>5.6676581329757067E-4</v>
      </c>
      <c r="W170" s="318">
        <f t="shared" si="16"/>
        <v>5.101948359280715E-4</v>
      </c>
      <c r="X170" s="318">
        <f t="shared" si="16"/>
        <v>6.2684426637036716E-4</v>
      </c>
      <c r="Y170" s="318">
        <f t="shared" si="16"/>
        <v>5.4602282648004137E-4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9.4788187461808775E-3</v>
      </c>
      <c r="C171" s="269">
        <f t="shared" si="17"/>
        <v>1.0032686390680027E-2</v>
      </c>
      <c r="D171" s="269">
        <f t="shared" si="17"/>
        <v>1.0346414417015171E-2</v>
      </c>
      <c r="E171" s="269">
        <f t="shared" si="17"/>
        <v>9.2584607541434816E-3</v>
      </c>
      <c r="F171" s="269">
        <f t="shared" si="17"/>
        <v>8.488692084290048E-3</v>
      </c>
      <c r="G171" s="269">
        <f t="shared" si="17"/>
        <v>8.0212574474862394E-3</v>
      </c>
      <c r="H171" s="269">
        <f t="shared" si="17"/>
        <v>7.6587607083751551E-3</v>
      </c>
      <c r="I171" s="269">
        <f t="shared" si="17"/>
        <v>7.6577324354477182E-3</v>
      </c>
      <c r="J171" s="269">
        <f t="shared" si="17"/>
        <v>7.3454906895284418E-3</v>
      </c>
      <c r="K171" s="269">
        <f t="shared" si="17"/>
        <v>6.9512100273461082E-3</v>
      </c>
      <c r="L171" s="269">
        <f t="shared" si="17"/>
        <v>6.4781123410285087E-3</v>
      </c>
      <c r="M171" s="269">
        <f t="shared" si="17"/>
        <v>9.0056924646111803E-3</v>
      </c>
      <c r="N171" s="269">
        <f t="shared" si="17"/>
        <v>1.0202148872949372E-2</v>
      </c>
      <c r="O171" s="269">
        <f t="shared" si="17"/>
        <v>9.6905251768511294E-3</v>
      </c>
      <c r="P171" s="269">
        <f t="shared" si="17"/>
        <v>8.9815526200709029E-3</v>
      </c>
      <c r="Q171" s="269">
        <f t="shared" si="17"/>
        <v>7.1187864251318345E-3</v>
      </c>
      <c r="R171" s="269">
        <f t="shared" si="17"/>
        <v>7.2692997912739993E-3</v>
      </c>
      <c r="S171" s="269">
        <f t="shared" si="17"/>
        <v>8.0997876268151889E-3</v>
      </c>
      <c r="T171" s="269">
        <f t="shared" si="17"/>
        <v>7.1086004470786862E-3</v>
      </c>
      <c r="U171" s="269">
        <f t="shared" si="17"/>
        <v>7.0623497889984463E-3</v>
      </c>
      <c r="V171" s="269">
        <f t="shared" si="17"/>
        <v>6.953863982790914E-3</v>
      </c>
      <c r="W171" s="269">
        <f t="shared" si="17"/>
        <v>8.4392979469587025E-3</v>
      </c>
      <c r="X171" s="269">
        <f t="shared" si="17"/>
        <v>7.6794160992931584E-3</v>
      </c>
      <c r="Y171" s="269">
        <f t="shared" si="17"/>
        <v>7.3383001242718375E-3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3.249884490461102E-3</v>
      </c>
      <c r="C172" s="318">
        <f t="shared" si="18"/>
        <v>3.2156254244938261E-3</v>
      </c>
      <c r="D172" s="318">
        <f t="shared" si="18"/>
        <v>3.0624254573613885E-3</v>
      </c>
      <c r="E172" s="318">
        <f t="shared" si="18"/>
        <v>1.9729330894507013E-3</v>
      </c>
      <c r="F172" s="318">
        <f t="shared" si="18"/>
        <v>1.8842517948695898E-3</v>
      </c>
      <c r="G172" s="318">
        <f t="shared" si="18"/>
        <v>1.886352397845955E-3</v>
      </c>
      <c r="H172" s="318">
        <f t="shared" si="18"/>
        <v>1.7854552518939751E-3</v>
      </c>
      <c r="I172" s="318">
        <f t="shared" si="18"/>
        <v>1.7555377102176797E-3</v>
      </c>
      <c r="J172" s="318">
        <f t="shared" si="18"/>
        <v>1.8278785407753013E-3</v>
      </c>
      <c r="K172" s="318">
        <f t="shared" si="18"/>
        <v>2.1506428932279442E-3</v>
      </c>
      <c r="L172" s="318">
        <f t="shared" si="18"/>
        <v>2.5025077239454593E-3</v>
      </c>
      <c r="M172" s="318">
        <f t="shared" si="18"/>
        <v>3.3842033249952708E-3</v>
      </c>
      <c r="N172" s="318">
        <f t="shared" si="18"/>
        <v>3.5490404396501E-3</v>
      </c>
      <c r="O172" s="318">
        <f t="shared" si="18"/>
        <v>3.522719531921131E-3</v>
      </c>
      <c r="P172" s="318">
        <f t="shared" si="18"/>
        <v>3.2004948911582192E-3</v>
      </c>
      <c r="Q172" s="318">
        <f t="shared" si="18"/>
        <v>2.3538426352600504E-3</v>
      </c>
      <c r="R172" s="318">
        <f t="shared" si="18"/>
        <v>2.1557181517365639E-3</v>
      </c>
      <c r="S172" s="318">
        <f t="shared" si="18"/>
        <v>2.5275864960240791E-3</v>
      </c>
      <c r="T172" s="318">
        <f t="shared" si="18"/>
        <v>2.5188967138371184E-3</v>
      </c>
      <c r="U172" s="318">
        <f t="shared" si="18"/>
        <v>2.4661136337301814E-3</v>
      </c>
      <c r="V172" s="318">
        <f t="shared" si="18"/>
        <v>2.5171956810390011E-3</v>
      </c>
      <c r="W172" s="318">
        <f t="shared" si="18"/>
        <v>3.5725180147309246E-3</v>
      </c>
      <c r="X172" s="318">
        <f t="shared" si="18"/>
        <v>2.5627568516798467E-3</v>
      </c>
      <c r="Y172" s="318">
        <f t="shared" si="18"/>
        <v>3.0254058190059283E-3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3.6906399249478803E-3</v>
      </c>
      <c r="C173" s="318">
        <f t="shared" si="19"/>
        <v>3.7469487084737371E-3</v>
      </c>
      <c r="D173" s="318">
        <f t="shared" si="19"/>
        <v>3.942440962510849E-3</v>
      </c>
      <c r="E173" s="318">
        <f t="shared" si="19"/>
        <v>3.7275452163060825E-3</v>
      </c>
      <c r="F173" s="318">
        <f t="shared" si="19"/>
        <v>2.8245819448815997E-3</v>
      </c>
      <c r="G173" s="318">
        <f t="shared" si="19"/>
        <v>2.6481086957739972E-3</v>
      </c>
      <c r="H173" s="318">
        <f t="shared" si="19"/>
        <v>2.4706646921928751E-3</v>
      </c>
      <c r="I173" s="318">
        <f t="shared" si="19"/>
        <v>2.4955948312899278E-3</v>
      </c>
      <c r="J173" s="318">
        <f t="shared" si="19"/>
        <v>2.1579346776377296E-3</v>
      </c>
      <c r="K173" s="318">
        <f t="shared" si="19"/>
        <v>2.1340289707253725E-3</v>
      </c>
      <c r="L173" s="318">
        <f t="shared" si="19"/>
        <v>1.9882321529344177E-3</v>
      </c>
      <c r="M173" s="318">
        <f t="shared" si="19"/>
        <v>2.5331976390871695E-3</v>
      </c>
      <c r="N173" s="318">
        <f t="shared" si="19"/>
        <v>2.749962833763974E-3</v>
      </c>
      <c r="O173" s="318">
        <f t="shared" si="19"/>
        <v>2.6295853840954965E-3</v>
      </c>
      <c r="P173" s="318">
        <f t="shared" si="19"/>
        <v>2.3899494223926245E-3</v>
      </c>
      <c r="Q173" s="318">
        <f t="shared" si="19"/>
        <v>1.797193319842546E-3</v>
      </c>
      <c r="R173" s="318">
        <f t="shared" si="19"/>
        <v>1.8611212905364177E-3</v>
      </c>
      <c r="S173" s="318">
        <f t="shared" si="19"/>
        <v>2.1577589554320859E-3</v>
      </c>
      <c r="T173" s="318">
        <f t="shared" si="19"/>
        <v>2.0011571974333617E-3</v>
      </c>
      <c r="U173" s="318">
        <f t="shared" si="19"/>
        <v>2.0989859872911033E-3</v>
      </c>
      <c r="V173" s="318">
        <f t="shared" si="19"/>
        <v>2.0505341565679827E-3</v>
      </c>
      <c r="W173" s="318">
        <f t="shared" si="19"/>
        <v>2.601263220272976E-3</v>
      </c>
      <c r="X173" s="318">
        <f t="shared" si="19"/>
        <v>2.1957953162398251E-3</v>
      </c>
      <c r="Y173" s="318">
        <f t="shared" si="19"/>
        <v>2.0871055973142633E-3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2.5382943307718951E-3</v>
      </c>
      <c r="C174" s="318">
        <f t="shared" si="20"/>
        <v>3.0701122577124623E-3</v>
      </c>
      <c r="D174" s="318">
        <f t="shared" si="20"/>
        <v>3.3415479971429353E-3</v>
      </c>
      <c r="E174" s="318">
        <f t="shared" si="20"/>
        <v>3.5579824483866983E-3</v>
      </c>
      <c r="F174" s="318">
        <f t="shared" si="20"/>
        <v>3.779858344538858E-3</v>
      </c>
      <c r="G174" s="318">
        <f t="shared" si="20"/>
        <v>3.4867963538662873E-3</v>
      </c>
      <c r="H174" s="318">
        <f t="shared" si="20"/>
        <v>3.4026407642883056E-3</v>
      </c>
      <c r="I174" s="318">
        <f t="shared" si="20"/>
        <v>3.40659989394011E-3</v>
      </c>
      <c r="J174" s="318">
        <f t="shared" si="20"/>
        <v>3.3596774711154103E-3</v>
      </c>
      <c r="K174" s="318">
        <f t="shared" si="20"/>
        <v>2.6665381633927915E-3</v>
      </c>
      <c r="L174" s="318">
        <f t="shared" si="20"/>
        <v>1.9873724641486313E-3</v>
      </c>
      <c r="M174" s="318">
        <f t="shared" si="20"/>
        <v>3.0882915005287386E-3</v>
      </c>
      <c r="N174" s="318">
        <f t="shared" si="20"/>
        <v>3.9031455995352971E-3</v>
      </c>
      <c r="O174" s="318">
        <f t="shared" si="20"/>
        <v>3.538220260834501E-3</v>
      </c>
      <c r="P174" s="318">
        <f t="shared" si="20"/>
        <v>3.3911083065200597E-3</v>
      </c>
      <c r="Q174" s="318">
        <f t="shared" si="20"/>
        <v>2.9677504700292377E-3</v>
      </c>
      <c r="R174" s="318">
        <f t="shared" si="20"/>
        <v>3.2524603490010169E-3</v>
      </c>
      <c r="S174" s="318">
        <f t="shared" si="20"/>
        <v>3.4144421753590243E-3</v>
      </c>
      <c r="T174" s="318">
        <f t="shared" si="20"/>
        <v>2.5885465358082057E-3</v>
      </c>
      <c r="U174" s="318">
        <f t="shared" si="20"/>
        <v>2.4972501679771607E-3</v>
      </c>
      <c r="V174" s="318">
        <f t="shared" si="20"/>
        <v>2.3861341451839294E-3</v>
      </c>
      <c r="W174" s="318">
        <f t="shared" si="20"/>
        <v>2.2655167119548002E-3</v>
      </c>
      <c r="X174" s="318">
        <f t="shared" si="20"/>
        <v>2.9208639313734863E-3</v>
      </c>
      <c r="Y174" s="318">
        <f t="shared" si="20"/>
        <v>2.2257887079516459E-3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1.8088084908550087E-2</v>
      </c>
      <c r="C175" s="319">
        <f t="shared" si="21"/>
        <v>1.8759859915948033E-2</v>
      </c>
      <c r="D175" s="319">
        <f t="shared" si="21"/>
        <v>1.954545621216635E-2</v>
      </c>
      <c r="E175" s="319">
        <f t="shared" si="21"/>
        <v>1.6861409390161175E-2</v>
      </c>
      <c r="F175" s="319">
        <f t="shared" si="21"/>
        <v>1.6558706810099098E-2</v>
      </c>
      <c r="G175" s="319">
        <f t="shared" si="21"/>
        <v>1.5726488163076972E-2</v>
      </c>
      <c r="H175" s="319">
        <f t="shared" si="21"/>
        <v>1.3977225492112257E-2</v>
      </c>
      <c r="I175" s="319">
        <f t="shared" si="21"/>
        <v>1.5393099691993154E-2</v>
      </c>
      <c r="J175" s="319">
        <f t="shared" si="21"/>
        <v>1.5218295525362257E-2</v>
      </c>
      <c r="K175" s="319">
        <f t="shared" si="21"/>
        <v>1.5142379148886958E-2</v>
      </c>
      <c r="L175" s="319">
        <f t="shared" si="21"/>
        <v>1.5040247391610143E-2</v>
      </c>
      <c r="M175" s="319">
        <f t="shared" si="21"/>
        <v>1.5004410194055002E-2</v>
      </c>
      <c r="N175" s="319">
        <f t="shared" si="21"/>
        <v>1.6697490050284355E-2</v>
      </c>
      <c r="O175" s="319">
        <f t="shared" si="21"/>
        <v>1.5912104985494113E-2</v>
      </c>
      <c r="P175" s="319">
        <f t="shared" si="21"/>
        <v>1.4627220829344834E-2</v>
      </c>
      <c r="Q175" s="319">
        <f t="shared" si="21"/>
        <v>1.1263018695827718E-2</v>
      </c>
      <c r="R175" s="319">
        <f t="shared" si="21"/>
        <v>1.1604025033949009E-2</v>
      </c>
      <c r="S175" s="319">
        <f t="shared" si="21"/>
        <v>1.3041669751051144E-2</v>
      </c>
      <c r="T175" s="319">
        <f t="shared" si="21"/>
        <v>1.4465159411413055E-2</v>
      </c>
      <c r="U175" s="319">
        <f t="shared" si="21"/>
        <v>1.2960762938257275E-2</v>
      </c>
      <c r="V175" s="319">
        <f t="shared" si="21"/>
        <v>1.1825041672689473E-2</v>
      </c>
      <c r="W175" s="319">
        <f t="shared" si="21"/>
        <v>1.4612273023089914E-2</v>
      </c>
      <c r="X175" s="319">
        <f t="shared" si="21"/>
        <v>1.2414749648080913E-2</v>
      </c>
      <c r="Y175" s="319">
        <f t="shared" si="21"/>
        <v>1.2024955468465165E-2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1.0000000000000002</v>
      </c>
      <c r="C178" s="232">
        <f t="shared" si="22"/>
        <v>1.0000000000000004</v>
      </c>
      <c r="D178" s="232">
        <f t="shared" si="22"/>
        <v>0.99999999999999989</v>
      </c>
      <c r="E178" s="232">
        <f t="shared" si="22"/>
        <v>0.99999999999999989</v>
      </c>
      <c r="F178" s="232">
        <f t="shared" si="22"/>
        <v>0.99999999999999978</v>
      </c>
      <c r="G178" s="232">
        <f t="shared" si="22"/>
        <v>0.99999999999999989</v>
      </c>
      <c r="H178" s="232">
        <f t="shared" si="22"/>
        <v>0.99999999999999967</v>
      </c>
      <c r="I178" s="232">
        <f t="shared" si="22"/>
        <v>0.99999999999999978</v>
      </c>
      <c r="J178" s="232">
        <f t="shared" si="22"/>
        <v>0.99999999999999956</v>
      </c>
      <c r="K178" s="232">
        <f t="shared" si="22"/>
        <v>1</v>
      </c>
      <c r="L178" s="232">
        <f t="shared" si="22"/>
        <v>1.0000000000000002</v>
      </c>
      <c r="M178" s="232">
        <f t="shared" si="22"/>
        <v>0.99999999999999967</v>
      </c>
      <c r="N178" s="232">
        <f t="shared" si="22"/>
        <v>1.0000000000000002</v>
      </c>
      <c r="O178" s="232">
        <f t="shared" si="22"/>
        <v>0.99999999999999978</v>
      </c>
      <c r="P178" s="232">
        <f t="shared" si="22"/>
        <v>1</v>
      </c>
      <c r="Q178" s="232">
        <f t="shared" si="22"/>
        <v>1</v>
      </c>
      <c r="R178" s="232">
        <f t="shared" si="22"/>
        <v>1</v>
      </c>
      <c r="S178" s="232">
        <f t="shared" si="22"/>
        <v>1.0000000000000002</v>
      </c>
      <c r="T178" s="232">
        <f t="shared" si="22"/>
        <v>1.0000000000000002</v>
      </c>
      <c r="U178" s="232">
        <f t="shared" si="22"/>
        <v>1.0000000000000002</v>
      </c>
      <c r="V178" s="232">
        <f t="shared" si="22"/>
        <v>1.0000000000000002</v>
      </c>
      <c r="W178" s="232">
        <f t="shared" si="22"/>
        <v>1.0000000000000002</v>
      </c>
      <c r="X178" s="232">
        <f t="shared" si="22"/>
        <v>0.99999999999999989</v>
      </c>
      <c r="Y178" s="232">
        <f t="shared" si="22"/>
        <v>0.99999999999999978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3.6246550242666547E-3</v>
      </c>
      <c r="C179" s="266">
        <f t="shared" si="23"/>
        <v>3.9235331484896345E-3</v>
      </c>
      <c r="D179" s="266">
        <f t="shared" si="23"/>
        <v>3.8736138811187016E-3</v>
      </c>
      <c r="E179" s="266">
        <f t="shared" si="23"/>
        <v>3.9070525326748888E-3</v>
      </c>
      <c r="F179" s="266">
        <f t="shared" si="23"/>
        <v>4.9613142806293666E-3</v>
      </c>
      <c r="G179" s="266">
        <f t="shared" si="23"/>
        <v>5.0182657451363901E-3</v>
      </c>
      <c r="H179" s="266">
        <f t="shared" si="23"/>
        <v>5.1932601142894415E-3</v>
      </c>
      <c r="I179" s="266">
        <f t="shared" si="23"/>
        <v>5.1349605612823097E-3</v>
      </c>
      <c r="J179" s="266">
        <f t="shared" si="23"/>
        <v>5.5383492312133104E-3</v>
      </c>
      <c r="K179" s="266">
        <f t="shared" si="23"/>
        <v>5.1130597600628179E-3</v>
      </c>
      <c r="L179" s="266">
        <f t="shared" si="23"/>
        <v>4.8872112227268281E-3</v>
      </c>
      <c r="M179" s="266">
        <f t="shared" si="23"/>
        <v>5.5646277960499351E-3</v>
      </c>
      <c r="N179" s="266">
        <f t="shared" si="23"/>
        <v>5.9137087339267121E-3</v>
      </c>
      <c r="O179" s="266">
        <f t="shared" si="23"/>
        <v>5.8417071732174116E-3</v>
      </c>
      <c r="P179" s="266">
        <f t="shared" si="23"/>
        <v>6.0039441404157925E-3</v>
      </c>
      <c r="Q179" s="266">
        <f t="shared" si="23"/>
        <v>6.4602192113026417E-3</v>
      </c>
      <c r="R179" s="266">
        <f t="shared" si="23"/>
        <v>6.3683069752982959E-3</v>
      </c>
      <c r="S179" s="266">
        <f t="shared" si="23"/>
        <v>6.081778445330031E-3</v>
      </c>
      <c r="T179" s="266">
        <f t="shared" si="23"/>
        <v>5.5595814475581512E-3</v>
      </c>
      <c r="U179" s="266">
        <f t="shared" si="23"/>
        <v>5.2379328762271766E-3</v>
      </c>
      <c r="V179" s="266">
        <f t="shared" si="23"/>
        <v>5.3683813130599722E-3</v>
      </c>
      <c r="W179" s="266">
        <f t="shared" si="23"/>
        <v>4.9190938247070581E-3</v>
      </c>
      <c r="X179" s="266">
        <f t="shared" si="23"/>
        <v>5.6240259675080029E-3</v>
      </c>
      <c r="Y179" s="266">
        <f t="shared" si="23"/>
        <v>5.5083573510076277E-3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7.6516444005368346E-3</v>
      </c>
      <c r="C180" s="267">
        <f t="shared" si="24"/>
        <v>8.2825759265284429E-3</v>
      </c>
      <c r="D180" s="267">
        <f t="shared" si="24"/>
        <v>8.1771963855513021E-3</v>
      </c>
      <c r="E180" s="267">
        <f t="shared" si="24"/>
        <v>8.2477853572543863E-3</v>
      </c>
      <c r="F180" s="267">
        <f t="shared" si="24"/>
        <v>1.0473331222013795E-2</v>
      </c>
      <c r="G180" s="267">
        <f t="shared" si="24"/>
        <v>1.059355572657494E-2</v>
      </c>
      <c r="H180" s="267">
        <f t="shared" si="24"/>
        <v>1.0962968726126903E-2</v>
      </c>
      <c r="I180" s="267">
        <f t="shared" si="24"/>
        <v>1.0839898407618159E-2</v>
      </c>
      <c r="J180" s="267">
        <f t="shared" si="24"/>
        <v>1.1691451627677221E-2</v>
      </c>
      <c r="K180" s="267">
        <f t="shared" si="24"/>
        <v>1.0955294582623218E-2</v>
      </c>
      <c r="L180" s="267">
        <f t="shared" si="24"/>
        <v>1.0412975186835691E-2</v>
      </c>
      <c r="M180" s="267">
        <f t="shared" si="24"/>
        <v>1.174692566096871E-2</v>
      </c>
      <c r="N180" s="267">
        <f t="shared" si="24"/>
        <v>1.2483835293956304E-2</v>
      </c>
      <c r="O180" s="267">
        <f t="shared" si="24"/>
        <v>1.2331840046093319E-2</v>
      </c>
      <c r="P180" s="267">
        <f t="shared" si="24"/>
        <v>1.2674322178410099E-2</v>
      </c>
      <c r="Q180" s="267">
        <f t="shared" si="24"/>
        <v>1.3637518556515687E-2</v>
      </c>
      <c r="R180" s="267">
        <f t="shared" si="24"/>
        <v>1.344349188604496E-2</v>
      </c>
      <c r="S180" s="267">
        <f t="shared" si="24"/>
        <v>1.2838630345498963E-2</v>
      </c>
      <c r="T180" s="267">
        <f t="shared" si="24"/>
        <v>1.1931370844693069E-2</v>
      </c>
      <c r="U180" s="267">
        <f t="shared" si="24"/>
        <v>1.1401908022068858E-2</v>
      </c>
      <c r="V180" s="267">
        <f t="shared" si="24"/>
        <v>1.1553949924087667E-2</v>
      </c>
      <c r="W180" s="267">
        <f t="shared" si="24"/>
        <v>1.0476399643362033E-2</v>
      </c>
      <c r="X180" s="267">
        <f t="shared" si="24"/>
        <v>1.1872315162313369E-2</v>
      </c>
      <c r="Y180" s="267">
        <f t="shared" si="24"/>
        <v>1.1703070973030822E-2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4.5551127445039655E-2</v>
      </c>
      <c r="C181" s="267">
        <f t="shared" si="25"/>
        <v>4.9307136068169166E-2</v>
      </c>
      <c r="D181" s="267">
        <f t="shared" si="25"/>
        <v>4.8679799426543116E-2</v>
      </c>
      <c r="E181" s="267">
        <f t="shared" si="25"/>
        <v>4.9100023770219624E-2</v>
      </c>
      <c r="F181" s="267">
        <f t="shared" si="25"/>
        <v>6.234895668107527E-2</v>
      </c>
      <c r="G181" s="267">
        <f t="shared" si="25"/>
        <v>6.3064667114364259E-2</v>
      </c>
      <c r="H181" s="267">
        <f t="shared" si="25"/>
        <v>6.5263825588229712E-2</v>
      </c>
      <c r="I181" s="267">
        <f t="shared" si="25"/>
        <v>6.4531173694121785E-2</v>
      </c>
      <c r="J181" s="267">
        <f t="shared" si="25"/>
        <v>6.960056887542726E-2</v>
      </c>
      <c r="K181" s="267">
        <f t="shared" si="25"/>
        <v>6.4139752682768697E-2</v>
      </c>
      <c r="L181" s="267">
        <f t="shared" si="25"/>
        <v>6.1210471093464343E-2</v>
      </c>
      <c r="M181" s="267">
        <f t="shared" si="25"/>
        <v>6.9930812235949019E-2</v>
      </c>
      <c r="N181" s="267">
        <f t="shared" si="25"/>
        <v>7.431772083370615E-2</v>
      </c>
      <c r="O181" s="267">
        <f t="shared" si="25"/>
        <v>7.3412875477071232E-2</v>
      </c>
      <c r="P181" s="267">
        <f t="shared" si="25"/>
        <v>7.5451711371707988E-2</v>
      </c>
      <c r="Q181" s="267">
        <f t="shared" si="25"/>
        <v>8.1185731234237155E-2</v>
      </c>
      <c r="R181" s="267">
        <f t="shared" si="25"/>
        <v>8.0030667939120018E-2</v>
      </c>
      <c r="S181" s="267">
        <f t="shared" si="25"/>
        <v>7.6429856965980592E-2</v>
      </c>
      <c r="T181" s="267">
        <f t="shared" si="25"/>
        <v>6.974629038511454E-2</v>
      </c>
      <c r="U181" s="267">
        <f t="shared" si="25"/>
        <v>6.5611302014731754E-2</v>
      </c>
      <c r="V181" s="267">
        <f t="shared" si="25"/>
        <v>6.7155518805359499E-2</v>
      </c>
      <c r="W181" s="267">
        <f t="shared" si="25"/>
        <v>6.1462751305703528E-2</v>
      </c>
      <c r="X181" s="267">
        <f t="shared" si="25"/>
        <v>7.0233967901887698E-2</v>
      </c>
      <c r="Y181" s="267">
        <f t="shared" si="25"/>
        <v>6.8722347286940599E-2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5.3908336311533987E-2</v>
      </c>
      <c r="C182" s="267">
        <f t="shared" si="26"/>
        <v>5.8353455179096458E-2</v>
      </c>
      <c r="D182" s="267">
        <f t="shared" si="26"/>
        <v>5.7611021861762444E-2</v>
      </c>
      <c r="E182" s="267">
        <f t="shared" si="26"/>
        <v>5.810834424467249E-2</v>
      </c>
      <c r="F182" s="267">
        <f t="shared" si="26"/>
        <v>7.3788042447293645E-2</v>
      </c>
      <c r="G182" s="267">
        <f t="shared" si="26"/>
        <v>7.463506338625879E-2</v>
      </c>
      <c r="H182" s="267">
        <f t="shared" si="26"/>
        <v>7.723769873824958E-2</v>
      </c>
      <c r="I182" s="267">
        <f t="shared" si="26"/>
        <v>7.6370628109657418E-2</v>
      </c>
      <c r="J182" s="267">
        <f t="shared" si="26"/>
        <v>8.2370098938554417E-2</v>
      </c>
      <c r="K182" s="267">
        <f t="shared" si="26"/>
        <v>7.7183631888400883E-2</v>
      </c>
      <c r="L182" s="267">
        <f t="shared" si="26"/>
        <v>7.3362814447599428E-2</v>
      </c>
      <c r="M182" s="267">
        <f t="shared" si="26"/>
        <v>8.2760931638911614E-2</v>
      </c>
      <c r="N182" s="267">
        <f t="shared" si="26"/>
        <v>8.7952700917096741E-2</v>
      </c>
      <c r="O182" s="267">
        <f t="shared" si="26"/>
        <v>8.6881844704936886E-2</v>
      </c>
      <c r="P182" s="267">
        <f t="shared" si="26"/>
        <v>8.9294743292896508E-2</v>
      </c>
      <c r="Q182" s="267">
        <f t="shared" si="26"/>
        <v>9.6080776669110982E-2</v>
      </c>
      <c r="R182" s="267">
        <f t="shared" si="26"/>
        <v>9.471379534357928E-2</v>
      </c>
      <c r="S182" s="267">
        <f t="shared" si="26"/>
        <v>9.045234804639711E-2</v>
      </c>
      <c r="T182" s="267">
        <f t="shared" si="26"/>
        <v>8.3989783261742654E-2</v>
      </c>
      <c r="U182" s="267">
        <f t="shared" si="26"/>
        <v>8.0205412524857578E-2</v>
      </c>
      <c r="V182" s="267">
        <f t="shared" si="26"/>
        <v>8.1401354484095134E-2</v>
      </c>
      <c r="W182" s="267">
        <f t="shared" si="26"/>
        <v>7.3809660478833986E-2</v>
      </c>
      <c r="X182" s="267">
        <f t="shared" si="26"/>
        <v>8.3644341668780389E-2</v>
      </c>
      <c r="Y182" s="267">
        <f t="shared" si="26"/>
        <v>8.2451961025218831E-2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2.3762241721726342E-2</v>
      </c>
      <c r="C183" s="268">
        <f t="shared" si="27"/>
        <v>2.5860368258157729E-2</v>
      </c>
      <c r="D183" s="268">
        <f t="shared" si="27"/>
        <v>2.5057932745347487E-2</v>
      </c>
      <c r="E183" s="268">
        <f t="shared" si="27"/>
        <v>2.2698794602520153E-2</v>
      </c>
      <c r="F183" s="268">
        <f t="shared" si="27"/>
        <v>2.7324192235719528E-2</v>
      </c>
      <c r="G183" s="268">
        <f t="shared" si="27"/>
        <v>2.7617692324209197E-2</v>
      </c>
      <c r="H183" s="268">
        <f t="shared" si="27"/>
        <v>2.8157803842325264E-2</v>
      </c>
      <c r="I183" s="268">
        <f t="shared" si="27"/>
        <v>2.7844411164848534E-2</v>
      </c>
      <c r="J183" s="268">
        <f t="shared" si="27"/>
        <v>3.0668837481983371E-2</v>
      </c>
      <c r="K183" s="268">
        <f t="shared" si="27"/>
        <v>3.0478613739943622E-2</v>
      </c>
      <c r="L183" s="268">
        <f t="shared" si="27"/>
        <v>3.1291891252719438E-2</v>
      </c>
      <c r="M183" s="268">
        <f t="shared" si="27"/>
        <v>3.3019192894510836E-2</v>
      </c>
      <c r="N183" s="268">
        <f t="shared" si="27"/>
        <v>3.3682656460339806E-2</v>
      </c>
      <c r="O183" s="268">
        <f t="shared" si="27"/>
        <v>3.3784835022991372E-2</v>
      </c>
      <c r="P183" s="268">
        <f t="shared" si="27"/>
        <v>3.4008682046326878E-2</v>
      </c>
      <c r="Q183" s="268">
        <f t="shared" si="27"/>
        <v>3.4968192154549708E-2</v>
      </c>
      <c r="R183" s="268">
        <f t="shared" si="27"/>
        <v>3.4244039748941177E-2</v>
      </c>
      <c r="S183" s="268">
        <f t="shared" si="27"/>
        <v>3.3393517483543605E-2</v>
      </c>
      <c r="T183" s="268">
        <f t="shared" si="27"/>
        <v>3.27794361805216E-2</v>
      </c>
      <c r="U183" s="268">
        <f t="shared" si="27"/>
        <v>3.1327095976384819E-2</v>
      </c>
      <c r="V183" s="268">
        <f t="shared" si="27"/>
        <v>3.1597944073727735E-2</v>
      </c>
      <c r="W183" s="268">
        <f t="shared" si="27"/>
        <v>3.0909595438559638E-2</v>
      </c>
      <c r="X183" s="268">
        <f t="shared" si="27"/>
        <v>3.2023245276217291E-2</v>
      </c>
      <c r="Y183" s="268">
        <f t="shared" si="27"/>
        <v>3.2969416490768344E-2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0.65333884315162805</v>
      </c>
      <c r="C184" s="269">
        <f t="shared" si="28"/>
        <v>0.64045563875941136</v>
      </c>
      <c r="D184" s="269">
        <f t="shared" si="28"/>
        <v>0.64514701499557714</v>
      </c>
      <c r="E184" s="269">
        <f t="shared" si="28"/>
        <v>0.67404978682919003</v>
      </c>
      <c r="F184" s="269">
        <f t="shared" si="28"/>
        <v>0.61547566431836265</v>
      </c>
      <c r="G184" s="269">
        <f t="shared" si="28"/>
        <v>0.61446360828926683</v>
      </c>
      <c r="H184" s="269">
        <f t="shared" si="28"/>
        <v>0.60866921918308969</v>
      </c>
      <c r="I184" s="269">
        <f t="shared" si="28"/>
        <v>0.6116853766574003</v>
      </c>
      <c r="J184" s="269">
        <f t="shared" si="28"/>
        <v>0.57214080125848921</v>
      </c>
      <c r="K184" s="269">
        <f t="shared" si="28"/>
        <v>0.58496225866921536</v>
      </c>
      <c r="L184" s="269">
        <f t="shared" si="28"/>
        <v>0.58467352265220618</v>
      </c>
      <c r="M184" s="269">
        <f t="shared" si="28"/>
        <v>0.55948513079500384</v>
      </c>
      <c r="N184" s="269">
        <f t="shared" si="28"/>
        <v>0.54675548163890553</v>
      </c>
      <c r="O184" s="269">
        <f t="shared" si="28"/>
        <v>0.54858940767922515</v>
      </c>
      <c r="P184" s="269">
        <f t="shared" si="28"/>
        <v>0.54290491418536646</v>
      </c>
      <c r="Q184" s="269">
        <f t="shared" si="28"/>
        <v>0.52798846277141609</v>
      </c>
      <c r="R184" s="269">
        <f t="shared" si="28"/>
        <v>0.53221945772585477</v>
      </c>
      <c r="S184" s="269">
        <f t="shared" si="28"/>
        <v>0.54414403385151677</v>
      </c>
      <c r="T184" s="269">
        <f t="shared" si="28"/>
        <v>0.56075846136997809</v>
      </c>
      <c r="U184" s="269">
        <f t="shared" si="28"/>
        <v>0.57793471674245844</v>
      </c>
      <c r="V184" s="269">
        <f t="shared" si="28"/>
        <v>0.57682250453591632</v>
      </c>
      <c r="W184" s="269">
        <f t="shared" si="28"/>
        <v>0.59262262345864491</v>
      </c>
      <c r="X184" s="269">
        <f t="shared" si="28"/>
        <v>0.56756050127598767</v>
      </c>
      <c r="Y184" s="269">
        <f t="shared" si="28"/>
        <v>0.56708551371577154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0.6531376424672003</v>
      </c>
      <c r="C185" s="318">
        <f t="shared" si="29"/>
        <v>0.64023784767320702</v>
      </c>
      <c r="D185" s="318">
        <f t="shared" si="29"/>
        <v>0.64493199487397335</v>
      </c>
      <c r="E185" s="318">
        <f t="shared" si="29"/>
        <v>0.6738329105641645</v>
      </c>
      <c r="F185" s="318">
        <f t="shared" si="29"/>
        <v>0.61520026712270115</v>
      </c>
      <c r="G185" s="318">
        <f t="shared" si="29"/>
        <v>0.61418504977933908</v>
      </c>
      <c r="H185" s="318">
        <f t="shared" si="29"/>
        <v>0.60838094692478917</v>
      </c>
      <c r="I185" s="318">
        <f t="shared" si="29"/>
        <v>0.61140034054430192</v>
      </c>
      <c r="J185" s="318">
        <f t="shared" si="29"/>
        <v>0.57183337347613217</v>
      </c>
      <c r="K185" s="318">
        <f t="shared" si="29"/>
        <v>0.58467418820321504</v>
      </c>
      <c r="L185" s="318">
        <f t="shared" si="29"/>
        <v>0.58439971252397105</v>
      </c>
      <c r="M185" s="318">
        <f t="shared" si="29"/>
        <v>0.55917624431790314</v>
      </c>
      <c r="N185" s="318">
        <f t="shared" si="29"/>
        <v>0.54642721805608008</v>
      </c>
      <c r="O185" s="318">
        <f t="shared" si="29"/>
        <v>0.54826514082524624</v>
      </c>
      <c r="P185" s="318">
        <f t="shared" si="29"/>
        <v>0.5425716417326143</v>
      </c>
      <c r="Q185" s="318">
        <f t="shared" si="29"/>
        <v>0.52762986298242509</v>
      </c>
      <c r="R185" s="318">
        <f t="shared" si="29"/>
        <v>0.53186595988578511</v>
      </c>
      <c r="S185" s="318">
        <f t="shared" si="29"/>
        <v>0.54380644090058872</v>
      </c>
      <c r="T185" s="318">
        <f t="shared" si="29"/>
        <v>0.56044499636869471</v>
      </c>
      <c r="U185" s="318">
        <f t="shared" si="29"/>
        <v>0.57763538209488796</v>
      </c>
      <c r="V185" s="318">
        <f t="shared" si="29"/>
        <v>0.57651869237334286</v>
      </c>
      <c r="W185" s="318">
        <f t="shared" si="29"/>
        <v>0.59234714557856538</v>
      </c>
      <c r="X185" s="318">
        <f t="shared" si="29"/>
        <v>0.56724831767056139</v>
      </c>
      <c r="Y185" s="318">
        <f t="shared" si="29"/>
        <v>0.56677778040167304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2.0120068442772273E-4</v>
      </c>
      <c r="C186" s="318">
        <f t="shared" si="30"/>
        <v>2.177910862043178E-4</v>
      </c>
      <c r="D186" s="318">
        <f t="shared" si="30"/>
        <v>2.1502012160384655E-4</v>
      </c>
      <c r="E186" s="318">
        <f t="shared" si="30"/>
        <v>2.1687626502560751E-4</v>
      </c>
      <c r="F186" s="318">
        <f t="shared" si="30"/>
        <v>2.7539719566157199E-4</v>
      </c>
      <c r="G186" s="318">
        <f t="shared" si="30"/>
        <v>2.7855850992769082E-4</v>
      </c>
      <c r="H186" s="318">
        <f t="shared" si="30"/>
        <v>2.882722583006729E-4</v>
      </c>
      <c r="I186" s="318">
        <f t="shared" si="30"/>
        <v>2.850361130983476E-4</v>
      </c>
      <c r="J186" s="318">
        <f t="shared" si="30"/>
        <v>3.0742778235711441E-4</v>
      </c>
      <c r="K186" s="318">
        <f t="shared" si="30"/>
        <v>2.8807046600028466E-4</v>
      </c>
      <c r="L186" s="318">
        <f t="shared" si="30"/>
        <v>2.7381012823508161E-4</v>
      </c>
      <c r="M186" s="318">
        <f t="shared" si="30"/>
        <v>3.0888647710061685E-4</v>
      </c>
      <c r="N186" s="318">
        <f t="shared" si="30"/>
        <v>3.282635828255095E-4</v>
      </c>
      <c r="O186" s="318">
        <f t="shared" si="30"/>
        <v>3.2426685397887771E-4</v>
      </c>
      <c r="P186" s="318">
        <f t="shared" si="30"/>
        <v>3.3327245275207315E-4</v>
      </c>
      <c r="Q186" s="318">
        <f t="shared" si="30"/>
        <v>3.5859978899100667E-4</v>
      </c>
      <c r="R186" s="318">
        <f t="shared" si="30"/>
        <v>3.534978400696474E-4</v>
      </c>
      <c r="S186" s="318">
        <f t="shared" si="30"/>
        <v>3.3759295092799786E-4</v>
      </c>
      <c r="T186" s="318">
        <f t="shared" si="30"/>
        <v>3.1346500128344505E-4</v>
      </c>
      <c r="U186" s="318">
        <f t="shared" si="30"/>
        <v>2.9933464757042616E-4</v>
      </c>
      <c r="V186" s="318">
        <f t="shared" si="30"/>
        <v>3.0381216257344324E-4</v>
      </c>
      <c r="W186" s="318">
        <f t="shared" si="30"/>
        <v>2.7547788007959513E-4</v>
      </c>
      <c r="X186" s="318">
        <f t="shared" si="30"/>
        <v>3.1218360542623877E-4</v>
      </c>
      <c r="Y186" s="318">
        <f t="shared" si="30"/>
        <v>3.0773331409844601E-4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0.16193676425500242</v>
      </c>
      <c r="C187" s="269">
        <f t="shared" si="31"/>
        <v>0.16143224234669057</v>
      </c>
      <c r="D187" s="269">
        <f t="shared" si="31"/>
        <v>0.15982897240635055</v>
      </c>
      <c r="E187" s="269">
        <f t="shared" si="31"/>
        <v>0.13286648511438812</v>
      </c>
      <c r="F187" s="269">
        <f t="shared" si="31"/>
        <v>0.14573437957630903</v>
      </c>
      <c r="G187" s="269">
        <f t="shared" si="31"/>
        <v>0.14422978922890972</v>
      </c>
      <c r="H187" s="269">
        <f t="shared" si="31"/>
        <v>0.14277971597037953</v>
      </c>
      <c r="I187" s="269">
        <f t="shared" si="31"/>
        <v>0.14234002391835723</v>
      </c>
      <c r="J187" s="269">
        <f t="shared" si="31"/>
        <v>0.16304020482885451</v>
      </c>
      <c r="K187" s="269">
        <f t="shared" si="31"/>
        <v>0.16492095687324126</v>
      </c>
      <c r="L187" s="269">
        <f t="shared" si="31"/>
        <v>0.17281674045523249</v>
      </c>
      <c r="M187" s="269">
        <f t="shared" si="31"/>
        <v>0.17133929435663767</v>
      </c>
      <c r="N187" s="269">
        <f t="shared" si="31"/>
        <v>0.17033858355998935</v>
      </c>
      <c r="O187" s="269">
        <f t="shared" si="31"/>
        <v>0.17101742152938956</v>
      </c>
      <c r="P187" s="269">
        <f t="shared" si="31"/>
        <v>0.17039584106034431</v>
      </c>
      <c r="Q187" s="269">
        <f t="shared" si="31"/>
        <v>0.16729088215962695</v>
      </c>
      <c r="R187" s="269">
        <f t="shared" si="31"/>
        <v>0.16729459230945953</v>
      </c>
      <c r="S187" s="269">
        <f t="shared" si="31"/>
        <v>0.16711800196584201</v>
      </c>
      <c r="T187" s="269">
        <f t="shared" si="31"/>
        <v>0.16872316292636416</v>
      </c>
      <c r="U187" s="269">
        <f t="shared" si="31"/>
        <v>0.16438487292242981</v>
      </c>
      <c r="V187" s="269">
        <f t="shared" si="31"/>
        <v>0.16147889053974529</v>
      </c>
      <c r="W187" s="269">
        <f t="shared" si="31"/>
        <v>0.16398134968207428</v>
      </c>
      <c r="X187" s="269">
        <f t="shared" si="31"/>
        <v>0.16303706501556639</v>
      </c>
      <c r="Y187" s="269">
        <f t="shared" si="31"/>
        <v>0.16562319524700103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0.1609918784512257</v>
      </c>
      <c r="C188" s="318">
        <f t="shared" si="32"/>
        <v>0.16025987571663361</v>
      </c>
      <c r="D188" s="318">
        <f t="shared" si="32"/>
        <v>0.15865331058413665</v>
      </c>
      <c r="E188" s="318">
        <f t="shared" si="32"/>
        <v>0.13070568699645616</v>
      </c>
      <c r="F188" s="318">
        <f t="shared" si="32"/>
        <v>0.14248100522782689</v>
      </c>
      <c r="G188" s="318">
        <f t="shared" si="32"/>
        <v>0.14079472516151978</v>
      </c>
      <c r="H188" s="318">
        <f t="shared" si="32"/>
        <v>0.13887367238844125</v>
      </c>
      <c r="I188" s="318">
        <f t="shared" si="32"/>
        <v>0.13846916961010611</v>
      </c>
      <c r="J188" s="318">
        <f t="shared" si="32"/>
        <v>0.16011387976812566</v>
      </c>
      <c r="K188" s="318">
        <f t="shared" si="32"/>
        <v>0.16253410179179781</v>
      </c>
      <c r="L188" s="318">
        <f t="shared" si="32"/>
        <v>0.17106339659243541</v>
      </c>
      <c r="M188" s="318">
        <f t="shared" si="32"/>
        <v>0.16898149708926358</v>
      </c>
      <c r="N188" s="318">
        <f t="shared" si="32"/>
        <v>0.16754994949500757</v>
      </c>
      <c r="O188" s="318">
        <f t="shared" si="32"/>
        <v>0.16832508712234456</v>
      </c>
      <c r="P188" s="318">
        <f t="shared" si="32"/>
        <v>0.1674883424730273</v>
      </c>
      <c r="Q188" s="318">
        <f t="shared" si="32"/>
        <v>0.16356178838313121</v>
      </c>
      <c r="R188" s="318">
        <f t="shared" si="32"/>
        <v>0.16365644860067782</v>
      </c>
      <c r="S188" s="318">
        <f t="shared" si="32"/>
        <v>0.16383818888709337</v>
      </c>
      <c r="T188" s="318">
        <f t="shared" si="32"/>
        <v>0.16590107260278225</v>
      </c>
      <c r="U188" s="318">
        <f t="shared" si="32"/>
        <v>0.161731280696505</v>
      </c>
      <c r="V188" s="318">
        <f t="shared" si="32"/>
        <v>0.15856496516537</v>
      </c>
      <c r="W188" s="318">
        <f t="shared" si="32"/>
        <v>0.16186438603369441</v>
      </c>
      <c r="X188" s="318">
        <f t="shared" si="32"/>
        <v>0.160108955238393</v>
      </c>
      <c r="Y188" s="318">
        <f t="shared" si="32"/>
        <v>0.16292936866617197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9.4488580377671176E-4</v>
      </c>
      <c r="C189" s="318">
        <f t="shared" si="33"/>
        <v>1.1723666300569521E-3</v>
      </c>
      <c r="D189" s="318">
        <f t="shared" si="33"/>
        <v>1.1756618222138959E-3</v>
      </c>
      <c r="E189" s="318">
        <f t="shared" si="33"/>
        <v>2.1607981179319448E-3</v>
      </c>
      <c r="F189" s="318">
        <f t="shared" si="33"/>
        <v>3.2533743484821354E-3</v>
      </c>
      <c r="G189" s="318">
        <f t="shared" si="33"/>
        <v>3.4350640673899433E-3</v>
      </c>
      <c r="H189" s="318">
        <f t="shared" si="33"/>
        <v>3.9060435819382772E-3</v>
      </c>
      <c r="I189" s="318">
        <f t="shared" si="33"/>
        <v>3.870854308251119E-3</v>
      </c>
      <c r="J189" s="318">
        <f t="shared" si="33"/>
        <v>2.9263250607288304E-3</v>
      </c>
      <c r="K189" s="318">
        <f t="shared" si="33"/>
        <v>2.3868550814434451E-3</v>
      </c>
      <c r="L189" s="318">
        <f t="shared" si="33"/>
        <v>1.7533438627970266E-3</v>
      </c>
      <c r="M189" s="318">
        <f t="shared" si="33"/>
        <v>2.3577972673741064E-3</v>
      </c>
      <c r="N189" s="318">
        <f t="shared" si="33"/>
        <v>2.7886340649817551E-3</v>
      </c>
      <c r="O189" s="318">
        <f t="shared" si="33"/>
        <v>2.6923344070449856E-3</v>
      </c>
      <c r="P189" s="318">
        <f t="shared" si="33"/>
        <v>2.9074985873169981E-3</v>
      </c>
      <c r="Q189" s="318">
        <f t="shared" si="33"/>
        <v>3.729093776495755E-3</v>
      </c>
      <c r="R189" s="318">
        <f t="shared" si="33"/>
        <v>3.6381437087816917E-3</v>
      </c>
      <c r="S189" s="318">
        <f t="shared" si="33"/>
        <v>3.2798130787486585E-3</v>
      </c>
      <c r="T189" s="318">
        <f t="shared" si="33"/>
        <v>2.8220903235819006E-3</v>
      </c>
      <c r="U189" s="318">
        <f t="shared" si="33"/>
        <v>2.6535922259248606E-3</v>
      </c>
      <c r="V189" s="318">
        <f t="shared" si="33"/>
        <v>2.9139253743753367E-3</v>
      </c>
      <c r="W189" s="318">
        <f t="shared" si="33"/>
        <v>2.1169636483798627E-3</v>
      </c>
      <c r="X189" s="318">
        <f t="shared" si="33"/>
        <v>2.9281097771733807E-3</v>
      </c>
      <c r="Y189" s="318">
        <f t="shared" si="33"/>
        <v>2.6938265808289989E-3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3.6085568177960138E-2</v>
      </c>
      <c r="C190" s="269">
        <f t="shared" si="34"/>
        <v>3.7078221461636279E-2</v>
      </c>
      <c r="D190" s="269">
        <f t="shared" si="34"/>
        <v>3.6512368834588062E-2</v>
      </c>
      <c r="E190" s="269">
        <f t="shared" si="34"/>
        <v>3.5779194309428566E-2</v>
      </c>
      <c r="F190" s="269">
        <f t="shared" si="34"/>
        <v>4.0538608350935583E-2</v>
      </c>
      <c r="G190" s="269">
        <f t="shared" si="34"/>
        <v>4.0799663289716744E-2</v>
      </c>
      <c r="H190" s="269">
        <f t="shared" si="34"/>
        <v>4.1475109684940774E-2</v>
      </c>
      <c r="I190" s="269">
        <f t="shared" si="34"/>
        <v>4.1220572622383225E-2</v>
      </c>
      <c r="J190" s="269">
        <f t="shared" si="34"/>
        <v>4.3342997921005946E-2</v>
      </c>
      <c r="K190" s="269">
        <f t="shared" si="34"/>
        <v>4.2299360858428621E-2</v>
      </c>
      <c r="L190" s="269">
        <f t="shared" si="34"/>
        <v>4.2278749490070815E-2</v>
      </c>
      <c r="M190" s="269">
        <f t="shared" si="34"/>
        <v>4.4443874561894983E-2</v>
      </c>
      <c r="N190" s="269">
        <f t="shared" si="34"/>
        <v>4.5484237578405515E-2</v>
      </c>
      <c r="O190" s="269">
        <f t="shared" si="34"/>
        <v>4.5349892135910522E-2</v>
      </c>
      <c r="P190" s="269">
        <f t="shared" si="34"/>
        <v>4.5842732522914827E-2</v>
      </c>
      <c r="Q190" s="269">
        <f t="shared" si="34"/>
        <v>4.7185048040829118E-2</v>
      </c>
      <c r="R190" s="269">
        <f t="shared" si="34"/>
        <v>4.6841054880416393E-2</v>
      </c>
      <c r="S190" s="269">
        <f t="shared" si="34"/>
        <v>4.5815069732644619E-2</v>
      </c>
      <c r="T190" s="269">
        <f t="shared" si="34"/>
        <v>4.4822852093504804E-2</v>
      </c>
      <c r="U190" s="269">
        <f t="shared" si="34"/>
        <v>4.3462894404517657E-2</v>
      </c>
      <c r="V190" s="269">
        <f t="shared" si="34"/>
        <v>4.3679037397972749E-2</v>
      </c>
      <c r="W190" s="269">
        <f t="shared" si="34"/>
        <v>4.2629084039315653E-2</v>
      </c>
      <c r="X190" s="269">
        <f t="shared" si="34"/>
        <v>4.4063598357751567E-2</v>
      </c>
      <c r="Y190" s="269">
        <f t="shared" si="34"/>
        <v>4.44468885582186E-2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1.3973174156503792E-2</v>
      </c>
      <c r="C191" s="318">
        <f t="shared" si="35"/>
        <v>1.3352429503050794E-2</v>
      </c>
      <c r="D191" s="318">
        <f t="shared" si="35"/>
        <v>1.217242518548821E-2</v>
      </c>
      <c r="E191" s="318">
        <f t="shared" si="35"/>
        <v>8.6415091755668617E-3</v>
      </c>
      <c r="F191" s="318">
        <f t="shared" si="35"/>
        <v>9.9767329701301657E-3</v>
      </c>
      <c r="G191" s="318">
        <f t="shared" si="35"/>
        <v>1.0626467302073018E-2</v>
      </c>
      <c r="H191" s="318">
        <f t="shared" si="35"/>
        <v>1.0683537745787838E-2</v>
      </c>
      <c r="I191" s="318">
        <f t="shared" si="35"/>
        <v>1.0453175818359802E-2</v>
      </c>
      <c r="J191" s="318">
        <f t="shared" si="35"/>
        <v>1.1817493152452318E-2</v>
      </c>
      <c r="K191" s="318">
        <f t="shared" si="35"/>
        <v>1.4409022915955642E-2</v>
      </c>
      <c r="L191" s="318">
        <f t="shared" si="35"/>
        <v>1.7979838886319363E-2</v>
      </c>
      <c r="M191" s="318">
        <f t="shared" si="35"/>
        <v>1.8224873642301569E-2</v>
      </c>
      <c r="N191" s="318">
        <f t="shared" si="35"/>
        <v>1.7199528940745078E-2</v>
      </c>
      <c r="O191" s="318">
        <f t="shared" si="35"/>
        <v>1.7935180922908436E-2</v>
      </c>
      <c r="P191" s="318">
        <f t="shared" si="35"/>
        <v>1.7741550101766316E-2</v>
      </c>
      <c r="Q191" s="318">
        <f t="shared" si="35"/>
        <v>1.6869279485594409E-2</v>
      </c>
      <c r="R191" s="318">
        <f t="shared" si="35"/>
        <v>1.5035966816393215E-2</v>
      </c>
      <c r="S191" s="318">
        <f t="shared" si="35"/>
        <v>1.5522295502707513E-2</v>
      </c>
      <c r="T191" s="318">
        <f t="shared" si="35"/>
        <v>1.7366600426129725E-2</v>
      </c>
      <c r="U191" s="318">
        <f t="shared" si="35"/>
        <v>1.6674087349544571E-2</v>
      </c>
      <c r="V191" s="318">
        <f t="shared" si="35"/>
        <v>1.7348634952013699E-2</v>
      </c>
      <c r="W191" s="318">
        <f t="shared" si="35"/>
        <v>1.9871256131320222E-2</v>
      </c>
      <c r="X191" s="318">
        <f t="shared" si="35"/>
        <v>1.6047546838799314E-2</v>
      </c>
      <c r="Y191" s="318">
        <f t="shared" si="35"/>
        <v>2.0008568791280101E-2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1.1198766522249555E-2</v>
      </c>
      <c r="C192" s="318">
        <f t="shared" si="36"/>
        <v>1.0977585287713502E-2</v>
      </c>
      <c r="D192" s="318">
        <f t="shared" si="36"/>
        <v>1.1058071627964657E-2</v>
      </c>
      <c r="E192" s="318">
        <f t="shared" si="36"/>
        <v>1.1553609759668536E-2</v>
      </c>
      <c r="F192" s="318">
        <f t="shared" si="36"/>
        <v>1.0548288305521552E-2</v>
      </c>
      <c r="G192" s="318">
        <f t="shared" si="36"/>
        <v>1.0530881282470941E-2</v>
      </c>
      <c r="H192" s="318">
        <f t="shared" si="36"/>
        <v>1.043136352616203E-2</v>
      </c>
      <c r="I192" s="318">
        <f t="shared" si="36"/>
        <v>1.0483134365852059E-2</v>
      </c>
      <c r="J192" s="318">
        <f t="shared" si="36"/>
        <v>9.8047149985098694E-3</v>
      </c>
      <c r="K192" s="318">
        <f t="shared" si="36"/>
        <v>1.0024884954632532E-2</v>
      </c>
      <c r="L192" s="318">
        <f t="shared" si="36"/>
        <v>1.0020178765847765E-2</v>
      </c>
      <c r="M192" s="318">
        <f t="shared" si="36"/>
        <v>9.5876945344166853E-3</v>
      </c>
      <c r="N192" s="318">
        <f t="shared" si="36"/>
        <v>9.3690983929466086E-3</v>
      </c>
      <c r="O192" s="318">
        <f t="shared" si="36"/>
        <v>9.4006116095177329E-3</v>
      </c>
      <c r="P192" s="318">
        <f t="shared" si="36"/>
        <v>9.3029902769113711E-3</v>
      </c>
      <c r="Q192" s="318">
        <f t="shared" si="36"/>
        <v>9.0467969712883841E-3</v>
      </c>
      <c r="R192" s="318">
        <f t="shared" si="36"/>
        <v>9.1194295330974846E-3</v>
      </c>
      <c r="S192" s="318">
        <f t="shared" si="36"/>
        <v>9.3241622729576847E-3</v>
      </c>
      <c r="T192" s="318">
        <f t="shared" si="36"/>
        <v>9.6094486901529275E-3</v>
      </c>
      <c r="U192" s="318">
        <f t="shared" si="36"/>
        <v>9.9041968468321986E-3</v>
      </c>
      <c r="V192" s="318">
        <f t="shared" si="36"/>
        <v>9.8850499677422994E-3</v>
      </c>
      <c r="W192" s="318">
        <f t="shared" si="36"/>
        <v>1.0156446286570366E-2</v>
      </c>
      <c r="X192" s="318">
        <f t="shared" si="36"/>
        <v>9.7260991507628139E-3</v>
      </c>
      <c r="Y192" s="318">
        <f t="shared" si="36"/>
        <v>9.7180312693980319E-3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1.0913627499206791E-2</v>
      </c>
      <c r="C193" s="318">
        <f t="shared" si="37"/>
        <v>1.2748206670871986E-2</v>
      </c>
      <c r="D193" s="318">
        <f t="shared" si="37"/>
        <v>1.3281872021135193E-2</v>
      </c>
      <c r="E193" s="318">
        <f t="shared" si="37"/>
        <v>1.5584075374193164E-2</v>
      </c>
      <c r="F193" s="318">
        <f t="shared" si="37"/>
        <v>2.0013587075283862E-2</v>
      </c>
      <c r="G193" s="318">
        <f t="shared" si="37"/>
        <v>1.9642314705172786E-2</v>
      </c>
      <c r="H193" s="318">
        <f t="shared" si="37"/>
        <v>2.0360208412990903E-2</v>
      </c>
      <c r="I193" s="318">
        <f t="shared" si="37"/>
        <v>2.0284262438171365E-2</v>
      </c>
      <c r="J193" s="318">
        <f t="shared" si="37"/>
        <v>2.1720789770043759E-2</v>
      </c>
      <c r="K193" s="318">
        <f t="shared" si="37"/>
        <v>1.7865452987840449E-2</v>
      </c>
      <c r="L193" s="318">
        <f t="shared" si="37"/>
        <v>1.4278731837903685E-2</v>
      </c>
      <c r="M193" s="318">
        <f t="shared" si="37"/>
        <v>1.6631306385176726E-2</v>
      </c>
      <c r="N193" s="318">
        <f t="shared" si="37"/>
        <v>1.8915610244713828E-2</v>
      </c>
      <c r="O193" s="318">
        <f t="shared" si="37"/>
        <v>1.8014099603484348E-2</v>
      </c>
      <c r="P193" s="318">
        <f t="shared" si="37"/>
        <v>1.8798192144237145E-2</v>
      </c>
      <c r="Q193" s="318">
        <f t="shared" si="37"/>
        <v>2.126897158394633E-2</v>
      </c>
      <c r="R193" s="318">
        <f t="shared" si="37"/>
        <v>2.2685658530925693E-2</v>
      </c>
      <c r="S193" s="318">
        <f t="shared" si="37"/>
        <v>2.0968611956979424E-2</v>
      </c>
      <c r="T193" s="318">
        <f t="shared" si="37"/>
        <v>1.7846802977222152E-2</v>
      </c>
      <c r="U193" s="318">
        <f t="shared" si="37"/>
        <v>1.6884610208140888E-2</v>
      </c>
      <c r="V193" s="318">
        <f t="shared" si="37"/>
        <v>1.6445352478216744E-2</v>
      </c>
      <c r="W193" s="318">
        <f t="shared" si="37"/>
        <v>1.2601381621425066E-2</v>
      </c>
      <c r="X193" s="318">
        <f t="shared" si="37"/>
        <v>1.8289952368189442E-2</v>
      </c>
      <c r="Y193" s="318">
        <f t="shared" si="37"/>
        <v>1.472028849754047E-2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1.4140819512306254E-2</v>
      </c>
      <c r="C194" s="319">
        <f t="shared" si="38"/>
        <v>1.5306828851820945E-2</v>
      </c>
      <c r="D194" s="319">
        <f t="shared" si="38"/>
        <v>1.5112079463161059E-2</v>
      </c>
      <c r="E194" s="319">
        <f t="shared" si="38"/>
        <v>1.5242533239651584E-2</v>
      </c>
      <c r="F194" s="319">
        <f t="shared" si="38"/>
        <v>1.9355510887660729E-2</v>
      </c>
      <c r="G194" s="319">
        <f t="shared" si="38"/>
        <v>1.9577694895563182E-2</v>
      </c>
      <c r="H194" s="319">
        <f t="shared" si="38"/>
        <v>2.0260398152368648E-2</v>
      </c>
      <c r="I194" s="319">
        <f t="shared" si="38"/>
        <v>2.0032954864330849E-2</v>
      </c>
      <c r="J194" s="319">
        <f t="shared" si="38"/>
        <v>2.1606689836794247E-2</v>
      </c>
      <c r="K194" s="319">
        <f t="shared" si="38"/>
        <v>1.9947070945315497E-2</v>
      </c>
      <c r="L194" s="319">
        <f t="shared" si="38"/>
        <v>1.9065624199144982E-2</v>
      </c>
      <c r="M194" s="319">
        <f t="shared" si="38"/>
        <v>2.1709210060073231E-2</v>
      </c>
      <c r="N194" s="319">
        <f t="shared" si="38"/>
        <v>2.3071074983674018E-2</v>
      </c>
      <c r="O194" s="319">
        <f t="shared" si="38"/>
        <v>2.2790176231164288E-2</v>
      </c>
      <c r="P194" s="319">
        <f t="shared" si="38"/>
        <v>2.3423109201617238E-2</v>
      </c>
      <c r="Q194" s="319">
        <f t="shared" si="38"/>
        <v>2.5203169202411658E-2</v>
      </c>
      <c r="R194" s="319">
        <f t="shared" si="38"/>
        <v>2.4844593191285517E-2</v>
      </c>
      <c r="S194" s="319">
        <f t="shared" si="38"/>
        <v>2.3726763163246508E-2</v>
      </c>
      <c r="T194" s="319">
        <f t="shared" si="38"/>
        <v>2.1689061490522986E-2</v>
      </c>
      <c r="U194" s="319">
        <f t="shared" si="38"/>
        <v>2.0433864516324073E-2</v>
      </c>
      <c r="V194" s="319">
        <f t="shared" si="38"/>
        <v>2.0942418926035791E-2</v>
      </c>
      <c r="W194" s="319">
        <f t="shared" si="38"/>
        <v>1.9189442128798834E-2</v>
      </c>
      <c r="X194" s="319">
        <f t="shared" si="38"/>
        <v>2.1940939373987584E-2</v>
      </c>
      <c r="Y194" s="319">
        <f t="shared" si="38"/>
        <v>2.1489249352042501E-2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0.99999999999999989</v>
      </c>
      <c r="D197" s="232">
        <f t="shared" si="39"/>
        <v>0.99999999999999978</v>
      </c>
      <c r="E197" s="232">
        <f t="shared" si="39"/>
        <v>1.0000000000000002</v>
      </c>
      <c r="F197" s="232">
        <f t="shared" si="39"/>
        <v>1.0000000000000002</v>
      </c>
      <c r="G197" s="232">
        <f t="shared" si="39"/>
        <v>1.0000000000000002</v>
      </c>
      <c r="H197" s="232">
        <f t="shared" si="39"/>
        <v>0.99999999999999978</v>
      </c>
      <c r="I197" s="232">
        <f t="shared" si="39"/>
        <v>1</v>
      </c>
      <c r="J197" s="232">
        <f t="shared" si="39"/>
        <v>0.99999999999999978</v>
      </c>
      <c r="K197" s="232">
        <f t="shared" si="39"/>
        <v>0.99999999999999989</v>
      </c>
      <c r="L197" s="232">
        <f t="shared" si="39"/>
        <v>1</v>
      </c>
      <c r="M197" s="232">
        <f t="shared" si="39"/>
        <v>1</v>
      </c>
      <c r="N197" s="232">
        <f t="shared" si="39"/>
        <v>1.0000000000000002</v>
      </c>
      <c r="O197" s="232">
        <f t="shared" si="39"/>
        <v>1.0000000000000002</v>
      </c>
      <c r="P197" s="232">
        <f t="shared" si="39"/>
        <v>0.99999999999999989</v>
      </c>
      <c r="Q197" s="232">
        <f t="shared" si="39"/>
        <v>1.0000000000000004</v>
      </c>
      <c r="R197" s="232">
        <f t="shared" si="39"/>
        <v>0.99999999999999978</v>
      </c>
      <c r="S197" s="232">
        <f t="shared" si="39"/>
        <v>1</v>
      </c>
      <c r="T197" s="232">
        <f t="shared" si="39"/>
        <v>0.99999999999999978</v>
      </c>
      <c r="U197" s="232">
        <f t="shared" si="39"/>
        <v>1.0000000000000002</v>
      </c>
      <c r="V197" s="232">
        <f t="shared" si="39"/>
        <v>1</v>
      </c>
      <c r="W197" s="232">
        <f t="shared" si="39"/>
        <v>0.99999999999999989</v>
      </c>
      <c r="X197" s="232">
        <f t="shared" si="39"/>
        <v>1.0000000000000002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1.4131337807187355E-3</v>
      </c>
      <c r="C198" s="266">
        <f t="shared" si="40"/>
        <v>1.5260733963815441E-3</v>
      </c>
      <c r="D198" s="266">
        <f t="shared" si="40"/>
        <v>1.5095599319212289E-3</v>
      </c>
      <c r="E198" s="266">
        <f t="shared" si="40"/>
        <v>1.53077570293198E-3</v>
      </c>
      <c r="F198" s="266">
        <f t="shared" si="40"/>
        <v>1.925012988878081E-3</v>
      </c>
      <c r="G198" s="266">
        <f t="shared" si="40"/>
        <v>1.9461787427479946E-3</v>
      </c>
      <c r="H198" s="266">
        <f t="shared" si="40"/>
        <v>2.0121029689618005E-3</v>
      </c>
      <c r="I198" s="266">
        <f t="shared" si="40"/>
        <v>1.9916424739772121E-3</v>
      </c>
      <c r="J198" s="266">
        <f t="shared" si="40"/>
        <v>2.1340752979908065E-3</v>
      </c>
      <c r="K198" s="266">
        <f t="shared" si="40"/>
        <v>1.99514031036023E-3</v>
      </c>
      <c r="L198" s="266">
        <f t="shared" si="40"/>
        <v>1.8927298388083762E-3</v>
      </c>
      <c r="M198" s="266">
        <f t="shared" si="40"/>
        <v>2.1332996791101851E-3</v>
      </c>
      <c r="N198" s="266">
        <f t="shared" si="40"/>
        <v>2.2653518149892181E-3</v>
      </c>
      <c r="O198" s="266">
        <f t="shared" si="40"/>
        <v>2.2371453668432297E-3</v>
      </c>
      <c r="P198" s="266">
        <f t="shared" si="40"/>
        <v>2.2985586912872571E-3</v>
      </c>
      <c r="Q198" s="266">
        <f t="shared" si="40"/>
        <v>2.4855839001200856E-3</v>
      </c>
      <c r="R198" s="266">
        <f t="shared" si="40"/>
        <v>4.1468792583473357E-3</v>
      </c>
      <c r="S198" s="266">
        <f t="shared" si="40"/>
        <v>4.0343865433078727E-3</v>
      </c>
      <c r="T198" s="266">
        <f t="shared" si="40"/>
        <v>4.2925819771726182E-3</v>
      </c>
      <c r="U198" s="266">
        <f t="shared" si="40"/>
        <v>3.8620261240524764E-3</v>
      </c>
      <c r="V198" s="266">
        <f t="shared" si="40"/>
        <v>3.9374781033728054E-3</v>
      </c>
      <c r="W198" s="266">
        <f t="shared" si="40"/>
        <v>3.1611256899292603E-3</v>
      </c>
      <c r="X198" s="266">
        <f t="shared" si="40"/>
        <v>3.3358145370832701E-3</v>
      </c>
      <c r="Y198" s="266">
        <f t="shared" si="40"/>
        <v>3.279663606774104E-3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3.0390714978428754E-3</v>
      </c>
      <c r="C199" s="267">
        <f t="shared" si="41"/>
        <v>3.2819583155110485E-3</v>
      </c>
      <c r="D199" s="267">
        <f t="shared" si="41"/>
        <v>3.2464446225707677E-3</v>
      </c>
      <c r="E199" s="267">
        <f t="shared" si="41"/>
        <v>3.2920710493558806E-3</v>
      </c>
      <c r="F199" s="267">
        <f t="shared" si="41"/>
        <v>4.1399138477187895E-3</v>
      </c>
      <c r="G199" s="267">
        <f t="shared" si="41"/>
        <v>4.1854327081367274E-3</v>
      </c>
      <c r="H199" s="267">
        <f t="shared" si="41"/>
        <v>4.3272086954051284E-3</v>
      </c>
      <c r="I199" s="267">
        <f t="shared" si="41"/>
        <v>4.2832065577534497E-3</v>
      </c>
      <c r="J199" s="267">
        <f t="shared" si="41"/>
        <v>4.5895211768808954E-3</v>
      </c>
      <c r="K199" s="267">
        <f t="shared" si="41"/>
        <v>4.2907289699983427E-3</v>
      </c>
      <c r="L199" s="267">
        <f t="shared" si="41"/>
        <v>4.0704860252605904E-3</v>
      </c>
      <c r="M199" s="267">
        <f t="shared" si="41"/>
        <v>4.5878531386063523E-3</v>
      </c>
      <c r="N199" s="267">
        <f t="shared" si="41"/>
        <v>4.871843152754296E-3</v>
      </c>
      <c r="O199" s="267">
        <f t="shared" si="41"/>
        <v>4.8111826450334622E-3</v>
      </c>
      <c r="P199" s="267">
        <f t="shared" si="41"/>
        <v>4.9432575316805671E-3</v>
      </c>
      <c r="Q199" s="267">
        <f t="shared" si="41"/>
        <v>5.3454720914746659E-3</v>
      </c>
      <c r="R199" s="267">
        <f t="shared" si="41"/>
        <v>8.9182374174293227E-3</v>
      </c>
      <c r="S199" s="267">
        <f t="shared" si="41"/>
        <v>8.6763116998107691E-3</v>
      </c>
      <c r="T199" s="267">
        <f t="shared" si="41"/>
        <v>9.322722595148842E-3</v>
      </c>
      <c r="U199" s="267">
        <f t="shared" si="41"/>
        <v>8.3056350910831085E-3</v>
      </c>
      <c r="V199" s="267">
        <f t="shared" si="41"/>
        <v>8.4679013697164171E-3</v>
      </c>
      <c r="W199" s="267">
        <f t="shared" si="41"/>
        <v>6.7982855667612311E-3</v>
      </c>
      <c r="X199" s="267">
        <f t="shared" si="41"/>
        <v>7.1739696694417031E-3</v>
      </c>
      <c r="Y199" s="267">
        <f t="shared" si="41"/>
        <v>7.0532120354453278E-3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1.9548406223800371E-2</v>
      </c>
      <c r="C200" s="267">
        <f t="shared" si="42"/>
        <v>2.1110742016674532E-2</v>
      </c>
      <c r="D200" s="267">
        <f t="shared" si="42"/>
        <v>2.0882305108692375E-2</v>
      </c>
      <c r="E200" s="267">
        <f t="shared" si="42"/>
        <v>2.11757907756038E-2</v>
      </c>
      <c r="F200" s="267">
        <f t="shared" si="42"/>
        <v>2.6629422073217543E-2</v>
      </c>
      <c r="G200" s="267">
        <f t="shared" si="42"/>
        <v>2.6922215834379773E-2</v>
      </c>
      <c r="H200" s="267">
        <f t="shared" si="42"/>
        <v>2.78341702236958E-2</v>
      </c>
      <c r="I200" s="267">
        <f t="shared" si="42"/>
        <v>2.7525992770660028E-2</v>
      </c>
      <c r="J200" s="267">
        <f t="shared" si="42"/>
        <v>2.9521458906802162E-2</v>
      </c>
      <c r="K200" s="267">
        <f t="shared" si="42"/>
        <v>2.7599519445755654E-2</v>
      </c>
      <c r="L200" s="267">
        <f t="shared" si="42"/>
        <v>2.6182837227283477E-2</v>
      </c>
      <c r="M200" s="267">
        <f t="shared" si="42"/>
        <v>2.9510729481775234E-2</v>
      </c>
      <c r="N200" s="267">
        <f t="shared" si="42"/>
        <v>3.1337455889497878E-2</v>
      </c>
      <c r="O200" s="267">
        <f t="shared" si="42"/>
        <v>3.0947265580546453E-2</v>
      </c>
      <c r="P200" s="267">
        <f t="shared" si="42"/>
        <v>3.1796818984595202E-2</v>
      </c>
      <c r="Q200" s="267">
        <f t="shared" si="42"/>
        <v>3.4384008397402015E-2</v>
      </c>
      <c r="R200" s="267">
        <f t="shared" si="42"/>
        <v>5.7365326205700944E-2</v>
      </c>
      <c r="S200" s="267">
        <f t="shared" si="42"/>
        <v>5.5809172555696791E-2</v>
      </c>
      <c r="T200" s="267">
        <f t="shared" si="42"/>
        <v>5.9271390658447831E-2</v>
      </c>
      <c r="U200" s="267">
        <f t="shared" si="42"/>
        <v>5.3424846642268174E-2</v>
      </c>
      <c r="V200" s="267">
        <f t="shared" si="42"/>
        <v>5.4468601991031665E-2</v>
      </c>
      <c r="W200" s="267">
        <f t="shared" si="42"/>
        <v>4.3729029731211143E-2</v>
      </c>
      <c r="X200" s="267">
        <f t="shared" si="42"/>
        <v>4.6145565655500702E-2</v>
      </c>
      <c r="Y200" s="267">
        <f t="shared" si="42"/>
        <v>4.5368808910665415E-2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2.726278347973626E-2</v>
      </c>
      <c r="C201" s="267">
        <f t="shared" si="43"/>
        <v>2.9441663023988429E-2</v>
      </c>
      <c r="D201" s="267">
        <f t="shared" si="43"/>
        <v>2.9123078179280438E-2</v>
      </c>
      <c r="E201" s="267">
        <f t="shared" si="43"/>
        <v>2.9532381940406003E-2</v>
      </c>
      <c r="F201" s="267">
        <f t="shared" si="43"/>
        <v>3.7138176885680663E-2</v>
      </c>
      <c r="G201" s="267">
        <f t="shared" si="43"/>
        <v>3.7546515694655523E-2</v>
      </c>
      <c r="H201" s="267">
        <f t="shared" si="43"/>
        <v>3.8818354164486764E-2</v>
      </c>
      <c r="I201" s="267">
        <f t="shared" si="43"/>
        <v>3.8423621512657206E-2</v>
      </c>
      <c r="J201" s="267">
        <f t="shared" si="43"/>
        <v>4.1171496692256247E-2</v>
      </c>
      <c r="K201" s="267">
        <f t="shared" si="43"/>
        <v>3.849110327359085E-2</v>
      </c>
      <c r="L201" s="267">
        <f t="shared" si="43"/>
        <v>3.6515356497120871E-2</v>
      </c>
      <c r="M201" s="267">
        <f t="shared" si="43"/>
        <v>4.1156533119879934E-2</v>
      </c>
      <c r="N201" s="267">
        <f t="shared" si="43"/>
        <v>4.3704139608117587E-2</v>
      </c>
      <c r="O201" s="267">
        <f t="shared" si="43"/>
        <v>4.3159968702978363E-2</v>
      </c>
      <c r="P201" s="267">
        <f t="shared" si="43"/>
        <v>4.4344780919580225E-2</v>
      </c>
      <c r="Q201" s="267">
        <f t="shared" si="43"/>
        <v>4.7952951528217512E-2</v>
      </c>
      <c r="R201" s="267">
        <f t="shared" si="43"/>
        <v>8.000337468362792E-2</v>
      </c>
      <c r="S201" s="267">
        <f t="shared" si="43"/>
        <v>7.7833116938031646E-2</v>
      </c>
      <c r="T201" s="267">
        <f t="shared" si="43"/>
        <v>8.363191446255612E-2</v>
      </c>
      <c r="U201" s="267">
        <f t="shared" si="43"/>
        <v>7.450786574472533E-2</v>
      </c>
      <c r="V201" s="267">
        <f t="shared" si="43"/>
        <v>7.5963517717238138E-2</v>
      </c>
      <c r="W201" s="267">
        <f t="shared" si="43"/>
        <v>6.0985793710869096E-2</v>
      </c>
      <c r="X201" s="267">
        <f t="shared" si="43"/>
        <v>6.4355965934663958E-2</v>
      </c>
      <c r="Y201" s="267">
        <f t="shared" si="43"/>
        <v>6.3272678084573805E-2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4.2713708384287154E-2</v>
      </c>
      <c r="C202" s="268">
        <f t="shared" si="44"/>
        <v>4.6376297143209844E-2</v>
      </c>
      <c r="D202" s="268">
        <f t="shared" si="44"/>
        <v>4.5023840824529995E-2</v>
      </c>
      <c r="E202" s="268">
        <f t="shared" si="44"/>
        <v>4.1004202944913429E-2</v>
      </c>
      <c r="F202" s="268">
        <f t="shared" si="44"/>
        <v>4.8881837966970702E-2</v>
      </c>
      <c r="G202" s="268">
        <f t="shared" si="44"/>
        <v>4.938325649903752E-2</v>
      </c>
      <c r="H202" s="268">
        <f t="shared" si="44"/>
        <v>5.0300485287373582E-2</v>
      </c>
      <c r="I202" s="268">
        <f t="shared" si="44"/>
        <v>4.979383488932479E-2</v>
      </c>
      <c r="J202" s="268">
        <f t="shared" si="44"/>
        <v>5.4486634700381474E-2</v>
      </c>
      <c r="K202" s="268">
        <f t="shared" si="44"/>
        <v>5.4025147664495989E-2</v>
      </c>
      <c r="L202" s="268">
        <f t="shared" si="44"/>
        <v>5.5360114133765202E-2</v>
      </c>
      <c r="M202" s="268">
        <f t="shared" si="44"/>
        <v>5.8364056638393516E-2</v>
      </c>
      <c r="N202" s="268">
        <f t="shared" si="44"/>
        <v>5.9490186924537211E-2</v>
      </c>
      <c r="O202" s="268">
        <f t="shared" si="44"/>
        <v>5.9653989539500331E-2</v>
      </c>
      <c r="P202" s="268">
        <f t="shared" si="44"/>
        <v>6.0030509026304489E-2</v>
      </c>
      <c r="Q202" s="268">
        <f t="shared" si="44"/>
        <v>6.1596578176026567E-2</v>
      </c>
      <c r="R202" s="268">
        <f t="shared" si="44"/>
        <v>5.30105845787881E-2</v>
      </c>
      <c r="S202" s="268">
        <f t="shared" si="44"/>
        <v>5.1847535838306334E-2</v>
      </c>
      <c r="T202" s="268">
        <f t="shared" si="44"/>
        <v>4.8896981105280457E-2</v>
      </c>
      <c r="U202" s="268">
        <f t="shared" si="44"/>
        <v>4.8176132247019034E-2</v>
      </c>
      <c r="V202" s="268">
        <f t="shared" si="44"/>
        <v>4.8497259528949371E-2</v>
      </c>
      <c r="W202" s="268">
        <f t="shared" si="44"/>
        <v>4.9831756370774388E-2</v>
      </c>
      <c r="X202" s="268">
        <f t="shared" si="44"/>
        <v>5.1948670443482371E-2</v>
      </c>
      <c r="Y202" s="268">
        <f t="shared" si="44"/>
        <v>5.3343724807755927E-2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0.57914696441048086</v>
      </c>
      <c r="C203" s="269">
        <f t="shared" si="45"/>
        <v>0.56640675109576288</v>
      </c>
      <c r="D203" s="269">
        <f t="shared" si="45"/>
        <v>0.57165176974089582</v>
      </c>
      <c r="E203" s="269">
        <f t="shared" si="45"/>
        <v>0.60043864507165357</v>
      </c>
      <c r="F203" s="269">
        <f t="shared" si="45"/>
        <v>0.54301352323313534</v>
      </c>
      <c r="G203" s="269">
        <f t="shared" si="45"/>
        <v>0.54185361257449105</v>
      </c>
      <c r="H203" s="269">
        <f t="shared" si="45"/>
        <v>0.53623537825727285</v>
      </c>
      <c r="I203" s="269">
        <f t="shared" si="45"/>
        <v>0.53910288802429829</v>
      </c>
      <c r="J203" s="269">
        <f t="shared" si="45"/>
        <v>0.50134851013435422</v>
      </c>
      <c r="K203" s="269">
        <f t="shared" si="45"/>
        <v>0.51265579199613842</v>
      </c>
      <c r="L203" s="269">
        <f t="shared" si="45"/>
        <v>0.5109776719659247</v>
      </c>
      <c r="M203" s="269">
        <f t="shared" si="45"/>
        <v>0.4877808733005109</v>
      </c>
      <c r="N203" s="269">
        <f t="shared" si="45"/>
        <v>0.4763103237781432</v>
      </c>
      <c r="O203" s="269">
        <f t="shared" si="45"/>
        <v>0.47777741197338247</v>
      </c>
      <c r="P203" s="269">
        <f t="shared" si="45"/>
        <v>0.47268314904977199</v>
      </c>
      <c r="Q203" s="269">
        <f t="shared" si="45"/>
        <v>0.45875525849604926</v>
      </c>
      <c r="R203" s="269">
        <f t="shared" si="45"/>
        <v>0.40638494319160251</v>
      </c>
      <c r="S203" s="269">
        <f t="shared" si="45"/>
        <v>0.41671581054714646</v>
      </c>
      <c r="T203" s="269">
        <f t="shared" si="45"/>
        <v>0.41572309374354605</v>
      </c>
      <c r="U203" s="269">
        <f t="shared" si="45"/>
        <v>0.4422113905897832</v>
      </c>
      <c r="V203" s="269">
        <f t="shared" si="45"/>
        <v>0.439580413229818</v>
      </c>
      <c r="W203" s="269">
        <f t="shared" si="45"/>
        <v>0.47320284380189614</v>
      </c>
      <c r="X203" s="269">
        <f t="shared" si="45"/>
        <v>0.45525829138955426</v>
      </c>
      <c r="Y203" s="269">
        <f t="shared" si="45"/>
        <v>0.4545645768384351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0.57889721810418404</v>
      </c>
      <c r="C204" s="318">
        <f t="shared" si="46"/>
        <v>0.56613704471758097</v>
      </c>
      <c r="D204" s="318">
        <f t="shared" si="46"/>
        <v>0.57138498182436936</v>
      </c>
      <c r="E204" s="318">
        <f t="shared" si="46"/>
        <v>0.60016810764427575</v>
      </c>
      <c r="F204" s="318">
        <f t="shared" si="46"/>
        <v>0.54267331136494168</v>
      </c>
      <c r="G204" s="318">
        <f t="shared" si="46"/>
        <v>0.54150966003508771</v>
      </c>
      <c r="H204" s="318">
        <f t="shared" si="46"/>
        <v>0.53587977478133608</v>
      </c>
      <c r="I204" s="318">
        <f t="shared" si="46"/>
        <v>0.53875090057758479</v>
      </c>
      <c r="J204" s="318">
        <f t="shared" si="46"/>
        <v>0.50097135021481598</v>
      </c>
      <c r="K204" s="318">
        <f t="shared" si="46"/>
        <v>0.51230318636894645</v>
      </c>
      <c r="L204" s="318">
        <f t="shared" si="46"/>
        <v>0.51064316557133549</v>
      </c>
      <c r="M204" s="318">
        <f t="shared" si="46"/>
        <v>0.48740385045783918</v>
      </c>
      <c r="N204" s="318">
        <f t="shared" si="46"/>
        <v>0.47590996306497085</v>
      </c>
      <c r="O204" s="318">
        <f t="shared" si="46"/>
        <v>0.47738203624912928</v>
      </c>
      <c r="P204" s="318">
        <f t="shared" si="46"/>
        <v>0.4722769196107845</v>
      </c>
      <c r="Q204" s="318">
        <f t="shared" si="46"/>
        <v>0.45831906098041997</v>
      </c>
      <c r="R204" s="318">
        <f t="shared" si="46"/>
        <v>0.40600706300885481</v>
      </c>
      <c r="S204" s="318">
        <f t="shared" si="46"/>
        <v>0.4163538601363222</v>
      </c>
      <c r="T204" s="318">
        <f t="shared" si="46"/>
        <v>0.4153962083164992</v>
      </c>
      <c r="U204" s="318">
        <f t="shared" si="46"/>
        <v>0.44189286308997927</v>
      </c>
      <c r="V204" s="318">
        <f t="shared" si="46"/>
        <v>0.43925841515176445</v>
      </c>
      <c r="W204" s="318">
        <f t="shared" si="46"/>
        <v>0.47289616104601512</v>
      </c>
      <c r="X204" s="318">
        <f t="shared" si="46"/>
        <v>0.45490858067523166</v>
      </c>
      <c r="Y204" s="318">
        <f t="shared" si="46"/>
        <v>0.45422075271694617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2.4974630629688365E-4</v>
      </c>
      <c r="C205" s="318">
        <f t="shared" si="47"/>
        <v>2.6970637818196012E-4</v>
      </c>
      <c r="D205" s="318">
        <f t="shared" si="47"/>
        <v>2.6678791652645368E-4</v>
      </c>
      <c r="E205" s="318">
        <f t="shared" si="47"/>
        <v>2.7053742737777629E-4</v>
      </c>
      <c r="F205" s="318">
        <f t="shared" si="47"/>
        <v>3.4021186819361312E-4</v>
      </c>
      <c r="G205" s="318">
        <f t="shared" si="47"/>
        <v>3.4395253940332069E-4</v>
      </c>
      <c r="H205" s="318">
        <f t="shared" si="47"/>
        <v>3.5560347593673535E-4</v>
      </c>
      <c r="I205" s="318">
        <f t="shared" si="47"/>
        <v>3.5198744671350901E-4</v>
      </c>
      <c r="J205" s="318">
        <f t="shared" si="47"/>
        <v>3.7715991953822428E-4</v>
      </c>
      <c r="K205" s="318">
        <f t="shared" si="47"/>
        <v>3.5260562719196701E-4</v>
      </c>
      <c r="L205" s="318">
        <f t="shared" si="47"/>
        <v>3.3450639458909988E-4</v>
      </c>
      <c r="M205" s="318">
        <f t="shared" si="47"/>
        <v>3.7702284267177879E-4</v>
      </c>
      <c r="N205" s="318">
        <f t="shared" si="47"/>
        <v>4.0036071317235434E-4</v>
      </c>
      <c r="O205" s="318">
        <f t="shared" si="47"/>
        <v>3.9537572425316515E-4</v>
      </c>
      <c r="P205" s="318">
        <f t="shared" si="47"/>
        <v>4.0622943898745362E-4</v>
      </c>
      <c r="Q205" s="318">
        <f t="shared" si="47"/>
        <v>4.3619751562929619E-4</v>
      </c>
      <c r="R205" s="318">
        <f t="shared" si="47"/>
        <v>3.7788018274770264E-4</v>
      </c>
      <c r="S205" s="318">
        <f t="shared" si="47"/>
        <v>3.619504108242752E-4</v>
      </c>
      <c r="T205" s="318">
        <f t="shared" si="47"/>
        <v>3.2688542704684457E-4</v>
      </c>
      <c r="U205" s="318">
        <f t="shared" si="47"/>
        <v>3.1852749980395249E-4</v>
      </c>
      <c r="V205" s="318">
        <f t="shared" si="47"/>
        <v>3.2199807805350739E-4</v>
      </c>
      <c r="W205" s="318">
        <f t="shared" si="47"/>
        <v>3.0668275588105638E-4</v>
      </c>
      <c r="X205" s="318">
        <f t="shared" si="47"/>
        <v>3.4971071432261325E-4</v>
      </c>
      <c r="Y205" s="318">
        <f t="shared" si="47"/>
        <v>3.4382412148898777E-4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0.15223276820287004</v>
      </c>
      <c r="C206" s="269">
        <f t="shared" si="48"/>
        <v>0.15140299380477812</v>
      </c>
      <c r="D206" s="269">
        <f t="shared" si="48"/>
        <v>0.1501881359045136</v>
      </c>
      <c r="E206" s="269">
        <f t="shared" si="48"/>
        <v>0.12552315429037605</v>
      </c>
      <c r="F206" s="269">
        <f t="shared" si="48"/>
        <v>0.13634682523083252</v>
      </c>
      <c r="G206" s="269">
        <f t="shared" si="48"/>
        <v>0.13487458638165614</v>
      </c>
      <c r="H206" s="269">
        <f t="shared" si="48"/>
        <v>0.13338983281367595</v>
      </c>
      <c r="I206" s="269">
        <f t="shared" si="48"/>
        <v>0.13312125088697616</v>
      </c>
      <c r="J206" s="269">
        <f t="shared" si="48"/>
        <v>0.15148519902364285</v>
      </c>
      <c r="K206" s="269">
        <f t="shared" si="48"/>
        <v>0.15288307774188958</v>
      </c>
      <c r="L206" s="269">
        <f t="shared" si="48"/>
        <v>0.15989459845204382</v>
      </c>
      <c r="M206" s="269">
        <f t="shared" si="48"/>
        <v>0.15838673615651069</v>
      </c>
      <c r="N206" s="269">
        <f t="shared" si="48"/>
        <v>0.15733844292424426</v>
      </c>
      <c r="O206" s="269">
        <f t="shared" si="48"/>
        <v>0.15792135584699932</v>
      </c>
      <c r="P206" s="269">
        <f t="shared" si="48"/>
        <v>0.15729830153402255</v>
      </c>
      <c r="Q206" s="269">
        <f t="shared" si="48"/>
        <v>0.15411272397932957</v>
      </c>
      <c r="R206" s="269">
        <f t="shared" si="48"/>
        <v>0.13543855839968846</v>
      </c>
      <c r="S206" s="269">
        <f t="shared" si="48"/>
        <v>0.1356975498672631</v>
      </c>
      <c r="T206" s="269">
        <f t="shared" si="48"/>
        <v>0.13162491211899097</v>
      </c>
      <c r="U206" s="269">
        <f t="shared" si="48"/>
        <v>0.13220761222947272</v>
      </c>
      <c r="V206" s="269">
        <f t="shared" si="48"/>
        <v>0.12961550244947256</v>
      </c>
      <c r="W206" s="269">
        <f t="shared" si="48"/>
        <v>0.13825796142648902</v>
      </c>
      <c r="X206" s="269">
        <f t="shared" si="48"/>
        <v>0.13831786039038912</v>
      </c>
      <c r="Y206" s="269">
        <f t="shared" si="48"/>
        <v>0.1401444986897025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0.15134450430426571</v>
      </c>
      <c r="C207" s="318">
        <f t="shared" si="49"/>
        <v>0.15030346241596024</v>
      </c>
      <c r="D207" s="318">
        <f t="shared" si="49"/>
        <v>0.14908338965685902</v>
      </c>
      <c r="E207" s="318">
        <f t="shared" si="49"/>
        <v>0.12348178023495479</v>
      </c>
      <c r="F207" s="318">
        <f t="shared" si="49"/>
        <v>0.13330301864934777</v>
      </c>
      <c r="G207" s="318">
        <f t="shared" si="49"/>
        <v>0.13166233149477985</v>
      </c>
      <c r="H207" s="318">
        <f t="shared" si="49"/>
        <v>0.12974066950769364</v>
      </c>
      <c r="I207" s="318">
        <f t="shared" si="49"/>
        <v>0.12950109575892033</v>
      </c>
      <c r="J207" s="318">
        <f t="shared" si="49"/>
        <v>0.14876626883892116</v>
      </c>
      <c r="K207" s="318">
        <f t="shared" si="49"/>
        <v>0.15067044353279141</v>
      </c>
      <c r="L207" s="318">
        <f t="shared" si="49"/>
        <v>0.15827235854547117</v>
      </c>
      <c r="M207" s="318">
        <f t="shared" si="49"/>
        <v>0.15620717883371227</v>
      </c>
      <c r="N207" s="318">
        <f t="shared" si="49"/>
        <v>0.15476263577298183</v>
      </c>
      <c r="O207" s="318">
        <f t="shared" si="49"/>
        <v>0.15543519334874761</v>
      </c>
      <c r="P207" s="318">
        <f t="shared" si="49"/>
        <v>0.15461428890406892</v>
      </c>
      <c r="Q207" s="318">
        <f t="shared" si="49"/>
        <v>0.15067738552901433</v>
      </c>
      <c r="R207" s="318">
        <f t="shared" si="49"/>
        <v>0.13249318561527226</v>
      </c>
      <c r="S207" s="318">
        <f t="shared" si="49"/>
        <v>0.13303438615316027</v>
      </c>
      <c r="T207" s="318">
        <f t="shared" si="49"/>
        <v>0.12942333300921907</v>
      </c>
      <c r="U207" s="318">
        <f t="shared" si="49"/>
        <v>0.13007344327716427</v>
      </c>
      <c r="V207" s="318">
        <f t="shared" si="49"/>
        <v>0.12727655956822354</v>
      </c>
      <c r="W207" s="318">
        <f t="shared" si="49"/>
        <v>0.13647308113975859</v>
      </c>
      <c r="X207" s="318">
        <f t="shared" si="49"/>
        <v>0.13583370208363763</v>
      </c>
      <c r="Y207" s="318">
        <f t="shared" si="49"/>
        <v>0.13786507777185186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8.8826389860435404E-4</v>
      </c>
      <c r="C208" s="318">
        <f t="shared" si="50"/>
        <v>1.0995313888178808E-3</v>
      </c>
      <c r="D208" s="318">
        <f t="shared" si="50"/>
        <v>1.1047462476546145E-3</v>
      </c>
      <c r="E208" s="318">
        <f t="shared" si="50"/>
        <v>2.0413740554212499E-3</v>
      </c>
      <c r="F208" s="318">
        <f t="shared" si="50"/>
        <v>3.0438065814847584E-3</v>
      </c>
      <c r="G208" s="318">
        <f t="shared" si="50"/>
        <v>3.2122548868763288E-3</v>
      </c>
      <c r="H208" s="318">
        <f t="shared" si="50"/>
        <v>3.6491633059822625E-3</v>
      </c>
      <c r="I208" s="318">
        <f t="shared" si="50"/>
        <v>3.6201551280558237E-3</v>
      </c>
      <c r="J208" s="318">
        <f t="shared" si="50"/>
        <v>2.7189301847216981E-3</v>
      </c>
      <c r="K208" s="318">
        <f t="shared" si="50"/>
        <v>2.212634209098199E-3</v>
      </c>
      <c r="L208" s="318">
        <f t="shared" si="50"/>
        <v>1.6222399065726487E-3</v>
      </c>
      <c r="M208" s="318">
        <f t="shared" si="50"/>
        <v>2.1795573227984264E-3</v>
      </c>
      <c r="N208" s="318">
        <f t="shared" si="50"/>
        <v>2.5758071512624382E-3</v>
      </c>
      <c r="O208" s="318">
        <f t="shared" si="50"/>
        <v>2.4861624982517E-3</v>
      </c>
      <c r="P208" s="318">
        <f t="shared" si="50"/>
        <v>2.6840126299536205E-3</v>
      </c>
      <c r="Q208" s="318">
        <f t="shared" si="50"/>
        <v>3.4353384503152604E-3</v>
      </c>
      <c r="R208" s="318">
        <f t="shared" si="50"/>
        <v>2.9453727844162159E-3</v>
      </c>
      <c r="S208" s="318">
        <f t="shared" si="50"/>
        <v>2.663163714102842E-3</v>
      </c>
      <c r="T208" s="318">
        <f t="shared" si="50"/>
        <v>2.2015791097718899E-3</v>
      </c>
      <c r="U208" s="318">
        <f t="shared" si="50"/>
        <v>2.1341689523084353E-3</v>
      </c>
      <c r="V208" s="318">
        <f t="shared" si="50"/>
        <v>2.3389428812490196E-3</v>
      </c>
      <c r="W208" s="318">
        <f t="shared" si="50"/>
        <v>1.7848802867304241E-3</v>
      </c>
      <c r="X208" s="318">
        <f t="shared" si="50"/>
        <v>2.4841583067514855E-3</v>
      </c>
      <c r="Y208" s="318">
        <f t="shared" si="50"/>
        <v>2.2794209178506439E-3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0.13944184715944161</v>
      </c>
      <c r="C209" s="269">
        <f t="shared" si="51"/>
        <v>0.14243886617819726</v>
      </c>
      <c r="D209" s="269">
        <f t="shared" si="51"/>
        <v>0.14077156286588133</v>
      </c>
      <c r="E209" s="269">
        <f t="shared" si="51"/>
        <v>0.13937118822937075</v>
      </c>
      <c r="F209" s="269">
        <f t="shared" si="51"/>
        <v>0.1539730039153244</v>
      </c>
      <c r="G209" s="269">
        <f t="shared" si="51"/>
        <v>0.15480867646542126</v>
      </c>
      <c r="H209" s="269">
        <f t="shared" si="51"/>
        <v>0.15696076281252749</v>
      </c>
      <c r="I209" s="269">
        <f t="shared" si="51"/>
        <v>0.15624224628508654</v>
      </c>
      <c r="J209" s="269">
        <f t="shared" si="51"/>
        <v>0.16210305524965213</v>
      </c>
      <c r="K209" s="269">
        <f t="shared" si="51"/>
        <v>0.15837745389858096</v>
      </c>
      <c r="L209" s="269">
        <f t="shared" si="51"/>
        <v>0.15795809879668135</v>
      </c>
      <c r="M209" s="269">
        <f t="shared" si="51"/>
        <v>0.16493919041822597</v>
      </c>
      <c r="N209" s="269">
        <f t="shared" si="51"/>
        <v>0.16825209470944977</v>
      </c>
      <c r="O209" s="269">
        <f t="shared" si="51"/>
        <v>0.16776414485128588</v>
      </c>
      <c r="P209" s="269">
        <f t="shared" si="51"/>
        <v>0.16934727614809655</v>
      </c>
      <c r="Q209" s="269">
        <f t="shared" si="51"/>
        <v>0.17345125693242119</v>
      </c>
      <c r="R209" s="269">
        <f t="shared" si="51"/>
        <v>0.15143288089795084</v>
      </c>
      <c r="S209" s="269">
        <f t="shared" si="51"/>
        <v>0.14888910646489567</v>
      </c>
      <c r="T209" s="269">
        <f t="shared" si="51"/>
        <v>0.14060904331765484</v>
      </c>
      <c r="U209" s="269">
        <f t="shared" si="51"/>
        <v>0.14110099865986944</v>
      </c>
      <c r="V209" s="269">
        <f t="shared" si="51"/>
        <v>0.14138631589076939</v>
      </c>
      <c r="W209" s="269">
        <f t="shared" si="51"/>
        <v>0.14528921741685821</v>
      </c>
      <c r="X209" s="269">
        <f t="shared" si="51"/>
        <v>0.15036835742752608</v>
      </c>
      <c r="Y209" s="269">
        <f t="shared" si="51"/>
        <v>0.15127605828271029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4.9860772988932864E-2</v>
      </c>
      <c r="C210" s="318">
        <f t="shared" si="52"/>
        <v>4.7534149183717657E-2</v>
      </c>
      <c r="D210" s="318">
        <f t="shared" si="52"/>
        <v>4.3416867009705672E-2</v>
      </c>
      <c r="E210" s="318">
        <f t="shared" si="52"/>
        <v>3.0988406259209286E-2</v>
      </c>
      <c r="F210" s="318">
        <f t="shared" si="52"/>
        <v>3.5430118884146544E-2</v>
      </c>
      <c r="G210" s="318">
        <f t="shared" si="52"/>
        <v>3.7719446810464415E-2</v>
      </c>
      <c r="H210" s="318">
        <f t="shared" si="52"/>
        <v>3.7885458787357003E-2</v>
      </c>
      <c r="I210" s="318">
        <f t="shared" si="52"/>
        <v>3.7108197390877631E-2</v>
      </c>
      <c r="J210" s="318">
        <f t="shared" si="52"/>
        <v>4.1677541869648699E-2</v>
      </c>
      <c r="K210" s="318">
        <f t="shared" si="52"/>
        <v>5.0701329867462203E-2</v>
      </c>
      <c r="L210" s="318">
        <f t="shared" si="52"/>
        <v>6.3144426986054172E-2</v>
      </c>
      <c r="M210" s="318">
        <f t="shared" si="52"/>
        <v>6.3948094638625608E-2</v>
      </c>
      <c r="N210" s="318">
        <f t="shared" si="52"/>
        <v>6.0303096958886568E-2</v>
      </c>
      <c r="O210" s="318">
        <f t="shared" si="52"/>
        <v>6.2864797280770005E-2</v>
      </c>
      <c r="P210" s="318">
        <f t="shared" si="52"/>
        <v>6.2166705445563818E-2</v>
      </c>
      <c r="Q210" s="318">
        <f t="shared" si="52"/>
        <v>5.8988045506741998E-2</v>
      </c>
      <c r="R210" s="318">
        <f t="shared" si="52"/>
        <v>4.6205431012662078E-2</v>
      </c>
      <c r="S210" s="318">
        <f t="shared" si="52"/>
        <v>4.7841629792138865E-2</v>
      </c>
      <c r="T210" s="318">
        <f t="shared" si="52"/>
        <v>5.1425609263072998E-2</v>
      </c>
      <c r="U210" s="318">
        <f t="shared" si="52"/>
        <v>5.0902361534773927E-2</v>
      </c>
      <c r="V210" s="318">
        <f t="shared" si="52"/>
        <v>5.2857637373292056E-2</v>
      </c>
      <c r="W210" s="318">
        <f t="shared" si="52"/>
        <v>6.3594895969993404E-2</v>
      </c>
      <c r="X210" s="318">
        <f t="shared" si="52"/>
        <v>5.1677537792371671E-2</v>
      </c>
      <c r="Y210" s="318">
        <f t="shared" si="52"/>
        <v>6.426465313658887E-2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5.0637746253104549E-2</v>
      </c>
      <c r="C211" s="318">
        <f t="shared" si="53"/>
        <v>4.9521578474284546E-2</v>
      </c>
      <c r="D211" s="318">
        <f t="shared" si="53"/>
        <v>4.9980630097362082E-2</v>
      </c>
      <c r="E211" s="318">
        <f t="shared" si="53"/>
        <v>5.2498369993250305E-2</v>
      </c>
      <c r="F211" s="318">
        <f t="shared" si="53"/>
        <v>4.7469140600161573E-2</v>
      </c>
      <c r="G211" s="318">
        <f t="shared" si="53"/>
        <v>4.7367352788913818E-2</v>
      </c>
      <c r="H211" s="318">
        <f t="shared" si="53"/>
        <v>4.687489110141916E-2</v>
      </c>
      <c r="I211" s="318">
        <f t="shared" si="53"/>
        <v>4.7126036442913966E-2</v>
      </c>
      <c r="J211" s="318">
        <f t="shared" si="53"/>
        <v>4.3821354324918398E-2</v>
      </c>
      <c r="K211" s="318">
        <f t="shared" si="53"/>
        <v>4.4812581482018617E-2</v>
      </c>
      <c r="L211" s="318">
        <f t="shared" si="53"/>
        <v>4.4667374855875873E-2</v>
      </c>
      <c r="M211" s="318">
        <f t="shared" si="53"/>
        <v>4.2634567467947901E-2</v>
      </c>
      <c r="N211" s="318">
        <f t="shared" si="53"/>
        <v>4.1629165239262286E-2</v>
      </c>
      <c r="O211" s="318">
        <f t="shared" si="53"/>
        <v>4.1757931566054396E-2</v>
      </c>
      <c r="P211" s="318">
        <f t="shared" si="53"/>
        <v>4.1311372845714352E-2</v>
      </c>
      <c r="Q211" s="318">
        <f t="shared" si="53"/>
        <v>4.0090440214744442E-2</v>
      </c>
      <c r="R211" s="318">
        <f t="shared" si="53"/>
        <v>3.5514564573206439E-2</v>
      </c>
      <c r="S211" s="318">
        <f t="shared" si="53"/>
        <v>3.6419627632913114E-2</v>
      </c>
      <c r="T211" s="318">
        <f t="shared" si="53"/>
        <v>3.6335859170508265E-2</v>
      </c>
      <c r="U211" s="318">
        <f t="shared" si="53"/>
        <v>3.8653595098432726E-2</v>
      </c>
      <c r="V211" s="318">
        <f t="shared" si="53"/>
        <v>3.8423152626020786E-2</v>
      </c>
      <c r="W211" s="318">
        <f t="shared" si="53"/>
        <v>4.1365539612604856E-2</v>
      </c>
      <c r="X211" s="318">
        <f t="shared" si="53"/>
        <v>3.9792116037508068E-2</v>
      </c>
      <c r="Y211" s="318">
        <f t="shared" si="53"/>
        <v>3.9731949817101098E-2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3.8943327917404187E-2</v>
      </c>
      <c r="C212" s="318">
        <f t="shared" si="54"/>
        <v>4.5383138520195064E-2</v>
      </c>
      <c r="D212" s="318">
        <f t="shared" si="54"/>
        <v>4.7374065758813574E-2</v>
      </c>
      <c r="E212" s="318">
        <f t="shared" si="54"/>
        <v>5.5884411976911165E-2</v>
      </c>
      <c r="F212" s="318">
        <f t="shared" si="54"/>
        <v>7.1073744431016272E-2</v>
      </c>
      <c r="G212" s="318">
        <f t="shared" si="54"/>
        <v>6.9721876866043031E-2</v>
      </c>
      <c r="H212" s="318">
        <f t="shared" si="54"/>
        <v>7.2200412923751345E-2</v>
      </c>
      <c r="I212" s="318">
        <f t="shared" si="54"/>
        <v>7.2008012451294942E-2</v>
      </c>
      <c r="J212" s="318">
        <f t="shared" si="54"/>
        <v>7.6604159055085025E-2</v>
      </c>
      <c r="K212" s="318">
        <f t="shared" si="54"/>
        <v>6.2863542549100149E-2</v>
      </c>
      <c r="L212" s="318">
        <f t="shared" si="54"/>
        <v>5.014629695475132E-2</v>
      </c>
      <c r="M212" s="318">
        <f t="shared" si="54"/>
        <v>5.8356528311652424E-2</v>
      </c>
      <c r="N212" s="318">
        <f t="shared" si="54"/>
        <v>6.6319832511300914E-2</v>
      </c>
      <c r="O212" s="318">
        <f t="shared" si="54"/>
        <v>6.3141416004461479E-2</v>
      </c>
      <c r="P212" s="318">
        <f t="shared" si="54"/>
        <v>6.5869197856818398E-2</v>
      </c>
      <c r="Q212" s="318">
        <f t="shared" si="54"/>
        <v>7.4372771210934774E-2</v>
      </c>
      <c r="R212" s="318">
        <f t="shared" si="54"/>
        <v>6.9712885312082334E-2</v>
      </c>
      <c r="S212" s="318">
        <f t="shared" si="54"/>
        <v>6.4627849039843699E-2</v>
      </c>
      <c r="T212" s="318">
        <f t="shared" si="54"/>
        <v>5.2847574884073573E-2</v>
      </c>
      <c r="U212" s="318">
        <f t="shared" si="54"/>
        <v>5.1545042026662803E-2</v>
      </c>
      <c r="V212" s="318">
        <f t="shared" si="54"/>
        <v>5.0105525891456545E-2</v>
      </c>
      <c r="W212" s="318">
        <f t="shared" si="54"/>
        <v>4.0328781834259954E-2</v>
      </c>
      <c r="X212" s="318">
        <f t="shared" si="54"/>
        <v>5.8898703597646339E-2</v>
      </c>
      <c r="Y212" s="318">
        <f t="shared" si="54"/>
        <v>4.7279455329020323E-2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3.5201316860822257E-2</v>
      </c>
      <c r="C213" s="319">
        <f t="shared" si="55"/>
        <v>3.8014655025496204E-2</v>
      </c>
      <c r="D213" s="319">
        <f t="shared" si="55"/>
        <v>3.7603302821714174E-2</v>
      </c>
      <c r="E213" s="319">
        <f t="shared" si="55"/>
        <v>3.8131789995388729E-2</v>
      </c>
      <c r="F213" s="319">
        <f t="shared" si="55"/>
        <v>4.7952283858242219E-2</v>
      </c>
      <c r="G213" s="319">
        <f t="shared" si="55"/>
        <v>4.8479525099474209E-2</v>
      </c>
      <c r="H213" s="319">
        <f t="shared" si="55"/>
        <v>5.0121704776600329E-2</v>
      </c>
      <c r="I213" s="319">
        <f t="shared" si="55"/>
        <v>4.9515316599266376E-2</v>
      </c>
      <c r="J213" s="319">
        <f t="shared" si="55"/>
        <v>5.3160048818039041E-2</v>
      </c>
      <c r="K213" s="319">
        <f t="shared" si="55"/>
        <v>4.9682036699189761E-2</v>
      </c>
      <c r="L213" s="319">
        <f t="shared" si="55"/>
        <v>4.7148107063111643E-2</v>
      </c>
      <c r="M213" s="319">
        <f t="shared" si="55"/>
        <v>5.3140728066987331E-2</v>
      </c>
      <c r="N213" s="319">
        <f t="shared" si="55"/>
        <v>5.6430161198266687E-2</v>
      </c>
      <c r="O213" s="319">
        <f t="shared" si="55"/>
        <v>5.5727535493430513E-2</v>
      </c>
      <c r="P213" s="319">
        <f t="shared" si="55"/>
        <v>5.7257348114661037E-2</v>
      </c>
      <c r="Q213" s="319">
        <f t="shared" si="55"/>
        <v>6.1916166498959584E-2</v>
      </c>
      <c r="R213" s="319">
        <f t="shared" si="55"/>
        <v>0.10329921536686448</v>
      </c>
      <c r="S213" s="319">
        <f t="shared" si="55"/>
        <v>0.10049700954554142</v>
      </c>
      <c r="T213" s="319">
        <f t="shared" si="55"/>
        <v>0.10662736002120195</v>
      </c>
      <c r="U213" s="319">
        <f t="shared" si="55"/>
        <v>9.6203492671726801E-2</v>
      </c>
      <c r="V213" s="319">
        <f t="shared" si="55"/>
        <v>9.8083009719631672E-2</v>
      </c>
      <c r="W213" s="319">
        <f t="shared" si="55"/>
        <v>7.8743986285211551E-2</v>
      </c>
      <c r="X213" s="319">
        <f t="shared" si="55"/>
        <v>8.3095504552358507E-2</v>
      </c>
      <c r="Y213" s="319">
        <f t="shared" si="55"/>
        <v>8.1696778743937423E-2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0.50619085975825151</v>
      </c>
      <c r="C217" s="322">
        <f>IF(C$5=0,0,(C$5-C$16)/(CHI_fec!C$5-CHI_fec!C$16))</f>
        <v>0.50509927764325091</v>
      </c>
      <c r="D217" s="322">
        <f>IF(D$5=0,0,(D$5-D$16)/(CHI_fec!D$5-CHI_fec!D$16))</f>
        <v>0.50648523788893751</v>
      </c>
      <c r="E217" s="322">
        <f>IF(E$5=0,0,(E$5-E$16)/(CHI_fec!E$5-CHI_fec!E$16))</f>
        <v>0.53117487003625319</v>
      </c>
      <c r="F217" s="322">
        <f>IF(F$5=0,0,(F$5-F$16)/(CHI_fec!F$5-CHI_fec!F$16))</f>
        <v>0.51221832763644948</v>
      </c>
      <c r="G217" s="322">
        <f>IF(G$5=0,0,(G$5-G$16)/(CHI_fec!G$5-CHI_fec!G$16))</f>
        <v>0.51482751464227794</v>
      </c>
      <c r="H217" s="322">
        <f>IF(H$5=0,0,(H$5-H$16)/(CHI_fec!H$5-CHI_fec!H$16))</f>
        <v>0.51406817502375091</v>
      </c>
      <c r="I217" s="322">
        <f>IF(I$5=0,0,(I$5-I$16)/(CHI_fec!I$5-CHI_fec!I$16))</f>
        <v>0.51451300111369569</v>
      </c>
      <c r="J217" s="322">
        <f>IF(J$5=0,0,(J$5-J$16)/(CHI_fec!J$5-CHI_fec!J$16))</f>
        <v>0.49721858658583928</v>
      </c>
      <c r="K217" s="322">
        <f>IF(K$5=0,0,(K$5-K$16)/(CHI_fec!K$5-CHI_fec!K$16))</f>
        <v>0.50024385796977267</v>
      </c>
      <c r="L217" s="322">
        <f>IF(L$5=0,0,(L$5-L$16)/(CHI_fec!L$5-CHI_fec!L$16))</f>
        <v>0.50371332835422544</v>
      </c>
      <c r="M217" s="322">
        <f>IF(M$5=0,0,(M$5-M$16)/(CHI_fec!M$5-CHI_fec!M$16))</f>
        <v>0.51072757696591109</v>
      </c>
      <c r="N217" s="322">
        <f>IF(N$5=0,0,(N$5-N$16)/(CHI_fec!N$5-CHI_fec!N$16))</f>
        <v>0.51913385389251787</v>
      </c>
      <c r="O217" s="322">
        <f>IF(O$5=0,0,(O$5-O$16)/(CHI_fec!O$5-CHI_fec!O$16))</f>
        <v>0.51932678768619456</v>
      </c>
      <c r="P217" s="322">
        <f>IF(P$5=0,0,(P$5-P$16)/(CHI_fec!P$5-CHI_fec!P$16))</f>
        <v>0.51826810189862083</v>
      </c>
      <c r="Q217" s="322">
        <f>IF(Q$5=0,0,(Q$5-Q$16)/(CHI_fec!Q$5-CHI_fec!Q$16))</f>
        <v>0.51857200557820726</v>
      </c>
      <c r="R217" s="322">
        <f>IF(R$5=0,0,(R$5-R$16)/(CHI_fec!R$5-CHI_fec!R$16))</f>
        <v>0.52478857822995717</v>
      </c>
      <c r="S217" s="322">
        <f>IF(S$5=0,0,(S$5-S$16)/(CHI_fec!S$5-CHI_fec!S$16))</f>
        <v>0.53974170174274394</v>
      </c>
      <c r="T217" s="322">
        <f>IF(T$5=0,0,(T$5-T$16)/(CHI_fec!T$5-CHI_fec!T$16))</f>
        <v>0.54895569201280947</v>
      </c>
      <c r="U217" s="322">
        <f>IF(U$5=0,0,(U$5-U$16)/(CHI_fec!U$5-CHI_fec!U$16))</f>
        <v>0.55417268049596702</v>
      </c>
      <c r="V217" s="322">
        <f>IF(V$5=0,0,(V$5-V$16)/(CHI_fec!V$5-CHI_fec!V$16))</f>
        <v>0.55679034338043343</v>
      </c>
      <c r="W217" s="322">
        <f>IF(W$5=0,0,(W$5-W$16)/(CHI_fec!W$5-CHI_fec!W$16))</f>
        <v>0.56641562632417763</v>
      </c>
      <c r="X217" s="322">
        <f>IF(X$5=0,0,(X$5-X$16)/(CHI_fec!X$5-CHI_fec!X$16))</f>
        <v>0.57524022956143084</v>
      </c>
      <c r="Y217" s="322">
        <f>IF(Y$5=0,0,(Y$5-Y$16)/(CHI_fec!Y$5-CHI_fec!Y$16))</f>
        <v>0.57874001354095816</v>
      </c>
      <c r="DA217" s="95"/>
    </row>
    <row r="218" spans="1:105" ht="12" customHeight="1" x14ac:dyDescent="0.25">
      <c r="A218" s="55" t="s">
        <v>91</v>
      </c>
      <c r="B218" s="305">
        <f>IF(B$6=0,0,B$6/CHI_fec!B$6)</f>
        <v>0.42929133311003564</v>
      </c>
      <c r="C218" s="305">
        <f>IF(C$6=0,0,C$6/CHI_fec!C$6)</f>
        <v>0.42989046699332406</v>
      </c>
      <c r="D218" s="305">
        <f>IF(D$6=0,0,D$6/CHI_fec!D$6)</f>
        <v>0.42989046699332395</v>
      </c>
      <c r="E218" s="305">
        <f>IF(E$6=0,0,E$6/CHI_fec!E$6)</f>
        <v>0.43166047055336437</v>
      </c>
      <c r="F218" s="305">
        <f>IF(F$6=0,0,F$6/CHI_fec!F$6)</f>
        <v>0.43166047055336443</v>
      </c>
      <c r="G218" s="305">
        <f>IF(G$6=0,0,G$6/CHI_fec!G$6)</f>
        <v>0.43166047055336432</v>
      </c>
      <c r="H218" s="305">
        <f>IF(H$6=0,0,H$6/CHI_fec!H$6)</f>
        <v>0.43166047055336443</v>
      </c>
      <c r="I218" s="305">
        <f>IF(I$6=0,0,I$6/CHI_fec!I$6)</f>
        <v>0.43166047055336432</v>
      </c>
      <c r="J218" s="305">
        <f>IF(J$6=0,0,J$6/CHI_fec!J$6)</f>
        <v>0.4369880741615334</v>
      </c>
      <c r="K218" s="305">
        <f>IF(K$6=0,0,K$6/CHI_fec!K$6)</f>
        <v>0.43698807416153351</v>
      </c>
      <c r="L218" s="305">
        <f>IF(L$6=0,0,L$6/CHI_fec!L$6)</f>
        <v>0.44327820107218846</v>
      </c>
      <c r="M218" s="305">
        <f>IF(M$6=0,0,M$6/CHI_fec!M$6)</f>
        <v>0.45395038096496948</v>
      </c>
      <c r="N218" s="305">
        <f>IF(N$6=0,0,N$6/CHI_fec!N$6)</f>
        <v>0.46336765770489508</v>
      </c>
      <c r="O218" s="305">
        <f>IF(O$6=0,0,O$6/CHI_fec!O$6)</f>
        <v>0.46336765770489524</v>
      </c>
      <c r="P218" s="305">
        <f>IF(P$6=0,0,P$6/CHI_fec!P$6)</f>
        <v>0.46336765770489496</v>
      </c>
      <c r="Q218" s="305">
        <f>IF(Q$6=0,0,Q$6/CHI_fec!Q$6)</f>
        <v>0.46336765770489508</v>
      </c>
      <c r="R218" s="305">
        <f>IF(R$6=0,0,R$6/CHI_fec!R$6)</f>
        <v>0.46982406792757753</v>
      </c>
      <c r="S218" s="305">
        <f>IF(S$6=0,0,S$6/CHI_fec!S$6)</f>
        <v>0.47784166113481996</v>
      </c>
      <c r="T218" s="305">
        <f>IF(T$6=0,0,T$6/CHI_fec!T$6)</f>
        <v>0.48207743370781292</v>
      </c>
      <c r="U218" s="305">
        <f>IF(U$6=0,0,U$6/CHI_fec!U$6)</f>
        <v>0.48207743370781297</v>
      </c>
      <c r="V218" s="305">
        <f>IF(V$6=0,0,V$6/CHI_fec!V$6)</f>
        <v>0.48207743370781297</v>
      </c>
      <c r="W218" s="305">
        <f>IF(W$6=0,0,W$6/CHI_fec!W$6)</f>
        <v>0.4888696903370317</v>
      </c>
      <c r="X218" s="305">
        <f>IF(X$6=0,0,X$6/CHI_fec!X$6)</f>
        <v>0.49498272130332854</v>
      </c>
      <c r="Y218" s="305">
        <f>IF(Y$6=0,0,Y$6/CHI_fec!Y$6)</f>
        <v>0.50048444917299573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0.11248246181263119</v>
      </c>
      <c r="C219" s="306">
        <f>IF(C$7=0,0,C$7/CHI_fec!C$7)</f>
        <v>0.11263944624010475</v>
      </c>
      <c r="D219" s="306">
        <f>IF(D$7=0,0,D$7/CHI_fec!D$7)</f>
        <v>0.11263944624010477</v>
      </c>
      <c r="E219" s="306">
        <f>IF(E$7=0,0,E$7/CHI_fec!E$7)</f>
        <v>0.11310322070395919</v>
      </c>
      <c r="F219" s="306">
        <f>IF(F$7=0,0,F$7/CHI_fec!F$7)</f>
        <v>0.11310322070395917</v>
      </c>
      <c r="G219" s="306">
        <f>IF(G$7=0,0,G$7/CHI_fec!G$7)</f>
        <v>0.11310322070395919</v>
      </c>
      <c r="H219" s="306">
        <f>IF(H$7=0,0,H$7/CHI_fec!H$7)</f>
        <v>0.11310322070395919</v>
      </c>
      <c r="I219" s="306">
        <f>IF(I$7=0,0,I$7/CHI_fec!I$7)</f>
        <v>0.11310322070395915</v>
      </c>
      <c r="J219" s="306">
        <f>IF(J$7=0,0,J$7/CHI_fec!J$7)</f>
        <v>0.11449915377595324</v>
      </c>
      <c r="K219" s="306">
        <f>IF(K$7=0,0,K$7/CHI_fec!K$7)</f>
        <v>0.11449915377595327</v>
      </c>
      <c r="L219" s="306">
        <f>IF(L$7=0,0,L$7/CHI_fec!L$7)</f>
        <v>0.11614728618733597</v>
      </c>
      <c r="M219" s="306">
        <f>IF(M$7=0,0,M$7/CHI_fec!M$7)</f>
        <v>0.11894789554524542</v>
      </c>
      <c r="N219" s="306">
        <f>IF(N$7=0,0,N$7/CHI_fec!N$7)</f>
        <v>0.12141110440177387</v>
      </c>
      <c r="O219" s="306">
        <f>IF(O$7=0,0,O$7/CHI_fec!O$7)</f>
        <v>0.1214111044017739</v>
      </c>
      <c r="P219" s="306">
        <f>IF(P$7=0,0,P$7/CHI_fec!P$7)</f>
        <v>0.12141110440177387</v>
      </c>
      <c r="Q219" s="306">
        <f>IF(Q$7=0,0,Q$7/CHI_fec!Q$7)</f>
        <v>0.12141110440177391</v>
      </c>
      <c r="R219" s="306">
        <f>IF(R$7=0,0,R$7/CHI_fec!R$7)</f>
        <v>0.12310280619099548</v>
      </c>
      <c r="S219" s="306">
        <f>IF(S$7=0,0,S$7/CHI_fec!S$7)</f>
        <v>0.1263134201543997</v>
      </c>
      <c r="T219" s="306">
        <f>IF(T$7=0,0,T$7/CHI_fec!T$7)</f>
        <v>0.12631342015439978</v>
      </c>
      <c r="U219" s="306">
        <f>IF(U$7=0,0,U$7/CHI_fec!U$7)</f>
        <v>0.12631342015439978</v>
      </c>
      <c r="V219" s="306">
        <f>IF(V$7=0,0,V$7/CHI_fec!V$7)</f>
        <v>0.12631342015439975</v>
      </c>
      <c r="W219" s="306">
        <f>IF(W$7=0,0,W$7/CHI_fec!W$7)</f>
        <v>0.12833944434014685</v>
      </c>
      <c r="X219" s="306">
        <f>IF(X$7=0,0,X$7/CHI_fec!X$7)</f>
        <v>0.13216357676246857</v>
      </c>
      <c r="Y219" s="306">
        <f>IF(Y$7=0,0,Y$7/CHI_fec!Y$7)</f>
        <v>0.13216357676246854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0.60966817792497363</v>
      </c>
      <c r="C220" s="306">
        <f>IF(C$8=0,0,C$8/CHI_fec!C$8)</f>
        <v>0.61051905199296685</v>
      </c>
      <c r="D220" s="306">
        <f>IF(D$8=0,0,D$8/CHI_fec!D$8)</f>
        <v>0.61051905199296685</v>
      </c>
      <c r="E220" s="306">
        <f>IF(E$8=0,0,E$8/CHI_fec!E$8)</f>
        <v>0.61303276415564401</v>
      </c>
      <c r="F220" s="306">
        <f>IF(F$8=0,0,F$8/CHI_fec!F$8)</f>
        <v>0.61303276415564401</v>
      </c>
      <c r="G220" s="306">
        <f>IF(G$8=0,0,G$8/CHI_fec!G$8)</f>
        <v>0.61303276415564378</v>
      </c>
      <c r="H220" s="306">
        <f>IF(H$8=0,0,H$8/CHI_fec!H$8)</f>
        <v>0.61303276415564378</v>
      </c>
      <c r="I220" s="306">
        <f>IF(I$8=0,0,I$8/CHI_fec!I$8)</f>
        <v>0.61303276415564378</v>
      </c>
      <c r="J220" s="306">
        <f>IF(J$8=0,0,J$8/CHI_fec!J$8)</f>
        <v>0.62059888565399357</v>
      </c>
      <c r="K220" s="306">
        <f>IF(K$8=0,0,K$8/CHI_fec!K$8)</f>
        <v>0.62059888565399357</v>
      </c>
      <c r="L220" s="306">
        <f>IF(L$8=0,0,L$8/CHI_fec!L$8)</f>
        <v>0.62953195724608368</v>
      </c>
      <c r="M220" s="306">
        <f>IF(M$8=0,0,M$8/CHI_fec!M$8)</f>
        <v>0.64319476343720838</v>
      </c>
      <c r="N220" s="306">
        <f>IF(N$8=0,0,N$8/CHI_fec!N$8)</f>
        <v>0.65549128900922049</v>
      </c>
      <c r="O220" s="306">
        <f>IF(O$8=0,0,O$8/CHI_fec!O$8)</f>
        <v>0.65806247131920548</v>
      </c>
      <c r="P220" s="306">
        <f>IF(P$8=0,0,P$8/CHI_fec!P$8)</f>
        <v>0.6580624713192057</v>
      </c>
      <c r="Q220" s="306">
        <f>IF(Q$8=0,0,Q$8/CHI_fec!Q$8)</f>
        <v>0.65806247131920548</v>
      </c>
      <c r="R220" s="306">
        <f>IF(R$8=0,0,R$8/CHI_fec!R$8)</f>
        <v>0.6672316940656382</v>
      </c>
      <c r="S220" s="306">
        <f>IF(S$8=0,0,S$8/CHI_fec!S$8)</f>
        <v>0.67712452657480737</v>
      </c>
      <c r="T220" s="306">
        <f>IF(T$8=0,0,T$8/CHI_fec!T$8)</f>
        <v>0.68463359951423852</v>
      </c>
      <c r="U220" s="306">
        <f>IF(U$8=0,0,U$8/CHI_fec!U$8)</f>
        <v>0.68463359951423841</v>
      </c>
      <c r="V220" s="306">
        <f>IF(V$8=0,0,V$8/CHI_fec!V$8)</f>
        <v>0.68463359951423841</v>
      </c>
      <c r="W220" s="306">
        <f>IF(W$8=0,0,W$8/CHI_fec!W$8)</f>
        <v>0.69278624147854773</v>
      </c>
      <c r="X220" s="306">
        <f>IF(X$8=0,0,X$8/CHI_fec!X$8)</f>
        <v>0.70012361924642597</v>
      </c>
      <c r="Y220" s="306">
        <f>IF(Y$8=0,0,Y$8/CHI_fec!Y$8)</f>
        <v>0.70672725923751645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0.4327743345545535</v>
      </c>
      <c r="C221" s="306">
        <f>IF(C$9=0,0,C$9/CHI_fec!C$9)</f>
        <v>0.43337832943553778</v>
      </c>
      <c r="D221" s="306">
        <f>IF(D$9=0,0,D$9/CHI_fec!D$9)</f>
        <v>0.4333783294355375</v>
      </c>
      <c r="E221" s="306">
        <f>IF(E$9=0,0,E$9/CHI_fec!E$9)</f>
        <v>0.43516269369769556</v>
      </c>
      <c r="F221" s="306">
        <f>IF(F$9=0,0,F$9/CHI_fec!F$9)</f>
        <v>0.4351626936976955</v>
      </c>
      <c r="G221" s="306">
        <f>IF(G$9=0,0,G$9/CHI_fec!G$9)</f>
        <v>0.43516269369769545</v>
      </c>
      <c r="H221" s="306">
        <f>IF(H$9=0,0,H$9/CHI_fec!H$9)</f>
        <v>0.43516269369769545</v>
      </c>
      <c r="I221" s="306">
        <f>IF(I$9=0,0,I$9/CHI_fec!I$9)</f>
        <v>0.43516269369769522</v>
      </c>
      <c r="J221" s="306">
        <f>IF(J$9=0,0,J$9/CHI_fec!J$9)</f>
        <v>0.4405335221502345</v>
      </c>
      <c r="K221" s="306">
        <f>IF(K$9=0,0,K$9/CHI_fec!K$9)</f>
        <v>0.44053352215023478</v>
      </c>
      <c r="L221" s="306">
        <f>IF(L$9=0,0,L$9/CHI_fec!L$9)</f>
        <v>0.44687468321747792</v>
      </c>
      <c r="M221" s="306">
        <f>IF(M$9=0,0,M$9/CHI_fec!M$9)</f>
        <v>0.45764997948753527</v>
      </c>
      <c r="N221" s="306">
        <f>IF(N$9=0,0,N$9/CHI_fec!N$9)</f>
        <v>0.46712713313953058</v>
      </c>
      <c r="O221" s="306">
        <f>IF(O$9=0,0,O$9/CHI_fec!O$9)</f>
        <v>0.46712713313953064</v>
      </c>
      <c r="P221" s="306">
        <f>IF(P$9=0,0,P$9/CHI_fec!P$9)</f>
        <v>0.46712713313953064</v>
      </c>
      <c r="Q221" s="306">
        <f>IF(Q$9=0,0,Q$9/CHI_fec!Q$9)</f>
        <v>0.46712713313953069</v>
      </c>
      <c r="R221" s="306">
        <f>IF(R$9=0,0,R$9/CHI_fec!R$9)</f>
        <v>0.47363592663761989</v>
      </c>
      <c r="S221" s="306">
        <f>IF(S$9=0,0,S$9/CHI_fec!S$9)</f>
        <v>0.48598870856586723</v>
      </c>
      <c r="T221" s="306">
        <f>IF(T$9=0,0,T$9/CHI_fec!T$9)</f>
        <v>0.48598870856586746</v>
      </c>
      <c r="U221" s="306">
        <f>IF(U$9=0,0,U$9/CHI_fec!U$9)</f>
        <v>0.4859887085658669</v>
      </c>
      <c r="V221" s="306">
        <f>IF(V$9=0,0,V$9/CHI_fec!V$9)</f>
        <v>0.48598870856586707</v>
      </c>
      <c r="W221" s="306">
        <f>IF(W$9=0,0,W$9/CHI_fec!W$9)</f>
        <v>0.49378380172660075</v>
      </c>
      <c r="X221" s="306">
        <f>IF(X$9=0,0,X$9/CHI_fec!X$9)</f>
        <v>0.5084970853589913</v>
      </c>
      <c r="Y221" s="306">
        <f>IF(Y$9=0,0,Y$9/CHI_fec!Y$9)</f>
        <v>0.50849708535899107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0.64996383967335913</v>
      </c>
      <c r="C222" s="307">
        <f>IF(C$10=0,0,C$10/CHI_fec!C$10)</f>
        <v>0.6315124784480235</v>
      </c>
      <c r="D222" s="307">
        <f>IF(D$10=0,0,D$10/CHI_fec!D$10)</f>
        <v>0.63467935206524462</v>
      </c>
      <c r="E222" s="307">
        <f>IF(E$10=0,0,E$10/CHI_fec!E$10)</f>
        <v>0.65456700958415293</v>
      </c>
      <c r="F222" s="307">
        <f>IF(F$10=0,0,F$10/CHI_fec!F$10)</f>
        <v>0.66672593075161701</v>
      </c>
      <c r="G222" s="307">
        <f>IF(G$10=0,0,G$10/CHI_fec!G$10)</f>
        <v>0.66591068930385788</v>
      </c>
      <c r="H222" s="307">
        <f>IF(H$10=0,0,H$10/CHI_fec!H$10)</f>
        <v>0.66818337483280055</v>
      </c>
      <c r="I222" s="307">
        <f>IF(I$10=0,0,I$10/CHI_fec!I$10)</f>
        <v>0.67013684117235139</v>
      </c>
      <c r="J222" s="307">
        <f>IF(J$10=0,0,J$10/CHI_fec!J$10)</f>
        <v>0.67383444152896632</v>
      </c>
      <c r="K222" s="307">
        <f>IF(K$10=0,0,K$10/CHI_fec!K$10)</f>
        <v>0.65709446216853706</v>
      </c>
      <c r="L222" s="307">
        <f>IF(L$10=0,0,L$10/CHI_fec!L$10)</f>
        <v>0.65632899990851667</v>
      </c>
      <c r="M222" s="307">
        <f>IF(M$10=0,0,M$10/CHI_fec!M$10)</f>
        <v>0.68322095615548373</v>
      </c>
      <c r="N222" s="307">
        <f>IF(N$10=0,0,N$10/CHI_fec!N$10)</f>
        <v>0.70586091925544037</v>
      </c>
      <c r="O222" s="307">
        <f>IF(O$10=0,0,O$10/CHI_fec!O$10)</f>
        <v>0.70047021659425179</v>
      </c>
      <c r="P222" s="307">
        <f>IF(P$10=0,0,P$10/CHI_fec!P$10)</f>
        <v>0.70952477477481046</v>
      </c>
      <c r="Q222" s="307">
        <f>IF(Q$10=0,0,Q$10/CHI_fec!Q$10)</f>
        <v>0.72017734995675442</v>
      </c>
      <c r="R222" s="307">
        <f>IF(R$10=0,0,R$10/CHI_fec!R$10)</f>
        <v>0.73748592424021298</v>
      </c>
      <c r="S222" s="307">
        <f>IF(S$10=0,0,S$10/CHI_fec!S$10)</f>
        <v>0.75109407760136826</v>
      </c>
      <c r="T222" s="307">
        <f>IF(T$10=0,0,T$10/CHI_fec!T$10)</f>
        <v>0.74112715367314563</v>
      </c>
      <c r="U222" s="307">
        <f>IF(U$10=0,0,U$10/CHI_fec!U$10)</f>
        <v>0.73900987156150588</v>
      </c>
      <c r="V222" s="307">
        <f>IF(V$10=0,0,V$10/CHI_fec!V$10)</f>
        <v>0.73826115218003574</v>
      </c>
      <c r="W222" s="307">
        <f>IF(W$10=0,0,W$10/CHI_fec!W$10)</f>
        <v>0.74274430095988953</v>
      </c>
      <c r="X222" s="307">
        <f>IF(X$10=0,0,X$10/CHI_fec!X$10)</f>
        <v>0.76746803241694672</v>
      </c>
      <c r="Y222" s="307">
        <f>IF(Y$10=0,0,Y$10/CHI_fec!Y$10)</f>
        <v>0.7615204488943581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0.58804683058766327</v>
      </c>
      <c r="C224" s="308">
        <f>IF(C$25=0,0,C$25/CHI_fec!C$25)</f>
        <v>0.58749890530196613</v>
      </c>
      <c r="D224" s="308">
        <f>IF(D$25=0,0,D$25/CHI_fec!D$25)</f>
        <v>0.58905569353263143</v>
      </c>
      <c r="E224" s="308">
        <f>IF(E$25=0,0,E$25/CHI_fec!E$25)</f>
        <v>0.61701287416534778</v>
      </c>
      <c r="F224" s="308">
        <f>IF(F$25=0,0,F$25/CHI_fec!F$25)</f>
        <v>0.59503094949992741</v>
      </c>
      <c r="G224" s="308">
        <f>IF(G$25=0,0,G$25/CHI_fec!G$25)</f>
        <v>0.6001601893405295</v>
      </c>
      <c r="H224" s="308">
        <f>IF(H$25=0,0,H$25/CHI_fec!H$25)</f>
        <v>0.59902764224271865</v>
      </c>
      <c r="I224" s="308">
        <f>IF(I$25=0,0,I$25/CHI_fec!I$25)</f>
        <v>0.59807655188259845</v>
      </c>
      <c r="J224" s="308">
        <f>IF(J$25=0,0,J$25/CHI_fec!J$25)</f>
        <v>0.57234289066500166</v>
      </c>
      <c r="K224" s="308">
        <f>IF(K$25=0,0,K$25/CHI_fec!K$25)</f>
        <v>0.57594178247653482</v>
      </c>
      <c r="L224" s="308">
        <f>IF(L$25=0,0,L$25/CHI_fec!L$25)</f>
        <v>0.5779330671369417</v>
      </c>
      <c r="M224" s="308">
        <f>IF(M$25=0,0,M$25/CHI_fec!M$25)</f>
        <v>0.5892190041482579</v>
      </c>
      <c r="N224" s="308">
        <f>IF(N$25=0,0,N$25/CHI_fec!N$25)</f>
        <v>0.59883149799508273</v>
      </c>
      <c r="O224" s="308">
        <f>IF(O$25=0,0,O$25/CHI_fec!O$25)</f>
        <v>0.59813763202846526</v>
      </c>
      <c r="P224" s="308">
        <f>IF(P$25=0,0,P$25/CHI_fec!P$25)</f>
        <v>0.5967357367608086</v>
      </c>
      <c r="Q224" s="308">
        <f>IF(Q$25=0,0,Q$25/CHI_fec!Q$25)</f>
        <v>0.59838472355742645</v>
      </c>
      <c r="R224" s="308">
        <f>IF(R$25=0,0,R$25/CHI_fec!R$25)</f>
        <v>0.60479913133110352</v>
      </c>
      <c r="S224" s="308">
        <f>IF(S$25=0,0,S$25/CHI_fec!S$25)</f>
        <v>0.62283775467554769</v>
      </c>
      <c r="T224" s="308">
        <f>IF(T$25=0,0,T$25/CHI_fec!T$25)</f>
        <v>0.6349222845202902</v>
      </c>
      <c r="U224" s="308">
        <f>IF(U$25=0,0,U$25/CHI_fec!U$25)</f>
        <v>0.64351749111441425</v>
      </c>
      <c r="V224" s="308">
        <f>IF(V$25=0,0,V$25/CHI_fec!V$25)</f>
        <v>0.64812718110591561</v>
      </c>
      <c r="W224" s="308">
        <f>IF(W$25=0,0,W$25/CHI_fec!W$25)</f>
        <v>0.65751852246477227</v>
      </c>
      <c r="X224" s="308">
        <f>IF(X$25=0,0,X$25/CHI_fec!X$25)</f>
        <v>0.67033743826018644</v>
      </c>
      <c r="Y224" s="308">
        <f>IF(Y$25=0,0,Y$25/CHI_fec!Y$25)</f>
        <v>0.67454115934387437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0.34465297093099045</v>
      </c>
      <c r="C225" s="308">
        <f>IF(C$36=0,0,C$36/CHI_fec!C$36)</f>
        <v>0.34623142864747525</v>
      </c>
      <c r="D225" s="308">
        <f>IF(D$36=0,0,D$36/CHI_fec!D$36)</f>
        <v>0.34559639339899595</v>
      </c>
      <c r="E225" s="308">
        <f>IF(E$36=0,0,E$36/CHI_fec!E$36)</f>
        <v>0.3512051210829597</v>
      </c>
      <c r="F225" s="308">
        <f>IF(F$36=0,0,F$36/CHI_fec!F$36)</f>
        <v>0.35337397434280166</v>
      </c>
      <c r="G225" s="308">
        <f>IF(G$36=0,0,G$36/CHI_fec!G$36)</f>
        <v>0.35418330905504131</v>
      </c>
      <c r="H225" s="308">
        <f>IF(H$36=0,0,H$36/CHI_fec!H$36)</f>
        <v>0.35594910282856496</v>
      </c>
      <c r="I225" s="308">
        <f>IF(I$36=0,0,I$36/CHI_fec!I$36)</f>
        <v>0.35534665482444988</v>
      </c>
      <c r="J225" s="308">
        <f>IF(J$36=0,0,J$36/CHI_fec!J$36)</f>
        <v>0.35369503231358274</v>
      </c>
      <c r="K225" s="308">
        <f>IF(K$36=0,0,K$36/CHI_fec!K$36)</f>
        <v>0.35546010144667134</v>
      </c>
      <c r="L225" s="308">
        <f>IF(L$36=0,0,L$36/CHI_fec!L$36)</f>
        <v>0.36034491974391369</v>
      </c>
      <c r="M225" s="308">
        <f>IF(M$36=0,0,M$36/CHI_fec!M$36)</f>
        <v>0.37101623326183819</v>
      </c>
      <c r="N225" s="308">
        <f>IF(N$36=0,0,N$36/CHI_fec!N$36)</f>
        <v>0.3786693623456906</v>
      </c>
      <c r="O225" s="308">
        <f>IF(O$36=0,0,O$36/CHI_fec!O$36)</f>
        <v>0.37959287106838663</v>
      </c>
      <c r="P225" s="308">
        <f>IF(P$36=0,0,P$36/CHI_fec!P$36)</f>
        <v>0.37927436960716104</v>
      </c>
      <c r="Q225" s="308">
        <f>IF(Q$36=0,0,Q$36/CHI_fec!Q$36)</f>
        <v>0.38111426953081007</v>
      </c>
      <c r="R225" s="308">
        <f>IF(R$36=0,0,R$36/CHI_fec!R$36)</f>
        <v>0.3833999625581524</v>
      </c>
      <c r="S225" s="308">
        <f>IF(S$36=0,0,S$36/CHI_fec!S$36)</f>
        <v>0.39329414990874473</v>
      </c>
      <c r="T225" s="308">
        <f>IF(T$36=0,0,T$36/CHI_fec!T$36)</f>
        <v>0.39436973212825288</v>
      </c>
      <c r="U225" s="308">
        <f>IF(U$36=0,0,U$36/CHI_fec!U$36)</f>
        <v>0.39416692343312365</v>
      </c>
      <c r="V225" s="308">
        <f>IF(V$36=0,0,V$36/CHI_fec!V$36)</f>
        <v>0.39705653281479936</v>
      </c>
      <c r="W225" s="308">
        <f>IF(W$36=0,0,W$36/CHI_fec!W$36)</f>
        <v>0.40301538861166775</v>
      </c>
      <c r="X225" s="308">
        <f>IF(X$36=0,0,X$36/CHI_fec!X$36)</f>
        <v>0.41388713547757827</v>
      </c>
      <c r="Y225" s="308">
        <f>IF(Y$36=0,0,Y$36/CHI_fec!Y$36)</f>
        <v>0.41858184875425225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0.55579179867760831</v>
      </c>
      <c r="C226" s="308">
        <f>IF(C$44=0,0,C$44/CHI_fec!C$44)</f>
        <v>0.5654964748551552</v>
      </c>
      <c r="D226" s="308">
        <f>IF(D$44=0,0,D$44/CHI_fec!D$44)</f>
        <v>0.56932595473381076</v>
      </c>
      <c r="E226" s="308">
        <f>IF(E$44=0,0,E$44/CHI_fec!E$44)</f>
        <v>0.59622754029799885</v>
      </c>
      <c r="F226" s="308">
        <f>IF(F$44=0,0,F$44/CHI_fec!F$44)</f>
        <v>0.60628704626821173</v>
      </c>
      <c r="G226" s="308">
        <f>IF(G$44=0,0,G$44/CHI_fec!G$44)</f>
        <v>0.6060353064073124</v>
      </c>
      <c r="H226" s="308">
        <f>IF(H$44=0,0,H$44/CHI_fec!H$44)</f>
        <v>0.6085861368462846</v>
      </c>
      <c r="I226" s="308">
        <f>IF(I$44=0,0,I$44/CHI_fec!I$44)</f>
        <v>0.60806197731884204</v>
      </c>
      <c r="J226" s="308">
        <f>IF(J$44=0,0,J$44/CHI_fec!J$44)</f>
        <v>0.60818939404729933</v>
      </c>
      <c r="K226" s="308">
        <f>IF(K$44=0,0,K$44/CHI_fec!K$44)</f>
        <v>0.5901732842848757</v>
      </c>
      <c r="L226" s="308">
        <f>IF(L$44=0,0,L$44/CHI_fec!L$44)</f>
        <v>0.57844776656662034</v>
      </c>
      <c r="M226" s="308">
        <f>IF(M$44=0,0,M$44/CHI_fec!M$44)</f>
        <v>0.60293038625268203</v>
      </c>
      <c r="N226" s="308">
        <f>IF(N$44=0,0,N$44/CHI_fec!N$44)</f>
        <v>0.62575685862761454</v>
      </c>
      <c r="O226" s="308">
        <f>IF(O$44=0,0,O$44/CHI_fec!O$44)</f>
        <v>0.62092777829001267</v>
      </c>
      <c r="P226" s="308">
        <f>IF(P$44=0,0,P$44/CHI_fec!P$44)</f>
        <v>0.62421168363515811</v>
      </c>
      <c r="Q226" s="308">
        <f>IF(Q$44=0,0,Q$44/CHI_fec!Q$44)</f>
        <v>0.63669438586534333</v>
      </c>
      <c r="R226" s="308">
        <f>IF(R$44=0,0,R$44/CHI_fec!R$44)</f>
        <v>0.65242810052293909</v>
      </c>
      <c r="S226" s="308">
        <f>IF(S$44=0,0,S$44/CHI_fec!S$44)</f>
        <v>0.66170679189099879</v>
      </c>
      <c r="T226" s="308">
        <f>IF(T$44=0,0,T$44/CHI_fec!T$44)</f>
        <v>0.64904922814256649</v>
      </c>
      <c r="U226" s="308">
        <f>IF(U$44=0,0,U$44/CHI_fec!U$44)</f>
        <v>0.64766936307488443</v>
      </c>
      <c r="V226" s="308">
        <f>IF(V$44=0,0,V$44/CHI_fec!V$44)</f>
        <v>0.64696085377379486</v>
      </c>
      <c r="W226" s="308">
        <f>IF(W$44=0,0,W$44/CHI_fec!W$44)</f>
        <v>0.63668343400981486</v>
      </c>
      <c r="X226" s="308">
        <f>IF(X$44=0,0,X$44/CHI_fec!X$44)</f>
        <v>0.68519863557732896</v>
      </c>
      <c r="Y226" s="308">
        <f>IF(Y$44=0,0,Y$44/CHI_fec!Y$44)</f>
        <v>0.66628923366651005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0.61231577045165542</v>
      </c>
      <c r="C227" s="309">
        <f>IF(C$58=0,0,C$58/CHI_fec!C$58)</f>
        <v>0.61317033959166478</v>
      </c>
      <c r="D227" s="309">
        <f>IF(D$58=0,0,D$58/CHI_fec!D$58)</f>
        <v>0.61317033959166445</v>
      </c>
      <c r="E227" s="309">
        <f>IF(E$58=0,0,E$58/CHI_fec!E$58)</f>
        <v>0.61569496799661438</v>
      </c>
      <c r="F227" s="309">
        <f>IF(F$58=0,0,F$58/CHI_fec!F$58)</f>
        <v>0.61569496799661427</v>
      </c>
      <c r="G227" s="309">
        <f>IF(G$58=0,0,G$58/CHI_fec!G$58)</f>
        <v>0.61569496799661438</v>
      </c>
      <c r="H227" s="309">
        <f>IF(H$58=0,0,H$58/CHI_fec!H$58)</f>
        <v>0.61569496799661438</v>
      </c>
      <c r="I227" s="309">
        <f>IF(I$58=0,0,I$58/CHI_fec!I$58)</f>
        <v>0.61569496799661461</v>
      </c>
      <c r="J227" s="309">
        <f>IF(J$58=0,0,J$58/CHI_fec!J$58)</f>
        <v>0.62329394672363414</v>
      </c>
      <c r="K227" s="309">
        <f>IF(K$58=0,0,K$58/CHI_fec!K$58)</f>
        <v>0.62329394672363403</v>
      </c>
      <c r="L227" s="309">
        <f>IF(L$58=0,0,L$58/CHI_fec!L$58)</f>
        <v>0.63226581176836616</v>
      </c>
      <c r="M227" s="309">
        <f>IF(M$58=0,0,M$58/CHI_fec!M$58)</f>
        <v>0.64751136426684341</v>
      </c>
      <c r="N227" s="309">
        <f>IF(N$58=0,0,N$58/CHI_fec!N$58)</f>
        <v>0.66092022467461953</v>
      </c>
      <c r="O227" s="309">
        <f>IF(O$58=0,0,O$58/CHI_fec!O$58)</f>
        <v>0.66092022467461942</v>
      </c>
      <c r="P227" s="309">
        <f>IF(P$58=0,0,P$58/CHI_fec!P$58)</f>
        <v>0.66092022467461964</v>
      </c>
      <c r="Q227" s="309">
        <f>IF(Q$58=0,0,Q$58/CHI_fec!Q$58)</f>
        <v>0.66092022467461953</v>
      </c>
      <c r="R227" s="309">
        <f>IF(R$58=0,0,R$58/CHI_fec!R$58)</f>
        <v>0.67012926640209469</v>
      </c>
      <c r="S227" s="309">
        <f>IF(S$58=0,0,S$58/CHI_fec!S$58)</f>
        <v>0.68220383976188526</v>
      </c>
      <c r="T227" s="309">
        <f>IF(T$58=0,0,T$58/CHI_fec!T$58)</f>
        <v>0.68760674272102063</v>
      </c>
      <c r="U227" s="309">
        <f>IF(U$58=0,0,U$58/CHI_fec!U$58)</f>
        <v>0.68760674272102074</v>
      </c>
      <c r="V227" s="309">
        <f>IF(V$58=0,0,V$58/CHI_fec!V$58)</f>
        <v>0.68760674272102063</v>
      </c>
      <c r="W227" s="309">
        <f>IF(W$58=0,0,W$58/CHI_fec!W$58)</f>
        <v>0.69793356844891863</v>
      </c>
      <c r="X227" s="309">
        <f>IF(X$58=0,0,X$58/CHI_fec!X$58)</f>
        <v>0.70722771160402675</v>
      </c>
      <c r="Y227" s="309">
        <f>IF(Y$58=0,0,Y$58/CHI_fec!Y$58)</f>
        <v>0.71559244044362391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0.53637855275549517</v>
      </c>
      <c r="C229" s="322">
        <f>IF(C$61=0,0,C$61/CHI_fec!C$61)</f>
        <v>0.53409420576818556</v>
      </c>
      <c r="D229" s="322">
        <f>IF(D$61=0,0,D$61/CHI_fec!D$61)</f>
        <v>0.53573657877963621</v>
      </c>
      <c r="E229" s="322">
        <f>IF(E$61=0,0,E$61/CHI_fec!E$61)</f>
        <v>0.56501967106013595</v>
      </c>
      <c r="F229" s="322">
        <f>IF(F$61=0,0,F$61/CHI_fec!F$61)</f>
        <v>0.54166094061100734</v>
      </c>
      <c r="G229" s="322">
        <f>IF(G$61=0,0,G$61/CHI_fec!G$61)</f>
        <v>0.5475400230822971</v>
      </c>
      <c r="H229" s="322">
        <f>IF(H$61=0,0,H$61/CHI_fec!H$61)</f>
        <v>0.55255760356279182</v>
      </c>
      <c r="I229" s="322">
        <f>IF(I$61=0,0,I$61/CHI_fec!I$61)</f>
        <v>0.55244723379977145</v>
      </c>
      <c r="J229" s="322">
        <f>IF(J$61=0,0,J$61/CHI_fec!J$61)</f>
        <v>0.5322481083477254</v>
      </c>
      <c r="K229" s="322">
        <f>IF(K$61=0,0,K$61/CHI_fec!K$61)</f>
        <v>0.55302037218027678</v>
      </c>
      <c r="L229" s="322">
        <f>IF(L$61=0,0,L$61/CHI_fec!L$61)</f>
        <v>0.55559294906996537</v>
      </c>
      <c r="M229" s="322">
        <f>IF(M$61=0,0,M$61/CHI_fec!M$61)</f>
        <v>0.55340916908749227</v>
      </c>
      <c r="N229" s="322">
        <f>IF(N$61=0,0,N$61/CHI_fec!N$61)</f>
        <v>0.55115972143179792</v>
      </c>
      <c r="O229" s="322">
        <f>IF(O$61=0,0,O$61/CHI_fec!O$61)</f>
        <v>0.55080964225565487</v>
      </c>
      <c r="P229" s="322">
        <f>IF(P$61=0,0,P$61/CHI_fec!P$61)</f>
        <v>0.54966421773469487</v>
      </c>
      <c r="Q229" s="322">
        <f>IF(Q$61=0,0,Q$61/CHI_fec!Q$61)</f>
        <v>0.54997233979541071</v>
      </c>
      <c r="R229" s="322">
        <f>IF(R$61=0,0,R$61/CHI_fec!R$61)</f>
        <v>0.54910543851680194</v>
      </c>
      <c r="S229" s="322">
        <f>IF(S$61=0,0,S$61/CHI_fec!S$61)</f>
        <v>0.55167721250393376</v>
      </c>
      <c r="T229" s="322">
        <f>IF(T$61=0,0,T$61/CHI_fec!T$61)</f>
        <v>0.5776767123986255</v>
      </c>
      <c r="U229" s="322">
        <f>IF(U$61=0,0,U$61/CHI_fec!U$61)</f>
        <v>0.59524490566251032</v>
      </c>
      <c r="V229" s="322">
        <f>IF(V$61=0,0,V$61/CHI_fec!V$61)</f>
        <v>0.59995235470421815</v>
      </c>
      <c r="W229" s="322">
        <f>IF(W$61=0,0,W$61/CHI_fec!W$61)</f>
        <v>0.60289211500514661</v>
      </c>
      <c r="X229" s="322">
        <f>IF(X$61=0,0,X$61/CHI_fec!X$61)</f>
        <v>0.59894054739815394</v>
      </c>
      <c r="Y229" s="322">
        <f>IF(Y$61=0,0,Y$61/CHI_fec!Y$61)</f>
        <v>0.60847045094957131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0.43943240397877553</v>
      </c>
      <c r="C230" s="305">
        <f>IF(C$62=0,0,C$62/CHI_fec!C$62)</f>
        <v>0.43943240397877559</v>
      </c>
      <c r="D230" s="305">
        <f>IF(D$62=0,0,D$62/CHI_fec!D$62)</f>
        <v>0.43943240397877575</v>
      </c>
      <c r="E230" s="305">
        <f>IF(E$62=0,0,E$62/CHI_fec!E$62)</f>
        <v>0.44249005290004439</v>
      </c>
      <c r="F230" s="305">
        <f>IF(F$62=0,0,F$62/CHI_fec!F$62)</f>
        <v>0.44249005290004428</v>
      </c>
      <c r="G230" s="305">
        <f>IF(G$62=0,0,G$62/CHI_fec!G$62)</f>
        <v>0.44484795012787032</v>
      </c>
      <c r="H230" s="305">
        <f>IF(H$62=0,0,H$62/CHI_fec!H$62)</f>
        <v>0.44958245818928766</v>
      </c>
      <c r="I230" s="305">
        <f>IF(I$62=0,0,I$62/CHI_fec!I$62)</f>
        <v>0.44958245818928766</v>
      </c>
      <c r="J230" s="305">
        <f>IF(J$62=0,0,J$62/CHI_fec!J$62)</f>
        <v>0.45562546406977672</v>
      </c>
      <c r="K230" s="305">
        <f>IF(K$62=0,0,K$62/CHI_fec!K$62)</f>
        <v>0.46506291766279911</v>
      </c>
      <c r="L230" s="305">
        <f>IF(L$62=0,0,L$62/CHI_fec!L$62)</f>
        <v>0.47355662589651903</v>
      </c>
      <c r="M230" s="305">
        <f>IF(M$62=0,0,M$62/CHI_fec!M$62)</f>
        <v>0.47796659183189211</v>
      </c>
      <c r="N230" s="305">
        <f>IF(N$62=0,0,N$62/CHI_fec!N$62)</f>
        <v>0.47796659183189216</v>
      </c>
      <c r="O230" s="305">
        <f>IF(O$62=0,0,O$62/CHI_fec!O$62)</f>
        <v>0.47796659183189211</v>
      </c>
      <c r="P230" s="305">
        <f>IF(P$62=0,0,P$62/CHI_fec!P$62)</f>
        <v>0.47796659183189205</v>
      </c>
      <c r="Q230" s="305">
        <f>IF(Q$62=0,0,Q$62/CHI_fec!Q$62)</f>
        <v>0.47796659183189233</v>
      </c>
      <c r="R230" s="305">
        <f>IF(R$62=0,0,R$62/CHI_fec!R$62)</f>
        <v>0.47796659183189205</v>
      </c>
      <c r="S230" s="305">
        <f>IF(S$62=0,0,S$62/CHI_fec!S$62)</f>
        <v>0.47796659183189216</v>
      </c>
      <c r="T230" s="305">
        <f>IF(T$62=0,0,T$62/CHI_fec!T$62)</f>
        <v>0.48516993264870301</v>
      </c>
      <c r="U230" s="305">
        <f>IF(U$62=0,0,U$62/CHI_fec!U$62)</f>
        <v>0.49165293938383259</v>
      </c>
      <c r="V230" s="305">
        <f>IF(V$62=0,0,V$62/CHI_fec!V$62)</f>
        <v>0.49748764544544932</v>
      </c>
      <c r="W230" s="305">
        <f>IF(W$62=0,0,W$62/CHI_fec!W$62)</f>
        <v>0.50273888090090435</v>
      </c>
      <c r="X230" s="305">
        <f>IF(X$62=0,0,X$62/CHI_fec!X$62)</f>
        <v>0.50720242977042662</v>
      </c>
      <c r="Y230" s="305">
        <f>IF(Y$62=0,0,Y$62/CHI_fec!Y$62)</f>
        <v>0.51148218679338397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0.11688927033390187</v>
      </c>
      <c r="C231" s="306">
        <f>IF(C$63=0,0,C$63/CHI_fec!C$63)</f>
        <v>0.11688927033390184</v>
      </c>
      <c r="D231" s="306">
        <f>IF(D$63=0,0,D$63/CHI_fec!D$63)</f>
        <v>0.11688927033390181</v>
      </c>
      <c r="E231" s="306">
        <f>IF(E$63=0,0,E$63/CHI_fec!E$63)</f>
        <v>0.11770260669259608</v>
      </c>
      <c r="F231" s="306">
        <f>IF(F$63=0,0,F$63/CHI_fec!F$63)</f>
        <v>0.11770260669259607</v>
      </c>
      <c r="G231" s="306">
        <f>IF(G$63=0,0,G$63/CHI_fec!G$63)</f>
        <v>0.11832980870134048</v>
      </c>
      <c r="H231" s="306">
        <f>IF(H$63=0,0,H$63/CHI_fec!H$63)</f>
        <v>0.11958919054864689</v>
      </c>
      <c r="I231" s="306">
        <f>IF(I$63=0,0,I$63/CHI_fec!I$63)</f>
        <v>0.11958919054864686</v>
      </c>
      <c r="J231" s="306">
        <f>IF(J$63=0,0,J$63/CHI_fec!J$63)</f>
        <v>0.12119663356285837</v>
      </c>
      <c r="K231" s="306">
        <f>IF(K$63=0,0,K$63/CHI_fec!K$63)</f>
        <v>0.12555944067730684</v>
      </c>
      <c r="L231" s="306">
        <f>IF(L$63=0,0,L$63/CHI_fec!L$63)</f>
        <v>0.12713938630231336</v>
      </c>
      <c r="M231" s="306">
        <f>IF(M$63=0,0,M$63/CHI_fec!M$63)</f>
        <v>0.12713938630231336</v>
      </c>
      <c r="N231" s="306">
        <f>IF(N$63=0,0,N$63/CHI_fec!N$63)</f>
        <v>0.12713938630231339</v>
      </c>
      <c r="O231" s="306">
        <f>IF(O$63=0,0,O$63/CHI_fec!O$63)</f>
        <v>0.12713938630231339</v>
      </c>
      <c r="P231" s="306">
        <f>IF(P$63=0,0,P$63/CHI_fec!P$63)</f>
        <v>0.12713938630231333</v>
      </c>
      <c r="Q231" s="306">
        <f>IF(Q$63=0,0,Q$63/CHI_fec!Q$63)</f>
        <v>0.12713938630231336</v>
      </c>
      <c r="R231" s="306">
        <f>IF(R$63=0,0,R$63/CHI_fec!R$63)</f>
        <v>0.12713938630231336</v>
      </c>
      <c r="S231" s="306">
        <f>IF(S$63=0,0,S$63/CHI_fec!S$63)</f>
        <v>0.12713938630231336</v>
      </c>
      <c r="T231" s="306">
        <f>IF(T$63=0,0,T$63/CHI_fec!T$63)</f>
        <v>0.13120083382733946</v>
      </c>
      <c r="U231" s="306">
        <f>IF(U$63=0,0,U$63/CHI_fec!U$63)</f>
        <v>0.13485613659986292</v>
      </c>
      <c r="V231" s="306">
        <f>IF(V$63=0,0,V$63/CHI_fec!V$63)</f>
        <v>0.13491613588494208</v>
      </c>
      <c r="W231" s="306">
        <f>IF(W$63=0,0,W$63/CHI_fec!W$63)</f>
        <v>0.13491613588494211</v>
      </c>
      <c r="X231" s="306">
        <f>IF(X$63=0,0,X$63/CHI_fec!X$63)</f>
        <v>0.13491613588494208</v>
      </c>
      <c r="Y231" s="306">
        <f>IF(Y$63=0,0,Y$63/CHI_fec!Y$63)</f>
        <v>0.13693129460654668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0.62164244495148047</v>
      </c>
      <c r="C232" s="306">
        <f>IF(C$64=0,0,C$64/CHI_fec!C$64)</f>
        <v>0.62164244495148058</v>
      </c>
      <c r="D232" s="306">
        <f>IF(D$64=0,0,D$64/CHI_fec!D$64)</f>
        <v>0.62164244495148058</v>
      </c>
      <c r="E232" s="306">
        <f>IF(E$64=0,0,E$64/CHI_fec!E$64)</f>
        <v>0.62596794378591014</v>
      </c>
      <c r="F232" s="306">
        <f>IF(F$64=0,0,F$64/CHI_fec!F$64)</f>
        <v>0.62596794378591014</v>
      </c>
      <c r="G232" s="306">
        <f>IF(G$64=0,0,G$64/CHI_fec!G$64)</f>
        <v>0.62930353985114873</v>
      </c>
      <c r="H232" s="306">
        <f>IF(H$64=0,0,H$64/CHI_fec!H$64)</f>
        <v>0.63600120515824377</v>
      </c>
      <c r="I232" s="306">
        <f>IF(I$64=0,0,I$64/CHI_fec!I$64)</f>
        <v>0.63600120515824377</v>
      </c>
      <c r="J232" s="306">
        <f>IF(J$64=0,0,J$64/CHI_fec!J$64)</f>
        <v>0.64454993510257641</v>
      </c>
      <c r="K232" s="306">
        <f>IF(K$64=0,0,K$64/CHI_fec!K$64)</f>
        <v>0.65671094350805181</v>
      </c>
      <c r="L232" s="306">
        <f>IF(L$64=0,0,L$64/CHI_fec!L$64)</f>
        <v>0.66765585107297964</v>
      </c>
      <c r="M232" s="306">
        <f>IF(M$64=0,0,M$64/CHI_fec!M$64)</f>
        <v>0.67615478071538548</v>
      </c>
      <c r="N232" s="306">
        <f>IF(N$64=0,0,N$64/CHI_fec!N$64)</f>
        <v>0.67615478071538582</v>
      </c>
      <c r="O232" s="306">
        <f>IF(O$64=0,0,O$64/CHI_fec!O$64)</f>
        <v>0.67615478071538582</v>
      </c>
      <c r="P232" s="306">
        <f>IF(P$64=0,0,P$64/CHI_fec!P$64)</f>
        <v>0.67615478071538582</v>
      </c>
      <c r="Q232" s="306">
        <f>IF(Q$64=0,0,Q$64/CHI_fec!Q$64)</f>
        <v>0.67615478071538582</v>
      </c>
      <c r="R232" s="306">
        <f>IF(R$64=0,0,R$64/CHI_fec!R$64)</f>
        <v>0.67615478071538571</v>
      </c>
      <c r="S232" s="306">
        <f>IF(S$64=0,0,S$64/CHI_fec!S$64)</f>
        <v>0.67615478071538593</v>
      </c>
      <c r="T232" s="306">
        <f>IF(T$64=0,0,T$64/CHI_fec!T$64)</f>
        <v>0.68515530455958029</v>
      </c>
      <c r="U232" s="306">
        <f>IF(U$64=0,0,U$64/CHI_fec!U$64)</f>
        <v>0.69325577601935529</v>
      </c>
      <c r="V232" s="306">
        <f>IF(V$64=0,0,V$64/CHI_fec!V$64)</f>
        <v>0.70054620033315274</v>
      </c>
      <c r="W232" s="306">
        <f>IF(W$64=0,0,W$64/CHI_fec!W$64)</f>
        <v>0.70710758221557057</v>
      </c>
      <c r="X232" s="306">
        <f>IF(X$64=0,0,X$64/CHI_fec!X$64)</f>
        <v>0.71301282590974668</v>
      </c>
      <c r="Y232" s="306">
        <f>IF(Y$64=0,0,Y$64/CHI_fec!Y$64)</f>
        <v>0.71832754523450493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0.4569771549450653</v>
      </c>
      <c r="C233" s="306">
        <f>IF(C$65=0,0,C$65/CHI_fec!C$65)</f>
        <v>0.45697715494506524</v>
      </c>
      <c r="D233" s="306">
        <f>IF(D$65=0,0,D$65/CHI_fec!D$65)</f>
        <v>0.4569771549450653</v>
      </c>
      <c r="E233" s="306">
        <f>IF(E$65=0,0,E$65/CHI_fec!E$65)</f>
        <v>0.46015688336793709</v>
      </c>
      <c r="F233" s="306">
        <f>IF(F$65=0,0,F$65/CHI_fec!F$65)</f>
        <v>0.46015688336793709</v>
      </c>
      <c r="G233" s="306">
        <f>IF(G$65=0,0,G$65/CHI_fec!G$65)</f>
        <v>0.46260892185455893</v>
      </c>
      <c r="H233" s="306">
        <f>IF(H$65=0,0,H$65/CHI_fec!H$65)</f>
        <v>0.46753245959183404</v>
      </c>
      <c r="I233" s="306">
        <f>IF(I$65=0,0,I$65/CHI_fec!I$65)</f>
        <v>0.46753245959183398</v>
      </c>
      <c r="J233" s="306">
        <f>IF(J$65=0,0,J$65/CHI_fec!J$65)</f>
        <v>0.47381673815112652</v>
      </c>
      <c r="K233" s="306">
        <f>IF(K$65=0,0,K$65/CHI_fec!K$65)</f>
        <v>0.4908730785409639</v>
      </c>
      <c r="L233" s="306">
        <f>IF(L$65=0,0,L$65/CHI_fec!L$65)</f>
        <v>0.4970498563976567</v>
      </c>
      <c r="M233" s="306">
        <f>IF(M$65=0,0,M$65/CHI_fec!M$65)</f>
        <v>0.49704985639765642</v>
      </c>
      <c r="N233" s="306">
        <f>IF(N$65=0,0,N$65/CHI_fec!N$65)</f>
        <v>0.49704985639765648</v>
      </c>
      <c r="O233" s="306">
        <f>IF(O$65=0,0,O$65/CHI_fec!O$65)</f>
        <v>0.49704985639765653</v>
      </c>
      <c r="P233" s="306">
        <f>IF(P$65=0,0,P$65/CHI_fec!P$65)</f>
        <v>0.49704985639765642</v>
      </c>
      <c r="Q233" s="306">
        <f>IF(Q$65=0,0,Q$65/CHI_fec!Q$65)</f>
        <v>0.49704985639765642</v>
      </c>
      <c r="R233" s="306">
        <f>IF(R$65=0,0,R$65/CHI_fec!R$65)</f>
        <v>0.49704985639765642</v>
      </c>
      <c r="S233" s="306">
        <f>IF(S$65=0,0,S$65/CHI_fec!S$65)</f>
        <v>0.49704985639765642</v>
      </c>
      <c r="T233" s="306">
        <f>IF(T$65=0,0,T$65/CHI_fec!T$65)</f>
        <v>0.51249708868311916</v>
      </c>
      <c r="U233" s="306">
        <f>IF(U$65=0,0,U$65/CHI_fec!U$65)</f>
        <v>0.52639959774003586</v>
      </c>
      <c r="V233" s="306">
        <f>IF(V$65=0,0,V$65/CHI_fec!V$65)</f>
        <v>0.52745296259241869</v>
      </c>
      <c r="W233" s="306">
        <f>IF(W$65=0,0,W$65/CHI_fec!W$65)</f>
        <v>0.52745296259241858</v>
      </c>
      <c r="X233" s="306">
        <f>IF(X$65=0,0,X$65/CHI_fec!X$65)</f>
        <v>0.52745296259241869</v>
      </c>
      <c r="Y233" s="306">
        <f>IF(Y$65=0,0,Y$65/CHI_fec!Y$65)</f>
        <v>0.53533120066107176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0.66333408426101848</v>
      </c>
      <c r="C234" s="307">
        <f>IF(C$66=0,0,C$66/CHI_fec!C$66)</f>
        <v>0.64360492729706797</v>
      </c>
      <c r="D234" s="307">
        <f>IF(D$66=0,0,D$66/CHI_fec!D$66)</f>
        <v>0.64683244145352514</v>
      </c>
      <c r="E234" s="307">
        <f>IF(E$66=0,0,E$66/CHI_fec!E$66)</f>
        <v>0.66898827301464348</v>
      </c>
      <c r="F234" s="307">
        <f>IF(F$66=0,0,F$66/CHI_fec!F$66)</f>
        <v>0.68141507661831158</v>
      </c>
      <c r="G234" s="307">
        <f>IF(G$66=0,0,G$66/CHI_fec!G$66)</f>
        <v>0.6842084913410178</v>
      </c>
      <c r="H234" s="307">
        <f>IF(H$66=0,0,H$66/CHI_fec!H$66)</f>
        <v>0.69385049583119707</v>
      </c>
      <c r="I234" s="307">
        <f>IF(I$66=0,0,I$66/CHI_fec!I$66)</f>
        <v>0.69587900123755586</v>
      </c>
      <c r="J234" s="307">
        <f>IF(J$66=0,0,J$66/CHI_fec!J$66)</f>
        <v>0.7004784322904779</v>
      </c>
      <c r="K234" s="307">
        <f>IF(K$66=0,0,K$66/CHI_fec!K$66)</f>
        <v>0.70766576395254221</v>
      </c>
      <c r="L234" s="307">
        <f>IF(L$66=0,0,L$66/CHI_fec!L$66)</f>
        <v>0.70557944572590581</v>
      </c>
      <c r="M234" s="307">
        <f>IF(M$66=0,0,M$66/CHI_fec!M$66)</f>
        <v>0.71719591910403946</v>
      </c>
      <c r="N234" s="307">
        <f>IF(N$66=0,0,N$66/CHI_fec!N$66)</f>
        <v>0.72592895847232564</v>
      </c>
      <c r="O234" s="307">
        <f>IF(O$66=0,0,O$66/CHI_fec!O$66)</f>
        <v>0.72038499497821618</v>
      </c>
      <c r="P234" s="307">
        <f>IF(P$66=0,0,P$66/CHI_fec!P$66)</f>
        <v>0.72969697954930346</v>
      </c>
      <c r="Q234" s="307">
        <f>IF(Q$66=0,0,Q$66/CHI_fec!Q$66)</f>
        <v>0.74065241368076618</v>
      </c>
      <c r="R234" s="307">
        <f>IF(R$66=0,0,R$66/CHI_fec!R$66)</f>
        <v>0.74803027675837896</v>
      </c>
      <c r="S234" s="307">
        <f>IF(S$66=0,0,S$66/CHI_fec!S$66)</f>
        <v>0.7424688482802756</v>
      </c>
      <c r="T234" s="307">
        <f>IF(T$66=0,0,T$66/CHI_fec!T$66)</f>
        <v>0.76470394447603218</v>
      </c>
      <c r="U234" s="307">
        <f>IF(U$66=0,0,U$66/CHI_fec!U$66)</f>
        <v>0.77520742210338045</v>
      </c>
      <c r="V234" s="307">
        <f>IF(V$66=0,0,V$66/CHI_fec!V$66)</f>
        <v>0.77442202958844453</v>
      </c>
      <c r="W234" s="307">
        <f>IF(W$66=0,0,W$66/CHI_fec!W$66)</f>
        <v>0.76682515415273045</v>
      </c>
      <c r="X234" s="307">
        <f>IF(X$66=0,0,X$66/CHI_fec!X$66)</f>
        <v>0.76942392825538553</v>
      </c>
      <c r="Y234" s="307">
        <f>IF(Y$66=0,0,Y$66/CHI_fec!Y$66)</f>
        <v>0.77486453396824184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0.62780432261312757</v>
      </c>
      <c r="C235" s="308">
        <f>IF(C$72=0,0,C$72/CHI_fec!C$72)</f>
        <v>0.6261894700327062</v>
      </c>
      <c r="D235" s="308">
        <f>IF(D$72=0,0,D$72/CHI_fec!D$72)</f>
        <v>0.62794738347326473</v>
      </c>
      <c r="E235" s="308">
        <f>IF(E$72=0,0,E$72/CHI_fec!E$72)</f>
        <v>0.66144912036630588</v>
      </c>
      <c r="F235" s="308">
        <f>IF(F$72=0,0,F$72/CHI_fec!F$72)</f>
        <v>0.6357750850303332</v>
      </c>
      <c r="G235" s="308">
        <f>IF(G$72=0,0,G$72/CHI_fec!G$72)</f>
        <v>0.64524007817152795</v>
      </c>
      <c r="H235" s="308">
        <f>IF(H$72=0,0,H$72/CHI_fec!H$72)</f>
        <v>0.65057397842085385</v>
      </c>
      <c r="I235" s="308">
        <f>IF(I$72=0,0,I$72/CHI_fec!I$72)</f>
        <v>0.64941927870719507</v>
      </c>
      <c r="J235" s="308">
        <f>IF(J$72=0,0,J$72/CHI_fec!J$72)</f>
        <v>0.61979418602748526</v>
      </c>
      <c r="K235" s="308">
        <f>IF(K$72=0,0,K$72/CHI_fec!K$72)</f>
        <v>0.64464807847160233</v>
      </c>
      <c r="L235" s="308">
        <f>IF(L$72=0,0,L$72/CHI_fec!L$72)</f>
        <v>0.64600131273275341</v>
      </c>
      <c r="M235" s="308">
        <f>IF(M$72=0,0,M$72/CHI_fec!M$72)</f>
        <v>0.64435230411944167</v>
      </c>
      <c r="N235" s="308">
        <f>IF(N$72=0,0,N$72/CHI_fec!N$72)</f>
        <v>0.64176852745545954</v>
      </c>
      <c r="O235" s="308">
        <f>IF(O$72=0,0,O$72/CHI_fec!O$72)</f>
        <v>0.64025267245598461</v>
      </c>
      <c r="P235" s="308">
        <f>IF(P$72=0,0,P$72/CHI_fec!P$72)</f>
        <v>0.63877956284572801</v>
      </c>
      <c r="Q235" s="308">
        <f>IF(Q$72=0,0,Q$72/CHI_fec!Q$72)</f>
        <v>0.64072174036913676</v>
      </c>
      <c r="R235" s="308">
        <f>IF(R$72=0,0,R$72/CHI_fec!R$72)</f>
        <v>0.63879910082076774</v>
      </c>
      <c r="S235" s="308">
        <f>IF(S$72=0,0,S$72/CHI_fec!S$72)</f>
        <v>0.64216825560383917</v>
      </c>
      <c r="T235" s="308">
        <f>IF(T$72=0,0,T$72/CHI_fec!T$72)</f>
        <v>0.67633578153193885</v>
      </c>
      <c r="U235" s="308">
        <f>IF(U$72=0,0,U$72/CHI_fec!U$72)</f>
        <v>0.69829154141276539</v>
      </c>
      <c r="V235" s="308">
        <f>IF(V$72=0,0,V$72/CHI_fec!V$72)</f>
        <v>0.70488370443635262</v>
      </c>
      <c r="W235" s="308">
        <f>IF(W$72=0,0,W$72/CHI_fec!W$72)</f>
        <v>0.70631566675627422</v>
      </c>
      <c r="X235" s="308">
        <f>IF(X$72=0,0,X$72/CHI_fec!X$72)</f>
        <v>0.70464429810775309</v>
      </c>
      <c r="Y235" s="308">
        <f>IF(Y$72=0,0,Y$72/CHI_fec!Y$72)</f>
        <v>0.71627442432917587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0.36767867518438679</v>
      </c>
      <c r="C236" s="308">
        <f>IF(C$85=0,0,C$85/CHI_fec!C$85)</f>
        <v>0.36884781028772118</v>
      </c>
      <c r="D236" s="308">
        <f>IF(D$85=0,0,D$85/CHI_fec!D$85)</f>
        <v>0.36817129353771916</v>
      </c>
      <c r="E236" s="308">
        <f>IF(E$85=0,0,E$85/CHI_fec!E$85)</f>
        <v>0.3752049245634973</v>
      </c>
      <c r="F236" s="308">
        <f>IF(F$85=0,0,F$85/CHI_fec!F$85)</f>
        <v>0.37752198765539935</v>
      </c>
      <c r="G236" s="308">
        <f>IF(G$85=0,0,G$85/CHI_fec!G$85)</f>
        <v>0.38040293796105118</v>
      </c>
      <c r="H236" s="308">
        <f>IF(H$85=0,0,H$85/CHI_fec!H$85)</f>
        <v>0.38636825624920118</v>
      </c>
      <c r="I236" s="308">
        <f>IF(I$85=0,0,I$85/CHI_fec!I$85)</f>
        <v>0.38571432347347279</v>
      </c>
      <c r="J236" s="308">
        <f>IF(J$85=0,0,J$85/CHI_fec!J$85)</f>
        <v>0.38433843803134177</v>
      </c>
      <c r="K236" s="308">
        <f>IF(K$85=0,0,K$85/CHI_fec!K$85)</f>
        <v>0.40016079465505416</v>
      </c>
      <c r="L236" s="308">
        <f>IF(L$85=0,0,L$85/CHI_fec!L$85)</f>
        <v>0.40493566423861255</v>
      </c>
      <c r="M236" s="308">
        <f>IF(M$85=0,0,M$85/CHI_fec!M$85)</f>
        <v>0.40711100354044771</v>
      </c>
      <c r="N236" s="308">
        <f>IF(N$85=0,0,N$85/CHI_fec!N$85)</f>
        <v>0.40707876694683215</v>
      </c>
      <c r="O236" s="308">
        <f>IF(O$85=0,0,O$85/CHI_fec!O$85)</f>
        <v>0.40807156126684513</v>
      </c>
      <c r="P236" s="308">
        <f>IF(P$85=0,0,P$85/CHI_fec!P$85)</f>
        <v>0.40772916445580276</v>
      </c>
      <c r="Q236" s="308">
        <f>IF(Q$85=0,0,Q$85/CHI_fec!Q$85)</f>
        <v>0.40970710158698526</v>
      </c>
      <c r="R236" s="308">
        <f>IF(R$85=0,0,R$85/CHI_fec!R$85)</f>
        <v>0.4065002385459896</v>
      </c>
      <c r="S236" s="308">
        <f>IF(S$85=0,0,S$85/CHI_fec!S$85)</f>
        <v>0.40639156347838573</v>
      </c>
      <c r="T236" s="308">
        <f>IF(T$85=0,0,T$85/CHI_fec!T$85)</f>
        <v>0.42535101979537754</v>
      </c>
      <c r="U236" s="308">
        <f>IF(U$85=0,0,U$85/CHI_fec!U$85)</f>
        <v>0.43220636469473339</v>
      </c>
      <c r="V236" s="308">
        <f>IF(V$85=0,0,V$85/CHI_fec!V$85)</f>
        <v>0.43537483848589831</v>
      </c>
      <c r="W236" s="308">
        <f>IF(W$85=0,0,W$85/CHI_fec!W$85)</f>
        <v>0.43493258872982093</v>
      </c>
      <c r="X236" s="308">
        <f>IF(X$85=0,0,X$85/CHI_fec!X$85)</f>
        <v>0.43374114269661956</v>
      </c>
      <c r="Y236" s="308">
        <f>IF(Y$85=0,0,Y$85/CHI_fec!Y$85)</f>
        <v>0.44521306800204369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0.60039346393433501</v>
      </c>
      <c r="C237" s="308">
        <f>IF(C$93=0,0,C$93/CHI_fec!C$93)</f>
        <v>0.61103423943498492</v>
      </c>
      <c r="D237" s="308">
        <f>IF(D$93=0,0,D$93/CHI_fec!D$93)</f>
        <v>0.6159088338654537</v>
      </c>
      <c r="E237" s="308">
        <f>IF(E$93=0,0,E$93/CHI_fec!E$93)</f>
        <v>0.64840055688422715</v>
      </c>
      <c r="F237" s="308">
        <f>IF(F$93=0,0,F$93/CHI_fec!F$93)</f>
        <v>0.66015041711762568</v>
      </c>
      <c r="G237" s="308">
        <f>IF(G$93=0,0,G$93/CHI_fec!G$93)</f>
        <v>0.6625631787428411</v>
      </c>
      <c r="H237" s="308">
        <f>IF(H$93=0,0,H$93/CHI_fec!H$93)</f>
        <v>0.67245277761156574</v>
      </c>
      <c r="I237" s="308">
        <f>IF(I$93=0,0,I$93/CHI_fec!I$93)</f>
        <v>0.67210940650535189</v>
      </c>
      <c r="J237" s="308">
        <f>IF(J$93=0,0,J$93/CHI_fec!J$93)</f>
        <v>0.67413506218579444</v>
      </c>
      <c r="K237" s="308">
        <f>IF(K$93=0,0,K$93/CHI_fec!K$93)</f>
        <v>0.67508716915521916</v>
      </c>
      <c r="L237" s="308">
        <f>IF(L$93=0,0,L$93/CHI_fec!L$93)</f>
        <v>0.65859337085150504</v>
      </c>
      <c r="M237" s="308">
        <f>IF(M$93=0,0,M$93/CHI_fec!M$93)</f>
        <v>0.67095745650915195</v>
      </c>
      <c r="N237" s="308">
        <f>IF(N$93=0,0,N$93/CHI_fec!N$93)</f>
        <v>0.68317278965652839</v>
      </c>
      <c r="O237" s="308">
        <f>IF(O$93=0,0,O$93/CHI_fec!O$93)</f>
        <v>0.67734289587812657</v>
      </c>
      <c r="P237" s="308">
        <f>IF(P$93=0,0,P$93/CHI_fec!P$93)</f>
        <v>0.68117478762085792</v>
      </c>
      <c r="Q237" s="308">
        <f>IF(Q$93=0,0,Q$93/CHI_fec!Q$93)</f>
        <v>0.69518367577024331</v>
      </c>
      <c r="R237" s="308">
        <f>IF(R$93=0,0,R$93/CHI_fec!R$93)</f>
        <v>0.7039200352405397</v>
      </c>
      <c r="S237" s="308">
        <f>IF(S$93=0,0,S$93/CHI_fec!S$93)</f>
        <v>0.69559620070778261</v>
      </c>
      <c r="T237" s="308">
        <f>IF(T$93=0,0,T$93/CHI_fec!T$93)</f>
        <v>0.70850578067455638</v>
      </c>
      <c r="U237" s="308">
        <f>IF(U$93=0,0,U$93/CHI_fec!U$93)</f>
        <v>0.71863253566774055</v>
      </c>
      <c r="V237" s="308">
        <f>IF(V$93=0,0,V$93/CHI_fec!V$93)</f>
        <v>0.71738133134717796</v>
      </c>
      <c r="W237" s="308">
        <f>IF(W$93=0,0,W$93/CHI_fec!W$93)</f>
        <v>0.69351948717462086</v>
      </c>
      <c r="X237" s="308">
        <f>IF(X$93=0,0,X$93/CHI_fec!X$93)</f>
        <v>0.72948150604580853</v>
      </c>
      <c r="Y237" s="308">
        <f>IF(Y$93=0,0,Y$93/CHI_fec!Y$93)</f>
        <v>0.71627321898052954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0.63200239911790757</v>
      </c>
      <c r="C238" s="309">
        <f>IF(C$107=0,0,C$107/CHI_fec!C$107)</f>
        <v>0.63200239911790745</v>
      </c>
      <c r="D238" s="309">
        <f>IF(D$107=0,0,D$107/CHI_fec!D$107)</f>
        <v>0.63200239911790757</v>
      </c>
      <c r="E238" s="309">
        <f>IF(E$107=0,0,E$107/CHI_fec!E$107)</f>
        <v>0.63639998435833389</v>
      </c>
      <c r="F238" s="309">
        <f>IF(F$107=0,0,F$107/CHI_fec!F$107)</f>
        <v>0.636399984358334</v>
      </c>
      <c r="G238" s="309">
        <f>IF(G$107=0,0,G$107/CHI_fec!G$107)</f>
        <v>0.6397911696495564</v>
      </c>
      <c r="H238" s="309">
        <f>IF(H$107=0,0,H$107/CHI_fec!H$107)</f>
        <v>0.64660045459615167</v>
      </c>
      <c r="I238" s="309">
        <f>IF(I$107=0,0,I$107/CHI_fec!I$107)</f>
        <v>0.64660045459615156</v>
      </c>
      <c r="J238" s="309">
        <f>IF(J$107=0,0,J$107/CHI_fec!J$107)</f>
        <v>0.65529165301432146</v>
      </c>
      <c r="K238" s="309">
        <f>IF(K$107=0,0,K$107/CHI_fec!K$107)</f>
        <v>0.66884998771288939</v>
      </c>
      <c r="L238" s="309">
        <f>IF(L$107=0,0,L$107/CHI_fec!L$107)</f>
        <v>0.68105248894160009</v>
      </c>
      <c r="M238" s="309">
        <f>IF(M$107=0,0,M$107/CHI_fec!M$107)</f>
        <v>0.6874232077581508</v>
      </c>
      <c r="N238" s="309">
        <f>IF(N$107=0,0,N$107/CHI_fec!N$107)</f>
        <v>0.68742320775815091</v>
      </c>
      <c r="O238" s="309">
        <f>IF(O$107=0,0,O$107/CHI_fec!O$107)</f>
        <v>0.68742320775815102</v>
      </c>
      <c r="P238" s="309">
        <f>IF(P$107=0,0,P$107/CHI_fec!P$107)</f>
        <v>0.68742320775815091</v>
      </c>
      <c r="Q238" s="309">
        <f>IF(Q$107=0,0,Q$107/CHI_fec!Q$107)</f>
        <v>0.6874232077581508</v>
      </c>
      <c r="R238" s="309">
        <f>IF(R$107=0,0,R$107/CHI_fec!R$107)</f>
        <v>0.68742320775815102</v>
      </c>
      <c r="S238" s="309">
        <f>IF(S$107=0,0,S$107/CHI_fec!S$107)</f>
        <v>0.68742320775815113</v>
      </c>
      <c r="T238" s="309">
        <f>IF(T$107=0,0,T$107/CHI_fec!T$107)</f>
        <v>0.6977683869823359</v>
      </c>
      <c r="U238" s="309">
        <f>IF(U$107=0,0,U$107/CHI_fec!U$107)</f>
        <v>0.70707904828410206</v>
      </c>
      <c r="V238" s="309">
        <f>IF(V$107=0,0,V$107/CHI_fec!V$107)</f>
        <v>0.71545864345569199</v>
      </c>
      <c r="W238" s="309">
        <f>IF(W$107=0,0,W$107/CHI_fec!W$107)</f>
        <v>0.72300027911012277</v>
      </c>
      <c r="X238" s="309">
        <f>IF(X$107=0,0,X$107/CHI_fec!X$107)</f>
        <v>0.72947090280766858</v>
      </c>
      <c r="Y238" s="309">
        <f>IF(Y$107=0,0,Y$107/CHI_fec!Y$107)</f>
        <v>0.73561131252690193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0.49524220512912709</v>
      </c>
      <c r="C240" s="322">
        <f>IF(C$110=0,0,C$110/CHI_fec!C$110)</f>
        <v>0.49484220492600989</v>
      </c>
      <c r="D240" s="322">
        <f>IF(D$110=0,0,D$110/CHI_fec!D$110)</f>
        <v>0.49643707411822408</v>
      </c>
      <c r="E240" s="322">
        <f>IF(E$110=0,0,E$110/CHI_fec!E$110)</f>
        <v>0.52171203039080327</v>
      </c>
      <c r="F240" s="322">
        <f>IF(F$110=0,0,F$110/CHI_fec!F$110)</f>
        <v>0.50612803117878535</v>
      </c>
      <c r="G240" s="322">
        <f>IF(G$110=0,0,G$110/CHI_fec!G$110)</f>
        <v>0.51357858756915853</v>
      </c>
      <c r="H240" s="322">
        <f>IF(H$110=0,0,H$110/CHI_fec!H$110)</f>
        <v>0.51896797099668179</v>
      </c>
      <c r="I240" s="322">
        <f>IF(I$110=0,0,I$110/CHI_fec!I$110)</f>
        <v>0.53769896950021046</v>
      </c>
      <c r="J240" s="322">
        <f>IF(J$110=0,0,J$110/CHI_fec!J$110)</f>
        <v>0.51550975618579475</v>
      </c>
      <c r="K240" s="322">
        <f>IF(K$110=0,0,K$110/CHI_fec!K$110)</f>
        <v>0.5307225309821485</v>
      </c>
      <c r="L240" s="322">
        <f>IF(L$110=0,0,L$110/CHI_fec!L$110)</f>
        <v>0.52343593206562922</v>
      </c>
      <c r="M240" s="322">
        <f>IF(M$110=0,0,M$110/CHI_fec!M$110)</f>
        <v>0.52398297001002758</v>
      </c>
      <c r="N240" s="322">
        <f>IF(N$110=0,0,N$110/CHI_fec!N$110)</f>
        <v>0.5242762650866134</v>
      </c>
      <c r="O240" s="322">
        <f>IF(O$110=0,0,O$110/CHI_fec!O$110)</f>
        <v>0.52322219258595615</v>
      </c>
      <c r="P240" s="322">
        <f>IF(P$110=0,0,P$110/CHI_fec!P$110)</f>
        <v>0.52321574839438212</v>
      </c>
      <c r="Q240" s="322">
        <f>IF(Q$110=0,0,Q$110/CHI_fec!Q$110)</f>
        <v>0.52641461495763076</v>
      </c>
      <c r="R240" s="322">
        <f>IF(R$110=0,0,R$110/CHI_fec!R$110)</f>
        <v>0.52061713536448251</v>
      </c>
      <c r="S240" s="322">
        <f>IF(S$110=0,0,S$110/CHI_fec!S$110)</f>
        <v>0.52113422895507566</v>
      </c>
      <c r="T240" s="322">
        <f>IF(T$110=0,0,T$110/CHI_fec!T$110)</f>
        <v>0.54146899605570031</v>
      </c>
      <c r="U240" s="322">
        <f>IF(U$110=0,0,U$110/CHI_fec!U$110)</f>
        <v>0.54874632132438983</v>
      </c>
      <c r="V240" s="322">
        <f>IF(V$110=0,0,V$110/CHI_fec!V$110)</f>
        <v>0.55128537427576807</v>
      </c>
      <c r="W240" s="322">
        <f>IF(W$110=0,0,W$110/CHI_fec!W$110)</f>
        <v>0.55156290906134853</v>
      </c>
      <c r="X240" s="322">
        <f>IF(X$110=0,0,X$110/CHI_fec!X$110)</f>
        <v>0.55248287529696083</v>
      </c>
      <c r="Y240" s="322">
        <f>IF(Y$110=0,0,Y$110/CHI_fec!Y$110)</f>
        <v>0.5519995522435579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0.39007249000180649</v>
      </c>
      <c r="C241" s="305">
        <f>IF(C$111=0,0,C$111/CHI_fec!C$111)</f>
        <v>0.39007249000180655</v>
      </c>
      <c r="D241" s="305">
        <f>IF(D$111=0,0,D$111/CHI_fec!D$111)</f>
        <v>0.39007249000180649</v>
      </c>
      <c r="E241" s="305">
        <f>IF(E$111=0,0,E$111/CHI_fec!E$111)</f>
        <v>0.39007249000180655</v>
      </c>
      <c r="F241" s="305">
        <f>IF(F$111=0,0,F$111/CHI_fec!F$111)</f>
        <v>0.39007249000180649</v>
      </c>
      <c r="G241" s="305">
        <f>IF(G$111=0,0,G$111/CHI_fec!G$111)</f>
        <v>0.39362623701532623</v>
      </c>
      <c r="H241" s="305">
        <f>IF(H$111=0,0,H$111/CHI_fec!H$111)</f>
        <v>0.39751107696851279</v>
      </c>
      <c r="I241" s="305">
        <f>IF(I$111=0,0,I$111/CHI_fec!I$111)</f>
        <v>0.41232680562212959</v>
      </c>
      <c r="J241" s="305">
        <f>IF(J$111=0,0,J$111/CHI_fec!J$111)</f>
        <v>0.41411206019938263</v>
      </c>
      <c r="K241" s="305">
        <f>IF(K$111=0,0,K$111/CHI_fec!K$111)</f>
        <v>0.4266109003952227</v>
      </c>
      <c r="L241" s="305">
        <f>IF(L$111=0,0,L$111/CHI_fec!L$111)</f>
        <v>0.4266109003952227</v>
      </c>
      <c r="M241" s="305">
        <f>IF(M$111=0,0,M$111/CHI_fec!M$111)</f>
        <v>0.42661090039522259</v>
      </c>
      <c r="N241" s="305">
        <f>IF(N$111=0,0,N$111/CHI_fec!N$111)</f>
        <v>0.4266109003952227</v>
      </c>
      <c r="O241" s="305">
        <f>IF(O$111=0,0,O$111/CHI_fec!O$111)</f>
        <v>0.42661090039522265</v>
      </c>
      <c r="P241" s="305">
        <f>IF(P$111=0,0,P$111/CHI_fec!P$111)</f>
        <v>0.42661090039522276</v>
      </c>
      <c r="Q241" s="305">
        <f>IF(Q$111=0,0,Q$111/CHI_fec!Q$111)</f>
        <v>0.42661090039522265</v>
      </c>
      <c r="R241" s="305">
        <f>IF(R$111=0,0,R$111/CHI_fec!R$111)</f>
        <v>0.42661090039522248</v>
      </c>
      <c r="S241" s="305">
        <f>IF(S$111=0,0,S$111/CHI_fec!S$111)</f>
        <v>0.42661090039522293</v>
      </c>
      <c r="T241" s="305">
        <f>IF(T$111=0,0,T$111/CHI_fec!T$111)</f>
        <v>0.43894981035570046</v>
      </c>
      <c r="U241" s="305">
        <f>IF(U$111=0,0,U$111/CHI_fec!U$111)</f>
        <v>0.44328332047756741</v>
      </c>
      <c r="V241" s="305">
        <f>IF(V$111=0,0,V$111/CHI_fec!V$111)</f>
        <v>0.44328332047756736</v>
      </c>
      <c r="W241" s="305">
        <f>IF(W$111=0,0,W$111/CHI_fec!W$111)</f>
        <v>0.44328332047756736</v>
      </c>
      <c r="X241" s="305">
        <f>IF(X$111=0,0,X$111/CHI_fec!X$111)</f>
        <v>0.44328332047756741</v>
      </c>
      <c r="Y241" s="305">
        <f>IF(Y$111=0,0,Y$111/CHI_fec!Y$111)</f>
        <v>0.44328332047756741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0.1051219287982386</v>
      </c>
      <c r="C242" s="306">
        <f>IF(C$112=0,0,C$112/CHI_fec!C$112)</f>
        <v>0.10512192879823859</v>
      </c>
      <c r="D242" s="306">
        <f>IF(D$112=0,0,D$112/CHI_fec!D$112)</f>
        <v>0.1051219287982386</v>
      </c>
      <c r="E242" s="306">
        <f>IF(E$112=0,0,E$112/CHI_fec!E$112)</f>
        <v>0.10512192879823859</v>
      </c>
      <c r="F242" s="306">
        <f>IF(F$112=0,0,F$112/CHI_fec!F$112)</f>
        <v>0.1051219287982386</v>
      </c>
      <c r="G242" s="306">
        <f>IF(G$112=0,0,G$112/CHI_fec!G$112)</f>
        <v>0.10607963986502117</v>
      </c>
      <c r="H242" s="306">
        <f>IF(H$112=0,0,H$112/CHI_fec!H$112)</f>
        <v>0.10712657826600795</v>
      </c>
      <c r="I242" s="306">
        <f>IF(I$112=0,0,I$112/CHI_fec!I$112)</f>
        <v>0.111119318109344</v>
      </c>
      <c r="J242" s="306">
        <f>IF(J$112=0,0,J$112/CHI_fec!J$112)</f>
        <v>0.11160043228521395</v>
      </c>
      <c r="K242" s="306">
        <f>IF(K$112=0,0,K$112/CHI_fec!K$112)</f>
        <v>0.11496878617533721</v>
      </c>
      <c r="L242" s="306">
        <f>IF(L$112=0,0,L$112/CHI_fec!L$112)</f>
        <v>0.11496878617533726</v>
      </c>
      <c r="M242" s="306">
        <f>IF(M$112=0,0,M$112/CHI_fec!M$112)</f>
        <v>0.11496878617533719</v>
      </c>
      <c r="N242" s="306">
        <f>IF(N$112=0,0,N$112/CHI_fec!N$112)</f>
        <v>0.11496878617533725</v>
      </c>
      <c r="O242" s="306">
        <f>IF(O$112=0,0,O$112/CHI_fec!O$112)</f>
        <v>0.11496878617533722</v>
      </c>
      <c r="P242" s="306">
        <f>IF(P$112=0,0,P$112/CHI_fec!P$112)</f>
        <v>0.11496878617533719</v>
      </c>
      <c r="Q242" s="306">
        <f>IF(Q$112=0,0,Q$112/CHI_fec!Q$112)</f>
        <v>0.11496878617533721</v>
      </c>
      <c r="R242" s="306">
        <f>IF(R$112=0,0,R$112/CHI_fec!R$112)</f>
        <v>0.11496878617533721</v>
      </c>
      <c r="S242" s="306">
        <f>IF(S$112=0,0,S$112/CHI_fec!S$112)</f>
        <v>0.11496878617533723</v>
      </c>
      <c r="T242" s="306">
        <f>IF(T$112=0,0,T$112/CHI_fec!T$112)</f>
        <v>0.11946189194852941</v>
      </c>
      <c r="U242" s="306">
        <f>IF(U$112=0,0,U$112/CHI_fec!U$112)</f>
        <v>0.11946189194852944</v>
      </c>
      <c r="V242" s="306">
        <f>IF(V$112=0,0,V$112/CHI_fec!V$112)</f>
        <v>0.11946189194852941</v>
      </c>
      <c r="W242" s="306">
        <f>IF(W$112=0,0,W$112/CHI_fec!W$112)</f>
        <v>0.11946189194852939</v>
      </c>
      <c r="X242" s="306">
        <f>IF(X$112=0,0,X$112/CHI_fec!X$112)</f>
        <v>0.11946189194852941</v>
      </c>
      <c r="Y242" s="306">
        <f>IF(Y$112=0,0,Y$112/CHI_fec!Y$112)</f>
        <v>0.11946189194852942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0.55149409984102726</v>
      </c>
      <c r="C243" s="306">
        <f>IF(C$113=0,0,C$113/CHI_fec!C$113)</f>
        <v>0.55149409984102726</v>
      </c>
      <c r="D243" s="306">
        <f>IF(D$113=0,0,D$113/CHI_fec!D$113)</f>
        <v>0.55149409984102726</v>
      </c>
      <c r="E243" s="306">
        <f>IF(E$113=0,0,E$113/CHI_fec!E$113)</f>
        <v>0.55149409984102749</v>
      </c>
      <c r="F243" s="306">
        <f>IF(F$113=0,0,F$113/CHI_fec!F$113)</f>
        <v>0.55149409984102749</v>
      </c>
      <c r="G243" s="306">
        <f>IF(G$113=0,0,G$113/CHI_fec!G$113)</f>
        <v>0.55651847495211171</v>
      </c>
      <c r="H243" s="306">
        <f>IF(H$113=0,0,H$113/CHI_fec!H$113)</f>
        <v>0.562010957421201</v>
      </c>
      <c r="I243" s="306">
        <f>IF(I$113=0,0,I$113/CHI_fec!I$113)</f>
        <v>0.58242586359481407</v>
      </c>
      <c r="J243" s="306">
        <f>IF(J$113=0,0,J$113/CHI_fec!J$113)</f>
        <v>0.58548183665019349</v>
      </c>
      <c r="K243" s="306">
        <f>IF(K$113=0,0,K$113/CHI_fec!K$113)</f>
        <v>0.60315300495747348</v>
      </c>
      <c r="L243" s="306">
        <f>IF(L$113=0,0,L$113/CHI_fec!L$113)</f>
        <v>0.60315300495747315</v>
      </c>
      <c r="M243" s="306">
        <f>IF(M$113=0,0,M$113/CHI_fec!M$113)</f>
        <v>0.60315300495747293</v>
      </c>
      <c r="N243" s="306">
        <f>IF(N$113=0,0,N$113/CHI_fec!N$113)</f>
        <v>0.60315300495747337</v>
      </c>
      <c r="O243" s="306">
        <f>IF(O$113=0,0,O$113/CHI_fec!O$113)</f>
        <v>0.6031530049574737</v>
      </c>
      <c r="P243" s="306">
        <f>IF(P$113=0,0,P$113/CHI_fec!P$113)</f>
        <v>0.60315300495747326</v>
      </c>
      <c r="Q243" s="306">
        <f>IF(Q$113=0,0,Q$113/CHI_fec!Q$113)</f>
        <v>0.60315300495747337</v>
      </c>
      <c r="R243" s="306">
        <f>IF(R$113=0,0,R$113/CHI_fec!R$113)</f>
        <v>0.60315300495747315</v>
      </c>
      <c r="S243" s="306">
        <f>IF(S$113=0,0,S$113/CHI_fec!S$113)</f>
        <v>0.60315300495747348</v>
      </c>
      <c r="T243" s="306">
        <f>IF(T$113=0,0,T$113/CHI_fec!T$113)</f>
        <v>0.61945370637745911</v>
      </c>
      <c r="U243" s="306">
        <f>IF(U$113=0,0,U$113/CHI_fec!U$113)</f>
        <v>0.62672488336766741</v>
      </c>
      <c r="V243" s="306">
        <f>IF(V$113=0,0,V$113/CHI_fec!V$113)</f>
        <v>0.62672488336766707</v>
      </c>
      <c r="W243" s="306">
        <f>IF(W$113=0,0,W$113/CHI_fec!W$113)</f>
        <v>0.62672488336766741</v>
      </c>
      <c r="X243" s="306">
        <f>IF(X$113=0,0,X$113/CHI_fec!X$113)</f>
        <v>0.62672488336766741</v>
      </c>
      <c r="Y243" s="306">
        <f>IF(Y$113=0,0,Y$113/CHI_fec!Y$113)</f>
        <v>0.62672488336766741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0.41535756415403602</v>
      </c>
      <c r="C244" s="306">
        <f>IF(C$114=0,0,C$114/CHI_fec!C$114)</f>
        <v>0.41535756415403619</v>
      </c>
      <c r="D244" s="306">
        <f>IF(D$114=0,0,D$114/CHI_fec!D$114)</f>
        <v>0.41535756415403591</v>
      </c>
      <c r="E244" s="306">
        <f>IF(E$114=0,0,E$114/CHI_fec!E$114)</f>
        <v>0.41535756415403585</v>
      </c>
      <c r="F244" s="306">
        <f>IF(F$114=0,0,F$114/CHI_fec!F$114)</f>
        <v>0.41535756415403591</v>
      </c>
      <c r="G244" s="306">
        <f>IF(G$114=0,0,G$114/CHI_fec!G$114)</f>
        <v>0.4191416702906885</v>
      </c>
      <c r="H244" s="306">
        <f>IF(H$114=0,0,H$114/CHI_fec!H$114)</f>
        <v>0.42327833129971365</v>
      </c>
      <c r="I244" s="306">
        <f>IF(I$114=0,0,I$114/CHI_fec!I$114)</f>
        <v>0.43905443733760696</v>
      </c>
      <c r="J244" s="306">
        <f>IF(J$114=0,0,J$114/CHI_fec!J$114)</f>
        <v>0.44095541474977773</v>
      </c>
      <c r="K244" s="306">
        <f>IF(K$114=0,0,K$114/CHI_fec!K$114)</f>
        <v>0.45426444820268924</v>
      </c>
      <c r="L244" s="306">
        <f>IF(L$114=0,0,L$114/CHI_fec!L$114)</f>
        <v>0.45426444820268935</v>
      </c>
      <c r="M244" s="306">
        <f>IF(M$114=0,0,M$114/CHI_fec!M$114)</f>
        <v>0.4542644482026893</v>
      </c>
      <c r="N244" s="306">
        <f>IF(N$114=0,0,N$114/CHI_fec!N$114)</f>
        <v>0.45426444820268952</v>
      </c>
      <c r="O244" s="306">
        <f>IF(O$114=0,0,O$114/CHI_fec!O$114)</f>
        <v>0.4542644482026893</v>
      </c>
      <c r="P244" s="306">
        <f>IF(P$114=0,0,P$114/CHI_fec!P$114)</f>
        <v>0.45426444820268952</v>
      </c>
      <c r="Q244" s="306">
        <f>IF(Q$114=0,0,Q$114/CHI_fec!Q$114)</f>
        <v>0.45426444820268974</v>
      </c>
      <c r="R244" s="306">
        <f>IF(R$114=0,0,R$114/CHI_fec!R$114)</f>
        <v>0.45426444820268946</v>
      </c>
      <c r="S244" s="306">
        <f>IF(S$114=0,0,S$114/CHI_fec!S$114)</f>
        <v>0.45426444820268957</v>
      </c>
      <c r="T244" s="306">
        <f>IF(T$114=0,0,T$114/CHI_fec!T$114)</f>
        <v>0.47201759914630886</v>
      </c>
      <c r="U244" s="306">
        <f>IF(U$114=0,0,U$114/CHI_fec!U$114)</f>
        <v>0.47201759914630886</v>
      </c>
      <c r="V244" s="306">
        <f>IF(V$114=0,0,V$114/CHI_fec!V$114)</f>
        <v>0.47201759914630886</v>
      </c>
      <c r="W244" s="306">
        <f>IF(W$114=0,0,W$114/CHI_fec!W$114)</f>
        <v>0.47201759914630892</v>
      </c>
      <c r="X244" s="306">
        <f>IF(X$114=0,0,X$114/CHI_fec!X$114)</f>
        <v>0.47201759914630892</v>
      </c>
      <c r="Y244" s="306">
        <f>IF(Y$114=0,0,Y$114/CHI_fec!Y$114)</f>
        <v>0.47201759914630886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0.58849978296903083</v>
      </c>
      <c r="C245" s="307">
        <f>IF(C$115=0,0,C$115/CHI_fec!C$115)</f>
        <v>0.5709963787765846</v>
      </c>
      <c r="D245" s="307">
        <f>IF(D$115=0,0,D$115/CHI_fec!D$115)</f>
        <v>0.57385977962643009</v>
      </c>
      <c r="E245" s="307">
        <f>IF(E$115=0,0,E$115/CHI_fec!E$115)</f>
        <v>0.58941483873488598</v>
      </c>
      <c r="F245" s="307">
        <f>IF(F$115=0,0,F$115/CHI_fec!F$115)</f>
        <v>0.60036352459008047</v>
      </c>
      <c r="G245" s="307">
        <f>IF(G$115=0,0,G$115/CHI_fec!G$115)</f>
        <v>0.6050923389859052</v>
      </c>
      <c r="H245" s="307">
        <f>IF(H$115=0,0,H$115/CHI_fec!H$115)</f>
        <v>0.61314971460126821</v>
      </c>
      <c r="I245" s="307">
        <f>IF(I$115=0,0,I$115/CHI_fec!I$115)</f>
        <v>0.63786194571184496</v>
      </c>
      <c r="J245" s="307">
        <f>IF(J$115=0,0,J$115/CHI_fec!J$115)</f>
        <v>0.63630510640197169</v>
      </c>
      <c r="K245" s="307">
        <f>IF(K$115=0,0,K$115/CHI_fec!K$115)</f>
        <v>0.63922548257203327</v>
      </c>
      <c r="L245" s="307">
        <f>IF(L$115=0,0,L$115/CHI_fec!L$115)</f>
        <v>0.62942077986625222</v>
      </c>
      <c r="M245" s="307">
        <f>IF(M$115=0,0,M$115/CHI_fec!M$115)</f>
        <v>0.63978339711261789</v>
      </c>
      <c r="N245" s="307">
        <f>IF(N$115=0,0,N$115/CHI_fec!N$115)</f>
        <v>0.64757381176129603</v>
      </c>
      <c r="O245" s="307">
        <f>IF(O$115=0,0,O$115/CHI_fec!O$115)</f>
        <v>0.64262825127600987</v>
      </c>
      <c r="P245" s="307">
        <f>IF(P$115=0,0,P$115/CHI_fec!P$115)</f>
        <v>0.65093512107832718</v>
      </c>
      <c r="Q245" s="307">
        <f>IF(Q$115=0,0,Q$115/CHI_fec!Q$115)</f>
        <v>0.66070805017450329</v>
      </c>
      <c r="R245" s="307">
        <f>IF(R$115=0,0,R$115/CHI_fec!R$115)</f>
        <v>0.66728956322762223</v>
      </c>
      <c r="S245" s="307">
        <f>IF(S$115=0,0,S$115/CHI_fec!S$115)</f>
        <v>0.66232842288961691</v>
      </c>
      <c r="T245" s="307">
        <f>IF(T$115=0,0,T$115/CHI_fec!T$115)</f>
        <v>0.67908044212562324</v>
      </c>
      <c r="U245" s="307">
        <f>IF(U$115=0,0,U$115/CHI_fec!U$115)</f>
        <v>0.67714041757605525</v>
      </c>
      <c r="V245" s="307">
        <f>IF(V$115=0,0,V$115/CHI_fec!V$115)</f>
        <v>0.67645438052279594</v>
      </c>
      <c r="W245" s="307">
        <f>IF(W$115=0,0,W$115/CHI_fec!W$115)</f>
        <v>0.66981854183222322</v>
      </c>
      <c r="X245" s="307">
        <f>IF(X$115=0,0,X$115/CHI_fec!X$115)</f>
        <v>0.67208856006332185</v>
      </c>
      <c r="Y245" s="307">
        <f>IF(Y$115=0,0,Y$115/CHI_fec!Y$115)</f>
        <v>0.66688013094743481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0.57274878219137693</v>
      </c>
      <c r="C246" s="308">
        <f>IF(C$121=0,0,C$121/CHI_fec!C$121)</f>
        <v>0.57127741381247499</v>
      </c>
      <c r="D246" s="308">
        <f>IF(D$121=0,0,D$121/CHI_fec!D$121)</f>
        <v>0.57287945863936263</v>
      </c>
      <c r="E246" s="308">
        <f>IF(E$121=0,0,E$121/CHI_fec!E$121)</f>
        <v>0.59923873737118272</v>
      </c>
      <c r="F246" s="308">
        <f>IF(F$121=0,0,F$121/CHI_fec!F$121)</f>
        <v>0.57601410251054719</v>
      </c>
      <c r="G246" s="308">
        <f>IF(G$121=0,0,G$121/CHI_fec!G$121)</f>
        <v>0.58677752021030694</v>
      </c>
      <c r="H246" s="308">
        <f>IF(H$121=0,0,H$121/CHI_fec!H$121)</f>
        <v>0.59117993391340251</v>
      </c>
      <c r="I246" s="308">
        <f>IF(I$121=0,0,I$121/CHI_fec!I$121)</f>
        <v>0.61171268765070541</v>
      </c>
      <c r="J246" s="308">
        <f>IF(J$121=0,0,J$121/CHI_fec!J$121)</f>
        <v>0.57899876485355783</v>
      </c>
      <c r="K246" s="308">
        <f>IF(K$121=0,0,K$121/CHI_fec!K$121)</f>
        <v>0.60030126569916475</v>
      </c>
      <c r="L246" s="308">
        <f>IF(L$121=0,0,L$121/CHI_fec!L$121)</f>
        <v>0.59358203206952109</v>
      </c>
      <c r="M246" s="308">
        <f>IF(M$121=0,0,M$121/CHI_fec!M$121)</f>
        <v>0.59113852764481722</v>
      </c>
      <c r="N246" s="308">
        <f>IF(N$121=0,0,N$121/CHI_fec!N$121)</f>
        <v>0.58875746144023977</v>
      </c>
      <c r="O246" s="308">
        <f>IF(O$121=0,0,O$121/CHI_fec!O$121)</f>
        <v>0.58737308076193673</v>
      </c>
      <c r="P246" s="308">
        <f>IF(P$121=0,0,P$121/CHI_fec!P$121)</f>
        <v>0.58602120158965221</v>
      </c>
      <c r="Q246" s="308">
        <f>IF(Q$121=0,0,Q$121/CHI_fec!Q$121)</f>
        <v>0.58779848897311271</v>
      </c>
      <c r="R246" s="308">
        <f>IF(R$121=0,0,R$121/CHI_fec!R$121)</f>
        <v>0.58603355018210046</v>
      </c>
      <c r="S246" s="308">
        <f>IF(S$121=0,0,S$121/CHI_fec!S$121)</f>
        <v>0.58912217337409944</v>
      </c>
      <c r="T246" s="308">
        <f>IF(T$121=0,0,T$121/CHI_fec!T$121)</f>
        <v>0.62236960228961791</v>
      </c>
      <c r="U246" s="308">
        <f>IF(U$121=0,0,U$121/CHI_fec!U$121)</f>
        <v>0.63278265371427733</v>
      </c>
      <c r="V246" s="308">
        <f>IF(V$121=0,0,V$121/CHI_fec!V$121)</f>
        <v>0.6374281919467496</v>
      </c>
      <c r="W246" s="308">
        <f>IF(W$121=0,0,W$121/CHI_fec!W$121)</f>
        <v>0.63715159891375761</v>
      </c>
      <c r="X246" s="308">
        <f>IF(X$121=0,0,X$121/CHI_fec!X$121)</f>
        <v>0.63456796838205776</v>
      </c>
      <c r="Y246" s="308">
        <f>IF(Y$121=0,0,Y$121/CHI_fec!Y$121)</f>
        <v>0.63677856362616936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0.31687507471175863</v>
      </c>
      <c r="C247" s="308">
        <f>IF(C$134=0,0,C$134/CHI_fec!C$134)</f>
        <v>0.31788266584559677</v>
      </c>
      <c r="D247" s="308">
        <f>IF(D$134=0,0,D$134/CHI_fec!D$134)</f>
        <v>0.31729962606067286</v>
      </c>
      <c r="E247" s="308">
        <f>IF(E$134=0,0,E$134/CHI_fec!E$134)</f>
        <v>0.32112693438448309</v>
      </c>
      <c r="F247" s="308">
        <f>IF(F$134=0,0,F$134/CHI_fec!F$134)</f>
        <v>0.32311004099840496</v>
      </c>
      <c r="G247" s="308">
        <f>IF(G$134=0,0,G$134/CHI_fec!G$134)</f>
        <v>0.326800491037879</v>
      </c>
      <c r="H247" s="308">
        <f>IF(H$134=0,0,H$134/CHI_fec!H$134)</f>
        <v>0.33167115914208356</v>
      </c>
      <c r="I247" s="308">
        <f>IF(I$134=0,0,I$134/CHI_fec!I$134)</f>
        <v>0.34345067298314302</v>
      </c>
      <c r="J247" s="308">
        <f>IF(J$134=0,0,J$134/CHI_fec!J$134)</f>
        <v>0.33914865933621197</v>
      </c>
      <c r="K247" s="308">
        <f>IF(K$134=0,0,K$134/CHI_fec!K$134)</f>
        <v>0.35112849440407806</v>
      </c>
      <c r="L247" s="308">
        <f>IF(L$134=0,0,L$134/CHI_fec!L$134)</f>
        <v>0.35090279506326028</v>
      </c>
      <c r="M247" s="308">
        <f>IF(M$134=0,0,M$134/CHI_fec!M$134)</f>
        <v>0.35278786646752941</v>
      </c>
      <c r="N247" s="308">
        <f>IF(N$134=0,0,N$134/CHI_fec!N$134)</f>
        <v>0.35275993138597922</v>
      </c>
      <c r="O247" s="308">
        <f>IF(O$134=0,0,O$134/CHI_fec!O$134)</f>
        <v>0.35362025151231469</v>
      </c>
      <c r="P247" s="308">
        <f>IF(P$134=0,0,P$134/CHI_fec!P$134)</f>
        <v>0.35332354265551047</v>
      </c>
      <c r="Q247" s="308">
        <f>IF(Q$134=0,0,Q$134/CHI_fec!Q$134)</f>
        <v>0.35503755238368895</v>
      </c>
      <c r="R247" s="308">
        <f>IF(R$134=0,0,R$134/CHI_fec!R$134)</f>
        <v>0.35225859932064751</v>
      </c>
      <c r="S247" s="308">
        <f>IF(S$134=0,0,S$134/CHI_fec!S$134)</f>
        <v>0.35216442538551779</v>
      </c>
      <c r="T247" s="308">
        <f>IF(T$134=0,0,T$134/CHI_fec!T$134)</f>
        <v>0.36692813541248681</v>
      </c>
      <c r="U247" s="308">
        <f>IF(U$134=0,0,U$134/CHI_fec!U$134)</f>
        <v>0.36673943884100368</v>
      </c>
      <c r="V247" s="308">
        <f>IF(V$134=0,0,V$134/CHI_fec!V$134)</f>
        <v>0.36942797930471249</v>
      </c>
      <c r="W247" s="308">
        <f>IF(W$134=0,0,W$134/CHI_fec!W$134)</f>
        <v>0.36905271776156984</v>
      </c>
      <c r="X247" s="308">
        <f>IF(X$134=0,0,X$134/CHI_fec!X$134)</f>
        <v>0.36804174178963073</v>
      </c>
      <c r="Y247" s="308">
        <f>IF(Y$134=0,0,Y$134/CHI_fec!Y$134)</f>
        <v>0.37221643170734525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0.5361475372009562</v>
      </c>
      <c r="C248" s="308">
        <f>IF(C$142=0,0,C$142/CHI_fec!C$142)</f>
        <v>0.54506948206737627</v>
      </c>
      <c r="D248" s="308">
        <f>IF(D$142=0,0,D$142/CHI_fec!D$142)</f>
        <v>0.54894297917232737</v>
      </c>
      <c r="E248" s="308">
        <f>IF(E$142=0,0,E$142/CHI_fec!E$142)</f>
        <v>0.57326055476178572</v>
      </c>
      <c r="F248" s="308">
        <f>IF(F$142=0,0,F$142/CHI_fec!F$142)</f>
        <v>0.58303368197465943</v>
      </c>
      <c r="G248" s="308">
        <f>IF(G$142=0,0,G$142/CHI_fec!G$142)</f>
        <v>0.58800583807187989</v>
      </c>
      <c r="H248" s="308">
        <f>IF(H$142=0,0,H$142/CHI_fec!H$142)</f>
        <v>0.59629579922547526</v>
      </c>
      <c r="I248" s="308">
        <f>IF(I$142=0,0,I$142/CHI_fec!I$142)</f>
        <v>0.61788260261535299</v>
      </c>
      <c r="J248" s="308">
        <f>IF(J$142=0,0,J$142/CHI_fec!J$142)</f>
        <v>0.6133043887227162</v>
      </c>
      <c r="K248" s="308">
        <f>IF(K$142=0,0,K$142/CHI_fec!K$142)</f>
        <v>0.61239089520051326</v>
      </c>
      <c r="L248" s="308">
        <f>IF(L$142=0,0,L$142/CHI_fec!L$142)</f>
        <v>0.59109146723001227</v>
      </c>
      <c r="M248" s="308">
        <f>IF(M$142=0,0,M$142/CHI_fec!M$142)</f>
        <v>0.60194563019704417</v>
      </c>
      <c r="N248" s="308">
        <f>IF(N$142=0,0,N$142/CHI_fec!N$142)</f>
        <v>0.61243945906501107</v>
      </c>
      <c r="O248" s="308">
        <f>IF(O$142=0,0,O$142/CHI_fec!O$142)</f>
        <v>0.60741065436966468</v>
      </c>
      <c r="P248" s="308">
        <f>IF(P$142=0,0,P$142/CHI_fec!P$142)</f>
        <v>0.61073792706491714</v>
      </c>
      <c r="Q248" s="308">
        <f>IF(Q$142=0,0,Q$142/CHI_fec!Q$142)</f>
        <v>0.62319574518556464</v>
      </c>
      <c r="R248" s="308">
        <f>IF(R$142=0,0,R$142/CHI_fec!R$142)</f>
        <v>0.63018663880966086</v>
      </c>
      <c r="S248" s="308">
        <f>IF(S$142=0,0,S$142/CHI_fec!S$142)</f>
        <v>0.62295248345010013</v>
      </c>
      <c r="T248" s="308">
        <f>IF(T$142=0,0,T$142/CHI_fec!T$142)</f>
        <v>0.63379052002528902</v>
      </c>
      <c r="U248" s="308">
        <f>IF(U$142=0,0,U$142/CHI_fec!U$142)</f>
        <v>0.63275483419054634</v>
      </c>
      <c r="V248" s="308">
        <f>IF(V$142=0,0,V$142/CHI_fec!V$142)</f>
        <v>0.63187934766847942</v>
      </c>
      <c r="W248" s="308">
        <f>IF(W$142=0,0,W$142/CHI_fec!W$142)</f>
        <v>0.61162078936234265</v>
      </c>
      <c r="X248" s="308">
        <f>IF(X$142=0,0,X$142/CHI_fec!X$142)</f>
        <v>0.64126983294303164</v>
      </c>
      <c r="Y248" s="308">
        <f>IF(Y$142=0,0,Y$142/CHI_fec!Y$142)</f>
        <v>0.62233260912644639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0.57381168588401354</v>
      </c>
      <c r="C249" s="309">
        <f>IF(C$156=0,0,C$156/CHI_fec!C$156)</f>
        <v>0.57381168588401366</v>
      </c>
      <c r="D249" s="309">
        <f>IF(D$156=0,0,D$156/CHI_fec!D$156)</f>
        <v>0.57381168588401354</v>
      </c>
      <c r="E249" s="309">
        <f>IF(E$156=0,0,E$156/CHI_fec!E$156)</f>
        <v>0.57381168588401354</v>
      </c>
      <c r="F249" s="309">
        <f>IF(F$156=0,0,F$156/CHI_fec!F$156)</f>
        <v>0.57381168588401354</v>
      </c>
      <c r="G249" s="309">
        <f>IF(G$156=0,0,G$156/CHI_fec!G$156)</f>
        <v>0.57903938488176543</v>
      </c>
      <c r="H249" s="309">
        <f>IF(H$156=0,0,H$156/CHI_fec!H$156)</f>
        <v>0.58475413437080792</v>
      </c>
      <c r="I249" s="309">
        <f>IF(I$156=0,0,I$156/CHI_fec!I$156)</f>
        <v>0.60536622093372716</v>
      </c>
      <c r="J249" s="309">
        <f>IF(J$156=0,0,J$156/CHI_fec!J$156)</f>
        <v>0.609174821343616</v>
      </c>
      <c r="K249" s="309">
        <f>IF(K$156=0,0,K$156/CHI_fec!K$156)</f>
        <v>0.62734483920925432</v>
      </c>
      <c r="L249" s="309">
        <f>IF(L$156=0,0,L$156/CHI_fec!L$156)</f>
        <v>0.62756109760815471</v>
      </c>
      <c r="M249" s="309">
        <f>IF(M$156=0,0,M$156/CHI_fec!M$156)</f>
        <v>0.62756109760815482</v>
      </c>
      <c r="N249" s="309">
        <f>IF(N$156=0,0,N$156/CHI_fec!N$156)</f>
        <v>0.62756109760815504</v>
      </c>
      <c r="O249" s="309">
        <f>IF(O$156=0,0,O$156/CHI_fec!O$156)</f>
        <v>0.62756109760815471</v>
      </c>
      <c r="P249" s="309">
        <f>IF(P$156=0,0,P$156/CHI_fec!P$156)</f>
        <v>0.62756109760815504</v>
      </c>
      <c r="Q249" s="309">
        <f>IF(Q$156=0,0,Q$156/CHI_fec!Q$156)</f>
        <v>0.62756109760815515</v>
      </c>
      <c r="R249" s="309">
        <f>IF(R$156=0,0,R$156/CHI_fec!R$156)</f>
        <v>0.62756109760815493</v>
      </c>
      <c r="S249" s="309">
        <f>IF(S$156=0,0,S$156/CHI_fec!S$156)</f>
        <v>0.62756109760815504</v>
      </c>
      <c r="T249" s="309">
        <f>IF(T$156=0,0,T$156/CHI_fec!T$156)</f>
        <v>0.64389248784733943</v>
      </c>
      <c r="U249" s="309">
        <f>IF(U$156=0,0,U$156/CHI_fec!U$156)</f>
        <v>0.65208687094626572</v>
      </c>
      <c r="V249" s="309">
        <f>IF(V$156=0,0,V$156/CHI_fec!V$156)</f>
        <v>0.65208687094626561</v>
      </c>
      <c r="W249" s="309">
        <f>IF(W$156=0,0,W$156/CHI_fec!W$156)</f>
        <v>0.6520868709462655</v>
      </c>
      <c r="X249" s="309">
        <f>IF(X$156=0,0,X$156/CHI_fec!X$156)</f>
        <v>0.65208687094626583</v>
      </c>
      <c r="Y249" s="309">
        <f>IF(Y$156=0,0,Y$156/CHI_fec!Y$156)</f>
        <v>0.6520868709462655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PL: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9638.2260999246319</v>
      </c>
      <c r="C5" s="223">
        <f t="shared" si="0"/>
        <v>9213.1509754118033</v>
      </c>
      <c r="D5" s="223">
        <f t="shared" si="0"/>
        <v>8141.7535700495082</v>
      </c>
      <c r="E5" s="223">
        <f t="shared" si="0"/>
        <v>8230.8288630818806</v>
      </c>
      <c r="F5" s="223">
        <f t="shared" si="0"/>
        <v>8216.3292794882527</v>
      </c>
      <c r="G5" s="223">
        <f t="shared" si="0"/>
        <v>7954.048621107524</v>
      </c>
      <c r="H5" s="223">
        <f t="shared" si="0"/>
        <v>8372.1012465098556</v>
      </c>
      <c r="I5" s="223">
        <f t="shared" si="0"/>
        <v>8456.3497908854843</v>
      </c>
      <c r="J5" s="223">
        <f t="shared" si="0"/>
        <v>8908.2379469015905</v>
      </c>
      <c r="K5" s="223">
        <f t="shared" si="0"/>
        <v>7230.7786743454453</v>
      </c>
      <c r="L5" s="223">
        <f t="shared" si="0"/>
        <v>7613.0437766351388</v>
      </c>
      <c r="M5" s="223">
        <f t="shared" si="0"/>
        <v>9009.5583470232832</v>
      </c>
      <c r="N5" s="223">
        <f t="shared" si="0"/>
        <v>9898.7782015638895</v>
      </c>
      <c r="O5" s="223">
        <f t="shared" si="0"/>
        <v>10134.269161444459</v>
      </c>
      <c r="P5" s="223">
        <f t="shared" si="0"/>
        <v>9939.2813830839659</v>
      </c>
      <c r="Q5" s="223">
        <f t="shared" si="0"/>
        <v>9143.3785366816192</v>
      </c>
      <c r="R5" s="223">
        <f t="shared" si="0"/>
        <v>8890.291076686286</v>
      </c>
      <c r="S5" s="223">
        <f t="shared" si="0"/>
        <v>9873.8719362804004</v>
      </c>
      <c r="T5" s="223">
        <f t="shared" si="0"/>
        <v>8252.2246168998645</v>
      </c>
      <c r="U5" s="223">
        <f t="shared" si="0"/>
        <v>8164.9343320432745</v>
      </c>
      <c r="V5" s="223">
        <f t="shared" si="0"/>
        <v>8431.1132773999379</v>
      </c>
      <c r="W5" s="223">
        <f t="shared" si="0"/>
        <v>8681.7847976293633</v>
      </c>
      <c r="X5" s="223">
        <f t="shared" si="0"/>
        <v>7660.6345759235655</v>
      </c>
      <c r="Y5" s="223">
        <f t="shared" si="0"/>
        <v>5499.7707581414525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70.73571198449109</v>
      </c>
      <c r="C10" s="260">
        <v>86.125487642638944</v>
      </c>
      <c r="D10" s="260">
        <v>77.735886549364466</v>
      </c>
      <c r="E10" s="260">
        <v>62.499332728599981</v>
      </c>
      <c r="F10" s="260">
        <v>50.736726950993699</v>
      </c>
      <c r="G10" s="260">
        <v>49.020252777176751</v>
      </c>
      <c r="H10" s="260">
        <v>49.931476412325772</v>
      </c>
      <c r="I10" s="260">
        <v>48.643702894265097</v>
      </c>
      <c r="J10" s="260">
        <v>50.366554450663223</v>
      </c>
      <c r="K10" s="260">
        <v>48.532312479332788</v>
      </c>
      <c r="L10" s="260">
        <v>54.514585011770379</v>
      </c>
      <c r="M10" s="260">
        <v>70.33487030101081</v>
      </c>
      <c r="N10" s="260">
        <v>79.173767987402286</v>
      </c>
      <c r="O10" s="260">
        <v>84.998591364209318</v>
      </c>
      <c r="P10" s="260">
        <v>74.575405657850112</v>
      </c>
      <c r="Q10" s="260">
        <v>55.845055473403853</v>
      </c>
      <c r="R10" s="260">
        <v>49.395762139250962</v>
      </c>
      <c r="S10" s="260">
        <v>60.463340372386639</v>
      </c>
      <c r="T10" s="260">
        <v>53.531753088831508</v>
      </c>
      <c r="U10" s="260">
        <v>55.723499129293693</v>
      </c>
      <c r="V10" s="260">
        <v>57.571837791132822</v>
      </c>
      <c r="W10" s="260">
        <v>68.714749002649228</v>
      </c>
      <c r="X10" s="260">
        <v>60.257334792650497</v>
      </c>
      <c r="Y10" s="260">
        <v>45.477934499578879</v>
      </c>
      <c r="DA10" s="68" t="s">
        <v>1272</v>
      </c>
    </row>
    <row r="11" spans="1:105" ht="12" customHeight="1" x14ac:dyDescent="0.25">
      <c r="A11" s="37" t="s">
        <v>159</v>
      </c>
      <c r="B11" s="226">
        <v>10.77652067963445</v>
      </c>
      <c r="C11" s="226">
        <v>41.332926277734273</v>
      </c>
      <c r="D11" s="226">
        <v>38.451760463488043</v>
      </c>
      <c r="E11" s="226">
        <v>32.340566384780409</v>
      </c>
      <c r="F11" s="226">
        <v>22.565184953973599</v>
      </c>
      <c r="G11" s="226">
        <v>20.43171755264768</v>
      </c>
      <c r="H11" s="226">
        <v>20.279241054713101</v>
      </c>
      <c r="I11" s="226">
        <v>19.113359538160431</v>
      </c>
      <c r="J11" s="226">
        <v>21.021530210578661</v>
      </c>
      <c r="K11" s="226">
        <v>20.552901224221721</v>
      </c>
      <c r="L11" s="226">
        <v>19.428901573067371</v>
      </c>
      <c r="M11" s="226">
        <v>19.92463060496231</v>
      </c>
      <c r="N11" s="226">
        <v>21.248830890485181</v>
      </c>
      <c r="O11" s="226">
        <v>24.674716980359101</v>
      </c>
      <c r="P11" s="226">
        <v>15.06351122473561</v>
      </c>
      <c r="Q11" s="226">
        <v>8.4712216311693478</v>
      </c>
      <c r="R11" s="226">
        <v>7.715374546724763</v>
      </c>
      <c r="S11" s="226">
        <v>10.05732649286746</v>
      </c>
      <c r="T11" s="226">
        <v>7.7444357697158424</v>
      </c>
      <c r="U11" s="226">
        <v>9.2663333785859567</v>
      </c>
      <c r="V11" s="226">
        <v>8.0667853499594528</v>
      </c>
      <c r="W11" s="226">
        <v>1.8028218150784181</v>
      </c>
      <c r="X11" s="226">
        <v>17.846022577203719</v>
      </c>
      <c r="Y11" s="226">
        <v>6.8508877862268172</v>
      </c>
      <c r="DA11" s="69" t="s">
        <v>1273</v>
      </c>
    </row>
    <row r="12" spans="1:105" ht="12" customHeight="1" x14ac:dyDescent="0.25">
      <c r="A12" s="37" t="s">
        <v>35</v>
      </c>
      <c r="B12" s="226">
        <v>59.959191304856631</v>
      </c>
      <c r="C12" s="226">
        <v>44.792561364904671</v>
      </c>
      <c r="D12" s="226">
        <v>39.284126085876423</v>
      </c>
      <c r="E12" s="226">
        <v>30.158766343819568</v>
      </c>
      <c r="F12" s="226">
        <v>28.1715419970201</v>
      </c>
      <c r="G12" s="226">
        <v>28.588535224529071</v>
      </c>
      <c r="H12" s="226">
        <v>29.652235357612671</v>
      </c>
      <c r="I12" s="226">
        <v>29.53034335610467</v>
      </c>
      <c r="J12" s="226">
        <v>29.345024240084559</v>
      </c>
      <c r="K12" s="226">
        <v>27.979411255111071</v>
      </c>
      <c r="L12" s="226">
        <v>35.085683438703008</v>
      </c>
      <c r="M12" s="226">
        <v>50.410239696048507</v>
      </c>
      <c r="N12" s="226">
        <v>57.924937096917112</v>
      </c>
      <c r="O12" s="226">
        <v>60.323874383850217</v>
      </c>
      <c r="P12" s="226">
        <v>59.511894433114499</v>
      </c>
      <c r="Q12" s="226">
        <v>47.373833842234497</v>
      </c>
      <c r="R12" s="226">
        <v>41.680387592526188</v>
      </c>
      <c r="S12" s="226">
        <v>50.406013879519179</v>
      </c>
      <c r="T12" s="226">
        <v>45.787317319115672</v>
      </c>
      <c r="U12" s="226">
        <v>46.457165750707738</v>
      </c>
      <c r="V12" s="226">
        <v>49.505052441173369</v>
      </c>
      <c r="W12" s="226">
        <v>66.911927187570811</v>
      </c>
      <c r="X12" s="226">
        <v>42.411312215446777</v>
      </c>
      <c r="Y12" s="226">
        <v>38.627046713352058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2743.606504664242</v>
      </c>
      <c r="C25" s="294">
        <v>2621.2312673730639</v>
      </c>
      <c r="D25" s="294">
        <v>2469.8639298276962</v>
      </c>
      <c r="E25" s="294">
        <v>1729.7114811868939</v>
      </c>
      <c r="F25" s="294">
        <v>1872.333300713763</v>
      </c>
      <c r="G25" s="294">
        <v>1612.9184959521499</v>
      </c>
      <c r="H25" s="294">
        <v>1697.677037185952</v>
      </c>
      <c r="I25" s="294">
        <v>1736.4909320392919</v>
      </c>
      <c r="J25" s="294">
        <v>2251.3004836539239</v>
      </c>
      <c r="K25" s="294">
        <v>1802.5706928548029</v>
      </c>
      <c r="L25" s="294">
        <v>1913.779915401316</v>
      </c>
      <c r="M25" s="294">
        <v>2551.0324488506121</v>
      </c>
      <c r="N25" s="294">
        <v>3057.6641706173859</v>
      </c>
      <c r="O25" s="294">
        <v>3195.7188966908461</v>
      </c>
      <c r="P25" s="294">
        <v>3035.5291782364989</v>
      </c>
      <c r="Q25" s="294">
        <v>2377.7467404332788</v>
      </c>
      <c r="R25" s="294">
        <v>2359.7416770750128</v>
      </c>
      <c r="S25" s="294">
        <v>2782.3941694910918</v>
      </c>
      <c r="T25" s="294">
        <v>2074.1221250606068</v>
      </c>
      <c r="U25" s="294">
        <v>2049.014479133069</v>
      </c>
      <c r="V25" s="294">
        <v>1981.323585211723</v>
      </c>
      <c r="W25" s="294">
        <v>2300.5652582231778</v>
      </c>
      <c r="X25" s="294">
        <v>1994.368908641592</v>
      </c>
      <c r="Y25" s="294">
        <v>1356.9059998384839</v>
      </c>
      <c r="DA25" s="70" t="s">
        <v>1278</v>
      </c>
    </row>
    <row r="26" spans="1:105" ht="12" customHeight="1" x14ac:dyDescent="0.25">
      <c r="A26" s="46" t="s">
        <v>28</v>
      </c>
      <c r="B26" s="229">
        <v>1409.4349008050849</v>
      </c>
      <c r="C26" s="229">
        <v>1426.1853190714651</v>
      </c>
      <c r="D26" s="229">
        <v>1309.8336691438051</v>
      </c>
      <c r="E26" s="229">
        <v>597.49529532159852</v>
      </c>
      <c r="F26" s="229">
        <v>693.12821149867898</v>
      </c>
      <c r="G26" s="229">
        <v>692.05865354897048</v>
      </c>
      <c r="H26" s="229">
        <v>667.08446288296966</v>
      </c>
      <c r="I26" s="229">
        <v>670.97179136150737</v>
      </c>
      <c r="J26" s="229">
        <v>1338.827721956415</v>
      </c>
      <c r="K26" s="229">
        <v>992.960065031471</v>
      </c>
      <c r="L26" s="229">
        <v>1176.1192805390431</v>
      </c>
      <c r="M26" s="229">
        <v>1687.6485670593729</v>
      </c>
      <c r="N26" s="229">
        <v>2143.605937828127</v>
      </c>
      <c r="O26" s="229">
        <v>2104.9535436126398</v>
      </c>
      <c r="P26" s="229">
        <v>2075.5011256084208</v>
      </c>
      <c r="Q26" s="229">
        <v>1662.984249603945</v>
      </c>
      <c r="R26" s="229">
        <v>1726.136756183412</v>
      </c>
      <c r="S26" s="229">
        <v>1900.080521368162</v>
      </c>
      <c r="T26" s="229">
        <v>1443.272353519</v>
      </c>
      <c r="U26" s="229">
        <v>1314.5093593937499</v>
      </c>
      <c r="V26" s="229">
        <v>1193.628822953744</v>
      </c>
      <c r="W26" s="229">
        <v>1345.54289495225</v>
      </c>
      <c r="X26" s="229">
        <v>1331.5760397722099</v>
      </c>
      <c r="Y26" s="229">
        <v>879.05189774375447</v>
      </c>
      <c r="DA26" s="73" t="s">
        <v>1279</v>
      </c>
    </row>
    <row r="27" spans="1:105" ht="12" customHeight="1" x14ac:dyDescent="0.25">
      <c r="A27" s="46" t="s">
        <v>30</v>
      </c>
      <c r="B27" s="229">
        <v>840.85263907334092</v>
      </c>
      <c r="C27" s="229">
        <v>757.11431689544406</v>
      </c>
      <c r="D27" s="229">
        <v>760.9910900207858</v>
      </c>
      <c r="E27" s="229">
        <v>794.13217956266112</v>
      </c>
      <c r="F27" s="229">
        <v>779.07921853746041</v>
      </c>
      <c r="G27" s="229">
        <v>628.7220511129633</v>
      </c>
      <c r="H27" s="229">
        <v>723.09026126880815</v>
      </c>
      <c r="I27" s="229">
        <v>768.54486482372431</v>
      </c>
      <c r="J27" s="229">
        <v>657.86205391321084</v>
      </c>
      <c r="K27" s="229">
        <v>566.04728738099595</v>
      </c>
      <c r="L27" s="229">
        <v>465.01647651971717</v>
      </c>
      <c r="M27" s="229">
        <v>450.43485800883388</v>
      </c>
      <c r="N27" s="229">
        <v>435.21295028818321</v>
      </c>
      <c r="O27" s="229">
        <v>526.55329527527499</v>
      </c>
      <c r="P27" s="229">
        <v>449.81148238224131</v>
      </c>
      <c r="Q27" s="229">
        <v>287.13817377142692</v>
      </c>
      <c r="R27" s="229">
        <v>298.01559434683759</v>
      </c>
      <c r="S27" s="229">
        <v>426.11787459109058</v>
      </c>
      <c r="T27" s="229">
        <v>316.43727475911339</v>
      </c>
      <c r="U27" s="229">
        <v>470.40062641804548</v>
      </c>
      <c r="V27" s="229">
        <v>516.0776237886696</v>
      </c>
      <c r="W27" s="229">
        <v>652.21903467309164</v>
      </c>
      <c r="X27" s="229">
        <v>354.41892397065573</v>
      </c>
      <c r="Y27" s="229">
        <v>231.64934298838679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1.416560303138894</v>
      </c>
      <c r="L28" s="229">
        <v>2.2443264677924062</v>
      </c>
      <c r="M28" s="229">
        <v>3.1560863718354262</v>
      </c>
      <c r="N28" s="229">
        <v>3.9194842328688249</v>
      </c>
      <c r="O28" s="229">
        <v>5.092294121971932</v>
      </c>
      <c r="P28" s="229">
        <v>3.8274574014456308</v>
      </c>
      <c r="Q28" s="229">
        <v>5.5190856188327944</v>
      </c>
      <c r="R28" s="229">
        <v>6.5870616940079527</v>
      </c>
      <c r="S28" s="229">
        <v>7.4661541646279437</v>
      </c>
      <c r="T28" s="229">
        <v>5.7595118863994177</v>
      </c>
      <c r="U28" s="229">
        <v>5.8071356270447811</v>
      </c>
      <c r="V28" s="229">
        <v>4.5956494943243422</v>
      </c>
      <c r="W28" s="229">
        <v>6.0990256865752226</v>
      </c>
      <c r="X28" s="229">
        <v>7.6939287026137562</v>
      </c>
      <c r="Y28" s="229">
        <v>6.0862090381732896</v>
      </c>
      <c r="DA28" s="73" t="s">
        <v>1281</v>
      </c>
    </row>
    <row r="29" spans="1:105" ht="12" customHeight="1" x14ac:dyDescent="0.25">
      <c r="A29" s="46" t="s">
        <v>159</v>
      </c>
      <c r="B29" s="229">
        <v>16.880047908892589</v>
      </c>
      <c r="C29" s="229">
        <v>86.011509068282422</v>
      </c>
      <c r="D29" s="229">
        <v>73.958188018146089</v>
      </c>
      <c r="E29" s="229">
        <v>57.18590213306441</v>
      </c>
      <c r="F29" s="229">
        <v>63.985492899404022</v>
      </c>
      <c r="G29" s="229">
        <v>61.764027857336202</v>
      </c>
      <c r="H29" s="229">
        <v>65.541282458010272</v>
      </c>
      <c r="I29" s="229">
        <v>59.568935336483037</v>
      </c>
      <c r="J29" s="229">
        <v>74.381874496549244</v>
      </c>
      <c r="K29" s="229">
        <v>71.752570880137768</v>
      </c>
      <c r="L29" s="229">
        <v>68.993765408380668</v>
      </c>
      <c r="M29" s="229">
        <v>85.980742767682301</v>
      </c>
      <c r="N29" s="229">
        <v>98.687591098706903</v>
      </c>
      <c r="O29" s="229">
        <v>116.4040033288945</v>
      </c>
      <c r="P29" s="229">
        <v>71.44277258801101</v>
      </c>
      <c r="Q29" s="229">
        <v>45.710372049221917</v>
      </c>
      <c r="R29" s="229">
        <v>37.489448639261468</v>
      </c>
      <c r="S29" s="229">
        <v>45.043309119843137</v>
      </c>
      <c r="T29" s="229">
        <v>33.236830893602118</v>
      </c>
      <c r="U29" s="229">
        <v>34.849541759682623</v>
      </c>
      <c r="V29" s="229">
        <v>32.548300227747347</v>
      </c>
      <c r="W29" s="229">
        <v>6.4142671483052416</v>
      </c>
      <c r="X29" s="229">
        <v>76.662660409673649</v>
      </c>
      <c r="Y29" s="229">
        <v>32.432728540652249</v>
      </c>
      <c r="DA29" s="73" t="s">
        <v>1282</v>
      </c>
    </row>
    <row r="30" spans="1:105" ht="12" customHeight="1" x14ac:dyDescent="0.25">
      <c r="A30" s="46" t="s">
        <v>32</v>
      </c>
      <c r="B30" s="229">
        <v>302.86354878986032</v>
      </c>
      <c r="C30" s="229">
        <v>171.92078536188359</v>
      </c>
      <c r="D30" s="229">
        <v>173.99667865710259</v>
      </c>
      <c r="E30" s="229">
        <v>117.450296203012</v>
      </c>
      <c r="F30" s="229">
        <v>144.761619376</v>
      </c>
      <c r="G30" s="229">
        <v>76.406383865666882</v>
      </c>
      <c r="H30" s="229">
        <v>73.63608677279548</v>
      </c>
      <c r="I30" s="229">
        <v>68.001256475779698</v>
      </c>
      <c r="J30" s="229">
        <v>15.67899621470267</v>
      </c>
      <c r="K30" s="229">
        <v>20.397410862224518</v>
      </c>
      <c r="L30" s="229">
        <v>11.96945680247488</v>
      </c>
      <c r="M30" s="229">
        <v>20.198432526580259</v>
      </c>
      <c r="N30" s="229">
        <v>19.50987474058995</v>
      </c>
      <c r="O30" s="229">
        <v>14.93688678340509</v>
      </c>
      <c r="P30" s="229">
        <v>13.60837330631186</v>
      </c>
      <c r="Q30" s="229">
        <v>16.483119583291771</v>
      </c>
      <c r="R30" s="229">
        <v>11.70986583522906</v>
      </c>
      <c r="S30" s="229">
        <v>10.619722551591771</v>
      </c>
      <c r="T30" s="229">
        <v>7.6334742064504342</v>
      </c>
      <c r="U30" s="229">
        <v>5.9632324173775881</v>
      </c>
      <c r="V30" s="229">
        <v>4.2409120429328011</v>
      </c>
      <c r="W30" s="229">
        <v>5.8288629473603839</v>
      </c>
      <c r="X30" s="229">
        <v>4.472192835774754</v>
      </c>
      <c r="Y30" s="229">
        <v>3.7061761275386251</v>
      </c>
      <c r="DA30" s="73" t="s">
        <v>1283</v>
      </c>
    </row>
    <row r="31" spans="1:105" ht="12" customHeight="1" x14ac:dyDescent="0.25">
      <c r="A31" s="46" t="s">
        <v>33</v>
      </c>
      <c r="B31" s="229">
        <v>22.140252824171029</v>
      </c>
      <c r="C31" s="229">
        <v>24.640554261789799</v>
      </c>
      <c r="D31" s="229">
        <v>15.1452664680879</v>
      </c>
      <c r="E31" s="229">
        <v>11.16626167299464</v>
      </c>
      <c r="F31" s="229">
        <v>0</v>
      </c>
      <c r="G31" s="229">
        <v>1.760952476363435</v>
      </c>
      <c r="H31" s="229">
        <v>1.733925970430106</v>
      </c>
      <c r="I31" s="229">
        <v>0</v>
      </c>
      <c r="J31" s="229">
        <v>0</v>
      </c>
      <c r="K31" s="229">
        <v>2.9341906188292142</v>
      </c>
      <c r="L31" s="229">
        <v>0</v>
      </c>
      <c r="M31" s="229">
        <v>1.9865448626901689</v>
      </c>
      <c r="N31" s="229">
        <v>2.4286436958045932</v>
      </c>
      <c r="O31" s="229">
        <v>2.3798250690385609</v>
      </c>
      <c r="P31" s="229">
        <v>0</v>
      </c>
      <c r="Q31" s="229">
        <v>0</v>
      </c>
      <c r="R31" s="229">
        <v>0</v>
      </c>
      <c r="S31" s="229">
        <v>0.44646066068380619</v>
      </c>
      <c r="T31" s="229">
        <v>0.45723587804331089</v>
      </c>
      <c r="U31" s="229">
        <v>0.42808677265033418</v>
      </c>
      <c r="V31" s="229">
        <v>0.1468692465756771</v>
      </c>
      <c r="W31" s="229">
        <v>0.1422111936720509</v>
      </c>
      <c r="X31" s="229">
        <v>2.820656864966212</v>
      </c>
      <c r="Y31" s="229">
        <v>11.215504322183721</v>
      </c>
      <c r="DA31" s="73" t="s">
        <v>1284</v>
      </c>
    </row>
    <row r="32" spans="1:105" ht="12" customHeight="1" x14ac:dyDescent="0.25">
      <c r="A32" s="46" t="s">
        <v>35</v>
      </c>
      <c r="B32" s="229">
        <v>93.918441015673721</v>
      </c>
      <c r="C32" s="229">
        <v>93.210816290655458</v>
      </c>
      <c r="D32" s="229">
        <v>75.559161613591627</v>
      </c>
      <c r="E32" s="229">
        <v>53.32795474488821</v>
      </c>
      <c r="F32" s="229">
        <v>79.882793076693531</v>
      </c>
      <c r="G32" s="229">
        <v>86.421666776586477</v>
      </c>
      <c r="H32" s="229">
        <v>95.834234024897853</v>
      </c>
      <c r="I32" s="229">
        <v>92.034637360944259</v>
      </c>
      <c r="J32" s="229">
        <v>103.8334454370856</v>
      </c>
      <c r="K32" s="229">
        <v>97.679381969729974</v>
      </c>
      <c r="L32" s="229">
        <v>124.59239670647069</v>
      </c>
      <c r="M32" s="229">
        <v>217.5352676843946</v>
      </c>
      <c r="N32" s="229">
        <v>269.02527184206627</v>
      </c>
      <c r="O32" s="229">
        <v>284.58038567084412</v>
      </c>
      <c r="P32" s="229">
        <v>282.25124121692562</v>
      </c>
      <c r="Q32" s="229">
        <v>255.6273067344647</v>
      </c>
      <c r="R32" s="229">
        <v>202.5274003810803</v>
      </c>
      <c r="S32" s="229">
        <v>225.75121393189971</v>
      </c>
      <c r="T32" s="229">
        <v>196.50564199372079</v>
      </c>
      <c r="U32" s="229">
        <v>174.71969458893429</v>
      </c>
      <c r="V32" s="229">
        <v>199.74565328601281</v>
      </c>
      <c r="W32" s="229">
        <v>238.06622085408881</v>
      </c>
      <c r="X32" s="229">
        <v>182.18984156473559</v>
      </c>
      <c r="Y32" s="229">
        <v>182.86396733863589</v>
      </c>
      <c r="DA32" s="73" t="s">
        <v>1285</v>
      </c>
    </row>
    <row r="33" spans="1:105" ht="12" customHeight="1" x14ac:dyDescent="0.25">
      <c r="A33" s="46" t="s">
        <v>36</v>
      </c>
      <c r="B33" s="229">
        <v>3.1671502955681761</v>
      </c>
      <c r="C33" s="229">
        <v>5.6007755031821871</v>
      </c>
      <c r="D33" s="229">
        <v>8.7314651127008212</v>
      </c>
      <c r="E33" s="229">
        <v>19.92733545566723</v>
      </c>
      <c r="F33" s="229">
        <v>19.20159184631909</v>
      </c>
      <c r="G33" s="229">
        <v>17.07515361653325</v>
      </c>
      <c r="H33" s="229">
        <v>14.29606844328123</v>
      </c>
      <c r="I33" s="229">
        <v>17.34317260620017</v>
      </c>
      <c r="J33" s="229">
        <v>17.320326705241811</v>
      </c>
      <c r="K33" s="229">
        <v>10.09513998363942</v>
      </c>
      <c r="L33" s="229">
        <v>13.09089807982599</v>
      </c>
      <c r="M33" s="229">
        <v>17.411420739381061</v>
      </c>
      <c r="N33" s="229">
        <v>20.570506967374161</v>
      </c>
      <c r="O33" s="229">
        <v>21.651256991737839</v>
      </c>
      <c r="P33" s="229">
        <v>21.731222348700609</v>
      </c>
      <c r="Q33" s="229">
        <v>17.877112261249909</v>
      </c>
      <c r="R33" s="229">
        <v>17.119451744091631</v>
      </c>
      <c r="S33" s="229">
        <v>19.123742373288032</v>
      </c>
      <c r="T33" s="229">
        <v>14.413662170185271</v>
      </c>
      <c r="U33" s="229">
        <v>13.306600384213089</v>
      </c>
      <c r="V33" s="229">
        <v>5.8903936598168274</v>
      </c>
      <c r="W33" s="229">
        <v>12.618889025681341</v>
      </c>
      <c r="X33" s="229">
        <v>14.06910714354539</v>
      </c>
      <c r="Y33" s="229">
        <v>6.0719121594765166</v>
      </c>
      <c r="DA33" s="73" t="s">
        <v>1286</v>
      </c>
    </row>
    <row r="34" spans="1:105" ht="12" customHeight="1" x14ac:dyDescent="0.25">
      <c r="A34" s="46" t="s">
        <v>38</v>
      </c>
      <c r="B34" s="229">
        <v>54.349523951649452</v>
      </c>
      <c r="C34" s="229">
        <v>56.547190920360507</v>
      </c>
      <c r="D34" s="229">
        <v>51.648410793475179</v>
      </c>
      <c r="E34" s="229">
        <v>79.026256093007319</v>
      </c>
      <c r="F34" s="229">
        <v>92.294373479207508</v>
      </c>
      <c r="G34" s="229">
        <v>48.709606697730138</v>
      </c>
      <c r="H34" s="229">
        <v>56.460715364759409</v>
      </c>
      <c r="I34" s="229">
        <v>60.026274074653173</v>
      </c>
      <c r="J34" s="229">
        <v>43.396064930719021</v>
      </c>
      <c r="K34" s="229">
        <v>39.288085824636603</v>
      </c>
      <c r="L34" s="229">
        <v>51.753314877611103</v>
      </c>
      <c r="M34" s="229">
        <v>66.680528829840554</v>
      </c>
      <c r="N34" s="229">
        <v>64.703909923665975</v>
      </c>
      <c r="O34" s="229">
        <v>119.1674058370382</v>
      </c>
      <c r="P34" s="229">
        <v>117.3555033844418</v>
      </c>
      <c r="Q34" s="229">
        <v>86.40732081084613</v>
      </c>
      <c r="R34" s="229">
        <v>60.156098251093233</v>
      </c>
      <c r="S34" s="229">
        <v>147.74517072990511</v>
      </c>
      <c r="T34" s="229">
        <v>56.406139754092223</v>
      </c>
      <c r="U34" s="229">
        <v>29.030201771370191</v>
      </c>
      <c r="V34" s="229">
        <v>24.44936051190038</v>
      </c>
      <c r="W34" s="229">
        <v>33.633851742154</v>
      </c>
      <c r="X34" s="229">
        <v>20.465557377417621</v>
      </c>
      <c r="Y34" s="229">
        <v>3.828261579682394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2283.7286621211811</v>
      </c>
      <c r="C36" s="261">
        <v>2141.7191192990858</v>
      </c>
      <c r="D36" s="261">
        <v>2046.498638968726</v>
      </c>
      <c r="E36" s="261">
        <v>1723.415471905477</v>
      </c>
      <c r="F36" s="261">
        <v>1425.936728104741</v>
      </c>
      <c r="G36" s="261">
        <v>1332.8655382338341</v>
      </c>
      <c r="H36" s="261">
        <v>1338.1369918603659</v>
      </c>
      <c r="I36" s="261">
        <v>1349.417752122984</v>
      </c>
      <c r="J36" s="261">
        <v>1465.4101755655231</v>
      </c>
      <c r="K36" s="261">
        <v>1177.544411774431</v>
      </c>
      <c r="L36" s="261">
        <v>1221.4278063549571</v>
      </c>
      <c r="M36" s="261">
        <v>1610.952098793811</v>
      </c>
      <c r="N36" s="261">
        <v>1929.0154862404261</v>
      </c>
      <c r="O36" s="261">
        <v>1950.7177784258949</v>
      </c>
      <c r="P36" s="261">
        <v>1853.3559558076611</v>
      </c>
      <c r="Q36" s="261">
        <v>1461.231972341531</v>
      </c>
      <c r="R36" s="261">
        <v>1477.3025169400389</v>
      </c>
      <c r="S36" s="261">
        <v>1735.688960516816</v>
      </c>
      <c r="T36" s="261">
        <v>1406.334920152105</v>
      </c>
      <c r="U36" s="261">
        <v>1465.3455748147501</v>
      </c>
      <c r="V36" s="261">
        <v>1425.6076757775461</v>
      </c>
      <c r="W36" s="261">
        <v>1636.728000726845</v>
      </c>
      <c r="X36" s="261">
        <v>1450.4304362439441</v>
      </c>
      <c r="Y36" s="261">
        <v>976.71542849512571</v>
      </c>
      <c r="DA36" s="70" t="s">
        <v>1289</v>
      </c>
    </row>
    <row r="37" spans="1:105" ht="12" customHeight="1" x14ac:dyDescent="0.25">
      <c r="A37" s="60" t="s">
        <v>1012</v>
      </c>
      <c r="B37" s="262">
        <v>2283.7286621211811</v>
      </c>
      <c r="C37" s="262">
        <v>2141.7191192990858</v>
      </c>
      <c r="D37" s="262">
        <v>2046.498638968726</v>
      </c>
      <c r="E37" s="262">
        <v>1723.415471905477</v>
      </c>
      <c r="F37" s="262">
        <v>1425.936728104741</v>
      </c>
      <c r="G37" s="262">
        <v>1332.8655382338341</v>
      </c>
      <c r="H37" s="262">
        <v>1338.1369918603659</v>
      </c>
      <c r="I37" s="262">
        <v>1349.417752122984</v>
      </c>
      <c r="J37" s="262">
        <v>1465.4101755655231</v>
      </c>
      <c r="K37" s="262">
        <v>1177.544411774431</v>
      </c>
      <c r="L37" s="262">
        <v>1221.4278063549571</v>
      </c>
      <c r="M37" s="262">
        <v>1610.952098793811</v>
      </c>
      <c r="N37" s="262">
        <v>1929.0154862404261</v>
      </c>
      <c r="O37" s="262">
        <v>1950.7177784258949</v>
      </c>
      <c r="P37" s="262">
        <v>1853.3559558076611</v>
      </c>
      <c r="Q37" s="262">
        <v>1461.231972341531</v>
      </c>
      <c r="R37" s="262">
        <v>1477.3025169400389</v>
      </c>
      <c r="S37" s="262">
        <v>1735.688960516816</v>
      </c>
      <c r="T37" s="262">
        <v>1406.334920152105</v>
      </c>
      <c r="U37" s="262">
        <v>1465.3455748147501</v>
      </c>
      <c r="V37" s="262">
        <v>1425.6076757775461</v>
      </c>
      <c r="W37" s="262">
        <v>1636.728000726845</v>
      </c>
      <c r="X37" s="262">
        <v>1450.4304362439441</v>
      </c>
      <c r="Y37" s="262">
        <v>976.71542849512571</v>
      </c>
      <c r="DA37" s="72" t="s">
        <v>1290</v>
      </c>
    </row>
    <row r="38" spans="1:105" ht="12" customHeight="1" x14ac:dyDescent="0.25">
      <c r="A38" s="59" t="s">
        <v>28</v>
      </c>
      <c r="B38" s="230">
        <v>1765.548947153831</v>
      </c>
      <c r="C38" s="230">
        <v>1718.5840918979709</v>
      </c>
      <c r="D38" s="230">
        <v>1641.1526005097569</v>
      </c>
      <c r="E38" s="230">
        <v>1247.466048563286</v>
      </c>
      <c r="F38" s="230">
        <v>1006.7214694714301</v>
      </c>
      <c r="G38" s="230">
        <v>1006.295088741679</v>
      </c>
      <c r="H38" s="230">
        <v>989.52919759411077</v>
      </c>
      <c r="I38" s="230">
        <v>1016.668555585201</v>
      </c>
      <c r="J38" s="230">
        <v>1280.0310286593881</v>
      </c>
      <c r="K38" s="230">
        <v>987.37431368190141</v>
      </c>
      <c r="L38" s="230">
        <v>1038.026472882671</v>
      </c>
      <c r="M38" s="230">
        <v>1349.563280872233</v>
      </c>
      <c r="N38" s="230">
        <v>1631.345123804208</v>
      </c>
      <c r="O38" s="230">
        <v>1625.58343626547</v>
      </c>
      <c r="P38" s="230">
        <v>1572.2200934297221</v>
      </c>
      <c r="Q38" s="230">
        <v>1223.3681874619731</v>
      </c>
      <c r="R38" s="230">
        <v>1285.003648330083</v>
      </c>
      <c r="S38" s="230">
        <v>1506.627529613475</v>
      </c>
      <c r="T38" s="230">
        <v>1203.578573936948</v>
      </c>
      <c r="U38" s="230">
        <v>1254.166599879027</v>
      </c>
      <c r="V38" s="230">
        <v>1186.015220084616</v>
      </c>
      <c r="W38" s="230">
        <v>1374.753259606644</v>
      </c>
      <c r="X38" s="230">
        <v>1205.144669769385</v>
      </c>
      <c r="Y38" s="230">
        <v>777.60319331333289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1.4085916507190659</v>
      </c>
      <c r="L39" s="295">
        <v>1.980811237353435</v>
      </c>
      <c r="M39" s="295">
        <v>2.5238301159535839</v>
      </c>
      <c r="N39" s="295">
        <v>2.982839046245779</v>
      </c>
      <c r="O39" s="295">
        <v>3.9326041196436599</v>
      </c>
      <c r="P39" s="295">
        <v>2.8993505997425588</v>
      </c>
      <c r="Q39" s="295">
        <v>4.0600948394832601</v>
      </c>
      <c r="R39" s="295">
        <v>4.9036661077137529</v>
      </c>
      <c r="S39" s="295">
        <v>5.9201245832819076</v>
      </c>
      <c r="T39" s="295">
        <v>4.8029916778380652</v>
      </c>
      <c r="U39" s="295">
        <v>5.5405581499747356</v>
      </c>
      <c r="V39" s="295">
        <v>4.5663359845442164</v>
      </c>
      <c r="W39" s="295">
        <v>6.2314293171170041</v>
      </c>
      <c r="X39" s="295">
        <v>6.9634004282075006</v>
      </c>
      <c r="Y39" s="295">
        <v>5.3838181743344551</v>
      </c>
      <c r="DA39" s="122" t="s">
        <v>1292</v>
      </c>
    </row>
    <row r="40" spans="1:105" ht="12" customHeight="1" x14ac:dyDescent="0.25">
      <c r="A40" s="59" t="s">
        <v>159</v>
      </c>
      <c r="B40" s="295">
        <v>21.145035358800879</v>
      </c>
      <c r="C40" s="295">
        <v>103.6457248775544</v>
      </c>
      <c r="D40" s="295">
        <v>92.665714322574956</v>
      </c>
      <c r="E40" s="295">
        <v>119.3941976213615</v>
      </c>
      <c r="F40" s="295">
        <v>92.934565882497665</v>
      </c>
      <c r="G40" s="295">
        <v>89.80862759971788</v>
      </c>
      <c r="H40" s="295">
        <v>97.221590740814094</v>
      </c>
      <c r="I40" s="295">
        <v>90.259924822474076</v>
      </c>
      <c r="J40" s="295">
        <v>71.115279258111272</v>
      </c>
      <c r="K40" s="295">
        <v>71.348937306398696</v>
      </c>
      <c r="L40" s="295">
        <v>60.892935047312477</v>
      </c>
      <c r="M40" s="295">
        <v>68.756289411350252</v>
      </c>
      <c r="N40" s="295">
        <v>75.10406538711851</v>
      </c>
      <c r="O40" s="295">
        <v>89.894819912122159</v>
      </c>
      <c r="P40" s="295">
        <v>54.118863732378863</v>
      </c>
      <c r="Q40" s="295">
        <v>33.626665445200118</v>
      </c>
      <c r="R40" s="295">
        <v>27.908610428903611</v>
      </c>
      <c r="S40" s="295">
        <v>35.716112439266489</v>
      </c>
      <c r="T40" s="295">
        <v>27.716970696188511</v>
      </c>
      <c r="U40" s="295">
        <v>33.24976804747967</v>
      </c>
      <c r="V40" s="295">
        <v>32.340689765236917</v>
      </c>
      <c r="W40" s="295">
        <v>6.5535143496360808</v>
      </c>
      <c r="X40" s="295">
        <v>69.383642994104619</v>
      </c>
      <c r="Y40" s="295">
        <v>28.689766037485171</v>
      </c>
      <c r="DA40" s="122" t="s">
        <v>1293</v>
      </c>
    </row>
    <row r="41" spans="1:105" ht="12" customHeight="1" x14ac:dyDescent="0.25">
      <c r="A41" s="59" t="s">
        <v>32</v>
      </c>
      <c r="B41" s="295">
        <v>379.38639052557312</v>
      </c>
      <c r="C41" s="295">
        <v>207.16825705505209</v>
      </c>
      <c r="D41" s="295">
        <v>218.00867421954601</v>
      </c>
      <c r="E41" s="295">
        <v>245.2157499049392</v>
      </c>
      <c r="F41" s="295">
        <v>210.2563822444389</v>
      </c>
      <c r="G41" s="295">
        <v>111.09949776401641</v>
      </c>
      <c r="H41" s="295">
        <v>109.2291335093465</v>
      </c>
      <c r="I41" s="295">
        <v>103.0367298436264</v>
      </c>
      <c r="J41" s="295">
        <v>14.9904288086633</v>
      </c>
      <c r="K41" s="295">
        <v>20.282668216207039</v>
      </c>
      <c r="L41" s="295">
        <v>10.564075627856379</v>
      </c>
      <c r="M41" s="295">
        <v>16.152096710836759</v>
      </c>
      <c r="N41" s="295">
        <v>14.84756991125867</v>
      </c>
      <c r="O41" s="295">
        <v>11.535245430074079</v>
      </c>
      <c r="P41" s="295">
        <v>10.308526305811681</v>
      </c>
      <c r="Q41" s="295">
        <v>12.125745708736</v>
      </c>
      <c r="R41" s="295">
        <v>8.7172816787676748</v>
      </c>
      <c r="S41" s="295">
        <v>8.4206780571406394</v>
      </c>
      <c r="T41" s="295">
        <v>6.365732688763198</v>
      </c>
      <c r="U41" s="295">
        <v>5.6894892925221088</v>
      </c>
      <c r="V41" s="295">
        <v>4.2138612382966558</v>
      </c>
      <c r="W41" s="295">
        <v>5.9554016202273869</v>
      </c>
      <c r="X41" s="295">
        <v>4.0475640873928427</v>
      </c>
      <c r="Y41" s="295">
        <v>3.2784576191151871</v>
      </c>
      <c r="DA41" s="122" t="s">
        <v>1294</v>
      </c>
    </row>
    <row r="42" spans="1:105" ht="12" customHeight="1" x14ac:dyDescent="0.25">
      <c r="A42" s="59" t="s">
        <v>35</v>
      </c>
      <c r="B42" s="295">
        <v>117.64828908297569</v>
      </c>
      <c r="C42" s="295">
        <v>112.3210454685081</v>
      </c>
      <c r="D42" s="295">
        <v>94.671649916848068</v>
      </c>
      <c r="E42" s="295">
        <v>111.33947581589049</v>
      </c>
      <c r="F42" s="295">
        <v>116.024310506375</v>
      </c>
      <c r="G42" s="295">
        <v>125.66232412842039</v>
      </c>
      <c r="H42" s="295">
        <v>142.15707001609479</v>
      </c>
      <c r="I42" s="295">
        <v>139.45254187168331</v>
      </c>
      <c r="J42" s="295">
        <v>99.273438839360921</v>
      </c>
      <c r="K42" s="295">
        <v>97.129900919205269</v>
      </c>
      <c r="L42" s="295">
        <v>109.9635115597639</v>
      </c>
      <c r="M42" s="295">
        <v>173.95660168343721</v>
      </c>
      <c r="N42" s="295">
        <v>204.7358880915944</v>
      </c>
      <c r="O42" s="295">
        <v>219.77167269858501</v>
      </c>
      <c r="P42" s="295">
        <v>213.80912174000579</v>
      </c>
      <c r="Q42" s="295">
        <v>188.05127888613879</v>
      </c>
      <c r="R42" s="295">
        <v>150.76931039457139</v>
      </c>
      <c r="S42" s="295">
        <v>179.0045158236527</v>
      </c>
      <c r="T42" s="295">
        <v>163.87065115236649</v>
      </c>
      <c r="U42" s="295">
        <v>166.69915944574711</v>
      </c>
      <c r="V42" s="295">
        <v>198.4715687048521</v>
      </c>
      <c r="W42" s="295">
        <v>243.23439583322121</v>
      </c>
      <c r="X42" s="295">
        <v>164.89115896485379</v>
      </c>
      <c r="Y42" s="295">
        <v>161.76019335085789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129.38144115471798</v>
      </c>
      <c r="C44" s="261">
        <f t="shared" si="1"/>
        <v>120.16725109701434</v>
      </c>
      <c r="D44" s="261">
        <f t="shared" si="1"/>
        <v>109.58692470372185</v>
      </c>
      <c r="E44" s="261">
        <f t="shared" si="1"/>
        <v>79.163917260908832</v>
      </c>
      <c r="F44" s="261">
        <f t="shared" si="1"/>
        <v>78.728343718755752</v>
      </c>
      <c r="G44" s="261">
        <f t="shared" si="1"/>
        <v>72.465154144362401</v>
      </c>
      <c r="H44" s="261">
        <f t="shared" si="1"/>
        <v>75.586711051212347</v>
      </c>
      <c r="I44" s="261">
        <f t="shared" si="1"/>
        <v>76.098163828943683</v>
      </c>
      <c r="J44" s="261">
        <f t="shared" si="1"/>
        <v>89.228853231480542</v>
      </c>
      <c r="K44" s="261">
        <f t="shared" si="1"/>
        <v>77.580337236879359</v>
      </c>
      <c r="L44" s="261">
        <f t="shared" si="1"/>
        <v>87.904329867095356</v>
      </c>
      <c r="M44" s="261">
        <f t="shared" si="1"/>
        <v>118.66824907784957</v>
      </c>
      <c r="N44" s="261">
        <f t="shared" si="1"/>
        <v>138.5636167186745</v>
      </c>
      <c r="O44" s="261">
        <f t="shared" si="1"/>
        <v>145.67158496351055</v>
      </c>
      <c r="P44" s="261">
        <f t="shared" si="1"/>
        <v>137.72501338195528</v>
      </c>
      <c r="Q44" s="261">
        <f t="shared" si="1"/>
        <v>107.42127843340535</v>
      </c>
      <c r="R44" s="261">
        <f t="shared" si="1"/>
        <v>101.04048053198423</v>
      </c>
      <c r="S44" s="261">
        <f t="shared" si="1"/>
        <v>120.74607590010473</v>
      </c>
      <c r="T44" s="261">
        <f t="shared" si="1"/>
        <v>98.214898598321071</v>
      </c>
      <c r="U44" s="261">
        <f t="shared" si="1"/>
        <v>98.679788966161397</v>
      </c>
      <c r="V44" s="261">
        <f t="shared" si="1"/>
        <v>99.650428619536726</v>
      </c>
      <c r="W44" s="261">
        <f t="shared" si="1"/>
        <v>122.30251967669211</v>
      </c>
      <c r="X44" s="261">
        <f t="shared" si="1"/>
        <v>95.938746245378738</v>
      </c>
      <c r="Y44" s="261">
        <f t="shared" si="1"/>
        <v>73.477385308263507</v>
      </c>
      <c r="DA44" s="70"/>
    </row>
    <row r="45" spans="1:105" ht="12" customHeight="1" x14ac:dyDescent="0.25">
      <c r="A45" s="60" t="s">
        <v>1022</v>
      </c>
      <c r="B45" s="262">
        <v>60.858022231241407</v>
      </c>
      <c r="C45" s="262">
        <v>54.700236084414733</v>
      </c>
      <c r="D45" s="262">
        <v>47.900410817766819</v>
      </c>
      <c r="E45" s="262">
        <v>35.963208908374249</v>
      </c>
      <c r="F45" s="262">
        <v>31.965559437893329</v>
      </c>
      <c r="G45" s="262">
        <v>32.181429200694318</v>
      </c>
      <c r="H45" s="262">
        <v>33.186084497042557</v>
      </c>
      <c r="I45" s="262">
        <v>32.728134128744912</v>
      </c>
      <c r="J45" s="262">
        <v>33.001108508691942</v>
      </c>
      <c r="K45" s="262">
        <v>32.559921038096832</v>
      </c>
      <c r="L45" s="262">
        <v>40.106388490502617</v>
      </c>
      <c r="M45" s="262">
        <v>54.954496802223879</v>
      </c>
      <c r="N45" s="262">
        <v>62.196396224655217</v>
      </c>
      <c r="O45" s="262">
        <v>65.856354773853383</v>
      </c>
      <c r="P45" s="262">
        <v>61.910629219678533</v>
      </c>
      <c r="Q45" s="262">
        <v>48.035453348193329</v>
      </c>
      <c r="R45" s="262">
        <v>42.104344021698971</v>
      </c>
      <c r="S45" s="262">
        <v>51.253908943163751</v>
      </c>
      <c r="T45" s="262">
        <v>46.41230262387662</v>
      </c>
      <c r="U45" s="262">
        <v>47.504273346407111</v>
      </c>
      <c r="V45" s="262">
        <v>50.165538631990039</v>
      </c>
      <c r="W45" s="262">
        <v>64.844354053442515</v>
      </c>
      <c r="X45" s="262">
        <v>46.128040525562341</v>
      </c>
      <c r="Y45" s="262">
        <v>39.587744753525861</v>
      </c>
      <c r="DA45" s="72" t="s">
        <v>1297</v>
      </c>
    </row>
    <row r="46" spans="1:105" ht="12" customHeight="1" x14ac:dyDescent="0.25">
      <c r="A46" s="60" t="s">
        <v>1024</v>
      </c>
      <c r="B46" s="262">
        <v>68.523418923476569</v>
      </c>
      <c r="C46" s="262">
        <v>65.467015012599603</v>
      </c>
      <c r="D46" s="262">
        <v>61.686513885955037</v>
      </c>
      <c r="E46" s="262">
        <v>43.200708352534583</v>
      </c>
      <c r="F46" s="262">
        <v>46.762784280862427</v>
      </c>
      <c r="G46" s="262">
        <v>40.283724943668084</v>
      </c>
      <c r="H46" s="262">
        <v>42.400626554169783</v>
      </c>
      <c r="I46" s="262">
        <v>43.370029700198778</v>
      </c>
      <c r="J46" s="262">
        <v>56.2277447227886</v>
      </c>
      <c r="K46" s="262">
        <v>45.02041619878252</v>
      </c>
      <c r="L46" s="262">
        <v>47.797941376592732</v>
      </c>
      <c r="M46" s="262">
        <v>63.713752275625687</v>
      </c>
      <c r="N46" s="262">
        <v>76.367220494019278</v>
      </c>
      <c r="O46" s="262">
        <v>79.815230189657171</v>
      </c>
      <c r="P46" s="262">
        <v>75.814384162276752</v>
      </c>
      <c r="Q46" s="262">
        <v>59.385825085212012</v>
      </c>
      <c r="R46" s="262">
        <v>58.936136510285252</v>
      </c>
      <c r="S46" s="262">
        <v>69.492166956940977</v>
      </c>
      <c r="T46" s="262">
        <v>51.802595974444458</v>
      </c>
      <c r="U46" s="262">
        <v>51.175515619754293</v>
      </c>
      <c r="V46" s="262">
        <v>49.484889987546687</v>
      </c>
      <c r="W46" s="262">
        <v>57.458165623249599</v>
      </c>
      <c r="X46" s="262">
        <v>49.810705719816397</v>
      </c>
      <c r="Y46" s="262">
        <v>33.889640554737653</v>
      </c>
      <c r="DA46" s="72" t="s">
        <v>1298</v>
      </c>
    </row>
    <row r="47" spans="1:105" ht="12" customHeight="1" x14ac:dyDescent="0.25">
      <c r="A47" s="64" t="s">
        <v>28</v>
      </c>
      <c r="B47" s="229">
        <v>35.201585208756008</v>
      </c>
      <c r="C47" s="229">
        <v>35.619938178126532</v>
      </c>
      <c r="D47" s="229">
        <v>32.713977415576721</v>
      </c>
      <c r="E47" s="229">
        <v>14.92284711984918</v>
      </c>
      <c r="F47" s="229">
        <v>17.311343563101989</v>
      </c>
      <c r="G47" s="229">
        <v>17.28463063348681</v>
      </c>
      <c r="H47" s="229">
        <v>16.660883413770058</v>
      </c>
      <c r="I47" s="229">
        <v>16.757972058725208</v>
      </c>
      <c r="J47" s="229">
        <v>33.438123397804958</v>
      </c>
      <c r="K47" s="229">
        <v>24.79984589435896</v>
      </c>
      <c r="L47" s="229">
        <v>29.374370569301959</v>
      </c>
      <c r="M47" s="229">
        <v>42.150158763516522</v>
      </c>
      <c r="N47" s="229">
        <v>53.538000961484236</v>
      </c>
      <c r="O47" s="229">
        <v>52.572631402576867</v>
      </c>
      <c r="P47" s="229">
        <v>51.837037441204671</v>
      </c>
      <c r="Q47" s="229">
        <v>41.534150835780999</v>
      </c>
      <c r="R47" s="229">
        <v>43.111427189753627</v>
      </c>
      <c r="S47" s="229">
        <v>47.455789790811131</v>
      </c>
      <c r="T47" s="229">
        <v>36.046698363166847</v>
      </c>
      <c r="U47" s="229">
        <v>32.830755926346647</v>
      </c>
      <c r="V47" s="229">
        <v>29.811683175173538</v>
      </c>
      <c r="W47" s="229">
        <v>33.605839362741953</v>
      </c>
      <c r="X47" s="229">
        <v>33.257007754813351</v>
      </c>
      <c r="Y47" s="229">
        <v>21.954912755225429</v>
      </c>
      <c r="DA47" s="73" t="s">
        <v>1299</v>
      </c>
    </row>
    <row r="48" spans="1:105" ht="12" customHeight="1" x14ac:dyDescent="0.25">
      <c r="A48" s="64" t="s">
        <v>30</v>
      </c>
      <c r="B48" s="229">
        <v>21.000860561520138</v>
      </c>
      <c r="C48" s="229">
        <v>18.90943960855542</v>
      </c>
      <c r="D48" s="229">
        <v>19.00626462646067</v>
      </c>
      <c r="E48" s="229">
        <v>19.83398564199176</v>
      </c>
      <c r="F48" s="229">
        <v>19.458027809622202</v>
      </c>
      <c r="G48" s="229">
        <v>15.70275636159907</v>
      </c>
      <c r="H48" s="229">
        <v>18.059665920814101</v>
      </c>
      <c r="I48" s="229">
        <v>19.194925235915932</v>
      </c>
      <c r="J48" s="229">
        <v>16.430547542994091</v>
      </c>
      <c r="K48" s="229">
        <v>14.13741195676756</v>
      </c>
      <c r="L48" s="229">
        <v>11.614099460949889</v>
      </c>
      <c r="M48" s="229">
        <v>11.24991372509276</v>
      </c>
      <c r="N48" s="229">
        <v>10.86973633530183</v>
      </c>
      <c r="O48" s="229">
        <v>13.151022924149361</v>
      </c>
      <c r="P48" s="229">
        <v>11.23434449928174</v>
      </c>
      <c r="Q48" s="229">
        <v>7.1714691362671843</v>
      </c>
      <c r="R48" s="229">
        <v>7.4431400357305613</v>
      </c>
      <c r="S48" s="229">
        <v>10.642580698707039</v>
      </c>
      <c r="T48" s="229">
        <v>7.9032339019678677</v>
      </c>
      <c r="U48" s="229">
        <v>11.7485722282373</v>
      </c>
      <c r="V48" s="229">
        <v>12.889385978559289</v>
      </c>
      <c r="W48" s="229">
        <v>16.289609339674289</v>
      </c>
      <c r="X48" s="229">
        <v>8.8518511529848976</v>
      </c>
      <c r="Y48" s="229">
        <v>5.7855982430264392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3.5379546927496591E-2</v>
      </c>
      <c r="L49" s="229">
        <v>5.6053563983077787E-2</v>
      </c>
      <c r="M49" s="229">
        <v>7.8825381208381562E-2</v>
      </c>
      <c r="N49" s="229">
        <v>9.7891756560658696E-2</v>
      </c>
      <c r="O49" s="229">
        <v>0.12718347285160089</v>
      </c>
      <c r="P49" s="229">
        <v>9.5593324511058564E-2</v>
      </c>
      <c r="Q49" s="229">
        <v>0.13784287771984871</v>
      </c>
      <c r="R49" s="229">
        <v>0.164516298953931</v>
      </c>
      <c r="S49" s="229">
        <v>0.18647222504404631</v>
      </c>
      <c r="T49" s="229">
        <v>0.14384768556115821</v>
      </c>
      <c r="U49" s="229">
        <v>0.14503712053494089</v>
      </c>
      <c r="V49" s="229">
        <v>0.1147794390302295</v>
      </c>
      <c r="W49" s="229">
        <v>0.15232727121609721</v>
      </c>
      <c r="X49" s="229">
        <v>0.19216104742435819</v>
      </c>
      <c r="Y49" s="229">
        <v>0.1520071667965503</v>
      </c>
      <c r="DA49" s="73" t="s">
        <v>1301</v>
      </c>
    </row>
    <row r="50" spans="1:105" ht="12" customHeight="1" x14ac:dyDescent="0.25">
      <c r="A50" s="64" t="s">
        <v>159</v>
      </c>
      <c r="B50" s="229">
        <v>0.42159055693409447</v>
      </c>
      <c r="C50" s="229">
        <v>2.148195325425355</v>
      </c>
      <c r="D50" s="229">
        <v>1.8471555202151231</v>
      </c>
      <c r="E50" s="229">
        <v>1.4282563923504239</v>
      </c>
      <c r="F50" s="229">
        <v>1.5980807479196319</v>
      </c>
      <c r="G50" s="229">
        <v>1.5425981634299499</v>
      </c>
      <c r="H50" s="229">
        <v>1.6369376392048469</v>
      </c>
      <c r="I50" s="229">
        <v>1.487774250406527</v>
      </c>
      <c r="J50" s="229">
        <v>1.8577373751576871</v>
      </c>
      <c r="K50" s="229">
        <v>1.7920687477950961</v>
      </c>
      <c r="L50" s="229">
        <v>1.723165724439446</v>
      </c>
      <c r="M50" s="229">
        <v>2.147426916361896</v>
      </c>
      <c r="N50" s="229">
        <v>2.464789005241486</v>
      </c>
      <c r="O50" s="229">
        <v>2.9072683239799151</v>
      </c>
      <c r="P50" s="229">
        <v>1.7843313269524601</v>
      </c>
      <c r="Q50" s="229">
        <v>1.141647305381398</v>
      </c>
      <c r="R50" s="229">
        <v>0.93632421046933267</v>
      </c>
      <c r="S50" s="229">
        <v>1.1249869597813871</v>
      </c>
      <c r="T50" s="229">
        <v>0.83011222022516795</v>
      </c>
      <c r="U50" s="229">
        <v>0.87039075947305489</v>
      </c>
      <c r="V50" s="229">
        <v>0.81291570345870845</v>
      </c>
      <c r="W50" s="229">
        <v>0.1602006388828715</v>
      </c>
      <c r="X50" s="229">
        <v>1.9147015383254331</v>
      </c>
      <c r="Y50" s="229">
        <v>0.81002922279282297</v>
      </c>
      <c r="DA50" s="73" t="s">
        <v>1302</v>
      </c>
    </row>
    <row r="51" spans="1:105" ht="12" customHeight="1" x14ac:dyDescent="0.25">
      <c r="A51" s="64" t="s">
        <v>32</v>
      </c>
      <c r="B51" s="229">
        <v>7.5642209606578179</v>
      </c>
      <c r="C51" s="229">
        <v>4.2938373184995546</v>
      </c>
      <c r="D51" s="229">
        <v>4.3456841506407198</v>
      </c>
      <c r="E51" s="229">
        <v>2.9334001926746112</v>
      </c>
      <c r="F51" s="229">
        <v>3.6155188696625609</v>
      </c>
      <c r="G51" s="229">
        <v>1.9083008591626669</v>
      </c>
      <c r="H51" s="229">
        <v>1.839110824835734</v>
      </c>
      <c r="I51" s="229">
        <v>1.698377145881155</v>
      </c>
      <c r="J51" s="229">
        <v>0.39159348255414461</v>
      </c>
      <c r="K51" s="229">
        <v>0.5094390639074281</v>
      </c>
      <c r="L51" s="229">
        <v>0.29894523918356708</v>
      </c>
      <c r="M51" s="229">
        <v>0.5044694460606749</v>
      </c>
      <c r="N51" s="229">
        <v>0.48727225195057788</v>
      </c>
      <c r="O51" s="229">
        <v>0.37305880006180608</v>
      </c>
      <c r="P51" s="229">
        <v>0.33987828187102948</v>
      </c>
      <c r="Q51" s="229">
        <v>0.41167700486622311</v>
      </c>
      <c r="R51" s="229">
        <v>0.29246178006977103</v>
      </c>
      <c r="S51" s="229">
        <v>0.26523471788563557</v>
      </c>
      <c r="T51" s="229">
        <v>0.19065115569631169</v>
      </c>
      <c r="U51" s="229">
        <v>0.1489357429279119</v>
      </c>
      <c r="V51" s="229">
        <v>0.1059196324405364</v>
      </c>
      <c r="W51" s="229">
        <v>0.14557977498248631</v>
      </c>
      <c r="X51" s="229">
        <v>0.1116960258956184</v>
      </c>
      <c r="Y51" s="229">
        <v>9.2564243071947605E-2</v>
      </c>
      <c r="DA51" s="73" t="s">
        <v>1303</v>
      </c>
    </row>
    <row r="52" spans="1:105" ht="12" customHeight="1" x14ac:dyDescent="0.25">
      <c r="A52" s="64" t="s">
        <v>33</v>
      </c>
      <c r="B52" s="229">
        <v>0.55296771485385454</v>
      </c>
      <c r="C52" s="229">
        <v>0.61541442598158191</v>
      </c>
      <c r="D52" s="229">
        <v>0.37826322292798148</v>
      </c>
      <c r="E52" s="229">
        <v>0.2788849002679451</v>
      </c>
      <c r="F52" s="229">
        <v>0</v>
      </c>
      <c r="G52" s="229">
        <v>4.3980973232512467E-2</v>
      </c>
      <c r="H52" s="229">
        <v>4.3305968057769352E-2</v>
      </c>
      <c r="I52" s="229">
        <v>0</v>
      </c>
      <c r="J52" s="229">
        <v>0</v>
      </c>
      <c r="K52" s="229">
        <v>7.3283385439405324E-2</v>
      </c>
      <c r="L52" s="229">
        <v>0</v>
      </c>
      <c r="M52" s="229">
        <v>4.9615294906533068E-2</v>
      </c>
      <c r="N52" s="229">
        <v>6.0657010799675358E-2</v>
      </c>
      <c r="O52" s="229">
        <v>5.943773274086097E-2</v>
      </c>
      <c r="P52" s="229">
        <v>0</v>
      </c>
      <c r="Q52" s="229">
        <v>0</v>
      </c>
      <c r="R52" s="229">
        <v>0</v>
      </c>
      <c r="S52" s="229">
        <v>1.1150655472233069E-2</v>
      </c>
      <c r="T52" s="229">
        <v>1.1419773777595611E-2</v>
      </c>
      <c r="U52" s="229">
        <v>1.069175525282106E-2</v>
      </c>
      <c r="V52" s="229">
        <v>3.668158277424742E-3</v>
      </c>
      <c r="W52" s="229">
        <v>3.5518202712491961E-3</v>
      </c>
      <c r="X52" s="229">
        <v>7.0447803527537295E-2</v>
      </c>
      <c r="Y52" s="229">
        <v>0.28011476857214562</v>
      </c>
      <c r="DA52" s="73" t="s">
        <v>1304</v>
      </c>
    </row>
    <row r="53" spans="1:105" ht="12" customHeight="1" x14ac:dyDescent="0.25">
      <c r="A53" s="64" t="s">
        <v>35</v>
      </c>
      <c r="B53" s="229">
        <v>2.3456762722409481</v>
      </c>
      <c r="C53" s="229">
        <v>2.328002868496422</v>
      </c>
      <c r="D53" s="229">
        <v>1.8871409132296231</v>
      </c>
      <c r="E53" s="229">
        <v>1.33190155990076</v>
      </c>
      <c r="F53" s="229">
        <v>1.995126518859724</v>
      </c>
      <c r="G53" s="229">
        <v>2.1584392902297211</v>
      </c>
      <c r="H53" s="229">
        <v>2.3935244919905951</v>
      </c>
      <c r="I53" s="229">
        <v>2.2986270081489022</v>
      </c>
      <c r="J53" s="229">
        <v>2.59331018054431</v>
      </c>
      <c r="K53" s="229">
        <v>2.4396083037123462</v>
      </c>
      <c r="L53" s="229">
        <v>3.1117789594402039</v>
      </c>
      <c r="M53" s="229">
        <v>5.433089713421781</v>
      </c>
      <c r="N53" s="229">
        <v>6.7190872204511214</v>
      </c>
      <c r="O53" s="229">
        <v>7.1075866570429422</v>
      </c>
      <c r="P53" s="229">
        <v>7.0494147067731694</v>
      </c>
      <c r="Q53" s="229">
        <v>6.3844640249493088</v>
      </c>
      <c r="R53" s="229">
        <v>5.0582581271047768</v>
      </c>
      <c r="S53" s="229">
        <v>5.6382885003518579</v>
      </c>
      <c r="T53" s="229">
        <v>4.9078606586881159</v>
      </c>
      <c r="U53" s="229">
        <v>4.3637419601338161</v>
      </c>
      <c r="V53" s="229">
        <v>4.9887821212670538</v>
      </c>
      <c r="W53" s="229">
        <v>5.9458640863333274</v>
      </c>
      <c r="X53" s="229">
        <v>4.5503139083241111</v>
      </c>
      <c r="Y53" s="229">
        <v>4.5671506532194019</v>
      </c>
      <c r="DA53" s="73" t="s">
        <v>1305</v>
      </c>
    </row>
    <row r="54" spans="1:105" ht="12" customHeight="1" x14ac:dyDescent="0.25">
      <c r="A54" s="64" t="s">
        <v>36</v>
      </c>
      <c r="B54" s="229">
        <v>7.9101710149717674E-2</v>
      </c>
      <c r="C54" s="229">
        <v>0.13988313755943119</v>
      </c>
      <c r="D54" s="229">
        <v>0.2180742175367234</v>
      </c>
      <c r="E54" s="229">
        <v>0.49769861426408912</v>
      </c>
      <c r="F54" s="229">
        <v>0.47957267918926849</v>
      </c>
      <c r="G54" s="229">
        <v>0.42646345329014768</v>
      </c>
      <c r="H54" s="229">
        <v>0.35705393074125891</v>
      </c>
      <c r="I54" s="229">
        <v>0.43315740793603841</v>
      </c>
      <c r="J54" s="229">
        <v>0.43258681618412642</v>
      </c>
      <c r="K54" s="229">
        <v>0.25213291520269171</v>
      </c>
      <c r="L54" s="229">
        <v>0.32695398982450963</v>
      </c>
      <c r="M54" s="229">
        <v>0.43486195099377961</v>
      </c>
      <c r="N54" s="229">
        <v>0.51376225562862676</v>
      </c>
      <c r="O54" s="229">
        <v>0.54075471484066417</v>
      </c>
      <c r="P54" s="229">
        <v>0.54275190344814472</v>
      </c>
      <c r="Q54" s="229">
        <v>0.446492910166635</v>
      </c>
      <c r="R54" s="229">
        <v>0.42756982883891809</v>
      </c>
      <c r="S54" s="229">
        <v>0.47762833620698958</v>
      </c>
      <c r="T54" s="229">
        <v>0.35999091321222171</v>
      </c>
      <c r="U54" s="229">
        <v>0.33234130004598239</v>
      </c>
      <c r="V54" s="229">
        <v>0.1471165459367558</v>
      </c>
      <c r="W54" s="229">
        <v>0.31516524603131568</v>
      </c>
      <c r="X54" s="229">
        <v>0.35138541953355601</v>
      </c>
      <c r="Y54" s="229">
        <v>0.1516500926291828</v>
      </c>
      <c r="DA54" s="73" t="s">
        <v>1306</v>
      </c>
    </row>
    <row r="55" spans="1:105" ht="12" customHeight="1" x14ac:dyDescent="0.25">
      <c r="A55" s="64" t="s">
        <v>38</v>
      </c>
      <c r="B55" s="229">
        <v>1.357415938364005</v>
      </c>
      <c r="C55" s="229">
        <v>1.412304149955304</v>
      </c>
      <c r="D55" s="229">
        <v>1.2899538193674831</v>
      </c>
      <c r="E55" s="229">
        <v>1.9737339312358071</v>
      </c>
      <c r="F55" s="229">
        <v>2.305114092507047</v>
      </c>
      <c r="G55" s="229">
        <v>1.216555209237197</v>
      </c>
      <c r="H55" s="229">
        <v>1.410144364755415</v>
      </c>
      <c r="I55" s="229">
        <v>1.499196593185016</v>
      </c>
      <c r="J55" s="229">
        <v>1.0838459275492791</v>
      </c>
      <c r="K55" s="229">
        <v>0.98124638467152825</v>
      </c>
      <c r="L55" s="229">
        <v>1.292573869470079</v>
      </c>
      <c r="M55" s="229">
        <v>1.665391084063379</v>
      </c>
      <c r="N55" s="229">
        <v>1.616023696601073</v>
      </c>
      <c r="O55" s="229">
        <v>2.9762861614131619</v>
      </c>
      <c r="P55" s="229">
        <v>2.931032678234482</v>
      </c>
      <c r="Q55" s="229">
        <v>2.1580809900804039</v>
      </c>
      <c r="R55" s="229">
        <v>1.502439039364333</v>
      </c>
      <c r="S55" s="229">
        <v>3.6900350726806641</v>
      </c>
      <c r="T55" s="229">
        <v>1.4087813021491711</v>
      </c>
      <c r="U55" s="229">
        <v>0.72504882680182026</v>
      </c>
      <c r="V55" s="229">
        <v>0.61063923340314563</v>
      </c>
      <c r="W55" s="229">
        <v>0.8400280831160104</v>
      </c>
      <c r="X55" s="229">
        <v>0.51114106898753475</v>
      </c>
      <c r="Y55" s="229">
        <v>9.5613409403740246E-2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4410.7737800000004</v>
      </c>
      <c r="C59" s="279">
        <v>4243.9078499999996</v>
      </c>
      <c r="D59" s="279">
        <v>3438.06819</v>
      </c>
      <c r="E59" s="279">
        <v>4636.0386600000002</v>
      </c>
      <c r="F59" s="279">
        <v>4788.5941800000001</v>
      </c>
      <c r="G59" s="279">
        <v>4886.7791800000005</v>
      </c>
      <c r="H59" s="279">
        <v>5210.7690300000004</v>
      </c>
      <c r="I59" s="279">
        <v>5245.6992399999999</v>
      </c>
      <c r="J59" s="279">
        <v>5051.9318800000001</v>
      </c>
      <c r="K59" s="279">
        <v>4124.5509199999997</v>
      </c>
      <c r="L59" s="279">
        <v>4335.4171399999996</v>
      </c>
      <c r="M59" s="279">
        <v>4658.5706799999998</v>
      </c>
      <c r="N59" s="279">
        <v>4694.3611600000004</v>
      </c>
      <c r="O59" s="279">
        <v>4757.1623099999997</v>
      </c>
      <c r="P59" s="279">
        <v>4838.0958300000002</v>
      </c>
      <c r="Q59" s="279">
        <v>5141.1334900000002</v>
      </c>
      <c r="R59" s="279">
        <v>4902.8106399999997</v>
      </c>
      <c r="S59" s="279">
        <v>5174.5793899999999</v>
      </c>
      <c r="T59" s="279">
        <v>4620.0209199999999</v>
      </c>
      <c r="U59" s="279">
        <v>4496.1709899999996</v>
      </c>
      <c r="V59" s="279">
        <v>4866.95975</v>
      </c>
      <c r="W59" s="279">
        <v>4553.4742699999997</v>
      </c>
      <c r="X59" s="279">
        <v>4059.63915</v>
      </c>
      <c r="Y59" s="279">
        <v>3047.1940100000002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2756.3871442215859</v>
      </c>
      <c r="C61" s="223">
        <f t="shared" si="2"/>
        <v>2463.1654247936858</v>
      </c>
      <c r="D61" s="223">
        <f t="shared" si="2"/>
        <v>2355.4254978016334</v>
      </c>
      <c r="E61" s="223">
        <f t="shared" si="2"/>
        <v>1831.1574485692392</v>
      </c>
      <c r="F61" s="223">
        <f t="shared" si="2"/>
        <v>1985.2416337471639</v>
      </c>
      <c r="G61" s="223">
        <f t="shared" si="2"/>
        <v>1806.3738095011272</v>
      </c>
      <c r="H61" s="223">
        <f t="shared" si="2"/>
        <v>1941.9695343466601</v>
      </c>
      <c r="I61" s="223">
        <f t="shared" si="2"/>
        <v>1884.1936068351415</v>
      </c>
      <c r="J61" s="223">
        <f t="shared" si="2"/>
        <v>2231.0851288467825</v>
      </c>
      <c r="K61" s="223">
        <f t="shared" si="2"/>
        <v>3081.1400443806656</v>
      </c>
      <c r="L61" s="223">
        <f t="shared" si="2"/>
        <v>3266.2437137015445</v>
      </c>
      <c r="M61" s="223">
        <f t="shared" si="2"/>
        <v>2111.3378839562301</v>
      </c>
      <c r="N61" s="223">
        <f t="shared" si="2"/>
        <v>1133.1137411082295</v>
      </c>
      <c r="O61" s="223">
        <f t="shared" si="2"/>
        <v>1305.8581349792998</v>
      </c>
      <c r="P61" s="223">
        <f t="shared" si="2"/>
        <v>1252.7373799849938</v>
      </c>
      <c r="Q61" s="223">
        <f t="shared" si="2"/>
        <v>1825.0259842123673</v>
      </c>
      <c r="R61" s="223">
        <f t="shared" si="2"/>
        <v>1826.9512917611596</v>
      </c>
      <c r="S61" s="223">
        <f t="shared" si="2"/>
        <v>1732.124961192894</v>
      </c>
      <c r="T61" s="223">
        <f t="shared" si="2"/>
        <v>2843.5952208732715</v>
      </c>
      <c r="U61" s="223">
        <f t="shared" si="2"/>
        <v>3029.7275335208778</v>
      </c>
      <c r="V61" s="223">
        <f t="shared" si="2"/>
        <v>2929.2526652266602</v>
      </c>
      <c r="W61" s="223">
        <f t="shared" si="2"/>
        <v>2644.7644070455426</v>
      </c>
      <c r="X61" s="223">
        <f t="shared" si="2"/>
        <v>2041.6134105681638</v>
      </c>
      <c r="Y61" s="223">
        <f t="shared" si="2"/>
        <v>2452.4875668451878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42.634795158878362</v>
      </c>
      <c r="C66" s="260">
        <v>48.761032332282042</v>
      </c>
      <c r="D66" s="260">
        <v>44.491060087122612</v>
      </c>
      <c r="E66" s="260">
        <v>36.528256038355437</v>
      </c>
      <c r="F66" s="260">
        <v>33.542082992419189</v>
      </c>
      <c r="G66" s="260">
        <v>32.993141653341667</v>
      </c>
      <c r="H66" s="260">
        <v>35.019977255011632</v>
      </c>
      <c r="I66" s="260">
        <v>32.589408089170483</v>
      </c>
      <c r="J66" s="260">
        <v>33.169237496254063</v>
      </c>
      <c r="K66" s="260">
        <v>54.751861406459739</v>
      </c>
      <c r="L66" s="260">
        <v>61.718245446953652</v>
      </c>
      <c r="M66" s="260">
        <v>38.765108912593497</v>
      </c>
      <c r="N66" s="260">
        <v>19.584607159966041</v>
      </c>
      <c r="O66" s="260">
        <v>23.433235370906061</v>
      </c>
      <c r="P66" s="260">
        <v>20.79436487063316</v>
      </c>
      <c r="Q66" s="260">
        <v>28.92175412810689</v>
      </c>
      <c r="R66" s="260">
        <v>25.72904385198618</v>
      </c>
      <c r="S66" s="260">
        <v>25.330395845247331</v>
      </c>
      <c r="T66" s="260">
        <v>47.67675047456035</v>
      </c>
      <c r="U66" s="260">
        <v>52.401943923700863</v>
      </c>
      <c r="V66" s="260">
        <v>53.863303807478523</v>
      </c>
      <c r="W66" s="260">
        <v>50.074542790886341</v>
      </c>
      <c r="X66" s="260">
        <v>38.909604422797983</v>
      </c>
      <c r="Y66" s="260">
        <v>51.721362580217587</v>
      </c>
      <c r="DA66" s="68" t="s">
        <v>1316</v>
      </c>
    </row>
    <row r="67" spans="1:105" ht="12" customHeight="1" x14ac:dyDescent="0.25">
      <c r="A67" s="37" t="s">
        <v>159</v>
      </c>
      <c r="B67" s="226">
        <v>6.495371839932389</v>
      </c>
      <c r="C67" s="226">
        <v>23.401158121497009</v>
      </c>
      <c r="D67" s="226">
        <v>22.007333564663369</v>
      </c>
      <c r="E67" s="226">
        <v>18.901713630425711</v>
      </c>
      <c r="F67" s="226">
        <v>14.917858363164431</v>
      </c>
      <c r="G67" s="226">
        <v>13.751592724332671</v>
      </c>
      <c r="H67" s="226">
        <v>14.22306351649639</v>
      </c>
      <c r="I67" s="226">
        <v>12.80521499973198</v>
      </c>
      <c r="J67" s="226">
        <v>13.84387190456666</v>
      </c>
      <c r="K67" s="226">
        <v>23.1868118752522</v>
      </c>
      <c r="L67" s="226">
        <v>21.996273397153651</v>
      </c>
      <c r="M67" s="226">
        <v>10.98147294704626</v>
      </c>
      <c r="N67" s="226">
        <v>5.2561601674044258</v>
      </c>
      <c r="O67" s="226">
        <v>6.8025650946812686</v>
      </c>
      <c r="P67" s="226">
        <v>4.2002607411503634</v>
      </c>
      <c r="Q67" s="226">
        <v>4.3871849907654354</v>
      </c>
      <c r="R67" s="226">
        <v>4.0187498167872118</v>
      </c>
      <c r="S67" s="226">
        <v>4.2133970706913173</v>
      </c>
      <c r="T67" s="226">
        <v>6.8973928641248863</v>
      </c>
      <c r="U67" s="226">
        <v>8.7139876294615917</v>
      </c>
      <c r="V67" s="226">
        <v>7.5471571991663051</v>
      </c>
      <c r="W67" s="226">
        <v>1.3137714891457599</v>
      </c>
      <c r="X67" s="226">
        <v>11.52360424483977</v>
      </c>
      <c r="Y67" s="226">
        <v>7.791410385867513</v>
      </c>
      <c r="DA67" s="69" t="s">
        <v>1317</v>
      </c>
    </row>
    <row r="68" spans="1:105" ht="12" customHeight="1" x14ac:dyDescent="0.25">
      <c r="A68" s="37" t="s">
        <v>35</v>
      </c>
      <c r="B68" s="226">
        <v>36.139423318945973</v>
      </c>
      <c r="C68" s="226">
        <v>25.35987421078503</v>
      </c>
      <c r="D68" s="226">
        <v>22.48372652245925</v>
      </c>
      <c r="E68" s="226">
        <v>17.62654240792973</v>
      </c>
      <c r="F68" s="226">
        <v>18.624224629254758</v>
      </c>
      <c r="G68" s="226">
        <v>19.241548929008999</v>
      </c>
      <c r="H68" s="226">
        <v>20.79691373851524</v>
      </c>
      <c r="I68" s="226">
        <v>19.784193089438499</v>
      </c>
      <c r="J68" s="226">
        <v>19.325365591687412</v>
      </c>
      <c r="K68" s="226">
        <v>31.565049531207539</v>
      </c>
      <c r="L68" s="226">
        <v>39.721972049800002</v>
      </c>
      <c r="M68" s="226">
        <v>27.783635965547241</v>
      </c>
      <c r="N68" s="226">
        <v>14.32844699256162</v>
      </c>
      <c r="O68" s="226">
        <v>16.630670276224791</v>
      </c>
      <c r="P68" s="226">
        <v>16.59410412948279</v>
      </c>
      <c r="Q68" s="226">
        <v>24.53456913734146</v>
      </c>
      <c r="R68" s="226">
        <v>21.71029403519897</v>
      </c>
      <c r="S68" s="226">
        <v>21.116998774556009</v>
      </c>
      <c r="T68" s="226">
        <v>40.779357610435461</v>
      </c>
      <c r="U68" s="226">
        <v>43.687956294239271</v>
      </c>
      <c r="V68" s="226">
        <v>46.316146608312209</v>
      </c>
      <c r="W68" s="226">
        <v>48.760771301740583</v>
      </c>
      <c r="X68" s="226">
        <v>27.386000177958209</v>
      </c>
      <c r="Y68" s="226">
        <v>43.929952194350079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1500.6781813516891</v>
      </c>
      <c r="C72" s="261">
        <f t="shared" si="3"/>
        <v>1346.749523241228</v>
      </c>
      <c r="D72" s="261">
        <f t="shared" si="3"/>
        <v>1282.816444557975</v>
      </c>
      <c r="E72" s="261">
        <f t="shared" si="3"/>
        <v>917.41855313658846</v>
      </c>
      <c r="F72" s="261">
        <f t="shared" si="3"/>
        <v>1123.28778558421</v>
      </c>
      <c r="G72" s="261">
        <f t="shared" si="3"/>
        <v>985.14654910339596</v>
      </c>
      <c r="H72" s="261">
        <f t="shared" si="3"/>
        <v>1080.5299752825699</v>
      </c>
      <c r="I72" s="261">
        <f t="shared" si="3"/>
        <v>1055.7538117360341</v>
      </c>
      <c r="J72" s="261">
        <f t="shared" si="3"/>
        <v>1345.4482667598261</v>
      </c>
      <c r="K72" s="261">
        <f t="shared" si="3"/>
        <v>1845.442432265985</v>
      </c>
      <c r="L72" s="261">
        <f t="shared" si="3"/>
        <v>1966.2246946702101</v>
      </c>
      <c r="M72" s="261">
        <f t="shared" si="3"/>
        <v>1275.929249437927</v>
      </c>
      <c r="N72" s="261">
        <f t="shared" si="3"/>
        <v>686.37843120875607</v>
      </c>
      <c r="O72" s="261">
        <f t="shared" si="3"/>
        <v>799.52010654664923</v>
      </c>
      <c r="P72" s="261">
        <f t="shared" si="3"/>
        <v>768.11233675384528</v>
      </c>
      <c r="Q72" s="261">
        <f t="shared" si="3"/>
        <v>1117.4955207263611</v>
      </c>
      <c r="R72" s="261">
        <f t="shared" si="3"/>
        <v>1115.4207323508699</v>
      </c>
      <c r="S72" s="261">
        <f t="shared" si="3"/>
        <v>1057.8127262959181</v>
      </c>
      <c r="T72" s="261">
        <f t="shared" si="3"/>
        <v>1676.3696842882</v>
      </c>
      <c r="U72" s="261">
        <f t="shared" si="3"/>
        <v>1748.615559131681</v>
      </c>
      <c r="V72" s="261">
        <f t="shared" si="3"/>
        <v>1682.2037522032031</v>
      </c>
      <c r="W72" s="261">
        <f t="shared" si="3"/>
        <v>1521.3946270743841</v>
      </c>
      <c r="X72" s="261">
        <f t="shared" si="3"/>
        <v>1168.672123459125</v>
      </c>
      <c r="Y72" s="261">
        <f t="shared" si="3"/>
        <v>1400.423150852766</v>
      </c>
      <c r="DA72" s="70"/>
    </row>
    <row r="73" spans="1:105" ht="12" customHeight="1" x14ac:dyDescent="0.25">
      <c r="A73" s="60" t="s">
        <v>1052</v>
      </c>
      <c r="B73" s="262">
        <v>1500.6781813516891</v>
      </c>
      <c r="C73" s="262">
        <v>1346.749523241228</v>
      </c>
      <c r="D73" s="262">
        <v>1282.816444557975</v>
      </c>
      <c r="E73" s="262">
        <v>917.41855313658846</v>
      </c>
      <c r="F73" s="262">
        <v>1123.28778558421</v>
      </c>
      <c r="G73" s="262">
        <v>985.14654910339596</v>
      </c>
      <c r="H73" s="262">
        <v>1080.5299752825699</v>
      </c>
      <c r="I73" s="262">
        <v>1055.7538117360341</v>
      </c>
      <c r="J73" s="262">
        <v>1345.4482667598261</v>
      </c>
      <c r="K73" s="262">
        <v>1845.442432265985</v>
      </c>
      <c r="L73" s="262">
        <v>1966.2246946702101</v>
      </c>
      <c r="M73" s="262">
        <v>1275.929249437927</v>
      </c>
      <c r="N73" s="262">
        <v>686.37843120875607</v>
      </c>
      <c r="O73" s="262">
        <v>799.52010654664923</v>
      </c>
      <c r="P73" s="262">
        <v>768.11233675384528</v>
      </c>
      <c r="Q73" s="262">
        <v>1117.4955207263611</v>
      </c>
      <c r="R73" s="262">
        <v>1115.4207323508699</v>
      </c>
      <c r="S73" s="262">
        <v>1057.8127262959181</v>
      </c>
      <c r="T73" s="262">
        <v>1676.3696842882</v>
      </c>
      <c r="U73" s="262">
        <v>1748.615559131681</v>
      </c>
      <c r="V73" s="262">
        <v>1682.2037522032031</v>
      </c>
      <c r="W73" s="262">
        <v>1521.3946270743841</v>
      </c>
      <c r="X73" s="262">
        <v>1168.672123459125</v>
      </c>
      <c r="Y73" s="262">
        <v>1400.423150852766</v>
      </c>
      <c r="DA73" s="72" t="s">
        <v>1322</v>
      </c>
    </row>
    <row r="74" spans="1:105" ht="12" customHeight="1" x14ac:dyDescent="0.25">
      <c r="A74" s="64" t="s">
        <v>28</v>
      </c>
      <c r="B74" s="229">
        <v>770.92257948725671</v>
      </c>
      <c r="C74" s="229">
        <v>732.75274197306123</v>
      </c>
      <c r="D74" s="229">
        <v>680.31123096348222</v>
      </c>
      <c r="E74" s="229">
        <v>316.90445215969072</v>
      </c>
      <c r="F74" s="229">
        <v>415.83539294178382</v>
      </c>
      <c r="G74" s="229">
        <v>422.69909857933521</v>
      </c>
      <c r="H74" s="229">
        <v>424.58296978859897</v>
      </c>
      <c r="I74" s="229">
        <v>407.93822370575879</v>
      </c>
      <c r="J74" s="229">
        <v>800.12572780718574</v>
      </c>
      <c r="K74" s="229">
        <v>1016.576295630627</v>
      </c>
      <c r="L74" s="229">
        <v>1208.349379499417</v>
      </c>
      <c r="M74" s="229">
        <v>844.0975223397312</v>
      </c>
      <c r="N74" s="229">
        <v>481.19243927274141</v>
      </c>
      <c r="O74" s="229">
        <v>526.62725848872878</v>
      </c>
      <c r="P74" s="229">
        <v>525.18619519661036</v>
      </c>
      <c r="Q74" s="229">
        <v>781.57081171405935</v>
      </c>
      <c r="R74" s="229">
        <v>815.92351545293832</v>
      </c>
      <c r="S74" s="229">
        <v>722.37405416136494</v>
      </c>
      <c r="T74" s="229">
        <v>1166.4973775542919</v>
      </c>
      <c r="U74" s="229">
        <v>1121.7936924646081</v>
      </c>
      <c r="V74" s="229">
        <v>1013.427034179333</v>
      </c>
      <c r="W74" s="229">
        <v>889.82554333604367</v>
      </c>
      <c r="X74" s="229">
        <v>780.28482654587003</v>
      </c>
      <c r="Y74" s="229">
        <v>907.24385369948016</v>
      </c>
      <c r="DA74" s="73" t="s">
        <v>1323</v>
      </c>
    </row>
    <row r="75" spans="1:105" ht="12" customHeight="1" x14ac:dyDescent="0.25">
      <c r="A75" s="64" t="s">
        <v>30</v>
      </c>
      <c r="B75" s="229">
        <v>459.92353752046978</v>
      </c>
      <c r="C75" s="229">
        <v>388.9940418496189</v>
      </c>
      <c r="D75" s="229">
        <v>395.24925752037899</v>
      </c>
      <c r="E75" s="229">
        <v>421.19833457639112</v>
      </c>
      <c r="F75" s="229">
        <v>467.40084676804429</v>
      </c>
      <c r="G75" s="229">
        <v>384.01404693019259</v>
      </c>
      <c r="H75" s="229">
        <v>460.22929274637522</v>
      </c>
      <c r="I75" s="229">
        <v>467.26081637231528</v>
      </c>
      <c r="J75" s="229">
        <v>393.15913918697117</v>
      </c>
      <c r="K75" s="229">
        <v>579.50996703910755</v>
      </c>
      <c r="L75" s="229">
        <v>477.7596797852616</v>
      </c>
      <c r="M75" s="229">
        <v>225.29035667846421</v>
      </c>
      <c r="N75" s="229">
        <v>97.695745965529468</v>
      </c>
      <c r="O75" s="229">
        <v>131.73560014208721</v>
      </c>
      <c r="P75" s="229">
        <v>113.82059882951189</v>
      </c>
      <c r="Q75" s="229">
        <v>134.94945343112789</v>
      </c>
      <c r="R75" s="229">
        <v>140.86828898592299</v>
      </c>
      <c r="S75" s="229">
        <v>162.00181684792261</v>
      </c>
      <c r="T75" s="229">
        <v>255.75439747524649</v>
      </c>
      <c r="U75" s="229">
        <v>401.43681889837183</v>
      </c>
      <c r="V75" s="229">
        <v>438.16553825186662</v>
      </c>
      <c r="W75" s="229">
        <v>431.32118573052958</v>
      </c>
      <c r="X75" s="229">
        <v>207.68450344174519</v>
      </c>
      <c r="Y75" s="229">
        <v>239.0785381149357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1.450251300344787</v>
      </c>
      <c r="L76" s="229">
        <v>2.305829467830959</v>
      </c>
      <c r="M76" s="229">
        <v>1.5785541722103991</v>
      </c>
      <c r="N76" s="229">
        <v>0.87983810150110753</v>
      </c>
      <c r="O76" s="229">
        <v>1.274014289298657</v>
      </c>
      <c r="P76" s="229">
        <v>0.96850238486528384</v>
      </c>
      <c r="Q76" s="229">
        <v>2.5938647513094919</v>
      </c>
      <c r="R76" s="229">
        <v>3.113622669019442</v>
      </c>
      <c r="S76" s="229">
        <v>2.838488154708589</v>
      </c>
      <c r="T76" s="229">
        <v>4.6550157321982182</v>
      </c>
      <c r="U76" s="229">
        <v>4.9557715745057722</v>
      </c>
      <c r="V76" s="229">
        <v>3.9018456555328629</v>
      </c>
      <c r="W76" s="229">
        <v>4.0333673981979423</v>
      </c>
      <c r="X76" s="229">
        <v>4.5085339806822207</v>
      </c>
      <c r="Y76" s="229">
        <v>6.2813990350118347</v>
      </c>
      <c r="DA76" s="73" t="s">
        <v>1325</v>
      </c>
    </row>
    <row r="77" spans="1:105" ht="12" customHeight="1" x14ac:dyDescent="0.25">
      <c r="A77" s="64" t="s">
        <v>159</v>
      </c>
      <c r="B77" s="229">
        <v>9.2329273727780237</v>
      </c>
      <c r="C77" s="229">
        <v>44.191430291862787</v>
      </c>
      <c r="D77" s="229">
        <v>38.412958160819443</v>
      </c>
      <c r="E77" s="229">
        <v>30.330727503020992</v>
      </c>
      <c r="F77" s="229">
        <v>38.387461570590098</v>
      </c>
      <c r="G77" s="229">
        <v>37.724546562696183</v>
      </c>
      <c r="H77" s="229">
        <v>41.715425704132137</v>
      </c>
      <c r="I77" s="229">
        <v>36.216791796714247</v>
      </c>
      <c r="J77" s="229">
        <v>44.452957233545909</v>
      </c>
      <c r="K77" s="229">
        <v>73.459110065008133</v>
      </c>
      <c r="L77" s="229">
        <v>70.884454493710308</v>
      </c>
      <c r="M77" s="229">
        <v>43.00429209950385</v>
      </c>
      <c r="N77" s="229">
        <v>22.15319609295894</v>
      </c>
      <c r="O77" s="229">
        <v>29.12250549957481</v>
      </c>
      <c r="P77" s="229">
        <v>18.07792703499268</v>
      </c>
      <c r="Q77" s="229">
        <v>21.48300117380575</v>
      </c>
      <c r="R77" s="229">
        <v>17.72079912936422</v>
      </c>
      <c r="S77" s="229">
        <v>17.124599434509989</v>
      </c>
      <c r="T77" s="229">
        <v>26.863035227600189</v>
      </c>
      <c r="U77" s="229">
        <v>29.740371076037061</v>
      </c>
      <c r="V77" s="229">
        <v>27.63449301245868</v>
      </c>
      <c r="W77" s="229">
        <v>4.2418408002858907</v>
      </c>
      <c r="X77" s="229">
        <v>44.923240501188502</v>
      </c>
      <c r="Y77" s="229">
        <v>33.472874244095813</v>
      </c>
      <c r="DA77" s="73" t="s">
        <v>1326</v>
      </c>
    </row>
    <row r="78" spans="1:105" ht="12" customHeight="1" x14ac:dyDescent="0.25">
      <c r="A78" s="64" t="s">
        <v>32</v>
      </c>
      <c r="B78" s="229">
        <v>165.65812875243461</v>
      </c>
      <c r="C78" s="229">
        <v>88.330334909140731</v>
      </c>
      <c r="D78" s="229">
        <v>90.371699422069895</v>
      </c>
      <c r="E78" s="229">
        <v>62.294250792678078</v>
      </c>
      <c r="F78" s="229">
        <v>86.84829715118677</v>
      </c>
      <c r="G78" s="229">
        <v>46.667879117038908</v>
      </c>
      <c r="H78" s="229">
        <v>46.867570967680329</v>
      </c>
      <c r="I78" s="229">
        <v>41.343484381362522</v>
      </c>
      <c r="J78" s="229">
        <v>9.3702632921605122</v>
      </c>
      <c r="K78" s="229">
        <v>20.882536070691749</v>
      </c>
      <c r="L78" s="229">
        <v>12.297465010170329</v>
      </c>
      <c r="M78" s="229">
        <v>10.10248649133171</v>
      </c>
      <c r="N78" s="229">
        <v>4.3795382587164884</v>
      </c>
      <c r="O78" s="229">
        <v>3.736981160924238</v>
      </c>
      <c r="P78" s="229">
        <v>3.4434718976420511</v>
      </c>
      <c r="Q78" s="229">
        <v>7.7467511525508383</v>
      </c>
      <c r="R78" s="229">
        <v>5.5351088860928854</v>
      </c>
      <c r="S78" s="229">
        <v>4.0374141766046794</v>
      </c>
      <c r="T78" s="229">
        <v>6.1696100682188639</v>
      </c>
      <c r="U78" s="229">
        <v>5.08898355474612</v>
      </c>
      <c r="V78" s="229">
        <v>3.600662811785468</v>
      </c>
      <c r="W78" s="229">
        <v>3.8547051592512398</v>
      </c>
      <c r="X78" s="229">
        <v>2.6206420864550428</v>
      </c>
      <c r="Y78" s="229">
        <v>3.8250364069145171</v>
      </c>
      <c r="DA78" s="73" t="s">
        <v>1327</v>
      </c>
    </row>
    <row r="79" spans="1:105" ht="12" customHeight="1" x14ac:dyDescent="0.25">
      <c r="A79" s="64" t="s">
        <v>33</v>
      </c>
      <c r="B79" s="229">
        <v>12.11011647856901</v>
      </c>
      <c r="C79" s="229">
        <v>12.65994920689387</v>
      </c>
      <c r="D79" s="229">
        <v>7.8662620429583878</v>
      </c>
      <c r="E79" s="229">
        <v>5.9224533914488244</v>
      </c>
      <c r="F79" s="229">
        <v>0</v>
      </c>
      <c r="G79" s="229">
        <v>1.075563495352206</v>
      </c>
      <c r="H79" s="229">
        <v>1.1036015360590821</v>
      </c>
      <c r="I79" s="229">
        <v>0</v>
      </c>
      <c r="J79" s="229">
        <v>0</v>
      </c>
      <c r="K79" s="229">
        <v>3.0039764286683588</v>
      </c>
      <c r="L79" s="229">
        <v>0</v>
      </c>
      <c r="M79" s="229">
        <v>0.99359406297205732</v>
      </c>
      <c r="N79" s="229">
        <v>0.54517715382549903</v>
      </c>
      <c r="O79" s="229">
        <v>0.59539592006366848</v>
      </c>
      <c r="P79" s="229">
        <v>0</v>
      </c>
      <c r="Q79" s="229">
        <v>0</v>
      </c>
      <c r="R79" s="229">
        <v>0</v>
      </c>
      <c r="S79" s="229">
        <v>0.16973575269825761</v>
      </c>
      <c r="T79" s="229">
        <v>0.36955218560156172</v>
      </c>
      <c r="U79" s="229">
        <v>0.36532645275964748</v>
      </c>
      <c r="V79" s="229">
        <v>0.12469644005497479</v>
      </c>
      <c r="W79" s="229">
        <v>9.4046167649074308E-2</v>
      </c>
      <c r="X79" s="229">
        <v>1.6528652415539751</v>
      </c>
      <c r="Y79" s="229">
        <v>11.57519526271158</v>
      </c>
      <c r="DA79" s="73" t="s">
        <v>1328</v>
      </c>
    </row>
    <row r="80" spans="1:105" ht="12" customHeight="1" x14ac:dyDescent="0.25">
      <c r="A80" s="64" t="s">
        <v>35</v>
      </c>
      <c r="B80" s="229">
        <v>51.370834344932888</v>
      </c>
      <c r="C80" s="229">
        <v>47.890326947828143</v>
      </c>
      <c r="D80" s="229">
        <v>39.244483829395023</v>
      </c>
      <c r="E80" s="229">
        <v>28.284517745247371</v>
      </c>
      <c r="F80" s="229">
        <v>47.924889071402873</v>
      </c>
      <c r="G80" s="229">
        <v>52.785064469397433</v>
      </c>
      <c r="H80" s="229">
        <v>60.996149593796098</v>
      </c>
      <c r="I80" s="229">
        <v>55.955327731801788</v>
      </c>
      <c r="J80" s="229">
        <v>62.054146129923389</v>
      </c>
      <c r="K80" s="229">
        <v>100.00255577159589</v>
      </c>
      <c r="L80" s="229">
        <v>128.00669774039241</v>
      </c>
      <c r="M80" s="229">
        <v>108.8028538985793</v>
      </c>
      <c r="N80" s="229">
        <v>60.390263200547132</v>
      </c>
      <c r="O80" s="229">
        <v>71.197670267007524</v>
      </c>
      <c r="P80" s="229">
        <v>71.421043156882817</v>
      </c>
      <c r="Q80" s="229">
        <v>120.1399482095615</v>
      </c>
      <c r="R80" s="229">
        <v>95.732199608474886</v>
      </c>
      <c r="S80" s="229">
        <v>85.826267784910428</v>
      </c>
      <c r="T80" s="229">
        <v>158.82194064162829</v>
      </c>
      <c r="U80" s="229">
        <v>149.10464496776481</v>
      </c>
      <c r="V80" s="229">
        <v>169.59011135382229</v>
      </c>
      <c r="W80" s="229">
        <v>157.43638134179719</v>
      </c>
      <c r="X80" s="229">
        <v>106.7606840898686</v>
      </c>
      <c r="Y80" s="229">
        <v>188.72857320130689</v>
      </c>
      <c r="DA80" s="73" t="s">
        <v>1329</v>
      </c>
    </row>
    <row r="81" spans="1:105" ht="12" customHeight="1" x14ac:dyDescent="0.25">
      <c r="A81" s="64" t="s">
        <v>36</v>
      </c>
      <c r="B81" s="229">
        <v>1.7323451222107249</v>
      </c>
      <c r="C81" s="229">
        <v>2.8775949045697971</v>
      </c>
      <c r="D81" s="229">
        <v>4.5350138104321678</v>
      </c>
      <c r="E81" s="229">
        <v>10.56922351527732</v>
      </c>
      <c r="F81" s="229">
        <v>11.51980450089798</v>
      </c>
      <c r="G81" s="229">
        <v>10.42924903084325</v>
      </c>
      <c r="H81" s="229">
        <v>9.0990984405737692</v>
      </c>
      <c r="I81" s="229">
        <v>10.54432260414332</v>
      </c>
      <c r="J81" s="229">
        <v>10.35117422773309</v>
      </c>
      <c r="K81" s="229">
        <v>10.33523942185483</v>
      </c>
      <c r="L81" s="229">
        <v>13.44963800321163</v>
      </c>
      <c r="M81" s="229">
        <v>8.7085293664750907</v>
      </c>
      <c r="N81" s="229">
        <v>4.617626892159385</v>
      </c>
      <c r="O81" s="229">
        <v>5.4168141368216691</v>
      </c>
      <c r="P81" s="229">
        <v>5.4988830608029602</v>
      </c>
      <c r="Q81" s="229">
        <v>8.4019010669860901</v>
      </c>
      <c r="R81" s="229">
        <v>8.0921533010806126</v>
      </c>
      <c r="S81" s="229">
        <v>7.2704788842224266</v>
      </c>
      <c r="T81" s="229">
        <v>11.649567790500379</v>
      </c>
      <c r="U81" s="229">
        <v>11.35576576346463</v>
      </c>
      <c r="V81" s="229">
        <v>5.0011226790292156</v>
      </c>
      <c r="W81" s="229">
        <v>8.3450403741848884</v>
      </c>
      <c r="X81" s="229">
        <v>8.2442988603448821</v>
      </c>
      <c r="Y81" s="229">
        <v>6.2666436430286918</v>
      </c>
      <c r="DA81" s="73" t="s">
        <v>1330</v>
      </c>
    </row>
    <row r="82" spans="1:105" ht="12" customHeight="1" x14ac:dyDescent="0.25">
      <c r="A82" s="64" t="s">
        <v>38</v>
      </c>
      <c r="B82" s="229">
        <v>29.72771227303701</v>
      </c>
      <c r="C82" s="229">
        <v>29.05310315825237</v>
      </c>
      <c r="D82" s="229">
        <v>26.825538808438619</v>
      </c>
      <c r="E82" s="229">
        <v>41.914593452834183</v>
      </c>
      <c r="F82" s="229">
        <v>55.371093580303871</v>
      </c>
      <c r="G82" s="229">
        <v>29.751100918540221</v>
      </c>
      <c r="H82" s="229">
        <v>35.935866505354248</v>
      </c>
      <c r="I82" s="229">
        <v>36.494845143938271</v>
      </c>
      <c r="J82" s="229">
        <v>25.93485888230645</v>
      </c>
      <c r="K82" s="229">
        <v>40.22250053808699</v>
      </c>
      <c r="L82" s="229">
        <v>53.171550670215638</v>
      </c>
      <c r="M82" s="229">
        <v>33.351060328658612</v>
      </c>
      <c r="N82" s="229">
        <v>14.524606270776699</v>
      </c>
      <c r="O82" s="229">
        <v>29.813866642142798</v>
      </c>
      <c r="P82" s="229">
        <v>29.695715192537151</v>
      </c>
      <c r="Q82" s="229">
        <v>40.609789226959812</v>
      </c>
      <c r="R82" s="229">
        <v>28.435044317976981</v>
      </c>
      <c r="S82" s="229">
        <v>56.169871098975911</v>
      </c>
      <c r="T82" s="229">
        <v>45.589187612913868</v>
      </c>
      <c r="U82" s="229">
        <v>24.77418437942298</v>
      </c>
      <c r="V82" s="229">
        <v>20.75824781931955</v>
      </c>
      <c r="W82" s="229">
        <v>22.242516766444819</v>
      </c>
      <c r="X82" s="229">
        <v>11.992528711416769</v>
      </c>
      <c r="Y82" s="229">
        <v>3.9510372452812219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1139.1223545836749</v>
      </c>
      <c r="C85" s="261">
        <v>1003.469396448049</v>
      </c>
      <c r="D85" s="261">
        <v>969.31086036007594</v>
      </c>
      <c r="E85" s="261">
        <v>833.57362700204828</v>
      </c>
      <c r="F85" s="261">
        <v>780.13229720552818</v>
      </c>
      <c r="G85" s="261">
        <v>742.39473824143408</v>
      </c>
      <c r="H85" s="261">
        <v>776.68058518123655</v>
      </c>
      <c r="I85" s="261">
        <v>748.16378999882033</v>
      </c>
      <c r="J85" s="261">
        <v>798.64333096809867</v>
      </c>
      <c r="K85" s="261">
        <v>1099.374399994045</v>
      </c>
      <c r="L85" s="261">
        <v>1144.3769038914861</v>
      </c>
      <c r="M85" s="261">
        <v>734.77329749812441</v>
      </c>
      <c r="N85" s="261">
        <v>394.8841346777017</v>
      </c>
      <c r="O85" s="261">
        <v>445.05674671682641</v>
      </c>
      <c r="P85" s="261">
        <v>427.67049993905471</v>
      </c>
      <c r="Q85" s="261">
        <v>626.26694511014045</v>
      </c>
      <c r="R85" s="261">
        <v>636.80111464209313</v>
      </c>
      <c r="S85" s="261">
        <v>601.75840079705881</v>
      </c>
      <c r="T85" s="261">
        <v>1036.535933955977</v>
      </c>
      <c r="U85" s="261">
        <v>1140.3797475843839</v>
      </c>
      <c r="V85" s="261">
        <v>1103.782084492085</v>
      </c>
      <c r="W85" s="261">
        <v>987.06092805222545</v>
      </c>
      <c r="X85" s="261">
        <v>775.07587988127284</v>
      </c>
      <c r="Y85" s="261">
        <v>919.25858512659875</v>
      </c>
      <c r="DA85" s="70" t="s">
        <v>1334</v>
      </c>
    </row>
    <row r="86" spans="1:105" ht="12" customHeight="1" x14ac:dyDescent="0.25">
      <c r="A86" s="60" t="s">
        <v>1012</v>
      </c>
      <c r="B86" s="262">
        <v>1139.1223545836749</v>
      </c>
      <c r="C86" s="262">
        <v>1003.469396448049</v>
      </c>
      <c r="D86" s="262">
        <v>969.31086036007594</v>
      </c>
      <c r="E86" s="262">
        <v>833.57362700204828</v>
      </c>
      <c r="F86" s="262">
        <v>780.13229720552818</v>
      </c>
      <c r="G86" s="262">
        <v>742.39473824143408</v>
      </c>
      <c r="H86" s="262">
        <v>776.68058518123655</v>
      </c>
      <c r="I86" s="262">
        <v>748.16378999882033</v>
      </c>
      <c r="J86" s="262">
        <v>798.64333096809867</v>
      </c>
      <c r="K86" s="262">
        <v>1099.374399994045</v>
      </c>
      <c r="L86" s="262">
        <v>1144.3769038914861</v>
      </c>
      <c r="M86" s="262">
        <v>734.77329749812441</v>
      </c>
      <c r="N86" s="262">
        <v>394.8841346777017</v>
      </c>
      <c r="O86" s="262">
        <v>445.05674671682641</v>
      </c>
      <c r="P86" s="262">
        <v>427.67049993905471</v>
      </c>
      <c r="Q86" s="262">
        <v>626.26694511014045</v>
      </c>
      <c r="R86" s="262">
        <v>636.80111464209313</v>
      </c>
      <c r="S86" s="262">
        <v>601.75840079705881</v>
      </c>
      <c r="T86" s="262">
        <v>1036.535933955977</v>
      </c>
      <c r="U86" s="262">
        <v>1140.3797475843839</v>
      </c>
      <c r="V86" s="262">
        <v>1103.782084492085</v>
      </c>
      <c r="W86" s="262">
        <v>987.06092805222545</v>
      </c>
      <c r="X86" s="262">
        <v>775.07587988127284</v>
      </c>
      <c r="Y86" s="262">
        <v>919.25858512659875</v>
      </c>
      <c r="DA86" s="72" t="s">
        <v>1335</v>
      </c>
    </row>
    <row r="87" spans="1:105" ht="12" customHeight="1" x14ac:dyDescent="0.25">
      <c r="A87" s="59" t="s">
        <v>28</v>
      </c>
      <c r="B87" s="230">
        <v>880.65465358155666</v>
      </c>
      <c r="C87" s="230">
        <v>805.21601824540949</v>
      </c>
      <c r="D87" s="230">
        <v>777.32132770140504</v>
      </c>
      <c r="E87" s="230">
        <v>603.36861053771713</v>
      </c>
      <c r="F87" s="230">
        <v>550.77894912542172</v>
      </c>
      <c r="G87" s="230">
        <v>560.49778283708338</v>
      </c>
      <c r="H87" s="230">
        <v>574.34188047729492</v>
      </c>
      <c r="I87" s="230">
        <v>563.67614737732208</v>
      </c>
      <c r="J87" s="230">
        <v>697.612355582654</v>
      </c>
      <c r="K87" s="230">
        <v>921.82853811674966</v>
      </c>
      <c r="L87" s="230">
        <v>972.54501249634961</v>
      </c>
      <c r="M87" s="230">
        <v>615.55092967155826</v>
      </c>
      <c r="N87" s="230">
        <v>333.94874855547067</v>
      </c>
      <c r="O87" s="230">
        <v>370.87726562110362</v>
      </c>
      <c r="P87" s="230">
        <v>362.79709316729691</v>
      </c>
      <c r="Q87" s="230">
        <v>524.321306957871</v>
      </c>
      <c r="R87" s="230">
        <v>553.90940324849237</v>
      </c>
      <c r="S87" s="230">
        <v>522.34345752079469</v>
      </c>
      <c r="T87" s="230">
        <v>887.09483306452103</v>
      </c>
      <c r="U87" s="230">
        <v>976.03337750524781</v>
      </c>
      <c r="V87" s="230">
        <v>918.276727957665</v>
      </c>
      <c r="W87" s="230">
        <v>829.07192133790625</v>
      </c>
      <c r="X87" s="230">
        <v>644.00094066188785</v>
      </c>
      <c r="Y87" s="230">
        <v>731.85944485027323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1.315083817953302</v>
      </c>
      <c r="L88" s="295">
        <v>1.8558564159110349</v>
      </c>
      <c r="M88" s="295">
        <v>1.1511471868175289</v>
      </c>
      <c r="N88" s="295">
        <v>0.61060982872421543</v>
      </c>
      <c r="O88" s="295">
        <v>0.89722460879303767</v>
      </c>
      <c r="P88" s="295">
        <v>0.6690386250978656</v>
      </c>
      <c r="Q88" s="295">
        <v>1.7401091956030139</v>
      </c>
      <c r="R88" s="295">
        <v>2.1137580200518369</v>
      </c>
      <c r="S88" s="295">
        <v>2.0524902691633842</v>
      </c>
      <c r="T88" s="295">
        <v>3.5400340226439151</v>
      </c>
      <c r="U88" s="295">
        <v>4.3118431673317454</v>
      </c>
      <c r="V88" s="295">
        <v>3.535502745355533</v>
      </c>
      <c r="W88" s="295">
        <v>3.757985689811552</v>
      </c>
      <c r="X88" s="295">
        <v>3.7210772602339559</v>
      </c>
      <c r="Y88" s="295">
        <v>5.0671064806899988</v>
      </c>
      <c r="DA88" s="122" t="s">
        <v>1337</v>
      </c>
    </row>
    <row r="89" spans="1:105" ht="12" customHeight="1" x14ac:dyDescent="0.25">
      <c r="A89" s="59" t="s">
        <v>159</v>
      </c>
      <c r="B89" s="295">
        <v>10.54712972919469</v>
      </c>
      <c r="C89" s="295">
        <v>48.561602709760351</v>
      </c>
      <c r="D89" s="295">
        <v>43.890516986202002</v>
      </c>
      <c r="E89" s="295">
        <v>57.748033469956027</v>
      </c>
      <c r="F89" s="295">
        <v>50.844651759601703</v>
      </c>
      <c r="G89" s="295">
        <v>50.02263969332067</v>
      </c>
      <c r="H89" s="295">
        <v>56.429291207208202</v>
      </c>
      <c r="I89" s="295">
        <v>50.043218516986187</v>
      </c>
      <c r="J89" s="295">
        <v>38.757574129377247</v>
      </c>
      <c r="K89" s="295">
        <v>66.612515296332148</v>
      </c>
      <c r="L89" s="295">
        <v>57.051647355454051</v>
      </c>
      <c r="M89" s="295">
        <v>31.360513780850429</v>
      </c>
      <c r="N89" s="295">
        <v>15.374373136304319</v>
      </c>
      <c r="O89" s="295">
        <v>20.50952553939824</v>
      </c>
      <c r="P89" s="295">
        <v>12.48817931387272</v>
      </c>
      <c r="Q89" s="295">
        <v>14.41199579616374</v>
      </c>
      <c r="R89" s="295">
        <v>12.030192885645169</v>
      </c>
      <c r="S89" s="295">
        <v>12.382674081041211</v>
      </c>
      <c r="T89" s="295">
        <v>20.428729810603642</v>
      </c>
      <c r="U89" s="295">
        <v>25.876054594164732</v>
      </c>
      <c r="V89" s="295">
        <v>25.039900226067019</v>
      </c>
      <c r="W89" s="295">
        <v>3.952225386919948</v>
      </c>
      <c r="X89" s="295">
        <v>37.076985423918003</v>
      </c>
      <c r="Y89" s="295">
        <v>27.00204477763441</v>
      </c>
      <c r="DA89" s="122" t="s">
        <v>1338</v>
      </c>
    </row>
    <row r="90" spans="1:105" ht="12" customHeight="1" x14ac:dyDescent="0.25">
      <c r="A90" s="59" t="s">
        <v>32</v>
      </c>
      <c r="B90" s="295">
        <v>189.23768205942869</v>
      </c>
      <c r="C90" s="295">
        <v>97.065485383658427</v>
      </c>
      <c r="D90" s="295">
        <v>103.25840024999739</v>
      </c>
      <c r="E90" s="295">
        <v>118.6048201251719</v>
      </c>
      <c r="F90" s="295">
        <v>115.0316078192981</v>
      </c>
      <c r="G90" s="295">
        <v>61.881472808250969</v>
      </c>
      <c r="H90" s="295">
        <v>63.398701215885161</v>
      </c>
      <c r="I90" s="295">
        <v>57.12712033587237</v>
      </c>
      <c r="J90" s="295">
        <v>8.1697303567383965</v>
      </c>
      <c r="K90" s="295">
        <v>18.93622523066443</v>
      </c>
      <c r="L90" s="295">
        <v>9.8976657454354253</v>
      </c>
      <c r="M90" s="295">
        <v>7.3671522391114657</v>
      </c>
      <c r="N90" s="295">
        <v>3.039410434128214</v>
      </c>
      <c r="O90" s="295">
        <v>2.631769116202749</v>
      </c>
      <c r="P90" s="295">
        <v>2.378740352076707</v>
      </c>
      <c r="Q90" s="295">
        <v>5.1969528903912936</v>
      </c>
      <c r="R90" s="295">
        <v>3.7576424774436799</v>
      </c>
      <c r="S90" s="295">
        <v>2.9194250102178612</v>
      </c>
      <c r="T90" s="295">
        <v>4.691848707808238</v>
      </c>
      <c r="U90" s="295">
        <v>4.427746242800545</v>
      </c>
      <c r="V90" s="295">
        <v>3.2625978524075099</v>
      </c>
      <c r="W90" s="295">
        <v>3.591521772447769</v>
      </c>
      <c r="X90" s="295">
        <v>2.162922962741948</v>
      </c>
      <c r="Y90" s="295">
        <v>3.0855971191002691</v>
      </c>
      <c r="DA90" s="122" t="s">
        <v>1339</v>
      </c>
    </row>
    <row r="91" spans="1:105" ht="12" customHeight="1" x14ac:dyDescent="0.25">
      <c r="A91" s="59" t="s">
        <v>35</v>
      </c>
      <c r="B91" s="295">
        <v>58.682889213494903</v>
      </c>
      <c r="C91" s="295">
        <v>52.626290109220363</v>
      </c>
      <c r="D91" s="295">
        <v>44.840615422471473</v>
      </c>
      <c r="E91" s="295">
        <v>53.852162869203312</v>
      </c>
      <c r="F91" s="295">
        <v>63.477088501206737</v>
      </c>
      <c r="G91" s="295">
        <v>69.992842902779131</v>
      </c>
      <c r="H91" s="295">
        <v>82.510712280848338</v>
      </c>
      <c r="I91" s="295">
        <v>77.317303768639718</v>
      </c>
      <c r="J91" s="295">
        <v>54.103670899329011</v>
      </c>
      <c r="K91" s="295">
        <v>90.682037532345177</v>
      </c>
      <c r="L91" s="295">
        <v>103.02672187833601</v>
      </c>
      <c r="M91" s="295">
        <v>79.343554619786829</v>
      </c>
      <c r="N91" s="295">
        <v>41.910992723074258</v>
      </c>
      <c r="O91" s="295">
        <v>50.140961831328852</v>
      </c>
      <c r="P91" s="295">
        <v>49.337448480710513</v>
      </c>
      <c r="Q91" s="295">
        <v>80.596580270111261</v>
      </c>
      <c r="R91" s="295">
        <v>64.990118010460023</v>
      </c>
      <c r="S91" s="295">
        <v>62.060353915841702</v>
      </c>
      <c r="T91" s="295">
        <v>120.7804883504002</v>
      </c>
      <c r="U91" s="295">
        <v>129.73072607483911</v>
      </c>
      <c r="V91" s="295">
        <v>153.66735571059019</v>
      </c>
      <c r="W91" s="295">
        <v>146.6872738651399</v>
      </c>
      <c r="X91" s="295">
        <v>88.11395357249107</v>
      </c>
      <c r="Y91" s="295">
        <v>152.2443918989008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73.951813127343712</v>
      </c>
      <c r="C93" s="261">
        <f t="shared" si="4"/>
        <v>64.185472772127241</v>
      </c>
      <c r="D93" s="261">
        <f t="shared" si="4"/>
        <v>58.807132796459939</v>
      </c>
      <c r="E93" s="261">
        <f t="shared" si="4"/>
        <v>43.63701239224735</v>
      </c>
      <c r="F93" s="261">
        <f t="shared" si="4"/>
        <v>48.279467965006475</v>
      </c>
      <c r="G93" s="261">
        <f t="shared" si="4"/>
        <v>45.8393805029555</v>
      </c>
      <c r="H93" s="261">
        <f t="shared" si="4"/>
        <v>49.738996627842013</v>
      </c>
      <c r="I93" s="261">
        <f t="shared" si="4"/>
        <v>47.686597011116675</v>
      </c>
      <c r="J93" s="261">
        <f t="shared" si="4"/>
        <v>53.824293622604017</v>
      </c>
      <c r="K93" s="261">
        <f t="shared" si="4"/>
        <v>81.571350714175921</v>
      </c>
      <c r="L93" s="261">
        <f t="shared" si="4"/>
        <v>93.923869692894783</v>
      </c>
      <c r="M93" s="261">
        <f t="shared" si="4"/>
        <v>61.870228107585135</v>
      </c>
      <c r="N93" s="261">
        <f t="shared" si="4"/>
        <v>32.266568061805522</v>
      </c>
      <c r="O93" s="261">
        <f t="shared" si="4"/>
        <v>37.848046344918089</v>
      </c>
      <c r="P93" s="261">
        <f t="shared" si="4"/>
        <v>36.160178421460571</v>
      </c>
      <c r="Q93" s="261">
        <f t="shared" si="4"/>
        <v>52.341764247758817</v>
      </c>
      <c r="R93" s="261">
        <f t="shared" si="4"/>
        <v>49.000400916210282</v>
      </c>
      <c r="S93" s="261">
        <f t="shared" si="4"/>
        <v>47.223438254669773</v>
      </c>
      <c r="T93" s="261">
        <f t="shared" si="4"/>
        <v>83.012852154533974</v>
      </c>
      <c r="U93" s="261">
        <f t="shared" si="4"/>
        <v>88.330282881111827</v>
      </c>
      <c r="V93" s="261">
        <f t="shared" si="4"/>
        <v>89.403524723893554</v>
      </c>
      <c r="W93" s="261">
        <f t="shared" si="4"/>
        <v>86.234309128046704</v>
      </c>
      <c r="X93" s="261">
        <f t="shared" si="4"/>
        <v>58.955802804968002</v>
      </c>
      <c r="Y93" s="261">
        <f t="shared" si="4"/>
        <v>81.08446828560534</v>
      </c>
      <c r="DA93" s="70"/>
    </row>
    <row r="94" spans="1:105" ht="12" customHeight="1" x14ac:dyDescent="0.25">
      <c r="A94" s="60" t="s">
        <v>1022</v>
      </c>
      <c r="B94" s="262">
        <v>41.035969107740549</v>
      </c>
      <c r="C94" s="262">
        <v>34.645896738207121</v>
      </c>
      <c r="D94" s="262">
        <v>30.669863580738191</v>
      </c>
      <c r="E94" s="262">
        <v>23.514372927645809</v>
      </c>
      <c r="F94" s="262">
        <v>23.641297037438161</v>
      </c>
      <c r="G94" s="262">
        <v>24.231196583382449</v>
      </c>
      <c r="H94" s="262">
        <v>26.038674622179698</v>
      </c>
      <c r="I94" s="262">
        <v>24.529714861404958</v>
      </c>
      <c r="J94" s="262">
        <v>24.31325932128426</v>
      </c>
      <c r="K94" s="262">
        <v>41.093454785209524</v>
      </c>
      <c r="L94" s="262">
        <v>50.796738132307958</v>
      </c>
      <c r="M94" s="262">
        <v>33.884022486390947</v>
      </c>
      <c r="N94" s="262">
        <v>17.21155782654133</v>
      </c>
      <c r="O94" s="262">
        <v>20.31138895584224</v>
      </c>
      <c r="P94" s="262">
        <v>19.31241840182097</v>
      </c>
      <c r="Q94" s="262">
        <v>27.830640737118649</v>
      </c>
      <c r="R94" s="262">
        <v>24.534785770647989</v>
      </c>
      <c r="S94" s="262">
        <v>24.021395915821579</v>
      </c>
      <c r="T94" s="262">
        <v>46.243394363443223</v>
      </c>
      <c r="U94" s="262">
        <v>49.976185573728607</v>
      </c>
      <c r="V94" s="262">
        <v>52.506102608488412</v>
      </c>
      <c r="W94" s="262">
        <v>52.864071018809611</v>
      </c>
      <c r="X94" s="262">
        <v>33.322172754326317</v>
      </c>
      <c r="Y94" s="262">
        <v>50.367616019924228</v>
      </c>
      <c r="DA94" s="72" t="s">
        <v>1342</v>
      </c>
    </row>
    <row r="95" spans="1:105" ht="12" customHeight="1" x14ac:dyDescent="0.25">
      <c r="A95" s="60" t="s">
        <v>1024</v>
      </c>
      <c r="B95" s="262">
        <v>32.915844019603163</v>
      </c>
      <c r="C95" s="262">
        <v>29.53957603392012</v>
      </c>
      <c r="D95" s="262">
        <v>28.137269215721751</v>
      </c>
      <c r="E95" s="262">
        <v>20.122639464601541</v>
      </c>
      <c r="F95" s="262">
        <v>24.638170927568311</v>
      </c>
      <c r="G95" s="262">
        <v>21.608183919573051</v>
      </c>
      <c r="H95" s="262">
        <v>23.700322005662311</v>
      </c>
      <c r="I95" s="262">
        <v>23.15688214971172</v>
      </c>
      <c r="J95" s="262">
        <v>29.511034301319761</v>
      </c>
      <c r="K95" s="262">
        <v>40.477895928966397</v>
      </c>
      <c r="L95" s="262">
        <v>43.127131560586818</v>
      </c>
      <c r="M95" s="262">
        <v>27.986205621194191</v>
      </c>
      <c r="N95" s="262">
        <v>15.05501023526419</v>
      </c>
      <c r="O95" s="262">
        <v>17.536657389075849</v>
      </c>
      <c r="P95" s="262">
        <v>16.847760019639601</v>
      </c>
      <c r="Q95" s="262">
        <v>24.511123510640171</v>
      </c>
      <c r="R95" s="262">
        <v>24.465615145562289</v>
      </c>
      <c r="S95" s="262">
        <v>23.202042338848191</v>
      </c>
      <c r="T95" s="262">
        <v>36.769457791090751</v>
      </c>
      <c r="U95" s="262">
        <v>38.354097307383213</v>
      </c>
      <c r="V95" s="262">
        <v>36.897422115405142</v>
      </c>
      <c r="W95" s="262">
        <v>33.370238109237093</v>
      </c>
      <c r="X95" s="262">
        <v>25.633630050641688</v>
      </c>
      <c r="Y95" s="262">
        <v>30.716852265681119</v>
      </c>
      <c r="DA95" s="72" t="s">
        <v>1343</v>
      </c>
    </row>
    <row r="96" spans="1:105" ht="12" customHeight="1" x14ac:dyDescent="0.25">
      <c r="A96" s="64" t="s">
        <v>28</v>
      </c>
      <c r="B96" s="229">
        <v>16.90939982530859</v>
      </c>
      <c r="C96" s="229">
        <v>16.072183403104599</v>
      </c>
      <c r="D96" s="229">
        <v>14.92193239126618</v>
      </c>
      <c r="E96" s="229">
        <v>6.9509756628903689</v>
      </c>
      <c r="F96" s="229">
        <v>9.1209248605010593</v>
      </c>
      <c r="G96" s="229">
        <v>9.2714732372080615</v>
      </c>
      <c r="H96" s="229">
        <v>9.3127940291324851</v>
      </c>
      <c r="I96" s="229">
        <v>8.9477085147184692</v>
      </c>
      <c r="J96" s="229">
        <v>17.549941073209119</v>
      </c>
      <c r="K96" s="229">
        <v>22.297563326245161</v>
      </c>
      <c r="L96" s="229">
        <v>26.503910159446729</v>
      </c>
      <c r="M96" s="229">
        <v>18.514417499988141</v>
      </c>
      <c r="N96" s="229">
        <v>10.554464955469379</v>
      </c>
      <c r="O96" s="229">
        <v>11.55103133522794</v>
      </c>
      <c r="P96" s="229">
        <v>11.51942308294894</v>
      </c>
      <c r="Q96" s="229">
        <v>17.142957929516019</v>
      </c>
      <c r="R96" s="229">
        <v>17.896449418878571</v>
      </c>
      <c r="S96" s="229">
        <v>15.84453748049229</v>
      </c>
      <c r="T96" s="229">
        <v>25.585929219194071</v>
      </c>
      <c r="U96" s="229">
        <v>24.60539952015618</v>
      </c>
      <c r="V96" s="229">
        <v>22.228487491068851</v>
      </c>
      <c r="W96" s="229">
        <v>19.51741496149852</v>
      </c>
      <c r="X96" s="229">
        <v>17.114751157582059</v>
      </c>
      <c r="Y96" s="229">
        <v>19.899467818755031</v>
      </c>
      <c r="DA96" s="73" t="s">
        <v>1344</v>
      </c>
    </row>
    <row r="97" spans="1:105" ht="12" customHeight="1" x14ac:dyDescent="0.25">
      <c r="A97" s="64" t="s">
        <v>30</v>
      </c>
      <c r="B97" s="229">
        <v>10.08795330677235</v>
      </c>
      <c r="C97" s="229">
        <v>8.5321872238751268</v>
      </c>
      <c r="D97" s="229">
        <v>8.6693889943055176</v>
      </c>
      <c r="E97" s="229">
        <v>9.2385555107794382</v>
      </c>
      <c r="F97" s="229">
        <v>10.251960452300249</v>
      </c>
      <c r="G97" s="229">
        <v>8.422956118883242</v>
      </c>
      <c r="H97" s="229">
        <v>10.09465973553845</v>
      </c>
      <c r="I97" s="229">
        <v>10.2488890285126</v>
      </c>
      <c r="J97" s="229">
        <v>8.6235443822495235</v>
      </c>
      <c r="K97" s="229">
        <v>12.710959564750491</v>
      </c>
      <c r="L97" s="229">
        <v>10.47917088026337</v>
      </c>
      <c r="M97" s="229">
        <v>4.9415139979377196</v>
      </c>
      <c r="N97" s="229">
        <v>2.1428564601929958</v>
      </c>
      <c r="O97" s="229">
        <v>2.889485913762047</v>
      </c>
      <c r="P97" s="229">
        <v>2.4965386475569971</v>
      </c>
      <c r="Q97" s="229">
        <v>2.9599785049641598</v>
      </c>
      <c r="R97" s="229">
        <v>3.089802120926799</v>
      </c>
      <c r="S97" s="229">
        <v>3.5533444815300239</v>
      </c>
      <c r="T97" s="229">
        <v>5.6097116352023013</v>
      </c>
      <c r="U97" s="229">
        <v>8.805106836885388</v>
      </c>
      <c r="V97" s="229">
        <v>9.6107138033240425</v>
      </c>
      <c r="W97" s="229">
        <v>9.4605899174655939</v>
      </c>
      <c r="X97" s="229">
        <v>4.5553475791990312</v>
      </c>
      <c r="Y97" s="229">
        <v>5.2439436828073216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3.1809781860344458E-2</v>
      </c>
      <c r="L98" s="229">
        <v>5.0576015592207341E-2</v>
      </c>
      <c r="M98" s="229">
        <v>3.4623974383482033E-2</v>
      </c>
      <c r="N98" s="229">
        <v>1.9298350620003579E-2</v>
      </c>
      <c r="O98" s="229">
        <v>2.7944202925325599E-2</v>
      </c>
      <c r="P98" s="229">
        <v>2.1243111167329201E-2</v>
      </c>
      <c r="Q98" s="229">
        <v>5.6893775509648123E-2</v>
      </c>
      <c r="R98" s="229">
        <v>6.8294134867098524E-2</v>
      </c>
      <c r="S98" s="229">
        <v>6.225934015227956E-2</v>
      </c>
      <c r="T98" s="229">
        <v>0.1021030182579344</v>
      </c>
      <c r="U98" s="229">
        <v>0.1086997906481767</v>
      </c>
      <c r="V98" s="229">
        <v>8.5583001460315999E-2</v>
      </c>
      <c r="W98" s="229">
        <v>8.8467796628625028E-2</v>
      </c>
      <c r="X98" s="229">
        <v>9.8890090566618238E-2</v>
      </c>
      <c r="Y98" s="229">
        <v>0.1377760757973471</v>
      </c>
      <c r="DA98" s="73" t="s">
        <v>1346</v>
      </c>
    </row>
    <row r="99" spans="1:105" ht="12" customHeight="1" x14ac:dyDescent="0.25">
      <c r="A99" s="64" t="s">
        <v>159</v>
      </c>
      <c r="B99" s="229">
        <v>0.20251483697387321</v>
      </c>
      <c r="C99" s="229">
        <v>0.96929391295603307</v>
      </c>
      <c r="D99" s="229">
        <v>0.8425490254107717</v>
      </c>
      <c r="E99" s="229">
        <v>0.66527354625179114</v>
      </c>
      <c r="F99" s="229">
        <v>0.84198978373094313</v>
      </c>
      <c r="G99" s="229">
        <v>0.82744941973468922</v>
      </c>
      <c r="H99" s="229">
        <v>0.91498527982314126</v>
      </c>
      <c r="I99" s="229">
        <v>0.79437835805498047</v>
      </c>
      <c r="J99" s="229">
        <v>0.97503023945583667</v>
      </c>
      <c r="K99" s="229">
        <v>1.6112505924093321</v>
      </c>
      <c r="L99" s="229">
        <v>1.554778150654559</v>
      </c>
      <c r="M99" s="229">
        <v>0.94325524853418841</v>
      </c>
      <c r="N99" s="229">
        <v>0.485907742374666</v>
      </c>
      <c r="O99" s="229">
        <v>0.63877242995604677</v>
      </c>
      <c r="P99" s="229">
        <v>0.3965208756121269</v>
      </c>
      <c r="Q99" s="229">
        <v>0.47120770095625403</v>
      </c>
      <c r="R99" s="229">
        <v>0.38868763955739483</v>
      </c>
      <c r="S99" s="229">
        <v>0.3756106078498499</v>
      </c>
      <c r="T99" s="229">
        <v>0.5892132560016029</v>
      </c>
      <c r="U99" s="229">
        <v>0.65232468066018867</v>
      </c>
      <c r="V99" s="229">
        <v>0.60613439501039323</v>
      </c>
      <c r="W99" s="229">
        <v>9.304044789432285E-2</v>
      </c>
      <c r="X99" s="229">
        <v>0.98534542286765281</v>
      </c>
      <c r="Y99" s="229">
        <v>0.7341933275221264</v>
      </c>
      <c r="DA99" s="73" t="s">
        <v>1347</v>
      </c>
    </row>
    <row r="100" spans="1:105" ht="12" customHeight="1" x14ac:dyDescent="0.25">
      <c r="A100" s="64" t="s">
        <v>32</v>
      </c>
      <c r="B100" s="229">
        <v>3.633541950801908</v>
      </c>
      <c r="C100" s="229">
        <v>1.9374357288581181</v>
      </c>
      <c r="D100" s="229">
        <v>1.9822109756296851</v>
      </c>
      <c r="E100" s="229">
        <v>1.366360801329795</v>
      </c>
      <c r="F100" s="229">
        <v>1.904928743497647</v>
      </c>
      <c r="G100" s="229">
        <v>1.023612289983814</v>
      </c>
      <c r="H100" s="229">
        <v>1.0279923268827169</v>
      </c>
      <c r="I100" s="229">
        <v>0.90682712658491471</v>
      </c>
      <c r="J100" s="229">
        <v>0.2055271601733823</v>
      </c>
      <c r="K100" s="229">
        <v>0.45803711187264828</v>
      </c>
      <c r="L100" s="229">
        <v>0.26973234177810201</v>
      </c>
      <c r="M100" s="229">
        <v>0.2215877285956839</v>
      </c>
      <c r="N100" s="229">
        <v>9.6060701083794109E-2</v>
      </c>
      <c r="O100" s="229">
        <v>8.196686706431891E-2</v>
      </c>
      <c r="P100" s="229">
        <v>7.5529040987709212E-2</v>
      </c>
      <c r="Q100" s="229">
        <v>0.1699170786679722</v>
      </c>
      <c r="R100" s="229">
        <v>0.1214069631918339</v>
      </c>
      <c r="S100" s="229">
        <v>8.8556558582036024E-2</v>
      </c>
      <c r="T100" s="229">
        <v>0.13532409892462699</v>
      </c>
      <c r="U100" s="229">
        <v>0.1116216594523092</v>
      </c>
      <c r="V100" s="229">
        <v>7.8976863229372751E-2</v>
      </c>
      <c r="W100" s="229">
        <v>8.4549022795273376E-2</v>
      </c>
      <c r="X100" s="229">
        <v>5.7481109021832372E-2</v>
      </c>
      <c r="Y100" s="229">
        <v>8.3898268998551837E-2</v>
      </c>
      <c r="DA100" s="73" t="s">
        <v>1348</v>
      </c>
    </row>
    <row r="101" spans="1:105" ht="12" customHeight="1" x14ac:dyDescent="0.25">
      <c r="A101" s="64" t="s">
        <v>33</v>
      </c>
      <c r="B101" s="229">
        <v>0.26562304298231609</v>
      </c>
      <c r="C101" s="229">
        <v>0.27768306261031672</v>
      </c>
      <c r="D101" s="229">
        <v>0.17253842805265879</v>
      </c>
      <c r="E101" s="229">
        <v>0.12990296951656269</v>
      </c>
      <c r="F101" s="229">
        <v>0</v>
      </c>
      <c r="G101" s="229">
        <v>2.359138733815944E-2</v>
      </c>
      <c r="H101" s="229">
        <v>2.4206373139906461E-2</v>
      </c>
      <c r="I101" s="229">
        <v>0</v>
      </c>
      <c r="J101" s="229">
        <v>0</v>
      </c>
      <c r="K101" s="229">
        <v>6.5889156511591718E-2</v>
      </c>
      <c r="L101" s="229">
        <v>0</v>
      </c>
      <c r="M101" s="229">
        <v>2.1793471513082179E-2</v>
      </c>
      <c r="N101" s="229">
        <v>1.1957904353755549E-2</v>
      </c>
      <c r="O101" s="229">
        <v>1.305940172800512E-2</v>
      </c>
      <c r="P101" s="229">
        <v>0</v>
      </c>
      <c r="Q101" s="229">
        <v>0</v>
      </c>
      <c r="R101" s="229">
        <v>0</v>
      </c>
      <c r="S101" s="229">
        <v>3.722980469625718E-3</v>
      </c>
      <c r="T101" s="229">
        <v>8.1057499532697849E-3</v>
      </c>
      <c r="U101" s="229">
        <v>8.0130628169993844E-3</v>
      </c>
      <c r="V101" s="229">
        <v>2.7350891228073671E-3</v>
      </c>
      <c r="W101" s="229">
        <v>2.0628066853015121E-3</v>
      </c>
      <c r="X101" s="229">
        <v>3.6253911832988941E-2</v>
      </c>
      <c r="Y101" s="229">
        <v>0.25389009215865538</v>
      </c>
      <c r="DA101" s="73" t="s">
        <v>1349</v>
      </c>
    </row>
    <row r="102" spans="1:105" ht="12" customHeight="1" x14ac:dyDescent="0.25">
      <c r="A102" s="64" t="s">
        <v>35</v>
      </c>
      <c r="B102" s="229">
        <v>1.1267668121433241</v>
      </c>
      <c r="C102" s="229">
        <v>1.050425435280641</v>
      </c>
      <c r="D102" s="229">
        <v>0.86078769213175821</v>
      </c>
      <c r="E102" s="229">
        <v>0.62039202398057336</v>
      </c>
      <c r="F102" s="229">
        <v>1.051183520180327</v>
      </c>
      <c r="G102" s="229">
        <v>1.1577865062810571</v>
      </c>
      <c r="H102" s="229">
        <v>1.3378882766306119</v>
      </c>
      <c r="I102" s="229">
        <v>1.227322994745484</v>
      </c>
      <c r="J102" s="229">
        <v>1.3610943506504789</v>
      </c>
      <c r="K102" s="229">
        <v>2.1934539785036709</v>
      </c>
      <c r="L102" s="229">
        <v>2.80769624603465</v>
      </c>
      <c r="M102" s="229">
        <v>2.3864795345978371</v>
      </c>
      <c r="N102" s="229">
        <v>1.324598777081935</v>
      </c>
      <c r="O102" s="229">
        <v>1.5616482189119949</v>
      </c>
      <c r="P102" s="229">
        <v>1.566547675232951</v>
      </c>
      <c r="Q102" s="229">
        <v>2.6351471254331349</v>
      </c>
      <c r="R102" s="229">
        <v>2.0997880752339668</v>
      </c>
      <c r="S102" s="229">
        <v>1.8825115726332691</v>
      </c>
      <c r="T102" s="229">
        <v>3.4835971429542392</v>
      </c>
      <c r="U102" s="229">
        <v>3.270458181737947</v>
      </c>
      <c r="V102" s="229">
        <v>3.7197859754058329</v>
      </c>
      <c r="W102" s="229">
        <v>3.4532063140877369</v>
      </c>
      <c r="X102" s="229">
        <v>2.3416866244853458</v>
      </c>
      <c r="Y102" s="229">
        <v>4.1395685995388209</v>
      </c>
      <c r="DA102" s="73" t="s">
        <v>1350</v>
      </c>
    </row>
    <row r="103" spans="1:105" ht="12" customHeight="1" x14ac:dyDescent="0.25">
      <c r="A103" s="64" t="s">
        <v>36</v>
      </c>
      <c r="B103" s="229">
        <v>3.799722188234133E-2</v>
      </c>
      <c r="C103" s="229">
        <v>6.311710679041764E-2</v>
      </c>
      <c r="D103" s="229">
        <v>9.9470898601642654E-2</v>
      </c>
      <c r="E103" s="229">
        <v>0.23182512877200259</v>
      </c>
      <c r="F103" s="229">
        <v>0.25267515234101823</v>
      </c>
      <c r="G103" s="229">
        <v>0.2287549313415273</v>
      </c>
      <c r="H103" s="229">
        <v>0.19957943595819541</v>
      </c>
      <c r="I103" s="229">
        <v>0.23127895270506291</v>
      </c>
      <c r="J103" s="229">
        <v>0.22704244023385989</v>
      </c>
      <c r="K103" s="229">
        <v>0.22669292653312831</v>
      </c>
      <c r="L103" s="229">
        <v>0.29500408024529762</v>
      </c>
      <c r="M103" s="229">
        <v>0.191012702009726</v>
      </c>
      <c r="N103" s="229">
        <v>0.1012829322181124</v>
      </c>
      <c r="O103" s="229">
        <v>0.1188122886215392</v>
      </c>
      <c r="P103" s="229">
        <v>0.1206123866933267</v>
      </c>
      <c r="Q103" s="229">
        <v>0.18428712326579749</v>
      </c>
      <c r="R103" s="229">
        <v>0.17749312221036659</v>
      </c>
      <c r="S103" s="229">
        <v>0.15947053263966909</v>
      </c>
      <c r="T103" s="229">
        <v>0.25552137763642169</v>
      </c>
      <c r="U103" s="229">
        <v>0.2490771300857301</v>
      </c>
      <c r="V103" s="229">
        <v>0.10969452083161001</v>
      </c>
      <c r="W103" s="229">
        <v>0.183039942012449</v>
      </c>
      <c r="X103" s="229">
        <v>0.18083027974304119</v>
      </c>
      <c r="Y103" s="229">
        <v>0.13745243133646229</v>
      </c>
      <c r="DA103" s="73" t="s">
        <v>1351</v>
      </c>
    </row>
    <row r="104" spans="1:105" ht="12" customHeight="1" x14ac:dyDescent="0.25">
      <c r="A104" s="64" t="s">
        <v>38</v>
      </c>
      <c r="B104" s="229">
        <v>0.6520470227384555</v>
      </c>
      <c r="C104" s="229">
        <v>0.63725016044486704</v>
      </c>
      <c r="D104" s="229">
        <v>0.5883908103235399</v>
      </c>
      <c r="E104" s="229">
        <v>0.91935382108100561</v>
      </c>
      <c r="F104" s="229">
        <v>1.2145084150170651</v>
      </c>
      <c r="G104" s="229">
        <v>0.65256002880250019</v>
      </c>
      <c r="H104" s="229">
        <v>0.78821654855679857</v>
      </c>
      <c r="I104" s="229">
        <v>0.80047717439021282</v>
      </c>
      <c r="J104" s="229">
        <v>0.56885465534756008</v>
      </c>
      <c r="K104" s="229">
        <v>0.88223949028002902</v>
      </c>
      <c r="L104" s="229">
        <v>1.166263686571906</v>
      </c>
      <c r="M104" s="229">
        <v>0.73152146363433657</v>
      </c>
      <c r="N104" s="229">
        <v>0.31858241186955311</v>
      </c>
      <c r="O104" s="229">
        <v>0.65393673087863724</v>
      </c>
      <c r="P104" s="229">
        <v>0.65134519944022651</v>
      </c>
      <c r="Q104" s="229">
        <v>0.89073427232717839</v>
      </c>
      <c r="R104" s="229">
        <v>0.62369367069626691</v>
      </c>
      <c r="S104" s="229">
        <v>1.2320287844991431</v>
      </c>
      <c r="T104" s="229">
        <v>0.99995229296628585</v>
      </c>
      <c r="U104" s="229">
        <v>0.54339644494029549</v>
      </c>
      <c r="V104" s="229">
        <v>0.45531097595191983</v>
      </c>
      <c r="W104" s="229">
        <v>0.48786690016926959</v>
      </c>
      <c r="X104" s="229">
        <v>0.26304387534311541</v>
      </c>
      <c r="Y104" s="229">
        <v>8.6661968766800629E-2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69.18068229841883</v>
      </c>
      <c r="C110" s="223">
        <v>64.242590503715562</v>
      </c>
      <c r="D110" s="223">
        <v>66.71510029905869</v>
      </c>
      <c r="E110" s="223">
        <v>58.923853300911773</v>
      </c>
      <c r="F110" s="223">
        <v>67.870084425542146</v>
      </c>
      <c r="G110" s="223">
        <v>74.736852967556743</v>
      </c>
      <c r="H110" s="223">
        <v>76.517814777456834</v>
      </c>
      <c r="I110" s="223">
        <v>122.5314547587364</v>
      </c>
      <c r="J110" s="223">
        <v>160.07534959774199</v>
      </c>
      <c r="K110" s="223">
        <v>170.4488708804767</v>
      </c>
      <c r="L110" s="223">
        <v>175.43511409226599</v>
      </c>
      <c r="M110" s="223">
        <v>149.1409457340088</v>
      </c>
      <c r="N110" s="223">
        <v>156.53008287373169</v>
      </c>
      <c r="O110" s="223">
        <v>162.44417782425299</v>
      </c>
      <c r="P110" s="223">
        <v>180.3911999615809</v>
      </c>
      <c r="Q110" s="223">
        <v>177.40795361452641</v>
      </c>
      <c r="R110" s="223">
        <v>167.89642945900681</v>
      </c>
      <c r="S110" s="223">
        <v>153.7377395463262</v>
      </c>
      <c r="T110" s="223">
        <v>133.45137991276891</v>
      </c>
      <c r="U110" s="223">
        <v>141.9718944426042</v>
      </c>
      <c r="V110" s="223">
        <v>138.1921088029589</v>
      </c>
      <c r="W110" s="223">
        <v>149.4113614320687</v>
      </c>
      <c r="X110" s="223">
        <v>158.02469775527851</v>
      </c>
      <c r="Y110" s="223">
        <v>116.0954097158692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1.920342798404155</v>
      </c>
      <c r="C115" s="260">
        <v>2.2789902696738551</v>
      </c>
      <c r="D115" s="260">
        <v>2.2657198546174731</v>
      </c>
      <c r="E115" s="260">
        <v>2.1096852966581898</v>
      </c>
      <c r="F115" s="260">
        <v>2.072292042978042</v>
      </c>
      <c r="G115" s="260">
        <v>2.4532080546853772</v>
      </c>
      <c r="H115" s="260">
        <v>2.4811544567670469</v>
      </c>
      <c r="I115" s="260">
        <v>3.8173310250053909</v>
      </c>
      <c r="J115" s="260">
        <v>4.3239560092786133</v>
      </c>
      <c r="K115" s="260">
        <v>5.4554340838628521</v>
      </c>
      <c r="L115" s="260">
        <v>5.9326155962817069</v>
      </c>
      <c r="M115" s="260">
        <v>4.8969681114217911</v>
      </c>
      <c r="N115" s="260">
        <v>4.853183380447863</v>
      </c>
      <c r="O115" s="260">
        <v>5.2224967102238473</v>
      </c>
      <c r="P115" s="260">
        <v>5.3725975060729239</v>
      </c>
      <c r="Q115" s="260">
        <v>5.0495618925633821</v>
      </c>
      <c r="R115" s="260">
        <v>4.2723840256931176</v>
      </c>
      <c r="S115" s="260">
        <v>4.0560208059143621</v>
      </c>
      <c r="T115" s="260">
        <v>4.0027250182623488</v>
      </c>
      <c r="U115" s="260">
        <v>4.3866816105012596</v>
      </c>
      <c r="V115" s="260">
        <v>4.5189014928004854</v>
      </c>
      <c r="W115" s="260">
        <v>5.0028921064420988</v>
      </c>
      <c r="X115" s="260">
        <v>5.3739618386342354</v>
      </c>
      <c r="Y115" s="260">
        <v>4.3159739155723038</v>
      </c>
      <c r="DA115" s="68" t="s">
        <v>1362</v>
      </c>
    </row>
    <row r="116" spans="1:105" ht="12" customHeight="1" x14ac:dyDescent="0.25">
      <c r="A116" s="37" t="s">
        <v>159</v>
      </c>
      <c r="B116" s="226">
        <v>0.29256245958939109</v>
      </c>
      <c r="C116" s="226">
        <v>1.0937219559784299</v>
      </c>
      <c r="D116" s="226">
        <v>1.1207297040575439</v>
      </c>
      <c r="E116" s="226">
        <v>1.0916663332046701</v>
      </c>
      <c r="F116" s="226">
        <v>0.92165293345812671</v>
      </c>
      <c r="G116" s="226">
        <v>1.0225009303613519</v>
      </c>
      <c r="H116" s="226">
        <v>1.007699610307017</v>
      </c>
      <c r="I116" s="226">
        <v>1.499927349603652</v>
      </c>
      <c r="J116" s="226">
        <v>1.804693072012723</v>
      </c>
      <c r="K116" s="226">
        <v>2.3103164084471239</v>
      </c>
      <c r="L116" s="226">
        <v>2.1143736940511371</v>
      </c>
      <c r="M116" s="226">
        <v>1.387224861392214</v>
      </c>
      <c r="N116" s="226">
        <v>1.302508085102865</v>
      </c>
      <c r="O116" s="226">
        <v>1.5160678099177409</v>
      </c>
      <c r="P116" s="226">
        <v>1.085212773900573</v>
      </c>
      <c r="Q116" s="226">
        <v>0.7659757443088826</v>
      </c>
      <c r="R116" s="226">
        <v>0.66732532383528087</v>
      </c>
      <c r="S116" s="226">
        <v>0.67466873738213162</v>
      </c>
      <c r="T116" s="226">
        <v>0.57907400783843954</v>
      </c>
      <c r="U116" s="226">
        <v>0.72946700878029114</v>
      </c>
      <c r="V116" s="226">
        <v>0.63317430463627367</v>
      </c>
      <c r="W116" s="226">
        <v>0.13125745431493471</v>
      </c>
      <c r="X116" s="226">
        <v>1.59157129387334</v>
      </c>
      <c r="Y116" s="226">
        <v>0.65016701636134377</v>
      </c>
      <c r="DA116" s="69" t="s">
        <v>1363</v>
      </c>
    </row>
    <row r="117" spans="1:105" ht="12" customHeight="1" x14ac:dyDescent="0.25">
      <c r="A117" s="37" t="s">
        <v>35</v>
      </c>
      <c r="B117" s="226">
        <v>1.627780338814764</v>
      </c>
      <c r="C117" s="226">
        <v>1.185268313695425</v>
      </c>
      <c r="D117" s="226">
        <v>1.14499015055993</v>
      </c>
      <c r="E117" s="226">
        <v>1.0180189634535199</v>
      </c>
      <c r="F117" s="226">
        <v>1.150639109519916</v>
      </c>
      <c r="G117" s="226">
        <v>1.430707124324025</v>
      </c>
      <c r="H117" s="226">
        <v>1.4734548464600301</v>
      </c>
      <c r="I117" s="226">
        <v>2.31740367540174</v>
      </c>
      <c r="J117" s="226">
        <v>2.5192629372658901</v>
      </c>
      <c r="K117" s="226">
        <v>3.1451176754157282</v>
      </c>
      <c r="L117" s="226">
        <v>3.8182419022305698</v>
      </c>
      <c r="M117" s="226">
        <v>3.5097432500295769</v>
      </c>
      <c r="N117" s="226">
        <v>3.5506752953449978</v>
      </c>
      <c r="O117" s="226">
        <v>3.7064289003061059</v>
      </c>
      <c r="P117" s="226">
        <v>4.2873847321723506</v>
      </c>
      <c r="Q117" s="226">
        <v>4.283586148254499</v>
      </c>
      <c r="R117" s="226">
        <v>3.6050587018578368</v>
      </c>
      <c r="S117" s="226">
        <v>3.3813520685322311</v>
      </c>
      <c r="T117" s="226">
        <v>3.4236510104239088</v>
      </c>
      <c r="U117" s="226">
        <v>3.6572146017209688</v>
      </c>
      <c r="V117" s="226">
        <v>3.885727188164211</v>
      </c>
      <c r="W117" s="226">
        <v>4.8716346521271641</v>
      </c>
      <c r="X117" s="226">
        <v>3.782390544760895</v>
      </c>
      <c r="Y117" s="226">
        <v>3.6658068992109598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32.410526837363733</v>
      </c>
      <c r="C121" s="261">
        <f t="shared" si="5"/>
        <v>30.18146745159882</v>
      </c>
      <c r="D121" s="261">
        <f t="shared" si="5"/>
        <v>31.32433912834129</v>
      </c>
      <c r="E121" s="261">
        <f t="shared" si="5"/>
        <v>25.406228426494689</v>
      </c>
      <c r="F121" s="261">
        <f t="shared" si="5"/>
        <v>33.276367250956412</v>
      </c>
      <c r="G121" s="261">
        <f t="shared" si="5"/>
        <v>35.123314514781917</v>
      </c>
      <c r="H121" s="261">
        <f t="shared" si="5"/>
        <v>36.707829206138129</v>
      </c>
      <c r="I121" s="261">
        <f t="shared" si="5"/>
        <v>59.296621484923691</v>
      </c>
      <c r="J121" s="261">
        <f t="shared" si="5"/>
        <v>84.100141107084411</v>
      </c>
      <c r="K121" s="261">
        <f t="shared" si="5"/>
        <v>88.168787472339687</v>
      </c>
      <c r="L121" s="261">
        <f t="shared" si="5"/>
        <v>90.625356113020132</v>
      </c>
      <c r="M121" s="261">
        <f t="shared" si="5"/>
        <v>77.285283214614097</v>
      </c>
      <c r="N121" s="261">
        <f t="shared" si="5"/>
        <v>81.556655313796099</v>
      </c>
      <c r="O121" s="261">
        <f t="shared" si="5"/>
        <v>85.439609012157845</v>
      </c>
      <c r="P121" s="261">
        <f t="shared" si="5"/>
        <v>95.158443223836855</v>
      </c>
      <c r="Q121" s="261">
        <f t="shared" si="5"/>
        <v>93.553233555726166</v>
      </c>
      <c r="R121" s="261">
        <f t="shared" si="5"/>
        <v>88.811517304269941</v>
      </c>
      <c r="S121" s="261">
        <f t="shared" si="5"/>
        <v>81.217744961823726</v>
      </c>
      <c r="T121" s="261">
        <f t="shared" si="5"/>
        <v>67.484315740988066</v>
      </c>
      <c r="U121" s="261">
        <f t="shared" si="5"/>
        <v>70.188667299963029</v>
      </c>
      <c r="V121" s="261">
        <f t="shared" si="5"/>
        <v>67.670973691521183</v>
      </c>
      <c r="W121" s="261">
        <f t="shared" si="5"/>
        <v>72.883624910429958</v>
      </c>
      <c r="X121" s="261">
        <f t="shared" si="5"/>
        <v>77.395264607557664</v>
      </c>
      <c r="Y121" s="261">
        <f t="shared" si="5"/>
        <v>56.034058238491411</v>
      </c>
      <c r="DA121" s="70"/>
    </row>
    <row r="122" spans="1:105" ht="12" customHeight="1" x14ac:dyDescent="0.25">
      <c r="A122" s="60" t="s">
        <v>1052</v>
      </c>
      <c r="B122" s="262">
        <v>32.410526837363733</v>
      </c>
      <c r="C122" s="262">
        <v>30.18146745159882</v>
      </c>
      <c r="D122" s="262">
        <v>31.32433912834129</v>
      </c>
      <c r="E122" s="262">
        <v>25.406228426494689</v>
      </c>
      <c r="F122" s="262">
        <v>33.276367250956412</v>
      </c>
      <c r="G122" s="262">
        <v>35.123314514781917</v>
      </c>
      <c r="H122" s="262">
        <v>36.707829206138129</v>
      </c>
      <c r="I122" s="262">
        <v>59.296621484923691</v>
      </c>
      <c r="J122" s="262">
        <v>84.100141107084411</v>
      </c>
      <c r="K122" s="262">
        <v>88.168787472339687</v>
      </c>
      <c r="L122" s="262">
        <v>90.625356113020132</v>
      </c>
      <c r="M122" s="262">
        <v>77.285283214614097</v>
      </c>
      <c r="N122" s="262">
        <v>81.556655313796099</v>
      </c>
      <c r="O122" s="262">
        <v>85.439609012157845</v>
      </c>
      <c r="P122" s="262">
        <v>95.158443223836855</v>
      </c>
      <c r="Q122" s="262">
        <v>93.553233555726166</v>
      </c>
      <c r="R122" s="262">
        <v>88.811517304269941</v>
      </c>
      <c r="S122" s="262">
        <v>81.217744961823726</v>
      </c>
      <c r="T122" s="262">
        <v>67.484315740988066</v>
      </c>
      <c r="U122" s="262">
        <v>70.188667299963029</v>
      </c>
      <c r="V122" s="262">
        <v>67.670973691521183</v>
      </c>
      <c r="W122" s="262">
        <v>72.883624910429958</v>
      </c>
      <c r="X122" s="262">
        <v>77.395264607557664</v>
      </c>
      <c r="Y122" s="262">
        <v>56.034058238491411</v>
      </c>
      <c r="DA122" s="72" t="s">
        <v>1368</v>
      </c>
    </row>
    <row r="123" spans="1:105" ht="12" customHeight="1" x14ac:dyDescent="0.25">
      <c r="A123" s="64" t="s">
        <v>28</v>
      </c>
      <c r="B123" s="229">
        <v>16.6498102407913</v>
      </c>
      <c r="C123" s="229">
        <v>16.421430006304469</v>
      </c>
      <c r="D123" s="229">
        <v>16.612119217775081</v>
      </c>
      <c r="E123" s="229">
        <v>8.776089030917543</v>
      </c>
      <c r="F123" s="229">
        <v>12.318740957625421</v>
      </c>
      <c r="G123" s="229">
        <v>15.070441446533019</v>
      </c>
      <c r="H123" s="229">
        <v>14.423958145870991</v>
      </c>
      <c r="I123" s="229">
        <v>22.91193095532055</v>
      </c>
      <c r="J123" s="229">
        <v>50.013581550813257</v>
      </c>
      <c r="K123" s="229">
        <v>48.568461303244071</v>
      </c>
      <c r="L123" s="229">
        <v>55.694088840873263</v>
      </c>
      <c r="M123" s="229">
        <v>51.128474485178657</v>
      </c>
      <c r="N123" s="229">
        <v>57.176105956971519</v>
      </c>
      <c r="O123" s="229">
        <v>56.277292705954324</v>
      </c>
      <c r="P123" s="229">
        <v>65.063270496038371</v>
      </c>
      <c r="Q123" s="229">
        <v>65.430666461282655</v>
      </c>
      <c r="R123" s="229">
        <v>64.965087441834527</v>
      </c>
      <c r="S123" s="229">
        <v>55.463117657277877</v>
      </c>
      <c r="T123" s="229">
        <v>46.95878127343591</v>
      </c>
      <c r="U123" s="229">
        <v>45.028310453038827</v>
      </c>
      <c r="V123" s="229">
        <v>40.767709665613609</v>
      </c>
      <c r="W123" s="229">
        <v>42.627803452241913</v>
      </c>
      <c r="X123" s="229">
        <v>51.674331412160207</v>
      </c>
      <c r="Y123" s="229">
        <v>36.30085299843401</v>
      </c>
      <c r="DA123" s="73" t="s">
        <v>1369</v>
      </c>
    </row>
    <row r="124" spans="1:105" ht="12" customHeight="1" x14ac:dyDescent="0.25">
      <c r="A124" s="64" t="s">
        <v>30</v>
      </c>
      <c r="B124" s="229">
        <v>9.9330851485533085</v>
      </c>
      <c r="C124" s="229">
        <v>8.7175906212273588</v>
      </c>
      <c r="D124" s="229">
        <v>9.6513588014219724</v>
      </c>
      <c r="E124" s="229">
        <v>11.66431730045219</v>
      </c>
      <c r="F124" s="229">
        <v>13.846320088286451</v>
      </c>
      <c r="G124" s="229">
        <v>13.69120783166623</v>
      </c>
      <c r="H124" s="229">
        <v>15.6349371699547</v>
      </c>
      <c r="I124" s="229">
        <v>26.243796096369749</v>
      </c>
      <c r="J124" s="229">
        <v>24.575258596001039</v>
      </c>
      <c r="K124" s="229">
        <v>27.686960172057709</v>
      </c>
      <c r="L124" s="229">
        <v>22.020444171180511</v>
      </c>
      <c r="M124" s="229">
        <v>13.64623393427709</v>
      </c>
      <c r="N124" s="229">
        <v>11.608375084431451</v>
      </c>
      <c r="O124" s="229">
        <v>14.077742481971191</v>
      </c>
      <c r="P124" s="229">
        <v>14.100790305223541</v>
      </c>
      <c r="Q124" s="229">
        <v>11.29754661285247</v>
      </c>
      <c r="R124" s="229">
        <v>11.216150213138389</v>
      </c>
      <c r="S124" s="229">
        <v>12.43832855951662</v>
      </c>
      <c r="T124" s="229">
        <v>10.295706652971459</v>
      </c>
      <c r="U124" s="229">
        <v>16.113499148780871</v>
      </c>
      <c r="V124" s="229">
        <v>17.626336032563771</v>
      </c>
      <c r="W124" s="229">
        <v>20.662785944733599</v>
      </c>
      <c r="X124" s="229">
        <v>13.753897929204159</v>
      </c>
      <c r="Y124" s="229">
        <v>9.5660663137053028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6.928793683614308E-2</v>
      </c>
      <c r="L125" s="229">
        <v>0.1062780958984577</v>
      </c>
      <c r="M125" s="229">
        <v>9.5615808104277333E-2</v>
      </c>
      <c r="N125" s="229">
        <v>0.1045438631422356</v>
      </c>
      <c r="O125" s="229">
        <v>0.1361457727732934</v>
      </c>
      <c r="P125" s="229">
        <v>0.11998398514446509</v>
      </c>
      <c r="Q125" s="229">
        <v>0.217150252856041</v>
      </c>
      <c r="R125" s="229">
        <v>0.24791143424937029</v>
      </c>
      <c r="S125" s="229">
        <v>0.21793612545533761</v>
      </c>
      <c r="T125" s="229">
        <v>0.18739336221313141</v>
      </c>
      <c r="U125" s="229">
        <v>0.19892251355142229</v>
      </c>
      <c r="V125" s="229">
        <v>0.15696177966439681</v>
      </c>
      <c r="W125" s="229">
        <v>0.19322168709213081</v>
      </c>
      <c r="X125" s="229">
        <v>0.29857748244584531</v>
      </c>
      <c r="Y125" s="229">
        <v>0.25133280546863901</v>
      </c>
      <c r="DA125" s="73" t="s">
        <v>1371</v>
      </c>
    </row>
    <row r="126" spans="1:105" ht="12" customHeight="1" x14ac:dyDescent="0.25">
      <c r="A126" s="64" t="s">
        <v>159</v>
      </c>
      <c r="B126" s="229">
        <v>0.19940587137297991</v>
      </c>
      <c r="C126" s="229">
        <v>0.99035655255587829</v>
      </c>
      <c r="D126" s="229">
        <v>0.93798339852659596</v>
      </c>
      <c r="E126" s="229">
        <v>0.83995400861354508</v>
      </c>
      <c r="F126" s="229">
        <v>1.137193233513683</v>
      </c>
      <c r="G126" s="229">
        <v>1.344988839533606</v>
      </c>
      <c r="H126" s="229">
        <v>1.4171589470326169</v>
      </c>
      <c r="I126" s="229">
        <v>2.0341232687919408</v>
      </c>
      <c r="J126" s="229">
        <v>2.778627813740945</v>
      </c>
      <c r="K126" s="229">
        <v>3.509619454927221</v>
      </c>
      <c r="L126" s="229">
        <v>3.2671387704481751</v>
      </c>
      <c r="M126" s="229">
        <v>2.6048457591345771</v>
      </c>
      <c r="N126" s="229">
        <v>2.6322805258763768</v>
      </c>
      <c r="O126" s="229">
        <v>3.112136221420855</v>
      </c>
      <c r="P126" s="229">
        <v>2.23960391084736</v>
      </c>
      <c r="Q126" s="229">
        <v>1.7984897380032769</v>
      </c>
      <c r="R126" s="229">
        <v>1.410957330160113</v>
      </c>
      <c r="S126" s="229">
        <v>1.314808675365045</v>
      </c>
      <c r="T126" s="229">
        <v>1.081404399072273</v>
      </c>
      <c r="U126" s="229">
        <v>1.1937655477971261</v>
      </c>
      <c r="V126" s="229">
        <v>1.1116685759233309</v>
      </c>
      <c r="W126" s="229">
        <v>0.20320877194913309</v>
      </c>
      <c r="X126" s="229">
        <v>2.975039804429835</v>
      </c>
      <c r="Y126" s="229">
        <v>1.3393244632247281</v>
      </c>
      <c r="DA126" s="73" t="s">
        <v>1372</v>
      </c>
    </row>
    <row r="127" spans="1:105" ht="12" customHeight="1" x14ac:dyDescent="0.25">
      <c r="A127" s="64" t="s">
        <v>32</v>
      </c>
      <c r="B127" s="229">
        <v>3.5777605715052241</v>
      </c>
      <c r="C127" s="229">
        <v>1.979535973128044</v>
      </c>
      <c r="D127" s="229">
        <v>2.2067332955626968</v>
      </c>
      <c r="E127" s="229">
        <v>1.725125309364105</v>
      </c>
      <c r="F127" s="229">
        <v>2.5728009048189069</v>
      </c>
      <c r="G127" s="229">
        <v>1.6638444274685731</v>
      </c>
      <c r="H127" s="229">
        <v>1.5921879353122641</v>
      </c>
      <c r="I127" s="229">
        <v>2.3220649709976642</v>
      </c>
      <c r="J127" s="229">
        <v>0.58570848433959466</v>
      </c>
      <c r="K127" s="229">
        <v>0.99769456500440756</v>
      </c>
      <c r="L127" s="229">
        <v>0.56680304588536223</v>
      </c>
      <c r="M127" s="229">
        <v>0.61192541043974913</v>
      </c>
      <c r="N127" s="229">
        <v>0.52038420200749302</v>
      </c>
      <c r="O127" s="229">
        <v>0.39934731679763869</v>
      </c>
      <c r="P127" s="229">
        <v>0.42659831041049678</v>
      </c>
      <c r="Q127" s="229">
        <v>0.64853380298259256</v>
      </c>
      <c r="R127" s="229">
        <v>0.44071389777935649</v>
      </c>
      <c r="S127" s="229">
        <v>0.30998840035603731</v>
      </c>
      <c r="T127" s="229">
        <v>0.24836521308201009</v>
      </c>
      <c r="U127" s="229">
        <v>0.20426958444566851</v>
      </c>
      <c r="V127" s="229">
        <v>0.14484592492987139</v>
      </c>
      <c r="W127" s="229">
        <v>0.1846627298187708</v>
      </c>
      <c r="X127" s="229">
        <v>0.17355191730128061</v>
      </c>
      <c r="Y127" s="229">
        <v>0.15304825020843421</v>
      </c>
      <c r="DA127" s="73" t="s">
        <v>1373</v>
      </c>
    </row>
    <row r="128" spans="1:105" ht="12" customHeight="1" x14ac:dyDescent="0.25">
      <c r="A128" s="64" t="s">
        <v>33</v>
      </c>
      <c r="B128" s="229">
        <v>0.26154525334587991</v>
      </c>
      <c r="C128" s="229">
        <v>0.28371708200584322</v>
      </c>
      <c r="D128" s="229">
        <v>0.19208161927713069</v>
      </c>
      <c r="E128" s="229">
        <v>0.16401151164207481</v>
      </c>
      <c r="F128" s="229">
        <v>0</v>
      </c>
      <c r="G128" s="229">
        <v>3.834693930791893E-2</v>
      </c>
      <c r="H128" s="229">
        <v>3.7491617654285332E-2</v>
      </c>
      <c r="I128" s="229">
        <v>0</v>
      </c>
      <c r="J128" s="229">
        <v>0</v>
      </c>
      <c r="K128" s="229">
        <v>0.14351949141321391</v>
      </c>
      <c r="L128" s="229">
        <v>0</v>
      </c>
      <c r="M128" s="229">
        <v>6.0183743409740198E-2</v>
      </c>
      <c r="N128" s="229">
        <v>6.4778878819371943E-2</v>
      </c>
      <c r="O128" s="229">
        <v>6.3626160494446193E-2</v>
      </c>
      <c r="P128" s="229">
        <v>0</v>
      </c>
      <c r="Q128" s="229">
        <v>0</v>
      </c>
      <c r="R128" s="229">
        <v>0</v>
      </c>
      <c r="S128" s="229">
        <v>1.3032131993554619E-2</v>
      </c>
      <c r="T128" s="229">
        <v>1.487677605342601E-2</v>
      </c>
      <c r="U128" s="229">
        <v>1.466404477228582E-2</v>
      </c>
      <c r="V128" s="229">
        <v>5.0162351042998014E-3</v>
      </c>
      <c r="W128" s="229">
        <v>4.5053567859507206E-3</v>
      </c>
      <c r="X128" s="229">
        <v>0.1094609344766995</v>
      </c>
      <c r="Y128" s="229">
        <v>0.46314941671574927</v>
      </c>
      <c r="DA128" s="73" t="s">
        <v>1374</v>
      </c>
    </row>
    <row r="129" spans="1:105" ht="12" customHeight="1" x14ac:dyDescent="0.25">
      <c r="A129" s="64" t="s">
        <v>35</v>
      </c>
      <c r="B129" s="229">
        <v>1.1094689227070369</v>
      </c>
      <c r="C129" s="229">
        <v>1.073251053056733</v>
      </c>
      <c r="D129" s="229">
        <v>0.95828793402493584</v>
      </c>
      <c r="E129" s="229">
        <v>0.78328797288014851</v>
      </c>
      <c r="F129" s="229">
        <v>1.419730749027889</v>
      </c>
      <c r="G129" s="229">
        <v>1.8819397202670409</v>
      </c>
      <c r="H129" s="229">
        <v>2.072164856819994</v>
      </c>
      <c r="I129" s="229">
        <v>3.1427420405156741</v>
      </c>
      <c r="J129" s="229">
        <v>3.8788280268659241</v>
      </c>
      <c r="K129" s="229">
        <v>4.7777724909523576</v>
      </c>
      <c r="L129" s="229">
        <v>5.8999628063976353</v>
      </c>
      <c r="M129" s="229">
        <v>6.590380604421644</v>
      </c>
      <c r="N129" s="229">
        <v>7.1756740250167947</v>
      </c>
      <c r="O129" s="229">
        <v>7.6084404386829876</v>
      </c>
      <c r="P129" s="229">
        <v>8.8480746305334161</v>
      </c>
      <c r="Q129" s="229">
        <v>10.05774110567924</v>
      </c>
      <c r="R129" s="229">
        <v>7.6223452330716013</v>
      </c>
      <c r="S129" s="229">
        <v>6.5896502799589571</v>
      </c>
      <c r="T129" s="229">
        <v>6.3935718292394768</v>
      </c>
      <c r="U129" s="229">
        <v>5.9849955376803576</v>
      </c>
      <c r="V129" s="229">
        <v>6.8221985290045701</v>
      </c>
      <c r="W129" s="229">
        <v>7.5421156094367783</v>
      </c>
      <c r="X129" s="229">
        <v>7.0702220314475142</v>
      </c>
      <c r="Y129" s="229">
        <v>7.5514517562708079</v>
      </c>
      <c r="DA129" s="73" t="s">
        <v>1375</v>
      </c>
    </row>
    <row r="130" spans="1:105" ht="12" customHeight="1" x14ac:dyDescent="0.25">
      <c r="A130" s="64" t="s">
        <v>36</v>
      </c>
      <c r="B130" s="229">
        <v>3.7413896445415692E-2</v>
      </c>
      <c r="C130" s="229">
        <v>6.4488633893953484E-2</v>
      </c>
      <c r="D130" s="229">
        <v>0.1107378309284438</v>
      </c>
      <c r="E130" s="229">
        <v>0.29269530902961349</v>
      </c>
      <c r="F130" s="229">
        <v>0.34126361040392877</v>
      </c>
      <c r="G130" s="229">
        <v>0.37183279401087949</v>
      </c>
      <c r="H130" s="229">
        <v>0.30911511862414831</v>
      </c>
      <c r="I130" s="229">
        <v>0.59222396293761892</v>
      </c>
      <c r="J130" s="229">
        <v>0.64702243459188014</v>
      </c>
      <c r="K130" s="229">
        <v>0.49378160604141058</v>
      </c>
      <c r="L130" s="229">
        <v>0.61990790622060754</v>
      </c>
      <c r="M130" s="229">
        <v>0.52749097080994112</v>
      </c>
      <c r="N130" s="229">
        <v>0.54867429931961165</v>
      </c>
      <c r="O130" s="229">
        <v>0.57886034153735111</v>
      </c>
      <c r="P130" s="229">
        <v>0.68123518722187382</v>
      </c>
      <c r="Q130" s="229">
        <v>0.70338090690595889</v>
      </c>
      <c r="R130" s="229">
        <v>0.64430971388978697</v>
      </c>
      <c r="S130" s="229">
        <v>0.55821969720178477</v>
      </c>
      <c r="T130" s="229">
        <v>0.46896762592911229</v>
      </c>
      <c r="U130" s="229">
        <v>0.45581549411805689</v>
      </c>
      <c r="V130" s="229">
        <v>0.20118302601418461</v>
      </c>
      <c r="W130" s="229">
        <v>0.39977582520064231</v>
      </c>
      <c r="X130" s="229">
        <v>0.54597836210174222</v>
      </c>
      <c r="Y130" s="229">
        <v>0.25074240927787927</v>
      </c>
      <c r="DA130" s="73" t="s">
        <v>1376</v>
      </c>
    </row>
    <row r="131" spans="1:105" ht="12" customHeight="1" x14ac:dyDescent="0.25">
      <c r="A131" s="64" t="s">
        <v>38</v>
      </c>
      <c r="B131" s="229">
        <v>0.6420369326425861</v>
      </c>
      <c r="C131" s="229">
        <v>0.65109752942654209</v>
      </c>
      <c r="D131" s="229">
        <v>0.65503703082443288</v>
      </c>
      <c r="E131" s="229">
        <v>1.160747983595465</v>
      </c>
      <c r="F131" s="229">
        <v>1.6403177072801309</v>
      </c>
      <c r="G131" s="229">
        <v>1.0607125159946451</v>
      </c>
      <c r="H131" s="229">
        <v>1.2208154148691319</v>
      </c>
      <c r="I131" s="229">
        <v>2.0497401899904988</v>
      </c>
      <c r="J131" s="229">
        <v>1.621114200731764</v>
      </c>
      <c r="K131" s="229">
        <v>1.921690451863155</v>
      </c>
      <c r="L131" s="229">
        <v>2.4507324761161211</v>
      </c>
      <c r="M131" s="229">
        <v>2.0201324988384148</v>
      </c>
      <c r="N131" s="229">
        <v>1.7258384782112379</v>
      </c>
      <c r="O131" s="229">
        <v>3.1860175725257651</v>
      </c>
      <c r="P131" s="229">
        <v>3.6788863984173341</v>
      </c>
      <c r="Q131" s="229">
        <v>3.3997246751639389</v>
      </c>
      <c r="R131" s="229">
        <v>2.2640420401467929</v>
      </c>
      <c r="S131" s="229">
        <v>4.3126634346985009</v>
      </c>
      <c r="T131" s="229">
        <v>1.835248608991251</v>
      </c>
      <c r="U131" s="229">
        <v>0.99442497577840328</v>
      </c>
      <c r="V131" s="229">
        <v>0.83505392270315482</v>
      </c>
      <c r="W131" s="229">
        <v>1.0655455331710291</v>
      </c>
      <c r="X131" s="229">
        <v>0.79420473399038527</v>
      </c>
      <c r="Y131" s="229">
        <v>0.15808982518585399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27.622445824352909</v>
      </c>
      <c r="C134" s="261">
        <v>25.249389785043419</v>
      </c>
      <c r="D134" s="261">
        <v>26.575026773262579</v>
      </c>
      <c r="E134" s="261">
        <v>25.918500913671291</v>
      </c>
      <c r="F134" s="261">
        <v>25.948147835278849</v>
      </c>
      <c r="G134" s="261">
        <v>29.718218457130369</v>
      </c>
      <c r="H134" s="261">
        <v>29.62494588410199</v>
      </c>
      <c r="I134" s="261">
        <v>47.17992107183607</v>
      </c>
      <c r="J134" s="261">
        <v>56.05002670263773</v>
      </c>
      <c r="K134" s="261">
        <v>58.972999748597033</v>
      </c>
      <c r="L134" s="261">
        <v>59.221431028208187</v>
      </c>
      <c r="M134" s="261">
        <v>49.970858194834662</v>
      </c>
      <c r="N134" s="261">
        <v>52.681568624976506</v>
      </c>
      <c r="O134" s="261">
        <v>53.399659126484231</v>
      </c>
      <c r="P134" s="261">
        <v>59.487417537294341</v>
      </c>
      <c r="Q134" s="261">
        <v>58.866163897885023</v>
      </c>
      <c r="R134" s="261">
        <v>56.928222751684821</v>
      </c>
      <c r="S134" s="261">
        <v>51.874931322002858</v>
      </c>
      <c r="T134" s="261">
        <v>46.850113385817252</v>
      </c>
      <c r="U134" s="261">
        <v>51.394351130062262</v>
      </c>
      <c r="V134" s="261">
        <v>49.854045104656088</v>
      </c>
      <c r="W134" s="261">
        <v>53.091534848767807</v>
      </c>
      <c r="X134" s="261">
        <v>57.631398706044671</v>
      </c>
      <c r="Y134" s="261">
        <v>41.297496355142393</v>
      </c>
      <c r="DA134" s="70" t="s">
        <v>1380</v>
      </c>
    </row>
    <row r="135" spans="1:105" ht="12" customHeight="1" x14ac:dyDescent="0.25">
      <c r="A135" s="60" t="s">
        <v>1012</v>
      </c>
      <c r="B135" s="262">
        <v>27.622445824352909</v>
      </c>
      <c r="C135" s="262">
        <v>25.249389785043419</v>
      </c>
      <c r="D135" s="262">
        <v>26.575026773262579</v>
      </c>
      <c r="E135" s="262">
        <v>25.918500913671291</v>
      </c>
      <c r="F135" s="262">
        <v>25.948147835278849</v>
      </c>
      <c r="G135" s="262">
        <v>29.718218457130369</v>
      </c>
      <c r="H135" s="262">
        <v>29.62494588410199</v>
      </c>
      <c r="I135" s="262">
        <v>47.17992107183607</v>
      </c>
      <c r="J135" s="262">
        <v>56.05002670263773</v>
      </c>
      <c r="K135" s="262">
        <v>58.972999748597033</v>
      </c>
      <c r="L135" s="262">
        <v>59.221431028208187</v>
      </c>
      <c r="M135" s="262">
        <v>49.970858194834662</v>
      </c>
      <c r="N135" s="262">
        <v>52.681568624976506</v>
      </c>
      <c r="O135" s="262">
        <v>53.399659126484231</v>
      </c>
      <c r="P135" s="262">
        <v>59.487417537294341</v>
      </c>
      <c r="Q135" s="262">
        <v>58.866163897885023</v>
      </c>
      <c r="R135" s="262">
        <v>56.928222751684821</v>
      </c>
      <c r="S135" s="262">
        <v>51.874931322002858</v>
      </c>
      <c r="T135" s="262">
        <v>46.850113385817252</v>
      </c>
      <c r="U135" s="262">
        <v>51.394351130062262</v>
      </c>
      <c r="V135" s="262">
        <v>49.854045104656088</v>
      </c>
      <c r="W135" s="262">
        <v>53.091534848767807</v>
      </c>
      <c r="X135" s="262">
        <v>57.631398706044671</v>
      </c>
      <c r="Y135" s="262">
        <v>41.297496355142393</v>
      </c>
      <c r="DA135" s="72" t="s">
        <v>1381</v>
      </c>
    </row>
    <row r="136" spans="1:105" ht="12" customHeight="1" x14ac:dyDescent="0.25">
      <c r="A136" s="59" t="s">
        <v>28</v>
      </c>
      <c r="B136" s="230">
        <v>21.35489252812653</v>
      </c>
      <c r="C136" s="230">
        <v>20.260919942157461</v>
      </c>
      <c r="D136" s="230">
        <v>21.31136247397367</v>
      </c>
      <c r="E136" s="230">
        <v>18.760682172426701</v>
      </c>
      <c r="F136" s="230">
        <v>18.319576881587281</v>
      </c>
      <c r="G136" s="230">
        <v>22.436844844221721</v>
      </c>
      <c r="H136" s="230">
        <v>21.907135896982489</v>
      </c>
      <c r="I136" s="230">
        <v>35.545954641002638</v>
      </c>
      <c r="J136" s="230">
        <v>48.959516272552008</v>
      </c>
      <c r="K136" s="230">
        <v>49.449026780051561</v>
      </c>
      <c r="L136" s="230">
        <v>50.32914172203693</v>
      </c>
      <c r="M136" s="230">
        <v>41.862719185701749</v>
      </c>
      <c r="N136" s="230">
        <v>44.552167001110703</v>
      </c>
      <c r="O136" s="230">
        <v>44.49931319551596</v>
      </c>
      <c r="P136" s="230">
        <v>50.463761624042803</v>
      </c>
      <c r="Q136" s="230">
        <v>49.283750693735229</v>
      </c>
      <c r="R136" s="230">
        <v>49.517937653274672</v>
      </c>
      <c r="S136" s="230">
        <v>45.028920160479757</v>
      </c>
      <c r="T136" s="230">
        <v>40.095564612437798</v>
      </c>
      <c r="U136" s="230">
        <v>43.98762975616021</v>
      </c>
      <c r="V136" s="230">
        <v>41.475405387851907</v>
      </c>
      <c r="W136" s="230">
        <v>44.593701921425279</v>
      </c>
      <c r="X136" s="230">
        <v>47.885214779278577</v>
      </c>
      <c r="Y136" s="230">
        <v>32.878629849313079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7.0544154626453193E-2</v>
      </c>
      <c r="L137" s="295">
        <v>9.6040449924664595E-2</v>
      </c>
      <c r="M137" s="295">
        <v>7.8287837935466648E-2</v>
      </c>
      <c r="N137" s="295">
        <v>8.1461575105504891E-2</v>
      </c>
      <c r="O137" s="295">
        <v>0.1076525378457541</v>
      </c>
      <c r="P137" s="295">
        <v>9.3060849521876557E-2</v>
      </c>
      <c r="Q137" s="295">
        <v>0.16356212619615279</v>
      </c>
      <c r="R137" s="295">
        <v>0.18896400248341699</v>
      </c>
      <c r="S137" s="295">
        <v>0.17693611191950331</v>
      </c>
      <c r="T137" s="295">
        <v>0.16000506100887579</v>
      </c>
      <c r="U137" s="295">
        <v>0.1943250765624541</v>
      </c>
      <c r="V137" s="295">
        <v>0.1596865140420333</v>
      </c>
      <c r="W137" s="295">
        <v>0.2021326369442154</v>
      </c>
      <c r="X137" s="295">
        <v>0.27668373222166248</v>
      </c>
      <c r="Y137" s="295">
        <v>0.2276386805662465</v>
      </c>
      <c r="DA137" s="122" t="s">
        <v>1383</v>
      </c>
    </row>
    <row r="138" spans="1:105" ht="12" customHeight="1" x14ac:dyDescent="0.25">
      <c r="A138" s="59" t="s">
        <v>159</v>
      </c>
      <c r="B138" s="295">
        <v>0.25575612520884988</v>
      </c>
      <c r="C138" s="295">
        <v>1.2219115398489779</v>
      </c>
      <c r="D138" s="295">
        <v>1.203320535960329</v>
      </c>
      <c r="E138" s="295">
        <v>1.79557319206081</v>
      </c>
      <c r="F138" s="295">
        <v>1.6911548787523609</v>
      </c>
      <c r="G138" s="295">
        <v>2.0024168513502749</v>
      </c>
      <c r="H138" s="295">
        <v>2.1523837858026078</v>
      </c>
      <c r="I138" s="295">
        <v>3.1557730157132791</v>
      </c>
      <c r="J138" s="295">
        <v>2.720066618784339</v>
      </c>
      <c r="K138" s="295">
        <v>3.573250248364245</v>
      </c>
      <c r="L138" s="295">
        <v>2.9524190740108271</v>
      </c>
      <c r="M138" s="295">
        <v>2.1327827132477339</v>
      </c>
      <c r="N138" s="295">
        <v>2.051098087562512</v>
      </c>
      <c r="O138" s="295">
        <v>2.460813549573321</v>
      </c>
      <c r="P138" s="295">
        <v>1.7370605109092501</v>
      </c>
      <c r="Q138" s="295">
        <v>1.3546602024211929</v>
      </c>
      <c r="R138" s="295">
        <v>1.0754652977086241</v>
      </c>
      <c r="S138" s="295">
        <v>1.0674555879667531</v>
      </c>
      <c r="T138" s="295">
        <v>0.92335275276202278</v>
      </c>
      <c r="U138" s="295">
        <v>1.166175599391515</v>
      </c>
      <c r="V138" s="295">
        <v>1.1309662775156091</v>
      </c>
      <c r="W138" s="295">
        <v>0.2125803037041531</v>
      </c>
      <c r="X138" s="295">
        <v>2.756889467533608</v>
      </c>
      <c r="Y138" s="295">
        <v>1.213061116673908</v>
      </c>
      <c r="DA138" s="122" t="s">
        <v>1384</v>
      </c>
    </row>
    <row r="139" spans="1:105" ht="12" customHeight="1" x14ac:dyDescent="0.25">
      <c r="A139" s="59" t="s">
        <v>32</v>
      </c>
      <c r="B139" s="295">
        <v>4.5888025984031566</v>
      </c>
      <c r="C139" s="295">
        <v>2.442370722815872</v>
      </c>
      <c r="D139" s="295">
        <v>2.8309749363466108</v>
      </c>
      <c r="E139" s="295">
        <v>3.6878075783610802</v>
      </c>
      <c r="F139" s="295">
        <v>3.8260910054831339</v>
      </c>
      <c r="G139" s="295">
        <v>2.4771284501837512</v>
      </c>
      <c r="H139" s="295">
        <v>2.4182181561866631</v>
      </c>
      <c r="I139" s="295">
        <v>3.602490610394268</v>
      </c>
      <c r="J139" s="295">
        <v>0.57336433786213958</v>
      </c>
      <c r="K139" s="295">
        <v>1.0157831633821921</v>
      </c>
      <c r="L139" s="295">
        <v>0.51220356448153559</v>
      </c>
      <c r="M139" s="295">
        <v>0.50102925772331475</v>
      </c>
      <c r="N139" s="295">
        <v>0.40548833266163842</v>
      </c>
      <c r="O139" s="295">
        <v>0.31577001077180211</v>
      </c>
      <c r="P139" s="295">
        <v>0.33087416727822672</v>
      </c>
      <c r="Q139" s="295">
        <v>0.48848926644461288</v>
      </c>
      <c r="R139" s="295">
        <v>0.33592263433354008</v>
      </c>
      <c r="S139" s="295">
        <v>0.25167072317427158</v>
      </c>
      <c r="T139" s="295">
        <v>0.21206562816494881</v>
      </c>
      <c r="U139" s="295">
        <v>0.19954856757087969</v>
      </c>
      <c r="V139" s="295">
        <v>0.14736033749553429</v>
      </c>
      <c r="W139" s="295">
        <v>0.19317895980168939</v>
      </c>
      <c r="X139" s="295">
        <v>0.1608258995949339</v>
      </c>
      <c r="Y139" s="295">
        <v>0.13861979408321989</v>
      </c>
      <c r="DA139" s="122" t="s">
        <v>1385</v>
      </c>
    </row>
    <row r="140" spans="1:105" ht="12" customHeight="1" x14ac:dyDescent="0.25">
      <c r="A140" s="59" t="s">
        <v>35</v>
      </c>
      <c r="B140" s="295">
        <v>1.422994572614366</v>
      </c>
      <c r="C140" s="295">
        <v>1.3241875802211109</v>
      </c>
      <c r="D140" s="295">
        <v>1.2293688269819689</v>
      </c>
      <c r="E140" s="295">
        <v>1.674437970822692</v>
      </c>
      <c r="F140" s="295">
        <v>2.1113250694560781</v>
      </c>
      <c r="G140" s="295">
        <v>2.801828311374615</v>
      </c>
      <c r="H140" s="295">
        <v>3.147208045130228</v>
      </c>
      <c r="I140" s="295">
        <v>4.8757028047258828</v>
      </c>
      <c r="J140" s="295">
        <v>3.7970794734392488</v>
      </c>
      <c r="K140" s="295">
        <v>4.864395402172569</v>
      </c>
      <c r="L140" s="295">
        <v>5.3316262177542351</v>
      </c>
      <c r="M140" s="295">
        <v>5.3960392002263866</v>
      </c>
      <c r="N140" s="295">
        <v>5.5913536285361563</v>
      </c>
      <c r="O140" s="295">
        <v>6.0161098327773939</v>
      </c>
      <c r="P140" s="295">
        <v>6.8626603855421946</v>
      </c>
      <c r="Q140" s="295">
        <v>7.5757016090878366</v>
      </c>
      <c r="R140" s="295">
        <v>5.8099331638845628</v>
      </c>
      <c r="S140" s="295">
        <v>5.3499487384625706</v>
      </c>
      <c r="T140" s="295">
        <v>5.4591253314436026</v>
      </c>
      <c r="U140" s="295">
        <v>5.8466721303772013</v>
      </c>
      <c r="V140" s="295">
        <v>6.9406265877510034</v>
      </c>
      <c r="W140" s="295">
        <v>7.8899410268924806</v>
      </c>
      <c r="X140" s="295">
        <v>6.5517848274158874</v>
      </c>
      <c r="Y140" s="295">
        <v>6.8395469145059398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7.22736683829807</v>
      </c>
      <c r="C142" s="261">
        <f t="shared" si="6"/>
        <v>6.5327429973994438</v>
      </c>
      <c r="D142" s="261">
        <f t="shared" si="6"/>
        <v>6.5500145428373227</v>
      </c>
      <c r="E142" s="261">
        <f t="shared" si="6"/>
        <v>5.4894386640876025</v>
      </c>
      <c r="F142" s="261">
        <f t="shared" si="6"/>
        <v>6.5732772963288557</v>
      </c>
      <c r="G142" s="261">
        <f t="shared" si="6"/>
        <v>7.4421119409590979</v>
      </c>
      <c r="H142" s="261">
        <f t="shared" si="6"/>
        <v>7.7038852304496626</v>
      </c>
      <c r="I142" s="261">
        <f t="shared" si="6"/>
        <v>12.237581176971249</v>
      </c>
      <c r="J142" s="261">
        <f t="shared" si="6"/>
        <v>15.601225778741274</v>
      </c>
      <c r="K142" s="261">
        <f t="shared" si="6"/>
        <v>17.851649575677101</v>
      </c>
      <c r="L142" s="261">
        <f t="shared" si="6"/>
        <v>19.655711354755972</v>
      </c>
      <c r="M142" s="261">
        <f t="shared" si="6"/>
        <v>16.987836213138237</v>
      </c>
      <c r="N142" s="261">
        <f t="shared" si="6"/>
        <v>17.438675554511192</v>
      </c>
      <c r="O142" s="261">
        <f t="shared" si="6"/>
        <v>18.382412975387112</v>
      </c>
      <c r="P142" s="261">
        <f t="shared" si="6"/>
        <v>20.372741694376796</v>
      </c>
      <c r="Q142" s="261">
        <f t="shared" si="6"/>
        <v>19.938994268351784</v>
      </c>
      <c r="R142" s="261">
        <f t="shared" si="6"/>
        <v>17.884305377358977</v>
      </c>
      <c r="S142" s="261">
        <f t="shared" si="6"/>
        <v>16.589042456585268</v>
      </c>
      <c r="T142" s="261">
        <f t="shared" si="6"/>
        <v>15.114225767701241</v>
      </c>
      <c r="U142" s="261">
        <f t="shared" si="6"/>
        <v>16.002194402077638</v>
      </c>
      <c r="V142" s="261">
        <f t="shared" si="6"/>
        <v>16.148188513981207</v>
      </c>
      <c r="W142" s="261">
        <f t="shared" si="6"/>
        <v>18.433309566428846</v>
      </c>
      <c r="X142" s="261">
        <f t="shared" si="6"/>
        <v>17.624072603041903</v>
      </c>
      <c r="Y142" s="261">
        <f t="shared" si="6"/>
        <v>14.44788120666308</v>
      </c>
      <c r="DA142" s="70"/>
    </row>
    <row r="143" spans="1:105" ht="12" customHeight="1" x14ac:dyDescent="0.25">
      <c r="A143" s="60" t="s">
        <v>1022</v>
      </c>
      <c r="B143" s="262">
        <v>3.582317042794243</v>
      </c>
      <c r="C143" s="262">
        <v>3.1383843584763071</v>
      </c>
      <c r="D143" s="262">
        <v>3.0271228445010712</v>
      </c>
      <c r="E143" s="262">
        <v>2.6321272666141668</v>
      </c>
      <c r="F143" s="262">
        <v>2.8308507615223322</v>
      </c>
      <c r="G143" s="262">
        <v>3.4919684881248059</v>
      </c>
      <c r="H143" s="262">
        <v>3.5755393379980518</v>
      </c>
      <c r="I143" s="262">
        <v>5.56878683424807</v>
      </c>
      <c r="J143" s="262">
        <v>6.1429036822666498</v>
      </c>
      <c r="K143" s="262">
        <v>7.9357471789478646</v>
      </c>
      <c r="L143" s="262">
        <v>9.4635309738308617</v>
      </c>
      <c r="M143" s="262">
        <v>8.2959470874075407</v>
      </c>
      <c r="N143" s="262">
        <v>8.2664065795182164</v>
      </c>
      <c r="O143" s="262">
        <v>8.7734476253186156</v>
      </c>
      <c r="P143" s="262">
        <v>9.670747686255865</v>
      </c>
      <c r="Q143" s="262">
        <v>9.4175301603416557</v>
      </c>
      <c r="R143" s="262">
        <v>7.8961183721691084</v>
      </c>
      <c r="S143" s="262">
        <v>7.4548890332261752</v>
      </c>
      <c r="T143" s="262">
        <v>7.5246024170611143</v>
      </c>
      <c r="U143" s="262">
        <v>8.1084261621403648</v>
      </c>
      <c r="V143" s="262">
        <v>8.5375726775405845</v>
      </c>
      <c r="W143" s="262">
        <v>10.236452927582871</v>
      </c>
      <c r="X143" s="262">
        <v>8.9198144203109972</v>
      </c>
      <c r="Y143" s="262">
        <v>8.1460110288540193</v>
      </c>
      <c r="DA143" s="72" t="s">
        <v>1388</v>
      </c>
    </row>
    <row r="144" spans="1:105" ht="12" customHeight="1" x14ac:dyDescent="0.25">
      <c r="A144" s="60" t="s">
        <v>1024</v>
      </c>
      <c r="B144" s="262">
        <v>3.645049795503827</v>
      </c>
      <c r="C144" s="262">
        <v>3.3943586389231362</v>
      </c>
      <c r="D144" s="262">
        <v>3.522891698336251</v>
      </c>
      <c r="E144" s="262">
        <v>2.8573113974734352</v>
      </c>
      <c r="F144" s="262">
        <v>3.7424265348065231</v>
      </c>
      <c r="G144" s="262">
        <v>3.950143452834292</v>
      </c>
      <c r="H144" s="262">
        <v>4.1283458924516108</v>
      </c>
      <c r="I144" s="262">
        <v>6.6687943427231788</v>
      </c>
      <c r="J144" s="262">
        <v>9.4583220964746229</v>
      </c>
      <c r="K144" s="262">
        <v>9.915902396729237</v>
      </c>
      <c r="L144" s="262">
        <v>10.192180380925111</v>
      </c>
      <c r="M144" s="262">
        <v>8.6918891257306949</v>
      </c>
      <c r="N144" s="262">
        <v>9.172268974992976</v>
      </c>
      <c r="O144" s="262">
        <v>9.6089653500684946</v>
      </c>
      <c r="P144" s="262">
        <v>10.701994008120931</v>
      </c>
      <c r="Q144" s="262">
        <v>10.521464108010131</v>
      </c>
      <c r="R144" s="262">
        <v>9.9881870051898698</v>
      </c>
      <c r="S144" s="262">
        <v>9.1341534233590913</v>
      </c>
      <c r="T144" s="262">
        <v>7.5896233506401263</v>
      </c>
      <c r="U144" s="262">
        <v>7.8937682399372733</v>
      </c>
      <c r="V144" s="262">
        <v>7.6106158364406236</v>
      </c>
      <c r="W144" s="262">
        <v>8.1968566388459738</v>
      </c>
      <c r="X144" s="262">
        <v>8.7042581827309036</v>
      </c>
      <c r="Y144" s="262">
        <v>6.3018701778090609</v>
      </c>
      <c r="DA144" s="72" t="s">
        <v>1389</v>
      </c>
    </row>
    <row r="145" spans="1:105" ht="12" customHeight="1" x14ac:dyDescent="0.25">
      <c r="A145" s="64" t="s">
        <v>28</v>
      </c>
      <c r="B145" s="229">
        <v>1.872520854656688</v>
      </c>
      <c r="C145" s="229">
        <v>1.8468360723268411</v>
      </c>
      <c r="D145" s="229">
        <v>1.8682819338755789</v>
      </c>
      <c r="E145" s="229">
        <v>0.98700282435987052</v>
      </c>
      <c r="F145" s="229">
        <v>1.3854271617915339</v>
      </c>
      <c r="G145" s="229">
        <v>1.694897148339777</v>
      </c>
      <c r="H145" s="229">
        <v>1.622190406030418</v>
      </c>
      <c r="I145" s="229">
        <v>2.576790240478612</v>
      </c>
      <c r="J145" s="229">
        <v>5.6247772866821553</v>
      </c>
      <c r="K145" s="229">
        <v>5.4622518427326296</v>
      </c>
      <c r="L145" s="229">
        <v>6.2636355206100589</v>
      </c>
      <c r="M145" s="229">
        <v>5.7501637169247024</v>
      </c>
      <c r="N145" s="229">
        <v>6.4303105707588744</v>
      </c>
      <c r="O145" s="229">
        <v>6.3292255414023231</v>
      </c>
      <c r="P145" s="229">
        <v>7.3173405050297404</v>
      </c>
      <c r="Q145" s="229">
        <v>7.3586596910677358</v>
      </c>
      <c r="R145" s="229">
        <v>7.306298348157573</v>
      </c>
      <c r="S145" s="229">
        <v>6.2376593471971367</v>
      </c>
      <c r="T145" s="229">
        <v>5.2812191834080426</v>
      </c>
      <c r="U145" s="229">
        <v>5.0641087888617129</v>
      </c>
      <c r="V145" s="229">
        <v>4.5849403351411686</v>
      </c>
      <c r="W145" s="229">
        <v>4.7941357768132598</v>
      </c>
      <c r="X145" s="229">
        <v>5.8115535144448902</v>
      </c>
      <c r="Y145" s="229">
        <v>4.0825753145739112</v>
      </c>
      <c r="DA145" s="73" t="s">
        <v>1390</v>
      </c>
    </row>
    <row r="146" spans="1:105" ht="12" customHeight="1" x14ac:dyDescent="0.25">
      <c r="A146" s="64" t="s">
        <v>30</v>
      </c>
      <c r="B146" s="229">
        <v>1.117124388972178</v>
      </c>
      <c r="C146" s="229">
        <v>0.98042380090405001</v>
      </c>
      <c r="D146" s="229">
        <v>1.0854400362570209</v>
      </c>
      <c r="E146" s="229">
        <v>1.311827407312931</v>
      </c>
      <c r="F146" s="229">
        <v>1.557226343760179</v>
      </c>
      <c r="G146" s="229">
        <v>1.5397816443231469</v>
      </c>
      <c r="H146" s="229">
        <v>1.7583831580410729</v>
      </c>
      <c r="I146" s="229">
        <v>2.951508442745749</v>
      </c>
      <c r="J146" s="229">
        <v>2.7638563781857219</v>
      </c>
      <c r="K146" s="229">
        <v>3.113813885831004</v>
      </c>
      <c r="L146" s="229">
        <v>2.476529182195601</v>
      </c>
      <c r="M146" s="229">
        <v>1.5347236550993411</v>
      </c>
      <c r="N146" s="229">
        <v>1.3055358661698431</v>
      </c>
      <c r="O146" s="229">
        <v>1.5832532625143381</v>
      </c>
      <c r="P146" s="229">
        <v>1.585845335881561</v>
      </c>
      <c r="Q146" s="229">
        <v>1.270578543123196</v>
      </c>
      <c r="R146" s="229">
        <v>1.2614242972937051</v>
      </c>
      <c r="S146" s="229">
        <v>1.3988765810498409</v>
      </c>
      <c r="T146" s="229">
        <v>1.157906615288874</v>
      </c>
      <c r="U146" s="229">
        <v>1.8122046294355241</v>
      </c>
      <c r="V146" s="229">
        <v>1.9823458246568979</v>
      </c>
      <c r="W146" s="229">
        <v>2.3238401541675429</v>
      </c>
      <c r="X146" s="229">
        <v>1.5468320859391509</v>
      </c>
      <c r="Y146" s="229">
        <v>1.075847616902972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7.7924675912490818E-3</v>
      </c>
      <c r="L147" s="229">
        <v>1.1952565710058651E-2</v>
      </c>
      <c r="M147" s="229">
        <v>1.0753431547914281E-2</v>
      </c>
      <c r="N147" s="229">
        <v>1.175752522876243E-2</v>
      </c>
      <c r="O147" s="229">
        <v>1.5311633892785229E-2</v>
      </c>
      <c r="P147" s="229">
        <v>1.3493998499598E-2</v>
      </c>
      <c r="Q147" s="229">
        <v>2.4421802482211648E-2</v>
      </c>
      <c r="R147" s="229">
        <v>2.788135864770877E-2</v>
      </c>
      <c r="S147" s="229">
        <v>2.4510185641539249E-2</v>
      </c>
      <c r="T147" s="229">
        <v>2.1075193872698829E-2</v>
      </c>
      <c r="U147" s="229">
        <v>2.2371819840516279E-2</v>
      </c>
      <c r="V147" s="229">
        <v>1.7652706040188631E-2</v>
      </c>
      <c r="W147" s="229">
        <v>2.1730676411286749E-2</v>
      </c>
      <c r="X147" s="229">
        <v>3.3579515593576227E-2</v>
      </c>
      <c r="Y147" s="229">
        <v>2.8266143150772159E-2</v>
      </c>
      <c r="DA147" s="73" t="s">
        <v>1392</v>
      </c>
    </row>
    <row r="148" spans="1:105" ht="12" customHeight="1" x14ac:dyDescent="0.25">
      <c r="A148" s="64" t="s">
        <v>159</v>
      </c>
      <c r="B148" s="229">
        <v>2.242618067634794E-2</v>
      </c>
      <c r="C148" s="229">
        <v>0.1113804464667971</v>
      </c>
      <c r="D148" s="229">
        <v>0.1054902998689871</v>
      </c>
      <c r="E148" s="229">
        <v>9.4465424850787766E-2</v>
      </c>
      <c r="F148" s="229">
        <v>0.1278944333138323</v>
      </c>
      <c r="G148" s="229">
        <v>0.15126416547000121</v>
      </c>
      <c r="H148" s="229">
        <v>0.15938077637548931</v>
      </c>
      <c r="I148" s="229">
        <v>0.22876766681842489</v>
      </c>
      <c r="J148" s="229">
        <v>0.31249836804817299</v>
      </c>
      <c r="K148" s="229">
        <v>0.39470934060013207</v>
      </c>
      <c r="L148" s="229">
        <v>0.36743875120770519</v>
      </c>
      <c r="M148" s="229">
        <v>0.29295396984126321</v>
      </c>
      <c r="N148" s="229">
        <v>0.29603942079377921</v>
      </c>
      <c r="O148" s="229">
        <v>0.35000639003475259</v>
      </c>
      <c r="P148" s="229">
        <v>0.25187704655984422</v>
      </c>
      <c r="Q148" s="229">
        <v>0.2022671425435493</v>
      </c>
      <c r="R148" s="229">
        <v>0.15868331155406429</v>
      </c>
      <c r="S148" s="229">
        <v>0.14786995340480069</v>
      </c>
      <c r="T148" s="229">
        <v>0.12162014222956551</v>
      </c>
      <c r="U148" s="229">
        <v>0.13425683845598879</v>
      </c>
      <c r="V148" s="229">
        <v>0.1250238027808302</v>
      </c>
      <c r="W148" s="229">
        <v>2.2853873877294269E-2</v>
      </c>
      <c r="X148" s="229">
        <v>0.33458784194310809</v>
      </c>
      <c r="Y148" s="229">
        <v>0.1506271214068195</v>
      </c>
      <c r="DA148" s="73" t="s">
        <v>1393</v>
      </c>
    </row>
    <row r="149" spans="1:105" ht="12" customHeight="1" x14ac:dyDescent="0.25">
      <c r="A149" s="64" t="s">
        <v>32</v>
      </c>
      <c r="B149" s="229">
        <v>0.40237283105477389</v>
      </c>
      <c r="C149" s="229">
        <v>0.222628506788869</v>
      </c>
      <c r="D149" s="229">
        <v>0.2481802529186091</v>
      </c>
      <c r="E149" s="229">
        <v>0.19401621231491181</v>
      </c>
      <c r="F149" s="229">
        <v>0.28935004540472409</v>
      </c>
      <c r="G149" s="229">
        <v>0.18712425813155389</v>
      </c>
      <c r="H149" s="229">
        <v>0.17906541097391479</v>
      </c>
      <c r="I149" s="229">
        <v>0.26115102942183782</v>
      </c>
      <c r="J149" s="229">
        <v>6.5871702789035938E-2</v>
      </c>
      <c r="K149" s="229">
        <v>0.11220571601298911</v>
      </c>
      <c r="L149" s="229">
        <v>6.3745502714680227E-2</v>
      </c>
      <c r="M149" s="229">
        <v>6.8820189297744611E-2</v>
      </c>
      <c r="N149" s="229">
        <v>5.8525007588711028E-2</v>
      </c>
      <c r="O149" s="229">
        <v>4.4912594686678582E-2</v>
      </c>
      <c r="P149" s="229">
        <v>4.7977377594845091E-2</v>
      </c>
      <c r="Q149" s="229">
        <v>7.2937352046181736E-2</v>
      </c>
      <c r="R149" s="229">
        <v>4.9564887082440438E-2</v>
      </c>
      <c r="S149" s="229">
        <v>3.4862844439286528E-2</v>
      </c>
      <c r="T149" s="229">
        <v>2.7932392882647841E-2</v>
      </c>
      <c r="U149" s="229">
        <v>2.2973178151271891E-2</v>
      </c>
      <c r="V149" s="229">
        <v>1.629009647681913E-2</v>
      </c>
      <c r="W149" s="229">
        <v>2.0768093309335409E-2</v>
      </c>
      <c r="X149" s="229">
        <v>1.9518515815640659E-2</v>
      </c>
      <c r="Y149" s="229">
        <v>1.7212570962633841E-2</v>
      </c>
      <c r="DA149" s="73" t="s">
        <v>1394</v>
      </c>
    </row>
    <row r="150" spans="1:105" ht="12" customHeight="1" x14ac:dyDescent="0.25">
      <c r="A150" s="64" t="s">
        <v>33</v>
      </c>
      <c r="B150" s="229">
        <v>2.9414686068118891E-2</v>
      </c>
      <c r="C150" s="229">
        <v>3.1908240706353792E-2</v>
      </c>
      <c r="D150" s="229">
        <v>2.1602458688175379E-2</v>
      </c>
      <c r="E150" s="229">
        <v>1.8445554124162641E-2</v>
      </c>
      <c r="F150" s="229">
        <v>0</v>
      </c>
      <c r="G150" s="229">
        <v>4.3126884047250203E-3</v>
      </c>
      <c r="H150" s="229">
        <v>4.2164946577269609E-3</v>
      </c>
      <c r="I150" s="229">
        <v>0</v>
      </c>
      <c r="J150" s="229">
        <v>0</v>
      </c>
      <c r="K150" s="229">
        <v>1.6140919135676109E-2</v>
      </c>
      <c r="L150" s="229">
        <v>0</v>
      </c>
      <c r="M150" s="229">
        <v>6.7685645071165479E-3</v>
      </c>
      <c r="N150" s="229">
        <v>7.2853563960370684E-3</v>
      </c>
      <c r="O150" s="229">
        <v>7.1557159333680027E-3</v>
      </c>
      <c r="P150" s="229">
        <v>0</v>
      </c>
      <c r="Q150" s="229">
        <v>0</v>
      </c>
      <c r="R150" s="229">
        <v>0</v>
      </c>
      <c r="S150" s="229">
        <v>1.465658682330418E-3</v>
      </c>
      <c r="T150" s="229">
        <v>1.673116570532968E-3</v>
      </c>
      <c r="U150" s="229">
        <v>1.6491917476904271E-3</v>
      </c>
      <c r="V150" s="229">
        <v>5.6415086471375494E-4</v>
      </c>
      <c r="W150" s="229">
        <v>5.0669493629981505E-4</v>
      </c>
      <c r="X150" s="229">
        <v>1.2310523640423661E-2</v>
      </c>
      <c r="Y150" s="229">
        <v>5.2088097646757571E-2</v>
      </c>
      <c r="DA150" s="73" t="s">
        <v>1395</v>
      </c>
    </row>
    <row r="151" spans="1:105" ht="12" customHeight="1" x14ac:dyDescent="0.25">
      <c r="A151" s="64" t="s">
        <v>35</v>
      </c>
      <c r="B151" s="229">
        <v>0.1247764187890036</v>
      </c>
      <c r="C151" s="229">
        <v>0.12070317619640759</v>
      </c>
      <c r="D151" s="229">
        <v>0.1077738493878645</v>
      </c>
      <c r="E151" s="229">
        <v>8.8092479326066675E-2</v>
      </c>
      <c r="F151" s="229">
        <v>0.15967001407853509</v>
      </c>
      <c r="G151" s="229">
        <v>0.21165234452782139</v>
      </c>
      <c r="H151" s="229">
        <v>0.23304601389245161</v>
      </c>
      <c r="I151" s="229">
        <v>0.35344847337985208</v>
      </c>
      <c r="J151" s="229">
        <v>0.43623238144413268</v>
      </c>
      <c r="K151" s="229">
        <v>0.53733216767809433</v>
      </c>
      <c r="L151" s="229">
        <v>0.66353929786008858</v>
      </c>
      <c r="M151" s="229">
        <v>0.74118713327257613</v>
      </c>
      <c r="N151" s="229">
        <v>0.80701215591894071</v>
      </c>
      <c r="O151" s="229">
        <v>0.85568322922640605</v>
      </c>
      <c r="P151" s="229">
        <v>0.99509868458688044</v>
      </c>
      <c r="Q151" s="229">
        <v>1.1311438207854989</v>
      </c>
      <c r="R151" s="229">
        <v>0.85724703188216256</v>
      </c>
      <c r="S151" s="229">
        <v>0.74110499733425172</v>
      </c>
      <c r="T151" s="229">
        <v>0.71905303501089302</v>
      </c>
      <c r="U151" s="229">
        <v>0.67310250370763758</v>
      </c>
      <c r="V151" s="229">
        <v>0.76725853540791522</v>
      </c>
      <c r="W151" s="229">
        <v>0.8482240075206352</v>
      </c>
      <c r="X151" s="229">
        <v>0.79515249780465036</v>
      </c>
      <c r="Y151" s="229">
        <v>0.84927399724400299</v>
      </c>
      <c r="DA151" s="73" t="s">
        <v>1396</v>
      </c>
    </row>
    <row r="152" spans="1:105" ht="12" customHeight="1" x14ac:dyDescent="0.25">
      <c r="A152" s="64" t="s">
        <v>36</v>
      </c>
      <c r="B152" s="229">
        <v>4.2077537422238534E-3</v>
      </c>
      <c r="C152" s="229">
        <v>7.2527140014425166E-3</v>
      </c>
      <c r="D152" s="229">
        <v>1.245412979572208E-2</v>
      </c>
      <c r="E152" s="229">
        <v>3.2917976979423363E-2</v>
      </c>
      <c r="F152" s="229">
        <v>3.8380210835749551E-2</v>
      </c>
      <c r="G152" s="229">
        <v>4.1818173970825143E-2</v>
      </c>
      <c r="H152" s="229">
        <v>3.4764630812145807E-2</v>
      </c>
      <c r="I152" s="229">
        <v>6.6604466068402299E-2</v>
      </c>
      <c r="J152" s="229">
        <v>7.2767376005028736E-2</v>
      </c>
      <c r="K152" s="229">
        <v>5.5533146719783349E-2</v>
      </c>
      <c r="L152" s="229">
        <v>6.9717940659813932E-2</v>
      </c>
      <c r="M152" s="229">
        <v>5.9324270318997577E-2</v>
      </c>
      <c r="N152" s="229">
        <v>6.1706653291040157E-2</v>
      </c>
      <c r="O152" s="229">
        <v>6.5101526431022488E-2</v>
      </c>
      <c r="P152" s="229">
        <v>7.6615113118447598E-2</v>
      </c>
      <c r="Q152" s="229">
        <v>7.9105731410795146E-2</v>
      </c>
      <c r="R152" s="229">
        <v>7.246228988007801E-2</v>
      </c>
      <c r="S152" s="229">
        <v>6.278017643285802E-2</v>
      </c>
      <c r="T152" s="229">
        <v>5.2742442527042528E-2</v>
      </c>
      <c r="U152" s="229">
        <v>5.1263288065626633E-2</v>
      </c>
      <c r="V152" s="229">
        <v>2.262604836729934E-2</v>
      </c>
      <c r="W152" s="229">
        <v>4.4960786882830707E-2</v>
      </c>
      <c r="X152" s="229">
        <v>6.1403454720588127E-2</v>
      </c>
      <c r="Y152" s="229">
        <v>2.8199744245095811E-2</v>
      </c>
      <c r="DA152" s="73" t="s">
        <v>1397</v>
      </c>
    </row>
    <row r="153" spans="1:105" ht="12" customHeight="1" x14ac:dyDescent="0.25">
      <c r="A153" s="64" t="s">
        <v>38</v>
      </c>
      <c r="B153" s="229">
        <v>7.2206681544492904E-2</v>
      </c>
      <c r="C153" s="229">
        <v>7.3225681532374229E-2</v>
      </c>
      <c r="D153" s="229">
        <v>7.3668737544293636E-2</v>
      </c>
      <c r="E153" s="229">
        <v>0.13054351820528071</v>
      </c>
      <c r="F153" s="229">
        <v>0.184478325621969</v>
      </c>
      <c r="G153" s="229">
        <v>0.11929302966644149</v>
      </c>
      <c r="H153" s="229">
        <v>0.13729900166839151</v>
      </c>
      <c r="I153" s="229">
        <v>0.23052402381030129</v>
      </c>
      <c r="J153" s="229">
        <v>0.1823186033203745</v>
      </c>
      <c r="K153" s="229">
        <v>0.21612291042767909</v>
      </c>
      <c r="L153" s="229">
        <v>0.27562161996710899</v>
      </c>
      <c r="M153" s="229">
        <v>0.2271941949210397</v>
      </c>
      <c r="N153" s="229">
        <v>0.19409641884698839</v>
      </c>
      <c r="O153" s="229">
        <v>0.3583154559468204</v>
      </c>
      <c r="P153" s="229">
        <v>0.41374594685001631</v>
      </c>
      <c r="Q153" s="229">
        <v>0.38235002455096201</v>
      </c>
      <c r="R153" s="229">
        <v>0.25462548069213692</v>
      </c>
      <c r="S153" s="229">
        <v>0.48502367917704792</v>
      </c>
      <c r="T153" s="229">
        <v>0.20640122884982931</v>
      </c>
      <c r="U153" s="229">
        <v>0.1118380016713052</v>
      </c>
      <c r="V153" s="229">
        <v>9.3914336704789811E-2</v>
      </c>
      <c r="W153" s="229">
        <v>0.1198365749274873</v>
      </c>
      <c r="X153" s="229">
        <v>8.9320232828874857E-2</v>
      </c>
      <c r="Y153" s="229">
        <v>1.7779571676095739E-2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</v>
      </c>
      <c r="D160" s="232">
        <f t="shared" si="7"/>
        <v>1</v>
      </c>
      <c r="E160" s="232">
        <f t="shared" si="7"/>
        <v>0.99999999999999989</v>
      </c>
      <c r="F160" s="232">
        <f t="shared" si="7"/>
        <v>1</v>
      </c>
      <c r="G160" s="232">
        <f t="shared" si="7"/>
        <v>1</v>
      </c>
      <c r="H160" s="232">
        <f t="shared" si="7"/>
        <v>1.0000000000000002</v>
      </c>
      <c r="I160" s="232">
        <f t="shared" si="7"/>
        <v>1</v>
      </c>
      <c r="J160" s="232">
        <f t="shared" si="7"/>
        <v>1</v>
      </c>
      <c r="K160" s="232">
        <f t="shared" si="7"/>
        <v>1</v>
      </c>
      <c r="L160" s="232">
        <f t="shared" si="7"/>
        <v>1</v>
      </c>
      <c r="M160" s="232">
        <f t="shared" si="7"/>
        <v>1</v>
      </c>
      <c r="N160" s="232">
        <f t="shared" si="7"/>
        <v>1</v>
      </c>
      <c r="O160" s="232">
        <f t="shared" si="7"/>
        <v>1.0000000000000002</v>
      </c>
      <c r="P160" s="232">
        <f t="shared" si="7"/>
        <v>0.99999999999999989</v>
      </c>
      <c r="Q160" s="232">
        <f t="shared" si="7"/>
        <v>1</v>
      </c>
      <c r="R160" s="232">
        <f t="shared" si="7"/>
        <v>1</v>
      </c>
      <c r="S160" s="232">
        <f t="shared" si="7"/>
        <v>0.99999999999999989</v>
      </c>
      <c r="T160" s="232">
        <f t="shared" si="7"/>
        <v>1</v>
      </c>
      <c r="U160" s="232">
        <f t="shared" si="7"/>
        <v>0.99999999999999989</v>
      </c>
      <c r="V160" s="232">
        <f t="shared" si="7"/>
        <v>1</v>
      </c>
      <c r="W160" s="232">
        <f t="shared" si="7"/>
        <v>1</v>
      </c>
      <c r="X160" s="232">
        <f t="shared" si="7"/>
        <v>1</v>
      </c>
      <c r="Y160" s="232">
        <f t="shared" si="7"/>
        <v>0.99999999999999989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7.3390799563255961E-3</v>
      </c>
      <c r="C165" s="268">
        <f t="shared" si="12"/>
        <v>9.3481033657748531E-3</v>
      </c>
      <c r="D165" s="268">
        <f t="shared" si="12"/>
        <v>9.547806363892658E-3</v>
      </c>
      <c r="E165" s="268">
        <f t="shared" si="12"/>
        <v>7.5933218595919472E-3</v>
      </c>
      <c r="F165" s="268">
        <f t="shared" si="12"/>
        <v>6.1751087651338377E-3</v>
      </c>
      <c r="G165" s="268">
        <f t="shared" si="12"/>
        <v>6.1629309942979899E-3</v>
      </c>
      <c r="H165" s="268">
        <f t="shared" si="12"/>
        <v>5.9640316023580227E-3</v>
      </c>
      <c r="I165" s="268">
        <f t="shared" si="12"/>
        <v>5.752328616620706E-3</v>
      </c>
      <c r="J165" s="268">
        <f t="shared" si="12"/>
        <v>5.6539300758329447E-3</v>
      </c>
      <c r="K165" s="268">
        <f t="shared" si="12"/>
        <v>6.7119067897242887E-3</v>
      </c>
      <c r="L165" s="268">
        <f t="shared" si="12"/>
        <v>7.1606819310666148E-3</v>
      </c>
      <c r="M165" s="268">
        <f t="shared" si="12"/>
        <v>7.8066945783473538E-3</v>
      </c>
      <c r="N165" s="268">
        <f t="shared" si="12"/>
        <v>7.9983374084383226E-3</v>
      </c>
      <c r="O165" s="268">
        <f t="shared" si="12"/>
        <v>8.3872443103824457E-3</v>
      </c>
      <c r="P165" s="268">
        <f t="shared" si="12"/>
        <v>7.5030983411711015E-3</v>
      </c>
      <c r="Q165" s="268">
        <f t="shared" si="12"/>
        <v>6.1077046355855619E-3</v>
      </c>
      <c r="R165" s="268">
        <f t="shared" si="12"/>
        <v>5.556146780028989E-3</v>
      </c>
      <c r="S165" s="268">
        <f t="shared" si="12"/>
        <v>6.1235694327998209E-3</v>
      </c>
      <c r="T165" s="268">
        <f t="shared" si="12"/>
        <v>6.4869481350765664E-3</v>
      </c>
      <c r="U165" s="268">
        <f t="shared" si="12"/>
        <v>6.8247332878853531E-3</v>
      </c>
      <c r="V165" s="268">
        <f t="shared" si="12"/>
        <v>6.8284977199223849E-3</v>
      </c>
      <c r="W165" s="268">
        <f t="shared" si="12"/>
        <v>7.9148182780817596E-3</v>
      </c>
      <c r="X165" s="268">
        <f t="shared" si="12"/>
        <v>7.8658411643902065E-3</v>
      </c>
      <c r="Y165" s="268">
        <f t="shared" si="12"/>
        <v>8.2690600207757248E-3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0.28465886525381434</v>
      </c>
      <c r="C167" s="269">
        <f t="shared" si="14"/>
        <v>0.28450974855059313</v>
      </c>
      <c r="D167" s="269">
        <f t="shared" si="14"/>
        <v>0.3033577359689944</v>
      </c>
      <c r="E167" s="269">
        <f t="shared" si="14"/>
        <v>0.21015033965111937</v>
      </c>
      <c r="F167" s="269">
        <f t="shared" si="14"/>
        <v>0.22787953562036156</v>
      </c>
      <c r="G167" s="269">
        <f t="shared" si="14"/>
        <v>0.20277956205497355</v>
      </c>
      <c r="H167" s="269">
        <f t="shared" si="14"/>
        <v>0.20277789137985833</v>
      </c>
      <c r="I167" s="269">
        <f t="shared" si="14"/>
        <v>0.20534757607956752</v>
      </c>
      <c r="J167" s="269">
        <f t="shared" si="14"/>
        <v>0.25272118875506211</v>
      </c>
      <c r="K167" s="269">
        <f t="shared" si="14"/>
        <v>0.24929136598389631</v>
      </c>
      <c r="L167" s="269">
        <f t="shared" si="14"/>
        <v>0.25138170376411267</v>
      </c>
      <c r="M167" s="269">
        <f t="shared" si="14"/>
        <v>0.28314733648330959</v>
      </c>
      <c r="N167" s="269">
        <f t="shared" si="14"/>
        <v>0.30889308845553398</v>
      </c>
      <c r="O167" s="269">
        <f t="shared" si="14"/>
        <v>0.31533787447138945</v>
      </c>
      <c r="P167" s="269">
        <f t="shared" si="14"/>
        <v>0.30540730876205791</v>
      </c>
      <c r="Q167" s="269">
        <f t="shared" si="14"/>
        <v>0.26005121967707878</v>
      </c>
      <c r="R167" s="269">
        <f t="shared" si="14"/>
        <v>0.2654290682633722</v>
      </c>
      <c r="S167" s="269">
        <f t="shared" si="14"/>
        <v>0.28179362538291652</v>
      </c>
      <c r="T167" s="269">
        <f t="shared" si="14"/>
        <v>0.2513409682054677</v>
      </c>
      <c r="U167" s="269">
        <f t="shared" si="14"/>
        <v>0.25095296493588615</v>
      </c>
      <c r="V167" s="269">
        <f t="shared" si="14"/>
        <v>0.23500141915098799</v>
      </c>
      <c r="W167" s="269">
        <f t="shared" si="14"/>
        <v>0.26498759320219123</v>
      </c>
      <c r="X167" s="269">
        <f t="shared" si="14"/>
        <v>0.26033990903438325</v>
      </c>
      <c r="Y167" s="269">
        <f t="shared" si="14"/>
        <v>0.24672046518117524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0.23694491480533322</v>
      </c>
      <c r="C168" s="269">
        <f t="shared" si="15"/>
        <v>0.23246326094242223</v>
      </c>
      <c r="D168" s="269">
        <f t="shared" si="15"/>
        <v>0.25135845998791162</v>
      </c>
      <c r="E168" s="269">
        <f t="shared" si="15"/>
        <v>0.20938540948598658</v>
      </c>
      <c r="F168" s="269">
        <f t="shared" si="15"/>
        <v>0.1735491214628577</v>
      </c>
      <c r="G168" s="269">
        <f t="shared" si="15"/>
        <v>0.16757070540112509</v>
      </c>
      <c r="H168" s="269">
        <f t="shared" si="15"/>
        <v>0.15983287259195603</v>
      </c>
      <c r="I168" s="269">
        <f t="shared" si="15"/>
        <v>0.15957449555568623</v>
      </c>
      <c r="J168" s="269">
        <f t="shared" si="15"/>
        <v>0.16450056501636368</v>
      </c>
      <c r="K168" s="269">
        <f t="shared" si="15"/>
        <v>0.16285167404616022</v>
      </c>
      <c r="L168" s="269">
        <f t="shared" si="15"/>
        <v>0.16043882607158885</v>
      </c>
      <c r="M168" s="269">
        <f t="shared" si="15"/>
        <v>0.17880478007293912</v>
      </c>
      <c r="N168" s="269">
        <f t="shared" si="15"/>
        <v>0.19487409930406002</v>
      </c>
      <c r="O168" s="269">
        <f t="shared" si="15"/>
        <v>0.19248726744374875</v>
      </c>
      <c r="P168" s="269">
        <f t="shared" si="15"/>
        <v>0.18646780228618506</v>
      </c>
      <c r="Q168" s="269">
        <f t="shared" si="15"/>
        <v>0.15981313323946136</v>
      </c>
      <c r="R168" s="269">
        <f t="shared" si="15"/>
        <v>0.16617032043124957</v>
      </c>
      <c r="S168" s="269">
        <f t="shared" si="15"/>
        <v>0.17578605148191437</v>
      </c>
      <c r="T168" s="269">
        <f t="shared" si="15"/>
        <v>0.17041888526301732</v>
      </c>
      <c r="U168" s="269">
        <f t="shared" si="15"/>
        <v>0.17946813963512276</v>
      </c>
      <c r="V168" s="269">
        <f t="shared" si="15"/>
        <v>0.16908890070294344</v>
      </c>
      <c r="W168" s="269">
        <f t="shared" si="15"/>
        <v>0.18852436899538996</v>
      </c>
      <c r="X168" s="269">
        <f t="shared" si="15"/>
        <v>0.18933554679692841</v>
      </c>
      <c r="Y168" s="269">
        <f t="shared" si="15"/>
        <v>0.17759202545838274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0.23694491480533322</v>
      </c>
      <c r="C169" s="318">
        <f t="shared" si="16"/>
        <v>0.23246326094242223</v>
      </c>
      <c r="D169" s="318">
        <f t="shared" si="16"/>
        <v>0.25135845998791162</v>
      </c>
      <c r="E169" s="318">
        <f t="shared" si="16"/>
        <v>0.20938540948598658</v>
      </c>
      <c r="F169" s="318">
        <f t="shared" si="16"/>
        <v>0.1735491214628577</v>
      </c>
      <c r="G169" s="318">
        <f t="shared" si="16"/>
        <v>0.16757070540112509</v>
      </c>
      <c r="H169" s="318">
        <f t="shared" si="16"/>
        <v>0.15983287259195603</v>
      </c>
      <c r="I169" s="318">
        <f t="shared" si="16"/>
        <v>0.15957449555568623</v>
      </c>
      <c r="J169" s="318">
        <f t="shared" si="16"/>
        <v>0.16450056501636368</v>
      </c>
      <c r="K169" s="318">
        <f t="shared" si="16"/>
        <v>0.16285167404616022</v>
      </c>
      <c r="L169" s="318">
        <f t="shared" si="16"/>
        <v>0.16043882607158885</v>
      </c>
      <c r="M169" s="318">
        <f t="shared" si="16"/>
        <v>0.17880478007293912</v>
      </c>
      <c r="N169" s="318">
        <f t="shared" si="16"/>
        <v>0.19487409930406002</v>
      </c>
      <c r="O169" s="318">
        <f t="shared" si="16"/>
        <v>0.19248726744374875</v>
      </c>
      <c r="P169" s="318">
        <f t="shared" si="16"/>
        <v>0.18646780228618506</v>
      </c>
      <c r="Q169" s="318">
        <f t="shared" si="16"/>
        <v>0.15981313323946136</v>
      </c>
      <c r="R169" s="318">
        <f t="shared" si="16"/>
        <v>0.16617032043124957</v>
      </c>
      <c r="S169" s="318">
        <f t="shared" si="16"/>
        <v>0.17578605148191437</v>
      </c>
      <c r="T169" s="318">
        <f t="shared" si="16"/>
        <v>0.17041888526301732</v>
      </c>
      <c r="U169" s="318">
        <f t="shared" si="16"/>
        <v>0.17946813963512276</v>
      </c>
      <c r="V169" s="318">
        <f t="shared" si="16"/>
        <v>0.16908890070294344</v>
      </c>
      <c r="W169" s="318">
        <f t="shared" si="16"/>
        <v>0.18852436899538996</v>
      </c>
      <c r="X169" s="318">
        <f t="shared" si="16"/>
        <v>0.18933554679692841</v>
      </c>
      <c r="Y169" s="318">
        <f t="shared" si="16"/>
        <v>0.17759202545838274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1.3423781493954547E-2</v>
      </c>
      <c r="C171" s="269">
        <f t="shared" si="18"/>
        <v>1.3043013342310195E-2</v>
      </c>
      <c r="D171" s="269">
        <f t="shared" si="18"/>
        <v>1.3459867553207642E-2</v>
      </c>
      <c r="E171" s="269">
        <f t="shared" si="18"/>
        <v>9.6179763396595976E-3</v>
      </c>
      <c r="F171" s="269">
        <f t="shared" si="18"/>
        <v>9.5819362930473113E-3</v>
      </c>
      <c r="G171" s="269">
        <f t="shared" si="18"/>
        <v>9.1104741240910763E-3</v>
      </c>
      <c r="H171" s="269">
        <f t="shared" si="18"/>
        <v>9.0284038409978364E-3</v>
      </c>
      <c r="I171" s="269">
        <f t="shared" si="18"/>
        <v>8.998937568898184E-3</v>
      </c>
      <c r="J171" s="269">
        <f t="shared" si="18"/>
        <v>1.0016442506737888E-2</v>
      </c>
      <c r="K171" s="269">
        <f t="shared" si="18"/>
        <v>1.0729181562717682E-2</v>
      </c>
      <c r="L171" s="269">
        <f t="shared" si="18"/>
        <v>1.1546542020010276E-2</v>
      </c>
      <c r="M171" s="269">
        <f t="shared" si="18"/>
        <v>1.3171372503187907E-2</v>
      </c>
      <c r="N171" s="269">
        <f t="shared" si="18"/>
        <v>1.3998052476494835E-2</v>
      </c>
      <c r="O171" s="269">
        <f t="shared" si="18"/>
        <v>1.4374157883798269E-2</v>
      </c>
      <c r="P171" s="269">
        <f t="shared" si="18"/>
        <v>1.3856636921091159E-2</v>
      </c>
      <c r="Q171" s="269">
        <f t="shared" si="18"/>
        <v>1.1748532339818389E-2</v>
      </c>
      <c r="R171" s="269">
        <f t="shared" si="18"/>
        <v>1.136526123390388E-2</v>
      </c>
      <c r="S171" s="269">
        <f t="shared" si="18"/>
        <v>1.2228847677924324E-2</v>
      </c>
      <c r="T171" s="269">
        <f t="shared" si="18"/>
        <v>1.1901626913691272E-2</v>
      </c>
      <c r="U171" s="269">
        <f t="shared" si="18"/>
        <v>1.2085803137312775E-2</v>
      </c>
      <c r="V171" s="269">
        <f t="shared" si="18"/>
        <v>1.1819367779893928E-2</v>
      </c>
      <c r="W171" s="269">
        <f t="shared" si="18"/>
        <v>1.408725538901723E-2</v>
      </c>
      <c r="X171" s="269">
        <f t="shared" si="18"/>
        <v>1.2523603011544558E-2</v>
      </c>
      <c r="Y171" s="269">
        <f t="shared" si="18"/>
        <v>1.3360081454212075E-2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6.3142347565095305E-3</v>
      </c>
      <c r="C172" s="318">
        <f t="shared" si="19"/>
        <v>5.9371908948848825E-3</v>
      </c>
      <c r="D172" s="318">
        <f t="shared" si="19"/>
        <v>5.8833039351589645E-3</v>
      </c>
      <c r="E172" s="318">
        <f t="shared" si="19"/>
        <v>4.3693301739854782E-3</v>
      </c>
      <c r="F172" s="318">
        <f t="shared" si="19"/>
        <v>3.890491526148314E-3</v>
      </c>
      <c r="G172" s="318">
        <f t="shared" si="19"/>
        <v>4.0459180894739577E-3</v>
      </c>
      <c r="H172" s="318">
        <f t="shared" si="19"/>
        <v>3.9638895326160927E-3</v>
      </c>
      <c r="I172" s="318">
        <f t="shared" si="19"/>
        <v>3.8702436557225091E-3</v>
      </c>
      <c r="J172" s="318">
        <f t="shared" si="19"/>
        <v>3.7045607341651878E-3</v>
      </c>
      <c r="K172" s="318">
        <f t="shared" si="19"/>
        <v>4.5029619221534627E-3</v>
      </c>
      <c r="L172" s="318">
        <f t="shared" si="19"/>
        <v>5.268114786570831E-3</v>
      </c>
      <c r="M172" s="318">
        <f t="shared" si="19"/>
        <v>6.0995772140574004E-3</v>
      </c>
      <c r="N172" s="318">
        <f t="shared" si="19"/>
        <v>6.2832397047575955E-3</v>
      </c>
      <c r="O172" s="318">
        <f t="shared" si="19"/>
        <v>6.4983822439216464E-3</v>
      </c>
      <c r="P172" s="318">
        <f t="shared" si="19"/>
        <v>6.228883843156563E-3</v>
      </c>
      <c r="Q172" s="318">
        <f t="shared" si="19"/>
        <v>5.2535781117979069E-3</v>
      </c>
      <c r="R172" s="318">
        <f t="shared" si="19"/>
        <v>4.7359916181048921E-3</v>
      </c>
      <c r="S172" s="318">
        <f t="shared" si="19"/>
        <v>5.1908622345847111E-3</v>
      </c>
      <c r="T172" s="318">
        <f t="shared" si="19"/>
        <v>5.6242170782443458E-3</v>
      </c>
      <c r="U172" s="318">
        <f t="shared" si="19"/>
        <v>5.8180839446530085E-3</v>
      </c>
      <c r="V172" s="318">
        <f t="shared" si="19"/>
        <v>5.950049178732009E-3</v>
      </c>
      <c r="W172" s="318">
        <f t="shared" si="19"/>
        <v>7.4690119099875439E-3</v>
      </c>
      <c r="X172" s="318">
        <f t="shared" si="19"/>
        <v>6.0214385725351153E-3</v>
      </c>
      <c r="Y172" s="318">
        <f t="shared" si="19"/>
        <v>7.1980717914329612E-3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7.1095467374450161E-3</v>
      </c>
      <c r="C173" s="318">
        <f t="shared" si="20"/>
        <v>7.1058224474253124E-3</v>
      </c>
      <c r="D173" s="318">
        <f t="shared" si="20"/>
        <v>7.576563618048677E-3</v>
      </c>
      <c r="E173" s="318">
        <f t="shared" si="20"/>
        <v>5.2486461656741194E-3</v>
      </c>
      <c r="F173" s="318">
        <f t="shared" si="20"/>
        <v>5.6914447668989978E-3</v>
      </c>
      <c r="G173" s="318">
        <f t="shared" si="20"/>
        <v>5.0645560346171186E-3</v>
      </c>
      <c r="H173" s="318">
        <f t="shared" si="20"/>
        <v>5.064514308381742E-3</v>
      </c>
      <c r="I173" s="318">
        <f t="shared" si="20"/>
        <v>5.128693913175675E-3</v>
      </c>
      <c r="J173" s="318">
        <f t="shared" si="20"/>
        <v>6.3118817725727003E-3</v>
      </c>
      <c r="K173" s="318">
        <f t="shared" si="20"/>
        <v>6.2262196405642196E-3</v>
      </c>
      <c r="L173" s="318">
        <f t="shared" si="20"/>
        <v>6.2784272334394445E-3</v>
      </c>
      <c r="M173" s="318">
        <f t="shared" si="20"/>
        <v>7.0717952891305065E-3</v>
      </c>
      <c r="N173" s="318">
        <f t="shared" si="20"/>
        <v>7.7148127717372398E-3</v>
      </c>
      <c r="O173" s="318">
        <f t="shared" si="20"/>
        <v>7.8757756398766237E-3</v>
      </c>
      <c r="P173" s="318">
        <f t="shared" si="20"/>
        <v>7.6277530779345964E-3</v>
      </c>
      <c r="Q173" s="318">
        <f t="shared" si="20"/>
        <v>6.4949542280204825E-3</v>
      </c>
      <c r="R173" s="318">
        <f t="shared" si="20"/>
        <v>6.6292696157989866E-3</v>
      </c>
      <c r="S173" s="318">
        <f t="shared" si="20"/>
        <v>7.0379854433396134E-3</v>
      </c>
      <c r="T173" s="318">
        <f t="shared" si="20"/>
        <v>6.2774098354469272E-3</v>
      </c>
      <c r="U173" s="318">
        <f t="shared" si="20"/>
        <v>6.2677191926597681E-3</v>
      </c>
      <c r="V173" s="318">
        <f t="shared" si="20"/>
        <v>5.869318601161919E-3</v>
      </c>
      <c r="W173" s="318">
        <f t="shared" si="20"/>
        <v>6.6182434790296859E-3</v>
      </c>
      <c r="X173" s="318">
        <f t="shared" si="20"/>
        <v>6.5021644390094438E-3</v>
      </c>
      <c r="Y173" s="318">
        <f t="shared" si="20"/>
        <v>6.1620096627791159E-3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0.45763335849057241</v>
      </c>
      <c r="C176" s="310">
        <f t="shared" si="23"/>
        <v>0.46063587379889953</v>
      </c>
      <c r="D176" s="310">
        <f t="shared" si="23"/>
        <v>0.42227613012599369</v>
      </c>
      <c r="E176" s="310">
        <f t="shared" si="23"/>
        <v>0.56325295266364239</v>
      </c>
      <c r="F176" s="310">
        <f t="shared" si="23"/>
        <v>0.58281429785859962</v>
      </c>
      <c r="G176" s="310">
        <f t="shared" si="23"/>
        <v>0.61437632742551229</v>
      </c>
      <c r="H176" s="310">
        <f t="shared" si="23"/>
        <v>0.62239680058482993</v>
      </c>
      <c r="I176" s="310">
        <f t="shared" si="23"/>
        <v>0.62032666217922738</v>
      </c>
      <c r="J176" s="310">
        <f t="shared" si="23"/>
        <v>0.56710787364600346</v>
      </c>
      <c r="K176" s="310">
        <f t="shared" si="23"/>
        <v>0.57041587161750151</v>
      </c>
      <c r="L176" s="310">
        <f t="shared" si="23"/>
        <v>0.56947224621322157</v>
      </c>
      <c r="M176" s="310">
        <f t="shared" si="23"/>
        <v>0.51706981636221605</v>
      </c>
      <c r="N176" s="310">
        <f t="shared" si="23"/>
        <v>0.47423642235547281</v>
      </c>
      <c r="O176" s="310">
        <f t="shared" si="23"/>
        <v>0.46941345589068123</v>
      </c>
      <c r="P176" s="310">
        <f t="shared" si="23"/>
        <v>0.48676515368949469</v>
      </c>
      <c r="Q176" s="310">
        <f t="shared" si="23"/>
        <v>0.56227941010805593</v>
      </c>
      <c r="R176" s="310">
        <f t="shared" si="23"/>
        <v>0.5514792032914454</v>
      </c>
      <c r="S176" s="310">
        <f t="shared" si="23"/>
        <v>0.52406790602444486</v>
      </c>
      <c r="T176" s="310">
        <f t="shared" si="23"/>
        <v>0.55985157148274711</v>
      </c>
      <c r="U176" s="310">
        <f t="shared" si="23"/>
        <v>0.55066835900379285</v>
      </c>
      <c r="V176" s="310">
        <f t="shared" si="23"/>
        <v>0.57726181464625237</v>
      </c>
      <c r="W176" s="310">
        <f t="shared" si="23"/>
        <v>0.52448596413531989</v>
      </c>
      <c r="X176" s="310">
        <f t="shared" si="23"/>
        <v>0.52993509999275357</v>
      </c>
      <c r="Y176" s="310">
        <f t="shared" si="23"/>
        <v>0.55405836788545415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</v>
      </c>
      <c r="C178" s="232">
        <f t="shared" si="24"/>
        <v>1.0000000000000002</v>
      </c>
      <c r="D178" s="232">
        <f t="shared" si="24"/>
        <v>1</v>
      </c>
      <c r="E178" s="232">
        <f t="shared" si="24"/>
        <v>1.0000000000000002</v>
      </c>
      <c r="F178" s="232">
        <f t="shared" si="24"/>
        <v>1</v>
      </c>
      <c r="G178" s="232">
        <f t="shared" si="24"/>
        <v>1</v>
      </c>
      <c r="H178" s="232">
        <f t="shared" si="24"/>
        <v>1</v>
      </c>
      <c r="I178" s="232">
        <f t="shared" si="24"/>
        <v>0.99999999999999989</v>
      </c>
      <c r="J178" s="232">
        <f t="shared" si="24"/>
        <v>1.0000000000000002</v>
      </c>
      <c r="K178" s="232">
        <f t="shared" si="24"/>
        <v>1</v>
      </c>
      <c r="L178" s="232">
        <f t="shared" si="24"/>
        <v>1</v>
      </c>
      <c r="M178" s="232">
        <f t="shared" si="24"/>
        <v>0.99999999999999989</v>
      </c>
      <c r="N178" s="232">
        <f t="shared" si="24"/>
        <v>0.99999999999999978</v>
      </c>
      <c r="O178" s="232">
        <f t="shared" si="24"/>
        <v>1</v>
      </c>
      <c r="P178" s="232">
        <f t="shared" si="24"/>
        <v>0.99999999999999989</v>
      </c>
      <c r="Q178" s="232">
        <f t="shared" si="24"/>
        <v>0.99999999999999978</v>
      </c>
      <c r="R178" s="232">
        <f t="shared" si="24"/>
        <v>0.99999999999999989</v>
      </c>
      <c r="S178" s="232">
        <f t="shared" si="24"/>
        <v>0.99999999999999989</v>
      </c>
      <c r="T178" s="232">
        <f t="shared" si="24"/>
        <v>1</v>
      </c>
      <c r="U178" s="232">
        <f t="shared" si="24"/>
        <v>0.99999999999999989</v>
      </c>
      <c r="V178" s="232">
        <f t="shared" si="24"/>
        <v>1</v>
      </c>
      <c r="W178" s="232">
        <f t="shared" si="24"/>
        <v>0.99999999999999989</v>
      </c>
      <c r="X178" s="232">
        <f t="shared" si="24"/>
        <v>1</v>
      </c>
      <c r="Y178" s="232">
        <f t="shared" si="24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1.5467636775282735E-2</v>
      </c>
      <c r="C183" s="268">
        <f t="shared" si="29"/>
        <v>1.9796085086882159E-2</v>
      </c>
      <c r="D183" s="268">
        <f t="shared" si="29"/>
        <v>1.8888757096604002E-2</v>
      </c>
      <c r="E183" s="268">
        <f t="shared" si="29"/>
        <v>1.9948178714449982E-2</v>
      </c>
      <c r="F183" s="268">
        <f t="shared" si="29"/>
        <v>1.6895718094078131E-2</v>
      </c>
      <c r="G183" s="268">
        <f t="shared" si="29"/>
        <v>1.8264847220328943E-2</v>
      </c>
      <c r="H183" s="268">
        <f t="shared" si="29"/>
        <v>1.8033226904763704E-2</v>
      </c>
      <c r="I183" s="268">
        <f t="shared" si="29"/>
        <v>1.7296209885729597E-2</v>
      </c>
      <c r="J183" s="268">
        <f t="shared" si="29"/>
        <v>1.4866863243985132E-2</v>
      </c>
      <c r="K183" s="268">
        <f t="shared" si="29"/>
        <v>1.777000091453659E-2</v>
      </c>
      <c r="L183" s="268">
        <f t="shared" si="29"/>
        <v>1.889578698247537E-2</v>
      </c>
      <c r="M183" s="268">
        <f t="shared" si="29"/>
        <v>1.8360447755503415E-2</v>
      </c>
      <c r="N183" s="268">
        <f t="shared" si="29"/>
        <v>1.728388461763029E-2</v>
      </c>
      <c r="O183" s="268">
        <f t="shared" si="29"/>
        <v>1.7944702217808306E-2</v>
      </c>
      <c r="P183" s="268">
        <f t="shared" si="29"/>
        <v>1.6599141370621708E-2</v>
      </c>
      <c r="Q183" s="268">
        <f t="shared" si="29"/>
        <v>1.5847310875734599E-2</v>
      </c>
      <c r="R183" s="268">
        <f t="shared" si="29"/>
        <v>1.4083048611101002E-2</v>
      </c>
      <c r="S183" s="268">
        <f t="shared" si="29"/>
        <v>1.4623884773187833E-2</v>
      </c>
      <c r="T183" s="268">
        <f t="shared" si="29"/>
        <v>1.6766363273011398E-2</v>
      </c>
      <c r="U183" s="268">
        <f t="shared" si="29"/>
        <v>1.7295926232285323E-2</v>
      </c>
      <c r="V183" s="268">
        <f t="shared" si="29"/>
        <v>1.8388070256585627E-2</v>
      </c>
      <c r="W183" s="268">
        <f t="shared" si="29"/>
        <v>1.8933460635469017E-2</v>
      </c>
      <c r="X183" s="268">
        <f t="shared" si="29"/>
        <v>1.9058262559105039E-2</v>
      </c>
      <c r="Y183" s="268">
        <f t="shared" si="29"/>
        <v>2.1089347517773766E-2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0.54443664943716974</v>
      </c>
      <c r="C184" s="269">
        <f t="shared" si="30"/>
        <v>0.5467556136039996</v>
      </c>
      <c r="D184" s="269">
        <f t="shared" si="30"/>
        <v>0.5446219571602896</v>
      </c>
      <c r="E184" s="269">
        <f t="shared" si="30"/>
        <v>0.50100473547668245</v>
      </c>
      <c r="F184" s="269">
        <f t="shared" si="30"/>
        <v>0.56581917610905275</v>
      </c>
      <c r="G184" s="269">
        <f t="shared" si="30"/>
        <v>0.54537247159017843</v>
      </c>
      <c r="H184" s="269">
        <f t="shared" si="30"/>
        <v>0.55640933401465242</v>
      </c>
      <c r="I184" s="269">
        <f t="shared" si="30"/>
        <v>0.56032130026668103</v>
      </c>
      <c r="J184" s="269">
        <f t="shared" si="30"/>
        <v>0.60304658453587112</v>
      </c>
      <c r="K184" s="269">
        <f t="shared" si="30"/>
        <v>0.5989479237179347</v>
      </c>
      <c r="L184" s="269">
        <f t="shared" si="30"/>
        <v>0.60198346082446541</v>
      </c>
      <c r="M184" s="269">
        <f t="shared" si="30"/>
        <v>0.60432262364709133</v>
      </c>
      <c r="N184" s="269">
        <f t="shared" si="30"/>
        <v>0.60574539545999251</v>
      </c>
      <c r="O184" s="269">
        <f t="shared" si="30"/>
        <v>0.61225648110644348</v>
      </c>
      <c r="P184" s="269">
        <f t="shared" si="30"/>
        <v>0.61314713604462434</v>
      </c>
      <c r="Q184" s="269">
        <f t="shared" si="30"/>
        <v>0.61231759459503932</v>
      </c>
      <c r="R184" s="269">
        <f t="shared" si="30"/>
        <v>0.61053665600226126</v>
      </c>
      <c r="S184" s="269">
        <f t="shared" si="30"/>
        <v>0.61070231651613338</v>
      </c>
      <c r="T184" s="269">
        <f t="shared" si="30"/>
        <v>0.58952472278153034</v>
      </c>
      <c r="U184" s="269">
        <f t="shared" si="30"/>
        <v>0.57715274386393312</v>
      </c>
      <c r="V184" s="269">
        <f t="shared" si="30"/>
        <v>0.57427745041346145</v>
      </c>
      <c r="W184" s="269">
        <f t="shared" si="30"/>
        <v>0.5752476942828828</v>
      </c>
      <c r="X184" s="269">
        <f t="shared" si="30"/>
        <v>0.57242576748841667</v>
      </c>
      <c r="Y184" s="269">
        <f t="shared" si="30"/>
        <v>0.57102150884876113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0.54443664943716974</v>
      </c>
      <c r="C185" s="318">
        <f t="shared" si="31"/>
        <v>0.5467556136039996</v>
      </c>
      <c r="D185" s="318">
        <f t="shared" si="31"/>
        <v>0.5446219571602896</v>
      </c>
      <c r="E185" s="318">
        <f t="shared" si="31"/>
        <v>0.50100473547668245</v>
      </c>
      <c r="F185" s="318">
        <f t="shared" si="31"/>
        <v>0.56581917610905275</v>
      </c>
      <c r="G185" s="318">
        <f t="shared" si="31"/>
        <v>0.54537247159017843</v>
      </c>
      <c r="H185" s="318">
        <f t="shared" si="31"/>
        <v>0.55640933401465242</v>
      </c>
      <c r="I185" s="318">
        <f t="shared" si="31"/>
        <v>0.56032130026668103</v>
      </c>
      <c r="J185" s="318">
        <f t="shared" si="31"/>
        <v>0.60304658453587112</v>
      </c>
      <c r="K185" s="318">
        <f t="shared" si="31"/>
        <v>0.5989479237179347</v>
      </c>
      <c r="L185" s="318">
        <f t="shared" si="31"/>
        <v>0.60198346082446541</v>
      </c>
      <c r="M185" s="318">
        <f t="shared" si="31"/>
        <v>0.60432262364709133</v>
      </c>
      <c r="N185" s="318">
        <f t="shared" si="31"/>
        <v>0.60574539545999251</v>
      </c>
      <c r="O185" s="318">
        <f t="shared" si="31"/>
        <v>0.61225648110644348</v>
      </c>
      <c r="P185" s="318">
        <f t="shared" si="31"/>
        <v>0.61314713604462434</v>
      </c>
      <c r="Q185" s="318">
        <f t="shared" si="31"/>
        <v>0.61231759459503932</v>
      </c>
      <c r="R185" s="318">
        <f t="shared" si="31"/>
        <v>0.61053665600226126</v>
      </c>
      <c r="S185" s="318">
        <f t="shared" si="31"/>
        <v>0.61070231651613338</v>
      </c>
      <c r="T185" s="318">
        <f t="shared" si="31"/>
        <v>0.58952472278153034</v>
      </c>
      <c r="U185" s="318">
        <f t="shared" si="31"/>
        <v>0.57715274386393312</v>
      </c>
      <c r="V185" s="318">
        <f t="shared" si="31"/>
        <v>0.57427745041346145</v>
      </c>
      <c r="W185" s="318">
        <f t="shared" si="31"/>
        <v>0.5752476942828828</v>
      </c>
      <c r="X185" s="318">
        <f t="shared" si="31"/>
        <v>0.57242576748841667</v>
      </c>
      <c r="Y185" s="318">
        <f t="shared" si="31"/>
        <v>0.57102150884876113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0.41326645894851877</v>
      </c>
      <c r="C187" s="269">
        <f t="shared" si="33"/>
        <v>0.40739017621282964</v>
      </c>
      <c r="D187" s="269">
        <f t="shared" si="33"/>
        <v>0.41152261502847515</v>
      </c>
      <c r="E187" s="269">
        <f t="shared" si="33"/>
        <v>0.45521679615991217</v>
      </c>
      <c r="F187" s="269">
        <f t="shared" si="33"/>
        <v>0.39296591605981007</v>
      </c>
      <c r="G187" s="269">
        <f t="shared" si="33"/>
        <v>0.410986216881911</v>
      </c>
      <c r="H187" s="269">
        <f t="shared" si="33"/>
        <v>0.39994478360472141</v>
      </c>
      <c r="I187" s="269">
        <f t="shared" si="33"/>
        <v>0.39707373344478253</v>
      </c>
      <c r="J187" s="269">
        <f t="shared" si="33"/>
        <v>0.35796183688468514</v>
      </c>
      <c r="K187" s="269">
        <f t="shared" si="33"/>
        <v>0.35680766993991936</v>
      </c>
      <c r="L187" s="269">
        <f t="shared" si="33"/>
        <v>0.35036482399979735</v>
      </c>
      <c r="M187" s="269">
        <f t="shared" si="33"/>
        <v>0.34801312621800939</v>
      </c>
      <c r="N187" s="269">
        <f t="shared" si="33"/>
        <v>0.34849470123933857</v>
      </c>
      <c r="O187" s="269">
        <f t="shared" si="33"/>
        <v>0.34081554098055328</v>
      </c>
      <c r="P187" s="269">
        <f t="shared" si="33"/>
        <v>0.34138879127577215</v>
      </c>
      <c r="Q187" s="269">
        <f t="shared" si="33"/>
        <v>0.34315508410715623</v>
      </c>
      <c r="R187" s="269">
        <f t="shared" si="33"/>
        <v>0.34855943752513746</v>
      </c>
      <c r="S187" s="269">
        <f t="shared" si="33"/>
        <v>0.34741050113534239</v>
      </c>
      <c r="T187" s="269">
        <f t="shared" si="33"/>
        <v>0.3645159924124699</v>
      </c>
      <c r="U187" s="269">
        <f t="shared" si="33"/>
        <v>0.37639679970137013</v>
      </c>
      <c r="V187" s="269">
        <f t="shared" si="33"/>
        <v>0.37681354619734603</v>
      </c>
      <c r="W187" s="269">
        <f t="shared" si="33"/>
        <v>0.37321317748482097</v>
      </c>
      <c r="X187" s="269">
        <f t="shared" si="33"/>
        <v>0.37963890512728155</v>
      </c>
      <c r="Y187" s="269">
        <f t="shared" si="33"/>
        <v>0.37482701137975905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0.41326645894851877</v>
      </c>
      <c r="C188" s="318">
        <f t="shared" si="34"/>
        <v>0.40739017621282964</v>
      </c>
      <c r="D188" s="318">
        <f t="shared" si="34"/>
        <v>0.41152261502847515</v>
      </c>
      <c r="E188" s="318">
        <f t="shared" si="34"/>
        <v>0.45521679615991217</v>
      </c>
      <c r="F188" s="318">
        <f t="shared" si="34"/>
        <v>0.39296591605981007</v>
      </c>
      <c r="G188" s="318">
        <f t="shared" si="34"/>
        <v>0.410986216881911</v>
      </c>
      <c r="H188" s="318">
        <f t="shared" si="34"/>
        <v>0.39994478360472141</v>
      </c>
      <c r="I188" s="318">
        <f t="shared" si="34"/>
        <v>0.39707373344478253</v>
      </c>
      <c r="J188" s="318">
        <f t="shared" si="34"/>
        <v>0.35796183688468514</v>
      </c>
      <c r="K188" s="318">
        <f t="shared" si="34"/>
        <v>0.35680766993991936</v>
      </c>
      <c r="L188" s="318">
        <f t="shared" si="34"/>
        <v>0.35036482399979735</v>
      </c>
      <c r="M188" s="318">
        <f t="shared" si="34"/>
        <v>0.34801312621800939</v>
      </c>
      <c r="N188" s="318">
        <f t="shared" si="34"/>
        <v>0.34849470123933857</v>
      </c>
      <c r="O188" s="318">
        <f t="shared" si="34"/>
        <v>0.34081554098055328</v>
      </c>
      <c r="P188" s="318">
        <f t="shared" si="34"/>
        <v>0.34138879127577215</v>
      </c>
      <c r="Q188" s="318">
        <f t="shared" si="34"/>
        <v>0.34315508410715623</v>
      </c>
      <c r="R188" s="318">
        <f t="shared" si="34"/>
        <v>0.34855943752513746</v>
      </c>
      <c r="S188" s="318">
        <f t="shared" si="34"/>
        <v>0.34741050113534239</v>
      </c>
      <c r="T188" s="318">
        <f t="shared" si="34"/>
        <v>0.3645159924124699</v>
      </c>
      <c r="U188" s="318">
        <f t="shared" si="34"/>
        <v>0.37639679970137013</v>
      </c>
      <c r="V188" s="318">
        <f t="shared" si="34"/>
        <v>0.37681354619734603</v>
      </c>
      <c r="W188" s="318">
        <f t="shared" si="34"/>
        <v>0.37321317748482097</v>
      </c>
      <c r="X188" s="318">
        <f t="shared" si="34"/>
        <v>0.37963890512728155</v>
      </c>
      <c r="Y188" s="318">
        <f t="shared" si="34"/>
        <v>0.37482701137975905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2.6829254839028784E-2</v>
      </c>
      <c r="C190" s="269">
        <f t="shared" si="36"/>
        <v>2.6058125096288815E-2</v>
      </c>
      <c r="D190" s="269">
        <f t="shared" si="36"/>
        <v>2.4966670714631319E-2</v>
      </c>
      <c r="E190" s="269">
        <f t="shared" si="36"/>
        <v>2.3830289648955526E-2</v>
      </c>
      <c r="F190" s="269">
        <f t="shared" si="36"/>
        <v>2.4319189737059103E-2</v>
      </c>
      <c r="G190" s="269">
        <f t="shared" si="36"/>
        <v>2.5376464307581566E-2</v>
      </c>
      <c r="H190" s="269">
        <f t="shared" si="36"/>
        <v>2.5612655475862438E-2</v>
      </c>
      <c r="I190" s="269">
        <f t="shared" si="36"/>
        <v>2.530875640280688E-2</v>
      </c>
      <c r="J190" s="269">
        <f t="shared" si="36"/>
        <v>2.4124715335458787E-2</v>
      </c>
      <c r="K190" s="269">
        <f t="shared" si="36"/>
        <v>2.6474405427609322E-2</v>
      </c>
      <c r="L190" s="269">
        <f t="shared" si="36"/>
        <v>2.8755928193261927E-2</v>
      </c>
      <c r="M190" s="269">
        <f t="shared" si="36"/>
        <v>2.9303802379395831E-2</v>
      </c>
      <c r="N190" s="269">
        <f t="shared" si="36"/>
        <v>2.8476018683038437E-2</v>
      </c>
      <c r="O190" s="269">
        <f t="shared" si="36"/>
        <v>2.8983275695194904E-2</v>
      </c>
      <c r="P190" s="269">
        <f t="shared" si="36"/>
        <v>2.8864931308981715E-2</v>
      </c>
      <c r="Q190" s="269">
        <f t="shared" si="36"/>
        <v>2.868001042206976E-2</v>
      </c>
      <c r="R190" s="269">
        <f t="shared" si="36"/>
        <v>2.6820857861500222E-2</v>
      </c>
      <c r="S190" s="269">
        <f t="shared" si="36"/>
        <v>2.7263297575336336E-2</v>
      </c>
      <c r="T190" s="269">
        <f t="shared" si="36"/>
        <v>2.919292153298831E-2</v>
      </c>
      <c r="U190" s="269">
        <f t="shared" si="36"/>
        <v>2.9154530202411398E-2</v>
      </c>
      <c r="V190" s="269">
        <f t="shared" si="36"/>
        <v>3.0520933132606939E-2</v>
      </c>
      <c r="W190" s="269">
        <f t="shared" si="36"/>
        <v>3.2605667596827183E-2</v>
      </c>
      <c r="X190" s="269">
        <f t="shared" si="36"/>
        <v>2.8877064825196804E-2</v>
      </c>
      <c r="Y190" s="269">
        <f t="shared" si="36"/>
        <v>3.3062132253706043E-2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1.4887592693126299E-2</v>
      </c>
      <c r="C191" s="318">
        <f t="shared" si="37"/>
        <v>1.4065598838579448E-2</v>
      </c>
      <c r="D191" s="318">
        <f t="shared" si="37"/>
        <v>1.302094403298385E-2</v>
      </c>
      <c r="E191" s="318">
        <f t="shared" si="37"/>
        <v>1.2841262200592627E-2</v>
      </c>
      <c r="F191" s="318">
        <f t="shared" si="37"/>
        <v>1.1908523695835943E-2</v>
      </c>
      <c r="G191" s="318">
        <f t="shared" si="37"/>
        <v>1.3414275858037637E-2</v>
      </c>
      <c r="H191" s="318">
        <f t="shared" si="37"/>
        <v>1.3408384715437842E-2</v>
      </c>
      <c r="I191" s="318">
        <f t="shared" si="37"/>
        <v>1.3018680655968916E-2</v>
      </c>
      <c r="J191" s="318">
        <f t="shared" si="37"/>
        <v>1.089750409203411E-2</v>
      </c>
      <c r="K191" s="318">
        <f t="shared" si="37"/>
        <v>1.3337094125323877E-2</v>
      </c>
      <c r="L191" s="318">
        <f t="shared" si="37"/>
        <v>1.5552035483213041E-2</v>
      </c>
      <c r="M191" s="318">
        <f t="shared" si="37"/>
        <v>1.6048602520643915E-2</v>
      </c>
      <c r="N191" s="318">
        <f t="shared" si="37"/>
        <v>1.5189611776932255E-2</v>
      </c>
      <c r="O191" s="318">
        <f t="shared" si="37"/>
        <v>1.5554054771932949E-2</v>
      </c>
      <c r="P191" s="318">
        <f t="shared" si="37"/>
        <v>1.541617477882899E-2</v>
      </c>
      <c r="Q191" s="318">
        <f t="shared" si="37"/>
        <v>1.5249449036819941E-2</v>
      </c>
      <c r="R191" s="318">
        <f t="shared" si="37"/>
        <v>1.3429359546305553E-2</v>
      </c>
      <c r="S191" s="318">
        <f t="shared" si="37"/>
        <v>1.3868165665875704E-2</v>
      </c>
      <c r="T191" s="318">
        <f t="shared" si="37"/>
        <v>1.626229852406413E-2</v>
      </c>
      <c r="U191" s="318">
        <f t="shared" si="37"/>
        <v>1.649527392176113E-2</v>
      </c>
      <c r="V191" s="318">
        <f t="shared" si="37"/>
        <v>1.7924743478700766E-2</v>
      </c>
      <c r="W191" s="318">
        <f t="shared" si="37"/>
        <v>1.9988196634067638E-2</v>
      </c>
      <c r="X191" s="318">
        <f t="shared" si="37"/>
        <v>1.6321489946058417E-2</v>
      </c>
      <c r="Y191" s="318">
        <f t="shared" si="37"/>
        <v>2.0537358354364967E-2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1.1941662145902483E-2</v>
      </c>
      <c r="C192" s="318">
        <f t="shared" si="38"/>
        <v>1.1992526257709366E-2</v>
      </c>
      <c r="D192" s="318">
        <f t="shared" si="38"/>
        <v>1.1945726681647473E-2</v>
      </c>
      <c r="E192" s="318">
        <f t="shared" si="38"/>
        <v>1.0989027448362897E-2</v>
      </c>
      <c r="F192" s="318">
        <f t="shared" si="38"/>
        <v>1.2410666041223159E-2</v>
      </c>
      <c r="G192" s="318">
        <f t="shared" si="38"/>
        <v>1.196218844954393E-2</v>
      </c>
      <c r="H192" s="318">
        <f t="shared" si="38"/>
        <v>1.2204270760424596E-2</v>
      </c>
      <c r="I192" s="318">
        <f t="shared" si="38"/>
        <v>1.2290075746837964E-2</v>
      </c>
      <c r="J192" s="318">
        <f t="shared" si="38"/>
        <v>1.3227211243424679E-2</v>
      </c>
      <c r="K192" s="318">
        <f t="shared" si="38"/>
        <v>1.3137311302285445E-2</v>
      </c>
      <c r="L192" s="318">
        <f t="shared" si="38"/>
        <v>1.3203892710048884E-2</v>
      </c>
      <c r="M192" s="318">
        <f t="shared" si="38"/>
        <v>1.3255199858751916E-2</v>
      </c>
      <c r="N192" s="318">
        <f t="shared" si="38"/>
        <v>1.3286406906106179E-2</v>
      </c>
      <c r="O192" s="318">
        <f t="shared" si="38"/>
        <v>1.3429220923261955E-2</v>
      </c>
      <c r="P192" s="318">
        <f t="shared" si="38"/>
        <v>1.3448756530152725E-2</v>
      </c>
      <c r="Q192" s="318">
        <f t="shared" si="38"/>
        <v>1.3430561385249822E-2</v>
      </c>
      <c r="R192" s="318">
        <f t="shared" si="38"/>
        <v>1.3391498315194667E-2</v>
      </c>
      <c r="S192" s="318">
        <f t="shared" si="38"/>
        <v>1.3395131909460631E-2</v>
      </c>
      <c r="T192" s="318">
        <f t="shared" si="38"/>
        <v>1.2930623008924176E-2</v>
      </c>
      <c r="U192" s="318">
        <f t="shared" si="38"/>
        <v>1.2659256280650266E-2</v>
      </c>
      <c r="V192" s="318">
        <f t="shared" si="38"/>
        <v>1.2596189653906175E-2</v>
      </c>
      <c r="W192" s="318">
        <f t="shared" si="38"/>
        <v>1.2617470962759543E-2</v>
      </c>
      <c r="X192" s="318">
        <f t="shared" si="38"/>
        <v>1.255557487913839E-2</v>
      </c>
      <c r="Y192" s="318">
        <f t="shared" si="38"/>
        <v>1.252477389934108E-2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1.0000000000000004</v>
      </c>
      <c r="C197" s="232">
        <f t="shared" si="42"/>
        <v>0.99999999999999967</v>
      </c>
      <c r="D197" s="232">
        <f t="shared" si="42"/>
        <v>0.99999999999999956</v>
      </c>
      <c r="E197" s="232">
        <f t="shared" si="42"/>
        <v>1</v>
      </c>
      <c r="F197" s="232">
        <f t="shared" si="42"/>
        <v>1.0000000000000002</v>
      </c>
      <c r="G197" s="232">
        <f t="shared" si="42"/>
        <v>1.0000000000000002</v>
      </c>
      <c r="H197" s="232">
        <f t="shared" si="42"/>
        <v>0.99999999999999989</v>
      </c>
      <c r="I197" s="232">
        <f t="shared" si="42"/>
        <v>0.99999999999999989</v>
      </c>
      <c r="J197" s="232">
        <f t="shared" si="42"/>
        <v>1.0000000000000002</v>
      </c>
      <c r="K197" s="232">
        <f t="shared" si="42"/>
        <v>0.99999999999999978</v>
      </c>
      <c r="L197" s="232">
        <f t="shared" si="42"/>
        <v>1</v>
      </c>
      <c r="M197" s="232">
        <f t="shared" si="42"/>
        <v>1</v>
      </c>
      <c r="N197" s="232">
        <f t="shared" si="42"/>
        <v>0.99999999999999989</v>
      </c>
      <c r="O197" s="232">
        <f t="shared" si="42"/>
        <v>1.0000000000000002</v>
      </c>
      <c r="P197" s="232">
        <f t="shared" si="42"/>
        <v>1.0000000000000002</v>
      </c>
      <c r="Q197" s="232">
        <f t="shared" si="42"/>
        <v>0.99999999999999967</v>
      </c>
      <c r="R197" s="232">
        <f t="shared" si="42"/>
        <v>1.0000000000000002</v>
      </c>
      <c r="S197" s="232">
        <f t="shared" si="42"/>
        <v>1.0000000000000002</v>
      </c>
      <c r="T197" s="232">
        <f t="shared" si="42"/>
        <v>1</v>
      </c>
      <c r="U197" s="232">
        <f t="shared" si="42"/>
        <v>0.99999999999999978</v>
      </c>
      <c r="V197" s="232">
        <f t="shared" si="42"/>
        <v>1.0000000000000004</v>
      </c>
      <c r="W197" s="232">
        <f t="shared" si="42"/>
        <v>1.0000000000000002</v>
      </c>
      <c r="X197" s="232">
        <f t="shared" si="42"/>
        <v>0.99999999999999978</v>
      </c>
      <c r="Y197" s="232">
        <f t="shared" si="42"/>
        <v>0.99999999999999989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2.7758367431540143E-2</v>
      </c>
      <c r="C202" s="268">
        <f t="shared" si="47"/>
        <v>3.5474756727657902E-2</v>
      </c>
      <c r="D202" s="268">
        <f t="shared" si="47"/>
        <v>3.3961124909669675E-2</v>
      </c>
      <c r="E202" s="268">
        <f t="shared" si="47"/>
        <v>3.5803586806933164E-2</v>
      </c>
      <c r="F202" s="268">
        <f t="shared" si="47"/>
        <v>3.0533217403780896E-2</v>
      </c>
      <c r="G202" s="268">
        <f t="shared" si="47"/>
        <v>3.2824610045465982E-2</v>
      </c>
      <c r="H202" s="268">
        <f t="shared" si="47"/>
        <v>3.2425840491958589E-2</v>
      </c>
      <c r="I202" s="268">
        <f t="shared" si="47"/>
        <v>3.1153886424687357E-2</v>
      </c>
      <c r="J202" s="268">
        <f t="shared" si="47"/>
        <v>2.7012004160193361E-2</v>
      </c>
      <c r="K202" s="268">
        <f t="shared" si="47"/>
        <v>3.2006278807727322E-2</v>
      </c>
      <c r="L202" s="268">
        <f t="shared" si="47"/>
        <v>3.3816580146900276E-2</v>
      </c>
      <c r="M202" s="268">
        <f t="shared" si="47"/>
        <v>3.2834498181039291E-2</v>
      </c>
      <c r="N202" s="268">
        <f t="shared" si="47"/>
        <v>3.1004796594676223E-2</v>
      </c>
      <c r="O202" s="268">
        <f t="shared" si="47"/>
        <v>3.2149485319652532E-2</v>
      </c>
      <c r="P202" s="268">
        <f t="shared" si="47"/>
        <v>2.9783035465239777E-2</v>
      </c>
      <c r="Q202" s="268">
        <f t="shared" si="47"/>
        <v>2.8462996104081758E-2</v>
      </c>
      <c r="R202" s="268">
        <f t="shared" si="47"/>
        <v>2.5446544869712387E-2</v>
      </c>
      <c r="S202" s="268">
        <f t="shared" si="47"/>
        <v>2.6382726960104359E-2</v>
      </c>
      <c r="T202" s="268">
        <f t="shared" si="47"/>
        <v>2.9993882572654909E-2</v>
      </c>
      <c r="U202" s="268">
        <f t="shared" si="47"/>
        <v>3.0898239596814626E-2</v>
      </c>
      <c r="V202" s="268">
        <f t="shared" si="47"/>
        <v>3.2700141360775939E-2</v>
      </c>
      <c r="W202" s="268">
        <f t="shared" si="47"/>
        <v>3.3484013922975404E-2</v>
      </c>
      <c r="X202" s="268">
        <f t="shared" si="47"/>
        <v>3.4007100883410669E-2</v>
      </c>
      <c r="Y202" s="268">
        <f t="shared" si="47"/>
        <v>3.7176094439351028E-2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0.46849099720579795</v>
      </c>
      <c r="C203" s="269">
        <f t="shared" si="48"/>
        <v>0.46980464540658945</v>
      </c>
      <c r="D203" s="269">
        <f t="shared" si="48"/>
        <v>0.46952397565058079</v>
      </c>
      <c r="E203" s="269">
        <f t="shared" si="48"/>
        <v>0.43117051929293226</v>
      </c>
      <c r="F203" s="269">
        <f t="shared" si="48"/>
        <v>0.49029506199395889</v>
      </c>
      <c r="G203" s="269">
        <f t="shared" si="48"/>
        <v>0.4699597737949836</v>
      </c>
      <c r="H203" s="269">
        <f t="shared" si="48"/>
        <v>0.47972918872420206</v>
      </c>
      <c r="I203" s="269">
        <f t="shared" si="48"/>
        <v>0.48392979257186108</v>
      </c>
      <c r="J203" s="269">
        <f t="shared" si="48"/>
        <v>0.52537846282030376</v>
      </c>
      <c r="K203" s="269">
        <f t="shared" si="48"/>
        <v>0.51727410699109877</v>
      </c>
      <c r="L203" s="269">
        <f t="shared" si="48"/>
        <v>0.51657478368531085</v>
      </c>
      <c r="M203" s="269">
        <f t="shared" si="48"/>
        <v>0.51820298466157999</v>
      </c>
      <c r="N203" s="269">
        <f t="shared" si="48"/>
        <v>0.52102863434618829</v>
      </c>
      <c r="O203" s="269">
        <f t="shared" si="48"/>
        <v>0.52596288864593377</v>
      </c>
      <c r="P203" s="269">
        <f t="shared" si="48"/>
        <v>0.52751155956667162</v>
      </c>
      <c r="Q203" s="269">
        <f t="shared" si="48"/>
        <v>0.5273339309183368</v>
      </c>
      <c r="R203" s="269">
        <f t="shared" si="48"/>
        <v>0.52896608695275404</v>
      </c>
      <c r="S203" s="269">
        <f t="shared" si="48"/>
        <v>0.52828762281463215</v>
      </c>
      <c r="T203" s="269">
        <f t="shared" si="48"/>
        <v>0.50568466047409544</v>
      </c>
      <c r="U203" s="269">
        <f t="shared" si="48"/>
        <v>0.49438424115935575</v>
      </c>
      <c r="V203" s="269">
        <f t="shared" si="48"/>
        <v>0.48968768388945988</v>
      </c>
      <c r="W203" s="269">
        <f t="shared" si="48"/>
        <v>0.48780510539399102</v>
      </c>
      <c r="X203" s="269">
        <f t="shared" si="48"/>
        <v>0.48976688901765308</v>
      </c>
      <c r="Y203" s="269">
        <f t="shared" si="48"/>
        <v>0.48265524343838084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0.46849099720579795</v>
      </c>
      <c r="C204" s="318">
        <f t="shared" si="49"/>
        <v>0.46980464540658945</v>
      </c>
      <c r="D204" s="318">
        <f t="shared" si="49"/>
        <v>0.46952397565058079</v>
      </c>
      <c r="E204" s="318">
        <f t="shared" si="49"/>
        <v>0.43117051929293226</v>
      </c>
      <c r="F204" s="318">
        <f t="shared" si="49"/>
        <v>0.49029506199395889</v>
      </c>
      <c r="G204" s="318">
        <f t="shared" si="49"/>
        <v>0.4699597737949836</v>
      </c>
      <c r="H204" s="318">
        <f t="shared" si="49"/>
        <v>0.47972918872420206</v>
      </c>
      <c r="I204" s="318">
        <f t="shared" si="49"/>
        <v>0.48392979257186108</v>
      </c>
      <c r="J204" s="318">
        <f t="shared" si="49"/>
        <v>0.52537846282030376</v>
      </c>
      <c r="K204" s="318">
        <f t="shared" si="49"/>
        <v>0.51727410699109877</v>
      </c>
      <c r="L204" s="318">
        <f t="shared" si="49"/>
        <v>0.51657478368531085</v>
      </c>
      <c r="M204" s="318">
        <f t="shared" si="49"/>
        <v>0.51820298466157999</v>
      </c>
      <c r="N204" s="318">
        <f t="shared" si="49"/>
        <v>0.52102863434618829</v>
      </c>
      <c r="O204" s="318">
        <f t="shared" si="49"/>
        <v>0.52596288864593377</v>
      </c>
      <c r="P204" s="318">
        <f t="shared" si="49"/>
        <v>0.52751155956667162</v>
      </c>
      <c r="Q204" s="318">
        <f t="shared" si="49"/>
        <v>0.5273339309183368</v>
      </c>
      <c r="R204" s="318">
        <f t="shared" si="49"/>
        <v>0.52896608695275404</v>
      </c>
      <c r="S204" s="318">
        <f t="shared" si="49"/>
        <v>0.52828762281463215</v>
      </c>
      <c r="T204" s="318">
        <f t="shared" si="49"/>
        <v>0.50568466047409544</v>
      </c>
      <c r="U204" s="318">
        <f t="shared" si="49"/>
        <v>0.49438424115935575</v>
      </c>
      <c r="V204" s="318">
        <f t="shared" si="49"/>
        <v>0.48968768388945988</v>
      </c>
      <c r="W204" s="318">
        <f t="shared" si="49"/>
        <v>0.48780510539399102</v>
      </c>
      <c r="X204" s="318">
        <f t="shared" si="49"/>
        <v>0.48976688901765308</v>
      </c>
      <c r="Y204" s="318">
        <f t="shared" si="49"/>
        <v>0.48265524343838084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0.39927975421231482</v>
      </c>
      <c r="C206" s="269">
        <f t="shared" si="51"/>
        <v>0.39303193702288647</v>
      </c>
      <c r="D206" s="269">
        <f t="shared" si="51"/>
        <v>0.39833600870172919</v>
      </c>
      <c r="E206" s="269">
        <f t="shared" si="51"/>
        <v>0.43986432423743466</v>
      </c>
      <c r="F206" s="269">
        <f t="shared" si="51"/>
        <v>0.38232084216346657</v>
      </c>
      <c r="G206" s="269">
        <f t="shared" si="51"/>
        <v>0.39763807649261129</v>
      </c>
      <c r="H206" s="269">
        <f t="shared" si="51"/>
        <v>0.38716403454885245</v>
      </c>
      <c r="I206" s="269">
        <f t="shared" si="51"/>
        <v>0.38504334388857958</v>
      </c>
      <c r="J206" s="269">
        <f t="shared" si="51"/>
        <v>0.35014777005633579</v>
      </c>
      <c r="K206" s="269">
        <f t="shared" si="51"/>
        <v>0.34598645003609602</v>
      </c>
      <c r="L206" s="269">
        <f t="shared" si="51"/>
        <v>0.33756885749258875</v>
      </c>
      <c r="M206" s="269">
        <f t="shared" si="51"/>
        <v>0.33505794098930503</v>
      </c>
      <c r="N206" s="269">
        <f t="shared" si="51"/>
        <v>0.33655874741645164</v>
      </c>
      <c r="O206" s="269">
        <f t="shared" si="51"/>
        <v>0.32872621131584584</v>
      </c>
      <c r="P206" s="269">
        <f t="shared" si="51"/>
        <v>0.32976895519273541</v>
      </c>
      <c r="Q206" s="269">
        <f t="shared" si="51"/>
        <v>0.33181242835250752</v>
      </c>
      <c r="R206" s="269">
        <f t="shared" si="51"/>
        <v>0.33906750092969834</v>
      </c>
      <c r="S206" s="269">
        <f t="shared" si="51"/>
        <v>0.33742483449466387</v>
      </c>
      <c r="T206" s="269">
        <f t="shared" si="51"/>
        <v>0.35106503519439841</v>
      </c>
      <c r="U206" s="269">
        <f t="shared" si="51"/>
        <v>0.3620037003228111</v>
      </c>
      <c r="V206" s="269">
        <f t="shared" si="51"/>
        <v>0.36075898643199977</v>
      </c>
      <c r="W206" s="269">
        <f t="shared" si="51"/>
        <v>0.35533800334793403</v>
      </c>
      <c r="X206" s="269">
        <f t="shared" si="51"/>
        <v>0.36469868017273016</v>
      </c>
      <c r="Y206" s="269">
        <f t="shared" si="51"/>
        <v>0.35572032052097058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0.39927975421231482</v>
      </c>
      <c r="C207" s="318">
        <f t="shared" si="52"/>
        <v>0.39303193702288647</v>
      </c>
      <c r="D207" s="318">
        <f t="shared" si="52"/>
        <v>0.39833600870172919</v>
      </c>
      <c r="E207" s="318">
        <f t="shared" si="52"/>
        <v>0.43986432423743466</v>
      </c>
      <c r="F207" s="318">
        <f t="shared" si="52"/>
        <v>0.38232084216346657</v>
      </c>
      <c r="G207" s="318">
        <f t="shared" si="52"/>
        <v>0.39763807649261129</v>
      </c>
      <c r="H207" s="318">
        <f t="shared" si="52"/>
        <v>0.38716403454885245</v>
      </c>
      <c r="I207" s="318">
        <f t="shared" si="52"/>
        <v>0.38504334388857958</v>
      </c>
      <c r="J207" s="318">
        <f t="shared" si="52"/>
        <v>0.35014777005633579</v>
      </c>
      <c r="K207" s="318">
        <f t="shared" si="52"/>
        <v>0.34598645003609602</v>
      </c>
      <c r="L207" s="318">
        <f t="shared" si="52"/>
        <v>0.33756885749258875</v>
      </c>
      <c r="M207" s="318">
        <f t="shared" si="52"/>
        <v>0.33505794098930503</v>
      </c>
      <c r="N207" s="318">
        <f t="shared" si="52"/>
        <v>0.33655874741645164</v>
      </c>
      <c r="O207" s="318">
        <f t="shared" si="52"/>
        <v>0.32872621131584584</v>
      </c>
      <c r="P207" s="318">
        <f t="shared" si="52"/>
        <v>0.32976895519273541</v>
      </c>
      <c r="Q207" s="318">
        <f t="shared" si="52"/>
        <v>0.33181242835250752</v>
      </c>
      <c r="R207" s="318">
        <f t="shared" si="52"/>
        <v>0.33906750092969834</v>
      </c>
      <c r="S207" s="318">
        <f t="shared" si="52"/>
        <v>0.33742483449466387</v>
      </c>
      <c r="T207" s="318">
        <f t="shared" si="52"/>
        <v>0.35106503519439841</v>
      </c>
      <c r="U207" s="318">
        <f t="shared" si="52"/>
        <v>0.3620037003228111</v>
      </c>
      <c r="V207" s="318">
        <f t="shared" si="52"/>
        <v>0.36075898643199977</v>
      </c>
      <c r="W207" s="318">
        <f t="shared" si="52"/>
        <v>0.35533800334793403</v>
      </c>
      <c r="X207" s="318">
        <f t="shared" si="52"/>
        <v>0.36469868017273016</v>
      </c>
      <c r="Y207" s="318">
        <f t="shared" si="52"/>
        <v>0.35572032052097058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0.10447088115034761</v>
      </c>
      <c r="C209" s="269">
        <f t="shared" si="54"/>
        <v>0.10168866084286582</v>
      </c>
      <c r="D209" s="269">
        <f t="shared" si="54"/>
        <v>9.8178890738019914E-2</v>
      </c>
      <c r="E209" s="269">
        <f t="shared" si="54"/>
        <v>9.3161569662699908E-2</v>
      </c>
      <c r="F209" s="269">
        <f t="shared" si="54"/>
        <v>9.6850878438793808E-2</v>
      </c>
      <c r="G209" s="269">
        <f t="shared" si="54"/>
        <v>9.9577539666939385E-2</v>
      </c>
      <c r="H209" s="269">
        <f t="shared" si="54"/>
        <v>0.10068093623498681</v>
      </c>
      <c r="I209" s="269">
        <f t="shared" si="54"/>
        <v>9.9872977114871947E-2</v>
      </c>
      <c r="J209" s="269">
        <f t="shared" si="54"/>
        <v>9.7461762963167331E-2</v>
      </c>
      <c r="K209" s="269">
        <f t="shared" si="54"/>
        <v>0.10473316416507772</v>
      </c>
      <c r="L209" s="269">
        <f t="shared" si="54"/>
        <v>0.11203977867520017</v>
      </c>
      <c r="M209" s="269">
        <f t="shared" si="54"/>
        <v>0.11390457616807562</v>
      </c>
      <c r="N209" s="269">
        <f t="shared" si="54"/>
        <v>0.11140782164268366</v>
      </c>
      <c r="O209" s="269">
        <f t="shared" si="54"/>
        <v>0.11316141471856808</v>
      </c>
      <c r="P209" s="269">
        <f t="shared" si="54"/>
        <v>0.1129364497753533</v>
      </c>
      <c r="Q209" s="269">
        <f t="shared" si="54"/>
        <v>0.11239064462507363</v>
      </c>
      <c r="R209" s="269">
        <f t="shared" si="54"/>
        <v>0.10651986724783546</v>
      </c>
      <c r="S209" s="269">
        <f t="shared" si="54"/>
        <v>0.10790481573059976</v>
      </c>
      <c r="T209" s="269">
        <f t="shared" si="54"/>
        <v>0.11325642175885121</v>
      </c>
      <c r="U209" s="269">
        <f t="shared" si="54"/>
        <v>0.11271381892101848</v>
      </c>
      <c r="V209" s="269">
        <f t="shared" si="54"/>
        <v>0.11685318831776485</v>
      </c>
      <c r="W209" s="269">
        <f t="shared" si="54"/>
        <v>0.12337287733509962</v>
      </c>
      <c r="X209" s="269">
        <f t="shared" si="54"/>
        <v>0.11152732992620581</v>
      </c>
      <c r="Y209" s="269">
        <f t="shared" si="54"/>
        <v>0.12444834160129749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5.178204267112467E-2</v>
      </c>
      <c r="C210" s="318">
        <f t="shared" si="55"/>
        <v>4.8852082923007197E-2</v>
      </c>
      <c r="D210" s="318">
        <f t="shared" si="55"/>
        <v>4.5373878341359281E-2</v>
      </c>
      <c r="E210" s="318">
        <f t="shared" si="55"/>
        <v>4.4669978610740957E-2</v>
      </c>
      <c r="F210" s="318">
        <f t="shared" si="55"/>
        <v>4.1709845883983798E-2</v>
      </c>
      <c r="G210" s="318">
        <f t="shared" si="55"/>
        <v>4.672351523338384E-2</v>
      </c>
      <c r="H210" s="318">
        <f t="shared" si="55"/>
        <v>4.6728194583145012E-2</v>
      </c>
      <c r="I210" s="318">
        <f t="shared" si="55"/>
        <v>4.5447814564945573E-2</v>
      </c>
      <c r="J210" s="318">
        <f t="shared" si="55"/>
        <v>3.8375075848363485E-2</v>
      </c>
      <c r="K210" s="318">
        <f t="shared" si="55"/>
        <v>4.6557933402284736E-2</v>
      </c>
      <c r="L210" s="318">
        <f t="shared" si="55"/>
        <v>5.3943197305721474E-2</v>
      </c>
      <c r="M210" s="318">
        <f t="shared" si="55"/>
        <v>5.5624879181088667E-2</v>
      </c>
      <c r="N210" s="318">
        <f t="shared" si="55"/>
        <v>5.2810337973094215E-2</v>
      </c>
      <c r="O210" s="318">
        <f t="shared" si="55"/>
        <v>5.4009000155182757E-2</v>
      </c>
      <c r="P210" s="318">
        <f t="shared" si="55"/>
        <v>5.3609863941896881E-2</v>
      </c>
      <c r="Q210" s="318">
        <f t="shared" si="55"/>
        <v>5.3084035796975314E-2</v>
      </c>
      <c r="R210" s="318">
        <f t="shared" si="55"/>
        <v>4.7029697996627172E-2</v>
      </c>
      <c r="S210" s="318">
        <f t="shared" si="55"/>
        <v>4.8490949946481905E-2</v>
      </c>
      <c r="T210" s="318">
        <f t="shared" si="55"/>
        <v>5.6384598060953764E-2</v>
      </c>
      <c r="U210" s="318">
        <f t="shared" si="55"/>
        <v>5.7112896844652629E-2</v>
      </c>
      <c r="V210" s="318">
        <f t="shared" si="55"/>
        <v>6.1780464539504754E-2</v>
      </c>
      <c r="W210" s="318">
        <f t="shared" si="55"/>
        <v>6.8511877741218308E-2</v>
      </c>
      <c r="X210" s="318">
        <f t="shared" si="55"/>
        <v>5.6445698343460672E-2</v>
      </c>
      <c r="Y210" s="318">
        <f t="shared" si="55"/>
        <v>7.0166521215528591E-2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5.2688838479222934E-2</v>
      </c>
      <c r="C211" s="318">
        <f t="shared" si="56"/>
        <v>5.2836577919858609E-2</v>
      </c>
      <c r="D211" s="318">
        <f t="shared" si="56"/>
        <v>5.2805012396660626E-2</v>
      </c>
      <c r="E211" s="318">
        <f t="shared" si="56"/>
        <v>4.8491591051958952E-2</v>
      </c>
      <c r="F211" s="318">
        <f t="shared" si="56"/>
        <v>5.514103255481001E-2</v>
      </c>
      <c r="G211" s="318">
        <f t="shared" si="56"/>
        <v>5.2854024433555538E-2</v>
      </c>
      <c r="H211" s="318">
        <f t="shared" si="56"/>
        <v>5.3952741651841794E-2</v>
      </c>
      <c r="I211" s="318">
        <f t="shared" si="56"/>
        <v>5.4425162549926381E-2</v>
      </c>
      <c r="J211" s="318">
        <f t="shared" si="56"/>
        <v>5.9086687114803846E-2</v>
      </c>
      <c r="K211" s="318">
        <f t="shared" si="56"/>
        <v>5.8175230762792983E-2</v>
      </c>
      <c r="L211" s="318">
        <f t="shared" si="56"/>
        <v>5.8096581369478699E-2</v>
      </c>
      <c r="M211" s="318">
        <f t="shared" si="56"/>
        <v>5.8279696986986936E-2</v>
      </c>
      <c r="N211" s="318">
        <f t="shared" si="56"/>
        <v>5.8597483669589452E-2</v>
      </c>
      <c r="O211" s="318">
        <f t="shared" si="56"/>
        <v>5.9152414563385304E-2</v>
      </c>
      <c r="P211" s="318">
        <f t="shared" si="56"/>
        <v>5.9326585833456423E-2</v>
      </c>
      <c r="Q211" s="318">
        <f t="shared" si="56"/>
        <v>5.930660882809833E-2</v>
      </c>
      <c r="R211" s="318">
        <f t="shared" si="56"/>
        <v>5.94901692512083E-2</v>
      </c>
      <c r="S211" s="318">
        <f t="shared" si="56"/>
        <v>5.941386578411785E-2</v>
      </c>
      <c r="T211" s="318">
        <f t="shared" si="56"/>
        <v>5.6871823697897443E-2</v>
      </c>
      <c r="U211" s="318">
        <f t="shared" si="56"/>
        <v>5.5600922076365848E-2</v>
      </c>
      <c r="V211" s="318">
        <f t="shared" si="56"/>
        <v>5.5072723778260113E-2</v>
      </c>
      <c r="W211" s="318">
        <f t="shared" si="56"/>
        <v>5.4860999593881306E-2</v>
      </c>
      <c r="X211" s="318">
        <f t="shared" si="56"/>
        <v>5.5081631582745136E-2</v>
      </c>
      <c r="Y211" s="318">
        <f t="shared" si="56"/>
        <v>5.4281820385768897E-2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2.0939915504974698</v>
      </c>
      <c r="C217" s="320">
        <f>IF(C$5=0,0,(C$5-C$16-C$59)/(CHI_fec!C$5-CHI_fec!C$16))</f>
        <v>2.1128285144455035</v>
      </c>
      <c r="D217" s="320">
        <f>IF(D$5=0,0,(D$5-D$16-D$59)/(CHI_fec!D$5-CHI_fec!D$16))</f>
        <v>2.0875942079147731</v>
      </c>
      <c r="E217" s="320">
        <f>IF(E$5=0,0,(E$5-E$16-E$59)/(CHI_fec!E$5-CHI_fec!E$16))</f>
        <v>1.5869415792053609</v>
      </c>
      <c r="F217" s="320">
        <f>IF(F$5=0,0,(F$5-F$16-F$59)/(CHI_fec!F$5-CHI_fec!F$16))</f>
        <v>1.8832072586349149</v>
      </c>
      <c r="G217" s="320">
        <f>IF(G$5=0,0,(G$5-G$16-G$59)/(CHI_fec!G$5-CHI_fec!G$16))</f>
        <v>1.7925993386325261</v>
      </c>
      <c r="H217" s="320">
        <f>IF(H$5=0,0,(H$5-H$16-H$59)/(CHI_fec!H$5-CHI_fec!H$16))</f>
        <v>1.807556175487018</v>
      </c>
      <c r="I217" s="320">
        <f>IF(I$5=0,0,(I$5-I$16-I$59)/(CHI_fec!I$5-CHI_fec!I$16))</f>
        <v>1.8105888313443239</v>
      </c>
      <c r="J217" s="320">
        <f>IF(J$5=0,0,(J$5-J$16-J$59)/(CHI_fec!J$5-CHI_fec!J$16))</f>
        <v>2.3133315155920005</v>
      </c>
      <c r="K217" s="320">
        <f>IF(K$5=0,0,(K$5-K$16-K$59)/(CHI_fec!K$5-CHI_fec!K$16))</f>
        <v>2.2992790402364722</v>
      </c>
      <c r="L217" s="320">
        <f>IF(L$5=0,0,(L$5-L$16-L$59)/(CHI_fec!L$5-CHI_fec!L$16))</f>
        <v>2.4236536628085186</v>
      </c>
      <c r="M217" s="320">
        <f>IF(M$5=0,0,(M$5-M$16-M$59)/(CHI_fec!M$5-CHI_fec!M$16))</f>
        <v>2.4229780395069871</v>
      </c>
      <c r="N217" s="320">
        <f>IF(N$5=0,0,(N$5-N$16-N$59)/(CHI_fec!N$5-CHI_fec!N$16))</f>
        <v>2.4132036036543583</v>
      </c>
      <c r="O217" s="320">
        <f>IF(O$5=0,0,(O$5-O$16-O$59)/(CHI_fec!O$5-CHI_fec!O$16))</f>
        <v>2.4526114535321346</v>
      </c>
      <c r="P217" s="320">
        <f>IF(P$5=0,0,(P$5-P$16-P$59)/(CHI_fec!P$5-CHI_fec!P$16))</f>
        <v>2.4448320938192567</v>
      </c>
      <c r="Q217" s="320">
        <f>IF(Q$5=0,0,(Q$5-Q$16-Q$59)/(CHI_fec!Q$5-CHI_fec!Q$16))</f>
        <v>2.3616546811320518</v>
      </c>
      <c r="R217" s="320">
        <f>IF(R$5=0,0,(R$5-R$16-R$59)/(CHI_fec!R$5-CHI_fec!R$16))</f>
        <v>2.3859778334688202</v>
      </c>
      <c r="S217" s="320">
        <f>IF(S$5=0,0,(S$5-S$16-S$59)/(CHI_fec!S$5-CHI_fec!S$16))</f>
        <v>2.3911229131950749</v>
      </c>
      <c r="T217" s="320">
        <f>IF(T$5=0,0,(T$5-T$16-T$59)/(CHI_fec!T$5-CHI_fec!T$16))</f>
        <v>2.2582322089318287</v>
      </c>
      <c r="U217" s="320">
        <f>IF(U$5=0,0,(U$5-U$16-U$59)/(CHI_fec!U$5-CHI_fec!U$16))</f>
        <v>2.1801435662544599</v>
      </c>
      <c r="V217" s="320">
        <f>IF(V$5=0,0,(V$5-V$16-V$59)/(CHI_fec!V$5-CHI_fec!V$16))</f>
        <v>2.1131736109669563</v>
      </c>
      <c r="W217" s="320">
        <f>IF(W$5=0,0,(W$5-W$16-W$59)/(CHI_fec!W$5-CHI_fec!W$16))</f>
        <v>2.1709108544554456</v>
      </c>
      <c r="X217" s="320">
        <f>IF(X$5=0,0,(X$5-X$16-X$59)/(CHI_fec!X$5-CHI_fec!X$16))</f>
        <v>2.1476475840422977</v>
      </c>
      <c r="Y217" s="320">
        <f>IF(Y$5=0,0,(Y$5-Y$16-Y$59)/(CHI_fec!Y$5-CHI_fec!Y$16))</f>
        <v>2.1248069495096451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1.6977837601561143</v>
      </c>
      <c r="C222" s="275">
        <f>IF(C$10=0,0,C$10/CHI_fec!C$10)</f>
        <v>1.9593361286444553</v>
      </c>
      <c r="D222" s="275">
        <f>IF(D$10=0,0,D$10/CHI_fec!D$10)</f>
        <v>1.9095344172324982</v>
      </c>
      <c r="E222" s="275">
        <f>IF(E$10=0,0,E$10/CHI_fec!E$10)</f>
        <v>1.6460094385530164</v>
      </c>
      <c r="F222" s="275">
        <f>IF(F$10=0,0,F$10/CHI_fec!F$10)</f>
        <v>1.4685981046625782</v>
      </c>
      <c r="G222" s="275">
        <f>IF(G$10=0,0,G$10/CHI_fec!G$10)</f>
        <v>1.4834133783826884</v>
      </c>
      <c r="H222" s="275">
        <f>IF(H$10=0,0,H$10/CHI_fec!H$10)</f>
        <v>1.4497891042045346</v>
      </c>
      <c r="I222" s="275">
        <f>IF(I$10=0,0,I$10/CHI_fec!I$10)</f>
        <v>1.4211946210761668</v>
      </c>
      <c r="J222" s="275">
        <f>IF(J$10=0,0,J$10/CHI_fec!J$10)</f>
        <v>1.4877916685712473</v>
      </c>
      <c r="K222" s="275">
        <f>IF(K$10=0,0,K$10/CHI_fec!K$10)</f>
        <v>1.7384488990550169</v>
      </c>
      <c r="L222" s="275">
        <f>IF(L$10=0,0,L$10/CHI_fec!L$10)</f>
        <v>1.89720866625614</v>
      </c>
      <c r="M222" s="275">
        <f>IF(M$10=0,0,M$10/CHI_fec!M$10)</f>
        <v>1.7442927634056014</v>
      </c>
      <c r="N222" s="275">
        <f>IF(N$10=0,0,N$10/CHI_fec!N$10)</f>
        <v>1.6245626795716266</v>
      </c>
      <c r="O222" s="275">
        <f>IF(O$10=0,0,O$10/CHI_fec!O$10)</f>
        <v>1.6993338137326535</v>
      </c>
      <c r="P222" s="275">
        <f>IF(P$10=0,0,P$10/CHI_fec!P$10)</f>
        <v>1.5777973754667929</v>
      </c>
      <c r="Q222" s="275">
        <f>IF(Q$10=0,0,Q$10/CHI_fec!Q$10)</f>
        <v>1.4295564923374806</v>
      </c>
      <c r="R222" s="275">
        <f>IF(R$10=0,0,R$10/CHI_fec!R$10)</f>
        <v>1.3259539772437463</v>
      </c>
      <c r="S222" s="275">
        <f>IF(S$10=0,0,S$10/CHI_fec!S$10)</f>
        <v>1.4011202524944999</v>
      </c>
      <c r="T222" s="275">
        <f>IF(T$10=0,0,T$10/CHI_fec!T$10)</f>
        <v>1.5409096930739321</v>
      </c>
      <c r="U222" s="275">
        <f>IF(U$10=0,0,U$10/CHI_fec!U$10)</f>
        <v>1.5701881856603639</v>
      </c>
      <c r="V222" s="275">
        <f>IF(V$10=0,0,V$10/CHI_fec!V$10)</f>
        <v>1.5830422620966997</v>
      </c>
      <c r="W222" s="275">
        <f>IF(W$10=0,0,W$10/CHI_fec!W$10)</f>
        <v>1.6947447695242253</v>
      </c>
      <c r="X222" s="275">
        <f>IF(X$10=0,0,X$10/CHI_fec!X$10)</f>
        <v>1.6328187935001004</v>
      </c>
      <c r="Y222" s="275">
        <f>IF(Y$10=0,0,Y$10/CHI_fec!Y$10)</f>
        <v>1.7250895423679833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2.0577502632784217</v>
      </c>
      <c r="C224" s="276">
        <f>IF(C$25=0,0,C$25/CHI_fec!C$25)</f>
        <v>2.1267464956554876</v>
      </c>
      <c r="D224" s="276">
        <f>IF(D$25=0,0,D$25/CHI_fec!D$25)</f>
        <v>2.076802963233265</v>
      </c>
      <c r="E224" s="276">
        <f>IF(E$25=0,0,E$25/CHI_fec!E$25)</f>
        <v>1.376953418996095</v>
      </c>
      <c r="F224" s="276">
        <f>IF(F$25=0,0,F$25/CHI_fec!F$25)</f>
        <v>2.0381940082420509</v>
      </c>
      <c r="G224" s="276">
        <f>IF(G$25=0,0,G$25/CHI_fec!G$25)</f>
        <v>1.8783722070471252</v>
      </c>
      <c r="H224" s="276">
        <f>IF(H$25=0,0,H$25/CHI_fec!H$25)</f>
        <v>1.9413392656250861</v>
      </c>
      <c r="I224" s="276">
        <f>IF(I$25=0,0,I$25/CHI_fec!I$25)</f>
        <v>1.9568813256745472</v>
      </c>
      <c r="J224" s="276">
        <f>IF(J$25=0,0,J$25/CHI_fec!J$25)</f>
        <v>2.8639360653617838</v>
      </c>
      <c r="K224" s="276">
        <f>IF(K$25=0,0,K$25/CHI_fec!K$25)</f>
        <v>2.7825859664620474</v>
      </c>
      <c r="L224" s="276">
        <f>IF(L$25=0,0,L$25/CHI_fec!L$25)</f>
        <v>2.9631290972946158</v>
      </c>
      <c r="M224" s="276">
        <f>IF(M$25=0,0,M$25/CHI_fec!M$25)</f>
        <v>3.0458985181570695</v>
      </c>
      <c r="N224" s="276">
        <f>IF(N$25=0,0,N$25/CHI_fec!N$25)</f>
        <v>3.1027746791061799</v>
      </c>
      <c r="O224" s="276">
        <f>IF(O$25=0,0,O$25/CHI_fec!O$25)</f>
        <v>3.1754093275904611</v>
      </c>
      <c r="P224" s="276">
        <f>IF(P$25=0,0,P$25/CHI_fec!P$25)</f>
        <v>3.1979896836316364</v>
      </c>
      <c r="Q224" s="276">
        <f>IF(Q$25=0,0,Q$25/CHI_fec!Q$25)</f>
        <v>3.1668565881238622</v>
      </c>
      <c r="R224" s="276">
        <f>IF(R$25=0,0,R$25/CHI_fec!R$25)</f>
        <v>3.1606577567578489</v>
      </c>
      <c r="S224" s="276">
        <f>IF(S$25=0,0,S$25/CHI_fec!S$25)</f>
        <v>3.1076902969301576</v>
      </c>
      <c r="T224" s="276">
        <f>IF(T$25=0,0,T$25/CHI_fec!T$25)</f>
        <v>2.8027838276689945</v>
      </c>
      <c r="U224" s="276">
        <f>IF(U$25=0,0,U$25/CHI_fec!U$25)</f>
        <v>2.5597406785571533</v>
      </c>
      <c r="V224" s="276">
        <f>IF(V$25=0,0,V$25/CHI_fec!V$25)</f>
        <v>2.4664790051129151</v>
      </c>
      <c r="W224" s="276">
        <f>IF(W$25=0,0,W$25/CHI_fec!W$25)</f>
        <v>2.4749223400350622</v>
      </c>
      <c r="X224" s="276">
        <f>IF(X$25=0,0,X$25/CHI_fec!X$25)</f>
        <v>2.5356241370895289</v>
      </c>
      <c r="Y224" s="276">
        <f>IF(Y$25=0,0,Y$25/CHI_fec!Y$25)</f>
        <v>2.5117007808880283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3.6894926557779488</v>
      </c>
      <c r="C225" s="276">
        <f>IF(C$36=0,0,C$36/CHI_fec!C$36)</f>
        <v>3.7017958314570807</v>
      </c>
      <c r="D225" s="276">
        <f>IF(D$36=0,0,D$36/CHI_fec!D$36)</f>
        <v>3.7124932886771056</v>
      </c>
      <c r="E225" s="276">
        <f>IF(E$36=0,0,E$36/CHI_fec!E$36)</f>
        <v>3.5990238319952086</v>
      </c>
      <c r="F225" s="276">
        <f>IF(F$36=0,0,F$36/CHI_fec!F$36)</f>
        <v>3.5481095494907735</v>
      </c>
      <c r="G225" s="276">
        <f>IF(G$36=0,0,G$36/CHI_fec!G$36)</f>
        <v>3.5535401432420906</v>
      </c>
      <c r="H225" s="276">
        <f>IF(H$36=0,0,H$36/CHI_fec!H$36)</f>
        <v>3.5310122264737274</v>
      </c>
      <c r="I225" s="276">
        <f>IF(I$36=0,0,I$36/CHI_fec!I$36)</f>
        <v>3.5376658280564599</v>
      </c>
      <c r="J225" s="276">
        <f>IF(J$36=0,0,J$36/CHI_fec!J$36)</f>
        <v>3.6972699299863296</v>
      </c>
      <c r="K225" s="276">
        <f>IF(K$36=0,0,K$36/CHI_fec!K$36)</f>
        <v>3.6478281976034443</v>
      </c>
      <c r="L225" s="276">
        <f>IF(L$36=0,0,L$36/CHI_fec!L$36)</f>
        <v>3.6555836234198527</v>
      </c>
      <c r="M225" s="276">
        <f>IF(M$36=0,0,M$36/CHI_fec!M$36)</f>
        <v>3.6167313126552521</v>
      </c>
      <c r="N225" s="276">
        <f>IF(N$36=0,0,N$36/CHI_fec!N$36)</f>
        <v>3.6321930745569309</v>
      </c>
      <c r="O225" s="276">
        <f>IF(O$36=0,0,O$36/CHI_fec!O$36)</f>
        <v>3.61172731041898</v>
      </c>
      <c r="P225" s="276">
        <f>IF(P$36=0,0,P$36/CHI_fec!P$36)</f>
        <v>3.6188860089351338</v>
      </c>
      <c r="Q225" s="276">
        <f>IF(Q$36=0,0,Q$36/CHI_fec!Q$36)</f>
        <v>3.5792838459296306</v>
      </c>
      <c r="R225" s="276">
        <f>IF(R$36=0,0,R$36/CHI_fec!R$36)</f>
        <v>3.6505082647719211</v>
      </c>
      <c r="S225" s="276">
        <f>IF(S$36=0,0,S$36/CHI_fec!S$36)</f>
        <v>3.6404994994800419</v>
      </c>
      <c r="T225" s="276">
        <f>IF(T$36=0,0,T$36/CHI_fec!T$36)</f>
        <v>3.620227152572836</v>
      </c>
      <c r="U225" s="276">
        <f>IF(U$36=0,0,U$36/CHI_fec!U$36)</f>
        <v>3.6306578763395878</v>
      </c>
      <c r="V225" s="276">
        <f>IF(V$36=0,0,V$36/CHI_fec!V$36)</f>
        <v>3.5687124731469577</v>
      </c>
      <c r="W225" s="276">
        <f>IF(W$36=0,0,W$36/CHI_fec!W$36)</f>
        <v>3.5715417732854768</v>
      </c>
      <c r="X225" s="276">
        <f>IF(X$36=0,0,X$36/CHI_fec!X$36)</f>
        <v>3.6013830900064248</v>
      </c>
      <c r="Y225" s="276">
        <f>IF(Y$36=0,0,Y$36/CHI_fec!Y$36)</f>
        <v>3.5068048713415862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1.7954027368094088</v>
      </c>
      <c r="C226" s="276">
        <f>IF(C$44=0,0,C$44/CHI_fec!C$44)</f>
        <v>1.7621839576657392</v>
      </c>
      <c r="D226" s="276">
        <f>IF(D$44=0,0,D$44/CHI_fec!D$44)</f>
        <v>1.7062094376218633</v>
      </c>
      <c r="E226" s="276">
        <f>IF(E$44=0,0,E$44/CHI_fec!E$44)</f>
        <v>1.2326681456179571</v>
      </c>
      <c r="F226" s="276">
        <f>IF(F$44=0,0,F$44/CHI_fec!F$44)</f>
        <v>1.4608882137754982</v>
      </c>
      <c r="G226" s="276">
        <f>IF(G$44=0,0,G$44/CHI_fec!G$44)</f>
        <v>1.4144706005419103</v>
      </c>
      <c r="H226" s="276">
        <f>IF(H$44=0,0,H$44/CHI_fec!H$44)</f>
        <v>1.4242744781297545</v>
      </c>
      <c r="I226" s="276">
        <f>IF(I$44=0,0,I$44/CHI_fec!I$44)</f>
        <v>1.4285731631100336</v>
      </c>
      <c r="J226" s="276">
        <f>IF(J$44=0,0,J$44/CHI_fec!J$44)</f>
        <v>1.7815851162423779</v>
      </c>
      <c r="K226" s="276">
        <f>IF(K$44=0,0,K$44/CHI_fec!K$44)</f>
        <v>1.8941753790789759</v>
      </c>
      <c r="L226" s="276">
        <f>IF(L$44=0,0,L$44/CHI_fec!L$44)</f>
        <v>2.102061653483422</v>
      </c>
      <c r="M226" s="276">
        <f>IF(M$44=0,0,M$44/CHI_fec!M$44)</f>
        <v>2.0504432271565594</v>
      </c>
      <c r="N226" s="276">
        <f>IF(N$44=0,0,N$44/CHI_fec!N$44)</f>
        <v>1.9912105951065906</v>
      </c>
      <c r="O226" s="276">
        <f>IF(O$44=0,0,O$44/CHI_fec!O$44)</f>
        <v>2.0500162106478723</v>
      </c>
      <c r="P226" s="276">
        <f>IF(P$44=0,0,P$44/CHI_fec!P$44)</f>
        <v>2.030551396836799</v>
      </c>
      <c r="Q226" s="276">
        <f>IF(Q$44=0,0,Q$44/CHI_fec!Q$44)</f>
        <v>1.9322523864062118</v>
      </c>
      <c r="R226" s="276">
        <f>IF(R$44=0,0,R$44/CHI_fec!R$44)</f>
        <v>1.8792449335626009</v>
      </c>
      <c r="S226" s="276">
        <f>IF(S$44=0,0,S$44/CHI_fec!S$44)</f>
        <v>1.9190374042588922</v>
      </c>
      <c r="T226" s="276">
        <f>IF(T$44=0,0,T$44/CHI_fec!T$44)</f>
        <v>1.9202518789436953</v>
      </c>
      <c r="U226" s="276">
        <f>IF(U$44=0,0,U$44/CHI_fec!U$44)</f>
        <v>1.8539748899130428</v>
      </c>
      <c r="V226" s="276">
        <f>IF(V$44=0,0,V$44/CHI_fec!V$44)</f>
        <v>1.8358244441513014</v>
      </c>
      <c r="W226" s="276">
        <f>IF(W$44=0,0,W$44/CHI_fec!W$44)</f>
        <v>1.9743645363591458</v>
      </c>
      <c r="X226" s="276">
        <f>IF(X$44=0,0,X$44/CHI_fec!X$44)</f>
        <v>1.7923856928462745</v>
      </c>
      <c r="Y226" s="276">
        <f>IF(Y$44=0,0,Y$44/CHI_fec!Y$44)</f>
        <v>1.9210846622105402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2.1090404548995227</v>
      </c>
      <c r="C229" s="320">
        <f>IF(C$61=0,0,(C$61-C$108)/CHI_fec!C$61)</f>
        <v>2.1240407574316835</v>
      </c>
      <c r="D229" s="320">
        <f>IF(D$61=0,0,(D$61-D$108)/CHI_fec!D$61)</f>
        <v>2.0981129019432396</v>
      </c>
      <c r="E229" s="320">
        <f>IF(E$61=0,0,(E$61-E$108)/CHI_fec!E$61)</f>
        <v>1.5818923613192937</v>
      </c>
      <c r="F229" s="320">
        <f>IF(F$61=0,0,(F$61-F$108)/CHI_fec!F$61)</f>
        <v>1.8879453645634729</v>
      </c>
      <c r="G229" s="320">
        <f>IF(G$61=0,0,(G$61-G$108)/CHI_fec!G$61)</f>
        <v>1.7949855009876126</v>
      </c>
      <c r="H229" s="320">
        <f>IF(H$61=0,0,(H$61-H$108)/CHI_fec!H$61)</f>
        <v>1.8027762163838585</v>
      </c>
      <c r="I229" s="320">
        <f>IF(I$61=0,0,(I$61-I$108)/CHI_fec!I$61)</f>
        <v>1.8163423888609731</v>
      </c>
      <c r="J229" s="320">
        <f>IF(J$61=0,0,(J$61-J$108)/CHI_fec!J$61)</f>
        <v>2.3320585437992256</v>
      </c>
      <c r="K229" s="320">
        <f>IF(K$61=0,0,(K$61-K$108)/CHI_fec!K$61)</f>
        <v>2.3301433198013388</v>
      </c>
      <c r="L229" s="320">
        <f>IF(L$61=0,0,(L$61-L$108)/CHI_fec!L$61)</f>
        <v>2.47396033560796</v>
      </c>
      <c r="M229" s="320">
        <f>IF(M$61=0,0,(M$61-M$108)/CHI_fec!M$61)</f>
        <v>2.4205335409193625</v>
      </c>
      <c r="N229" s="320">
        <f>IF(N$61=0,0,(N$61-N$108)/CHI_fec!N$61)</f>
        <v>2.4037251088311122</v>
      </c>
      <c r="O229" s="320">
        <f>IF(O$61=0,0,(O$61-O$108)/CHI_fec!O$61)</f>
        <v>2.4462515951173169</v>
      </c>
      <c r="P229" s="320">
        <f>IF(P$61=0,0,(P$61-P$108)/CHI_fec!P$61)</f>
        <v>2.435063690226662</v>
      </c>
      <c r="Q229" s="320">
        <f>IF(Q$61=0,0,(Q$61-Q$108)/CHI_fec!Q$61)</f>
        <v>2.3423151634647255</v>
      </c>
      <c r="R229" s="320">
        <f>IF(R$61=0,0,(R$61-R$108)/CHI_fec!R$61)</f>
        <v>2.3667551628159362</v>
      </c>
      <c r="S229" s="320">
        <f>IF(S$61=0,0,(S$61-S$108)/CHI_fec!S$61)</f>
        <v>2.3772870822204344</v>
      </c>
      <c r="T229" s="320">
        <f>IF(T$61=0,0,(T$61-T$108)/CHI_fec!T$61)</f>
        <v>2.275785493087259</v>
      </c>
      <c r="U229" s="320">
        <f>IF(U$61=0,0,(U$61-U$108)/CHI_fec!U$61)</f>
        <v>2.1837644096673325</v>
      </c>
      <c r="V229" s="320">
        <f>IF(V$61=0,0,(V$61-V$108)/CHI_fec!V$61)</f>
        <v>2.1074352718644205</v>
      </c>
      <c r="W229" s="320">
        <f>IF(W$61=0,0,(W$61-W$108)/CHI_fec!W$61)</f>
        <v>2.1752585048092237</v>
      </c>
      <c r="X229" s="320">
        <f>IF(X$61=0,0,(X$61-X$108)/CHI_fec!X$61)</f>
        <v>2.135689208979958</v>
      </c>
      <c r="Y229" s="320">
        <f>IF(Y$61=0,0,(Y$61-Y$108)/CHI_fec!Y$61)</f>
        <v>2.1177440443028535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1.6977837601561139</v>
      </c>
      <c r="C234" s="275">
        <f>IF(C$66=0,0,C$66/CHI_fec!C$66)</f>
        <v>1.9593361286444555</v>
      </c>
      <c r="D234" s="275">
        <f>IF(D$66=0,0,D$66/CHI_fec!D$66)</f>
        <v>1.9095344172324975</v>
      </c>
      <c r="E234" s="275">
        <f>IF(E$66=0,0,E$66/CHI_fec!E$66)</f>
        <v>1.6460094385530164</v>
      </c>
      <c r="F234" s="275">
        <f>IF(F$66=0,0,F$66/CHI_fec!F$66)</f>
        <v>1.4685981046625778</v>
      </c>
      <c r="G234" s="275">
        <f>IF(G$66=0,0,G$66/CHI_fec!G$66)</f>
        <v>1.4834133783826884</v>
      </c>
      <c r="H234" s="275">
        <f>IF(H$66=0,0,H$66/CHI_fec!H$66)</f>
        <v>1.4497891042045346</v>
      </c>
      <c r="I234" s="275">
        <f>IF(I$66=0,0,I$66/CHI_fec!I$66)</f>
        <v>1.4211946210761672</v>
      </c>
      <c r="J234" s="275">
        <f>IF(J$66=0,0,J$66/CHI_fec!J$66)</f>
        <v>1.4877916685712473</v>
      </c>
      <c r="K234" s="275">
        <f>IF(K$66=0,0,K$66/CHI_fec!K$66)</f>
        <v>1.7384488990550171</v>
      </c>
      <c r="L234" s="275">
        <f>IF(L$66=0,0,L$66/CHI_fec!L$66)</f>
        <v>1.89720866625614</v>
      </c>
      <c r="M234" s="275">
        <f>IF(M$66=0,0,M$66/CHI_fec!M$66)</f>
        <v>1.7442927634056014</v>
      </c>
      <c r="N234" s="275">
        <f>IF(N$66=0,0,N$66/CHI_fec!N$66)</f>
        <v>1.6245626795716261</v>
      </c>
      <c r="O234" s="275">
        <f>IF(O$66=0,0,O$66/CHI_fec!O$66)</f>
        <v>1.699333813732653</v>
      </c>
      <c r="P234" s="275">
        <f>IF(P$66=0,0,P$66/CHI_fec!P$66)</f>
        <v>1.5777973754667931</v>
      </c>
      <c r="Q234" s="275">
        <f>IF(Q$66=0,0,Q$66/CHI_fec!Q$66)</f>
        <v>1.4295564923374806</v>
      </c>
      <c r="R234" s="275">
        <f>IF(R$66=0,0,R$66/CHI_fec!R$66)</f>
        <v>1.3259539772437461</v>
      </c>
      <c r="S234" s="275">
        <f>IF(S$66=0,0,S$66/CHI_fec!S$66)</f>
        <v>1.4011202524944997</v>
      </c>
      <c r="T234" s="275">
        <f>IF(T$66=0,0,T$66/CHI_fec!T$66)</f>
        <v>1.5409096930739328</v>
      </c>
      <c r="U234" s="275">
        <f>IF(U$66=0,0,U$66/CHI_fec!U$66)</f>
        <v>1.5701881856603634</v>
      </c>
      <c r="V234" s="275">
        <f>IF(V$66=0,0,V$66/CHI_fec!V$66)</f>
        <v>1.5830422620967002</v>
      </c>
      <c r="W234" s="275">
        <f>IF(W$66=0,0,W$66/CHI_fec!W$66)</f>
        <v>1.694744769524225</v>
      </c>
      <c r="X234" s="275">
        <f>IF(X$66=0,0,X$66/CHI_fec!X$66)</f>
        <v>1.6328187935001011</v>
      </c>
      <c r="Y234" s="275">
        <f>IF(Y$66=0,0,Y$66/CHI_fec!Y$66)</f>
        <v>1.7250895423679828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2.0570586826090209</v>
      </c>
      <c r="C235" s="276">
        <f>IF(C$72=0,0,C$72/CHI_fec!C$72)</f>
        <v>2.1259592551401618</v>
      </c>
      <c r="D235" s="276">
        <f>IF(D$72=0,0,D$72/CHI_fec!D$72)</f>
        <v>2.0760473946971061</v>
      </c>
      <c r="E235" s="276">
        <f>IF(E$72=0,0,E$72/CHI_fec!E$72)</f>
        <v>1.3764475253651134</v>
      </c>
      <c r="F235" s="276">
        <f>IF(F$72=0,0,F$72/CHI_fec!F$72)</f>
        <v>2.0371930380998511</v>
      </c>
      <c r="G235" s="276">
        <f>IF(G$72=0,0,G$72/CHI_fec!G$72)</f>
        <v>1.877428714136119</v>
      </c>
      <c r="H235" s="276">
        <f>IF(H$72=0,0,H$72/CHI_fec!H$72)</f>
        <v>1.9403229297340265</v>
      </c>
      <c r="I235" s="276">
        <f>IF(I$72=0,0,I$72/CHI_fec!I$72)</f>
        <v>1.9558751377992867</v>
      </c>
      <c r="J235" s="276">
        <f>IF(J$72=0,0,J$72/CHI_fec!J$72)</f>
        <v>2.8623369860542303</v>
      </c>
      <c r="K235" s="276">
        <f>IF(K$72=0,0,K$72/CHI_fec!K$72)</f>
        <v>2.7811564065855405</v>
      </c>
      <c r="L235" s="276">
        <f>IF(L$72=0,0,L$72/CHI_fec!L$72)</f>
        <v>2.9616964163129351</v>
      </c>
      <c r="M235" s="276">
        <f>IF(M$72=0,0,M$72/CHI_fec!M$72)</f>
        <v>3.0441667944499153</v>
      </c>
      <c r="N235" s="276">
        <f>IF(N$72=0,0,N$72/CHI_fec!N$72)</f>
        <v>3.1008640004429782</v>
      </c>
      <c r="O235" s="276">
        <f>IF(O$72=0,0,O$72/CHI_fec!O$72)</f>
        <v>3.1734887330202435</v>
      </c>
      <c r="P235" s="276">
        <f>IF(P$72=0,0,P$72/CHI_fec!P$72)</f>
        <v>3.1959855200937226</v>
      </c>
      <c r="Q235" s="276">
        <f>IF(Q$72=0,0,Q$72/CHI_fec!Q$72)</f>
        <v>3.1646541034533886</v>
      </c>
      <c r="R235" s="276">
        <f>IF(R$72=0,0,R$72/CHI_fec!R$72)</f>
        <v>3.1585145344304744</v>
      </c>
      <c r="S235" s="276">
        <f>IF(S$72=0,0,S$72/CHI_fec!S$72)</f>
        <v>3.1057115260826005</v>
      </c>
      <c r="T235" s="276">
        <f>IF(T$72=0,0,T$72/CHI_fec!T$72)</f>
        <v>2.8011412946547223</v>
      </c>
      <c r="U235" s="276">
        <f>IF(U$72=0,0,U$72/CHI_fec!U$72)</f>
        <v>2.5583435221910578</v>
      </c>
      <c r="V235" s="276">
        <f>IF(V$72=0,0,V$72/CHI_fec!V$72)</f>
        <v>2.4650998804947655</v>
      </c>
      <c r="W235" s="276">
        <f>IF(W$72=0,0,W$72/CHI_fec!W$72)</f>
        <v>2.4736985283997961</v>
      </c>
      <c r="X235" s="276">
        <f>IF(X$72=0,0,X$72/CHI_fec!X$72)</f>
        <v>2.5341440120533427</v>
      </c>
      <c r="Y235" s="276">
        <f>IF(Y$72=0,0,Y$72/CHI_fec!Y$72)</f>
        <v>2.5102520752758255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3.689492655777947</v>
      </c>
      <c r="C236" s="276">
        <f>IF(C$85=0,0,C$85/CHI_fec!C$85)</f>
        <v>3.7017958314570816</v>
      </c>
      <c r="D236" s="276">
        <f>IF(D$85=0,0,D$85/CHI_fec!D$85)</f>
        <v>3.7124932886771034</v>
      </c>
      <c r="E236" s="276">
        <f>IF(E$85=0,0,E$85/CHI_fec!E$85)</f>
        <v>3.599023831995209</v>
      </c>
      <c r="F236" s="276">
        <f>IF(F$85=0,0,F$85/CHI_fec!F$85)</f>
        <v>3.5481095494907744</v>
      </c>
      <c r="G236" s="276">
        <f>IF(G$85=0,0,G$85/CHI_fec!G$85)</f>
        <v>3.5535401432420892</v>
      </c>
      <c r="H236" s="276">
        <f>IF(H$85=0,0,H$85/CHI_fec!H$85)</f>
        <v>3.5310122264737278</v>
      </c>
      <c r="I236" s="276">
        <f>IF(I$85=0,0,I$85/CHI_fec!I$85)</f>
        <v>3.5376658280564621</v>
      </c>
      <c r="J236" s="276">
        <f>IF(J$85=0,0,J$85/CHI_fec!J$85)</f>
        <v>3.6972699299863305</v>
      </c>
      <c r="K236" s="276">
        <f>IF(K$85=0,0,K$85/CHI_fec!K$85)</f>
        <v>3.6478281976034466</v>
      </c>
      <c r="L236" s="276">
        <f>IF(L$85=0,0,L$85/CHI_fec!L$85)</f>
        <v>3.655583623419854</v>
      </c>
      <c r="M236" s="276">
        <f>IF(M$85=0,0,M$85/CHI_fec!M$85)</f>
        <v>3.6167313126552489</v>
      </c>
      <c r="N236" s="276">
        <f>IF(N$85=0,0,N$85/CHI_fec!N$85)</f>
        <v>3.6321930745569326</v>
      </c>
      <c r="O236" s="276">
        <f>IF(O$85=0,0,O$85/CHI_fec!O$85)</f>
        <v>3.6117273104189804</v>
      </c>
      <c r="P236" s="276">
        <f>IF(P$85=0,0,P$85/CHI_fec!P$85)</f>
        <v>3.6188860089351333</v>
      </c>
      <c r="Q236" s="276">
        <f>IF(Q$85=0,0,Q$85/CHI_fec!Q$85)</f>
        <v>3.5792838459296323</v>
      </c>
      <c r="R236" s="276">
        <f>IF(R$85=0,0,R$85/CHI_fec!R$85)</f>
        <v>3.6505082647719242</v>
      </c>
      <c r="S236" s="276">
        <f>IF(S$85=0,0,S$85/CHI_fec!S$85)</f>
        <v>3.6404994994800419</v>
      </c>
      <c r="T236" s="276">
        <f>IF(T$85=0,0,T$85/CHI_fec!T$85)</f>
        <v>3.6202271525728347</v>
      </c>
      <c r="U236" s="276">
        <f>IF(U$85=0,0,U$85/CHI_fec!U$85)</f>
        <v>3.6306578763395869</v>
      </c>
      <c r="V236" s="276">
        <f>IF(V$85=0,0,V$85/CHI_fec!V$85)</f>
        <v>3.5687124731469564</v>
      </c>
      <c r="W236" s="276">
        <f>IF(W$85=0,0,W$85/CHI_fec!W$85)</f>
        <v>3.5715417732854791</v>
      </c>
      <c r="X236" s="276">
        <f>IF(X$85=0,0,X$85/CHI_fec!X$85)</f>
        <v>3.6013830900064261</v>
      </c>
      <c r="Y236" s="276">
        <f>IF(Y$85=0,0,Y$85/CHI_fec!Y$85)</f>
        <v>3.5068048713415867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1.7551915716729152</v>
      </c>
      <c r="C237" s="276">
        <f>IF(C$93=0,0,C$93/CHI_fec!C$93)</f>
        <v>1.7077913000905334</v>
      </c>
      <c r="D237" s="276">
        <f>IF(D$93=0,0,D$93/CHI_fec!D$93)</f>
        <v>1.6493567840754446</v>
      </c>
      <c r="E237" s="276">
        <f>IF(E$93=0,0,E$93/CHI_fec!E$93)</f>
        <v>1.2090813005321928</v>
      </c>
      <c r="F237" s="276">
        <f>IF(F$93=0,0,F$93/CHI_fec!F$93)</f>
        <v>1.3803368107326197</v>
      </c>
      <c r="G237" s="276">
        <f>IF(G$93=0,0,G$93/CHI_fec!G$93)</f>
        <v>1.3509737315824062</v>
      </c>
      <c r="H237" s="276">
        <f>IF(H$93=0,0,H$93/CHI_fec!H$93)</f>
        <v>1.3548559305709156</v>
      </c>
      <c r="I237" s="276">
        <f>IF(I$93=0,0,I$93/CHI_fec!I$93)</f>
        <v>1.3567620076304876</v>
      </c>
      <c r="J237" s="276">
        <f>IF(J$93=0,0,J$93/CHI_fec!J$93)</f>
        <v>1.6440517669940764</v>
      </c>
      <c r="K237" s="276">
        <f>IF(K$93=0,0,K$93/CHI_fec!K$93)</f>
        <v>1.780302360398867</v>
      </c>
      <c r="L237" s="276">
        <f>IF(L$93=0,0,L$93/CHI_fec!L$93)</f>
        <v>1.9946128789998803</v>
      </c>
      <c r="M237" s="276">
        <f>IF(M$93=0,0,M$93/CHI_fec!M$93)</f>
        <v>1.9349591547846823</v>
      </c>
      <c r="N237" s="276">
        <f>IF(N$93=0,0,N$93/CHI_fec!N$93)</f>
        <v>1.8653324193816445</v>
      </c>
      <c r="O237" s="276">
        <f>IF(O$93=0,0,O$93/CHI_fec!O$93)</f>
        <v>1.9225576759284366</v>
      </c>
      <c r="P237" s="276">
        <f>IF(P$93=0,0,P$93/CHI_fec!P$93)</f>
        <v>1.9000781146302597</v>
      </c>
      <c r="Q237" s="276">
        <f>IF(Q$93=0,0,Q$93/CHI_fec!Q$93)</f>
        <v>1.7996122922545448</v>
      </c>
      <c r="R237" s="276">
        <f>IF(R$93=0,0,R$93/CHI_fec!R$93)</f>
        <v>1.7372683676494167</v>
      </c>
      <c r="S237" s="276">
        <f>IF(S$93=0,0,S$93/CHI_fec!S$93)</f>
        <v>1.7837082386598222</v>
      </c>
      <c r="T237" s="276">
        <f>IF(T$93=0,0,T$93/CHI_fec!T$93)</f>
        <v>1.817891398977328</v>
      </c>
      <c r="U237" s="276">
        <f>IF(U$93=0,0,U$93/CHI_fec!U$93)</f>
        <v>1.7684971939955607</v>
      </c>
      <c r="V237" s="276">
        <f>IF(V$93=0,0,V$93/CHI_fec!V$93)</f>
        <v>1.7608092118927197</v>
      </c>
      <c r="W237" s="276">
        <f>IF(W$93=0,0,W$93/CHI_fec!W$93)</f>
        <v>1.9138902755325518</v>
      </c>
      <c r="X237" s="276">
        <f>IF(X$93=0,0,X$93/CHI_fec!X$93)</f>
        <v>1.7046754708589698</v>
      </c>
      <c r="Y237" s="276">
        <f>IF(Y$93=0,0,Y$93/CHI_fec!Y$93)</f>
        <v>1.8543947308769151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2.1985030625934336</v>
      </c>
      <c r="C240" s="320">
        <f>IF(C$110=0,0,C$110/CHI_fec!C$110)</f>
        <v>2.2198261852857755</v>
      </c>
      <c r="D240" s="320">
        <f>IF(D$110=0,0,D$110/CHI_fec!D$110)</f>
        <v>2.1900114415650171</v>
      </c>
      <c r="E240" s="320">
        <f>IF(E$110=0,0,E$110/CHI_fec!E$110)</f>
        <v>1.6685681342469161</v>
      </c>
      <c r="F240" s="320">
        <f>IF(F$110=0,0,F$110/CHI_fec!F$110)</f>
        <v>1.9820929310247652</v>
      </c>
      <c r="G240" s="320">
        <f>IF(G$110=0,0,G$110/CHI_fec!G$110)</f>
        <v>1.8942076908234007</v>
      </c>
      <c r="H240" s="320">
        <f>IF(H$110=0,0,H$110/CHI_fec!H$110)</f>
        <v>1.903530279562841</v>
      </c>
      <c r="I240" s="320">
        <f>IF(I$110=0,0,I$110/CHI_fec!I$110)</f>
        <v>1.9148264089895375</v>
      </c>
      <c r="J240" s="320">
        <f>IF(J$110=0,0,J$110/CHI_fec!J$110)</f>
        <v>2.4313460731204359</v>
      </c>
      <c r="K240" s="320">
        <f>IF(K$110=0,0,K$110/CHI_fec!K$110)</f>
        <v>2.4363302270108034</v>
      </c>
      <c r="L240" s="320">
        <f>IF(L$110=0,0,L$110/CHI_fec!L$110)</f>
        <v>2.5828836700645335</v>
      </c>
      <c r="M240" s="320">
        <f>IF(M$110=0,0,M$110/CHI_fec!M$110)</f>
        <v>2.5393272466827668</v>
      </c>
      <c r="N240" s="320">
        <f>IF(N$110=0,0,N$110/CHI_fec!N$110)</f>
        <v>2.5236192916836484</v>
      </c>
      <c r="O240" s="320">
        <f>IF(O$110=0,0,O$110/CHI_fec!O$110)</f>
        <v>2.5672638795358491</v>
      </c>
      <c r="P240" s="320">
        <f>IF(P$110=0,0,P$110/CHI_fec!P$110)</f>
        <v>2.5562151214513831</v>
      </c>
      <c r="Q240" s="320">
        <f>IF(Q$110=0,0,Q$110/CHI_fec!Q$110)</f>
        <v>2.464879174470533</v>
      </c>
      <c r="R240" s="320">
        <f>IF(R$110=0,0,R$110/CHI_fec!R$110)</f>
        <v>2.1550946436291909</v>
      </c>
      <c r="S240" s="320">
        <f>IF(S$110=0,0,S$110/CHI_fec!S$110)</f>
        <v>2.1665067920988172</v>
      </c>
      <c r="T240" s="320">
        <f>IF(T$110=0,0,T$110/CHI_fec!T$110)</f>
        <v>2.0029906342311561</v>
      </c>
      <c r="U240" s="320">
        <f>IF(U$110=0,0,U$110/CHI_fec!U$110)</f>
        <v>1.9840050989729476</v>
      </c>
      <c r="V240" s="320">
        <f>IF(V$110=0,0,V$110/CHI_fec!V$110)</f>
        <v>1.9133659219426182</v>
      </c>
      <c r="W240" s="320">
        <f>IF(W$110=0,0,W$110/CHI_fec!W$110)</f>
        <v>2.0768774503445728</v>
      </c>
      <c r="X240" s="320">
        <f>IF(X$110=0,0,X$110/CHI_fec!X$110)</f>
        <v>2.0503836759693814</v>
      </c>
      <c r="Y240" s="320">
        <f>IF(Y$110=0,0,Y$110/CHI_fec!Y$110)</f>
        <v>2.0489066152664108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1.6977837601561139</v>
      </c>
      <c r="C245" s="275">
        <f>IF(C$115=0,0,C$115/CHI_fec!C$115)</f>
        <v>1.9593361286444562</v>
      </c>
      <c r="D245" s="275">
        <f>IF(D$115=0,0,D$115/CHI_fec!D$115)</f>
        <v>1.9095344172324971</v>
      </c>
      <c r="E245" s="275">
        <f>IF(E$115=0,0,E$115/CHI_fec!E$115)</f>
        <v>1.6460094385530164</v>
      </c>
      <c r="F245" s="275">
        <f>IF(F$115=0,0,F$115/CHI_fec!F$115)</f>
        <v>1.4685981046625782</v>
      </c>
      <c r="G245" s="275">
        <f>IF(G$115=0,0,G$115/CHI_fec!G$115)</f>
        <v>1.4834133783826882</v>
      </c>
      <c r="H245" s="275">
        <f>IF(H$115=0,0,H$115/CHI_fec!H$115)</f>
        <v>1.4497891042045346</v>
      </c>
      <c r="I245" s="275">
        <f>IF(I$115=0,0,I$115/CHI_fec!I$115)</f>
        <v>1.421194621076167</v>
      </c>
      <c r="J245" s="275">
        <f>IF(J$115=0,0,J$115/CHI_fec!J$115)</f>
        <v>1.4877916685712478</v>
      </c>
      <c r="K245" s="275">
        <f>IF(K$115=0,0,K$115/CHI_fec!K$115)</f>
        <v>1.7384488990550164</v>
      </c>
      <c r="L245" s="275">
        <f>IF(L$115=0,0,L$115/CHI_fec!L$115)</f>
        <v>1.8972086662561403</v>
      </c>
      <c r="M245" s="275">
        <f>IF(M$115=0,0,M$115/CHI_fec!M$115)</f>
        <v>1.7442927634056014</v>
      </c>
      <c r="N245" s="275">
        <f>IF(N$115=0,0,N$115/CHI_fec!N$115)</f>
        <v>1.6245626795716264</v>
      </c>
      <c r="O245" s="275">
        <f>IF(O$115=0,0,O$115/CHI_fec!O$115)</f>
        <v>1.6993338137326537</v>
      </c>
      <c r="P245" s="275">
        <f>IF(P$115=0,0,P$115/CHI_fec!P$115)</f>
        <v>1.5777973754667936</v>
      </c>
      <c r="Q245" s="275">
        <f>IF(Q$115=0,0,Q$115/CHI_fec!Q$115)</f>
        <v>1.4295564923374808</v>
      </c>
      <c r="R245" s="275">
        <f>IF(R$115=0,0,R$115/CHI_fec!R$115)</f>
        <v>1.3259539772437463</v>
      </c>
      <c r="S245" s="275">
        <f>IF(S$115=0,0,S$115/CHI_fec!S$115)</f>
        <v>1.4011202524945001</v>
      </c>
      <c r="T245" s="275">
        <f>IF(T$115=0,0,T$115/CHI_fec!T$115)</f>
        <v>1.5409096930739323</v>
      </c>
      <c r="U245" s="275">
        <f>IF(U$115=0,0,U$115/CHI_fec!U$115)</f>
        <v>1.5701881856603634</v>
      </c>
      <c r="V245" s="275">
        <f>IF(V$115=0,0,V$115/CHI_fec!V$115)</f>
        <v>1.5830422620967</v>
      </c>
      <c r="W245" s="275">
        <f>IF(W$115=0,0,W$115/CHI_fec!W$115)</f>
        <v>1.6947447695242253</v>
      </c>
      <c r="X245" s="275">
        <f>IF(X$115=0,0,X$115/CHI_fec!X$115)</f>
        <v>1.6328187935001008</v>
      </c>
      <c r="Y245" s="275">
        <f>IF(Y$115=0,0,Y$115/CHI_fec!Y$115)</f>
        <v>1.7250895423679835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2.0567715957371191</v>
      </c>
      <c r="C246" s="276">
        <f>IF(C$121=0,0,C$121/CHI_fec!C$121)</f>
        <v>2.1256324740066397</v>
      </c>
      <c r="D246" s="276">
        <f>IF(D$121=0,0,D$121/CHI_fec!D$121)</f>
        <v>2.0757337576867001</v>
      </c>
      <c r="E246" s="276">
        <f>IF(E$121=0,0,E$121/CHI_fec!E$121)</f>
        <v>1.3762375296431584</v>
      </c>
      <c r="F246" s="276">
        <f>IF(F$121=0,0,F$121/CHI_fec!F$121)</f>
        <v>2.036777609585767</v>
      </c>
      <c r="G246" s="276">
        <f>IF(G$121=0,0,G$121/CHI_fec!G$121)</f>
        <v>1.8770371463617674</v>
      </c>
      <c r="H246" s="276">
        <f>IF(H$121=0,0,H$121/CHI_fec!H$121)</f>
        <v>1.9399011433941498</v>
      </c>
      <c r="I246" s="276">
        <f>IF(I$121=0,0,I$121/CHI_fec!I$121)</f>
        <v>1.9554575574314366</v>
      </c>
      <c r="J246" s="276">
        <f>IF(J$121=0,0,J$121/CHI_fec!J$121)</f>
        <v>2.861673389935071</v>
      </c>
      <c r="K246" s="276">
        <f>IF(K$121=0,0,K$121/CHI_fec!K$121)</f>
        <v>2.7805631212611321</v>
      </c>
      <c r="L246" s="276">
        <f>IF(L$121=0,0,L$121/CHI_fec!L$121)</f>
        <v>2.9611018102270981</v>
      </c>
      <c r="M246" s="276">
        <f>IF(M$121=0,0,M$121/CHI_fec!M$121)</f>
        <v>3.0434481630829762</v>
      </c>
      <c r="N246" s="276">
        <f>IF(N$121=0,0,N$121/CHI_fec!N$121)</f>
        <v>3.1000711593246226</v>
      </c>
      <c r="O246" s="276">
        <f>IF(O$121=0,0,O$121/CHI_fec!O$121)</f>
        <v>3.1726917649000415</v>
      </c>
      <c r="P246" s="276">
        <f>IF(P$121=0,0,P$121/CHI_fec!P$121)</f>
        <v>3.1951539000134077</v>
      </c>
      <c r="Q246" s="276">
        <f>IF(Q$121=0,0,Q$121/CHI_fec!Q$121)</f>
        <v>3.1637402797707885</v>
      </c>
      <c r="R246" s="276">
        <f>IF(R$121=0,0,R$121/CHI_fec!R$121)</f>
        <v>3.1576252771480786</v>
      </c>
      <c r="S246" s="276">
        <f>IF(S$121=0,0,S$121/CHI_fec!S$121)</f>
        <v>3.1048904542733378</v>
      </c>
      <c r="T246" s="276">
        <f>IF(T$121=0,0,T$121/CHI_fec!T$121)</f>
        <v>2.8004596925571947</v>
      </c>
      <c r="U246" s="276">
        <f>IF(U$121=0,0,U$121/CHI_fec!U$121)</f>
        <v>2.5577637110545162</v>
      </c>
      <c r="V246" s="276">
        <f>IF(V$121=0,0,V$121/CHI_fec!V$121)</f>
        <v>2.4645275632197068</v>
      </c>
      <c r="W246" s="276">
        <f>IF(W$121=0,0,W$121/CHI_fec!W$121)</f>
        <v>2.4731906173282825</v>
      </c>
      <c r="X246" s="276">
        <f>IF(X$121=0,0,X$121/CHI_fec!X$121)</f>
        <v>2.5335298024077839</v>
      </c>
      <c r="Y246" s="276">
        <f>IF(Y$121=0,0,Y$121/CHI_fec!Y$121)</f>
        <v>2.5096508978796375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3.6894926557779484</v>
      </c>
      <c r="C247" s="276">
        <f>IF(C$134=0,0,C$134/CHI_fec!C$134)</f>
        <v>3.7017958314570798</v>
      </c>
      <c r="D247" s="276">
        <f>IF(D$134=0,0,D$134/CHI_fec!D$134)</f>
        <v>3.7124932886771038</v>
      </c>
      <c r="E247" s="276">
        <f>IF(E$134=0,0,E$134/CHI_fec!E$134)</f>
        <v>3.5990238319952099</v>
      </c>
      <c r="F247" s="276">
        <f>IF(F$134=0,0,F$134/CHI_fec!F$134)</f>
        <v>3.5481095494907744</v>
      </c>
      <c r="G247" s="276">
        <f>IF(G$134=0,0,G$134/CHI_fec!G$134)</f>
        <v>3.5535401432420901</v>
      </c>
      <c r="H247" s="276">
        <f>IF(H$134=0,0,H$134/CHI_fec!H$134)</f>
        <v>3.5310122264737278</v>
      </c>
      <c r="I247" s="276">
        <f>IF(I$134=0,0,I$134/CHI_fec!I$134)</f>
        <v>3.5376658280564612</v>
      </c>
      <c r="J247" s="276">
        <f>IF(J$134=0,0,J$134/CHI_fec!J$134)</f>
        <v>3.6972699299863292</v>
      </c>
      <c r="K247" s="276">
        <f>IF(K$134=0,0,K$134/CHI_fec!K$134)</f>
        <v>3.647828197603447</v>
      </c>
      <c r="L247" s="276">
        <f>IF(L$134=0,0,L$134/CHI_fec!L$134)</f>
        <v>3.6555836234198544</v>
      </c>
      <c r="M247" s="276">
        <f>IF(M$134=0,0,M$134/CHI_fec!M$134)</f>
        <v>3.6167313126552521</v>
      </c>
      <c r="N247" s="276">
        <f>IF(N$134=0,0,N$134/CHI_fec!N$134)</f>
        <v>3.6321930745569304</v>
      </c>
      <c r="O247" s="276">
        <f>IF(O$134=0,0,O$134/CHI_fec!O$134)</f>
        <v>3.6117273104189795</v>
      </c>
      <c r="P247" s="276">
        <f>IF(P$134=0,0,P$134/CHI_fec!P$134)</f>
        <v>3.6188860089351329</v>
      </c>
      <c r="Q247" s="276">
        <f>IF(Q$134=0,0,Q$134/CHI_fec!Q$134)</f>
        <v>3.5792838459296323</v>
      </c>
      <c r="R247" s="276">
        <f>IF(R$134=0,0,R$134/CHI_fec!R$134)</f>
        <v>3.6505082647719216</v>
      </c>
      <c r="S247" s="276">
        <f>IF(S$134=0,0,S$134/CHI_fec!S$134)</f>
        <v>3.6404994994800428</v>
      </c>
      <c r="T247" s="276">
        <f>IF(T$134=0,0,T$134/CHI_fec!T$134)</f>
        <v>3.6202271525728351</v>
      </c>
      <c r="U247" s="276">
        <f>IF(U$134=0,0,U$134/CHI_fec!U$134)</f>
        <v>3.6306578763395865</v>
      </c>
      <c r="V247" s="276">
        <f>IF(V$134=0,0,V$134/CHI_fec!V$134)</f>
        <v>3.5687124731469573</v>
      </c>
      <c r="W247" s="276">
        <f>IF(W$134=0,0,W$134/CHI_fec!W$134)</f>
        <v>3.5715417732854786</v>
      </c>
      <c r="X247" s="276">
        <f>IF(X$134=0,0,X$134/CHI_fec!X$134)</f>
        <v>3.6013830900064265</v>
      </c>
      <c r="Y247" s="276">
        <f>IF(Y$134=0,0,Y$134/CHI_fec!Y$134)</f>
        <v>3.5068048713415862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1.7831828238557392</v>
      </c>
      <c r="C248" s="276">
        <f>IF(C$142=0,0,C$142/CHI_fec!C$142)</f>
        <v>1.7456136277311591</v>
      </c>
      <c r="D248" s="276">
        <f>IF(D$142=0,0,D$142/CHI_fec!D$142)</f>
        <v>1.6889336949565292</v>
      </c>
      <c r="E248" s="276">
        <f>IF(E$142=0,0,E$142/CHI_fec!E$142)</f>
        <v>1.2255441128587812</v>
      </c>
      <c r="F248" s="276">
        <f>IF(F$142=0,0,F$142/CHI_fec!F$142)</f>
        <v>1.4362043841835102</v>
      </c>
      <c r="G248" s="276">
        <f>IF(G$142=0,0,G$142/CHI_fec!G$142)</f>
        <v>1.3949814066376025</v>
      </c>
      <c r="H248" s="276">
        <f>IF(H$142=0,0,H$142/CHI_fec!H$142)</f>
        <v>1.4029336390319005</v>
      </c>
      <c r="I248" s="276">
        <f>IF(I$142=0,0,I$142/CHI_fec!I$142)</f>
        <v>1.4065192921366099</v>
      </c>
      <c r="J248" s="276">
        <f>IF(J$142=0,0,J$142/CHI_fec!J$142)</f>
        <v>1.7391179040008975</v>
      </c>
      <c r="K248" s="276">
        <f>IF(K$142=0,0,K$142/CHI_fec!K$142)</f>
        <v>1.8590378020045459</v>
      </c>
      <c r="L248" s="276">
        <f>IF(L$142=0,0,L$142/CHI_fec!L$142)</f>
        <v>2.0688373530385089</v>
      </c>
      <c r="M248" s="276">
        <f>IF(M$142=0,0,M$142/CHI_fec!M$142)</f>
        <v>2.014540859673692</v>
      </c>
      <c r="N248" s="276">
        <f>IF(N$142=0,0,N$142/CHI_fec!N$142)</f>
        <v>1.9520098677572684</v>
      </c>
      <c r="O248" s="276">
        <f>IF(O$142=0,0,O$142/CHI_fec!O$142)</f>
        <v>2.0103236430856115</v>
      </c>
      <c r="P248" s="276">
        <f>IF(P$142=0,0,P$142/CHI_fec!P$142)</f>
        <v>1.9898823436171396</v>
      </c>
      <c r="Q248" s="276">
        <f>IF(Q$142=0,0,Q$142/CHI_fec!Q$142)</f>
        <v>1.8907969266132512</v>
      </c>
      <c r="R248" s="276">
        <f>IF(R$142=0,0,R$142/CHI_fec!R$142)</f>
        <v>1.8349638479974801</v>
      </c>
      <c r="S248" s="276">
        <f>IF(S$142=0,0,S$142/CHI_fec!S$142)</f>
        <v>1.8769092774159548</v>
      </c>
      <c r="T248" s="276">
        <f>IF(T$142=0,0,T$142/CHI_fec!T$142)</f>
        <v>1.8884289343091287</v>
      </c>
      <c r="U248" s="276">
        <f>IF(U$142=0,0,U$142/CHI_fec!U$142)</f>
        <v>1.8274845373838691</v>
      </c>
      <c r="V248" s="276">
        <f>IF(V$142=0,0,V$142/CHI_fec!V$142)</f>
        <v>1.8125454834973989</v>
      </c>
      <c r="W248" s="276">
        <f>IF(W$142=0,0,W$142/CHI_fec!W$142)</f>
        <v>1.9556195290511096</v>
      </c>
      <c r="X248" s="276">
        <f>IF(X$142=0,0,X$142/CHI_fec!X$142)</f>
        <v>1.7651514492093594</v>
      </c>
      <c r="Y248" s="276">
        <f>IF(Y$142=0,0,Y$142/CHI_fec!Y$142)</f>
        <v>1.9003119999171036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PL: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4147.3290436916368</v>
      </c>
      <c r="C3" s="203">
        <f t="shared" si="0"/>
        <v>3862.813737227159</v>
      </c>
      <c r="D3" s="203">
        <f t="shared" si="0"/>
        <v>3897.319124021561</v>
      </c>
      <c r="E3" s="203">
        <f t="shared" si="0"/>
        <v>4304.9454597137546</v>
      </c>
      <c r="F3" s="203">
        <f t="shared" si="0"/>
        <v>4666.6770379034724</v>
      </c>
      <c r="G3" s="203">
        <f t="shared" si="0"/>
        <v>4519.8209361248164</v>
      </c>
      <c r="H3" s="203">
        <f t="shared" si="0"/>
        <v>5222.4680374696418</v>
      </c>
      <c r="I3" s="203">
        <f t="shared" si="0"/>
        <v>6475.3115711645096</v>
      </c>
      <c r="J3" s="203">
        <f t="shared" si="0"/>
        <v>5999.5344793503764</v>
      </c>
      <c r="K3" s="203">
        <f t="shared" si="0"/>
        <v>5239.8113763297115</v>
      </c>
      <c r="L3" s="203">
        <f t="shared" si="0"/>
        <v>5096.1571360302514</v>
      </c>
      <c r="M3" s="203">
        <f t="shared" si="0"/>
        <v>5157.9602841600536</v>
      </c>
      <c r="N3" s="203">
        <f t="shared" si="0"/>
        <v>4840.9661840299841</v>
      </c>
      <c r="O3" s="203">
        <f t="shared" si="0"/>
        <v>4555.2889525075389</v>
      </c>
      <c r="P3" s="203">
        <f t="shared" si="0"/>
        <v>5204.1679549049031</v>
      </c>
      <c r="Q3" s="203">
        <f t="shared" si="0"/>
        <v>5751.4238040000009</v>
      </c>
      <c r="R3" s="203">
        <f t="shared" si="0"/>
        <v>5885.4228025970497</v>
      </c>
      <c r="S3" s="203">
        <f t="shared" si="0"/>
        <v>5853.6542623330361</v>
      </c>
      <c r="T3" s="203">
        <f t="shared" si="0"/>
        <v>6324.1167343112729</v>
      </c>
      <c r="U3" s="203">
        <f t="shared" si="0"/>
        <v>6457.1758688702994</v>
      </c>
      <c r="V3" s="203">
        <f t="shared" si="0"/>
        <v>6279.8772253246316</v>
      </c>
      <c r="W3" s="203">
        <f t="shared" si="0"/>
        <v>7063.5820760518845</v>
      </c>
      <c r="X3" s="203">
        <f t="shared" si="0"/>
        <v>6941.171109221028</v>
      </c>
      <c r="Y3" s="203">
        <f t="shared" si="0"/>
        <v>6655.8713450181949</v>
      </c>
      <c r="DA3" s="112"/>
    </row>
    <row r="4" spans="1:105" ht="12" customHeight="1" x14ac:dyDescent="0.25">
      <c r="A4" s="50" t="s">
        <v>51</v>
      </c>
      <c r="B4" s="241">
        <v>2565.979341344374</v>
      </c>
      <c r="C4" s="241">
        <v>2177.1368398386139</v>
      </c>
      <c r="D4" s="241">
        <v>2030.5545999239771</v>
      </c>
      <c r="E4" s="241">
        <v>2182.0959832503991</v>
      </c>
      <c r="F4" s="241">
        <v>2294.6950963218392</v>
      </c>
      <c r="G4" s="241">
        <v>2216.7353011541109</v>
      </c>
      <c r="H4" s="241">
        <v>2655.218331948684</v>
      </c>
      <c r="I4" s="241">
        <v>3339.6587779328611</v>
      </c>
      <c r="J4" s="241">
        <v>3082.1697117793592</v>
      </c>
      <c r="K4" s="241">
        <v>2595.7632971164521</v>
      </c>
      <c r="L4" s="241">
        <v>2368.87875864221</v>
      </c>
      <c r="M4" s="241">
        <v>2524.968039680236</v>
      </c>
      <c r="N4" s="241">
        <v>2186.9042078451012</v>
      </c>
      <c r="O4" s="241">
        <v>2019.511340636443</v>
      </c>
      <c r="P4" s="241">
        <v>2252.8274424302572</v>
      </c>
      <c r="Q4" s="241">
        <v>2459.7386492837159</v>
      </c>
      <c r="R4" s="241">
        <v>2270.4594949877778</v>
      </c>
      <c r="S4" s="241">
        <v>2348.4638255886712</v>
      </c>
      <c r="T4" s="241">
        <v>2825.0579206587831</v>
      </c>
      <c r="U4" s="241">
        <v>2923.5986111860038</v>
      </c>
      <c r="V4" s="241">
        <v>2799.4112531968358</v>
      </c>
      <c r="W4" s="241">
        <v>2986.3903194872</v>
      </c>
      <c r="X4" s="241">
        <v>2967.703318265681</v>
      </c>
      <c r="Y4" s="241">
        <v>2979.879474880237</v>
      </c>
      <c r="DA4" s="83" t="s">
        <v>1404</v>
      </c>
    </row>
    <row r="5" spans="1:105" ht="12" customHeight="1" x14ac:dyDescent="0.25">
      <c r="A5" s="144" t="s">
        <v>52</v>
      </c>
      <c r="B5" s="282">
        <v>823.47213254046881</v>
      </c>
      <c r="C5" s="282">
        <v>887.10568957839496</v>
      </c>
      <c r="D5" s="282">
        <v>1007.673749835133</v>
      </c>
      <c r="E5" s="282">
        <v>1207.606975302388</v>
      </c>
      <c r="F5" s="282">
        <v>1372.9738557889759</v>
      </c>
      <c r="G5" s="282">
        <v>1375.875791451349</v>
      </c>
      <c r="H5" s="282">
        <v>1534.91823691485</v>
      </c>
      <c r="I5" s="282">
        <v>1962.927997175846</v>
      </c>
      <c r="J5" s="282">
        <v>1788.9460347584791</v>
      </c>
      <c r="K5" s="282">
        <v>1621.0860709782889</v>
      </c>
      <c r="L5" s="282">
        <v>1546.851947967486</v>
      </c>
      <c r="M5" s="282">
        <v>1538.310291618069</v>
      </c>
      <c r="N5" s="282">
        <v>1494.0246117944771</v>
      </c>
      <c r="O5" s="282">
        <v>1416.28398404326</v>
      </c>
      <c r="P5" s="282">
        <v>1570.707836075753</v>
      </c>
      <c r="Q5" s="282">
        <v>1778.996752030763</v>
      </c>
      <c r="R5" s="282">
        <v>1934.2093507434431</v>
      </c>
      <c r="S5" s="282">
        <v>1771.746664682888</v>
      </c>
      <c r="T5" s="282">
        <v>2000.243946402557</v>
      </c>
      <c r="U5" s="282">
        <v>1918.7039751945831</v>
      </c>
      <c r="V5" s="282">
        <v>1943.18030372</v>
      </c>
      <c r="W5" s="282">
        <v>2251.4548961699188</v>
      </c>
      <c r="X5" s="282">
        <v>2107.6791321734659</v>
      </c>
      <c r="Y5" s="282">
        <v>1961.4473553123009</v>
      </c>
      <c r="DA5" s="94" t="s">
        <v>1405</v>
      </c>
    </row>
    <row r="6" spans="1:105" ht="12" customHeight="1" x14ac:dyDescent="0.25">
      <c r="A6" s="49" t="s">
        <v>60</v>
      </c>
      <c r="B6" s="242">
        <v>757.87756980679353</v>
      </c>
      <c r="C6" s="242">
        <v>798.5712078101501</v>
      </c>
      <c r="D6" s="242">
        <v>859.09077426245096</v>
      </c>
      <c r="E6" s="242">
        <v>915.24250116096766</v>
      </c>
      <c r="F6" s="242">
        <v>999.00808579265765</v>
      </c>
      <c r="G6" s="242">
        <v>927.20984351935658</v>
      </c>
      <c r="H6" s="242">
        <v>1032.331468606108</v>
      </c>
      <c r="I6" s="242">
        <v>1172.724796055802</v>
      </c>
      <c r="J6" s="242">
        <v>1128.4187328125381</v>
      </c>
      <c r="K6" s="242">
        <v>1022.96200823497</v>
      </c>
      <c r="L6" s="242">
        <v>1180.4264294205559</v>
      </c>
      <c r="M6" s="242">
        <v>1094.6819528617491</v>
      </c>
      <c r="N6" s="242">
        <v>1160.0373643904061</v>
      </c>
      <c r="O6" s="242">
        <v>1119.493627827836</v>
      </c>
      <c r="P6" s="242">
        <v>1380.632676398893</v>
      </c>
      <c r="Q6" s="242">
        <v>1512.6884026855221</v>
      </c>
      <c r="R6" s="242">
        <v>1680.7539568658281</v>
      </c>
      <c r="S6" s="242">
        <v>1733.4437720614769</v>
      </c>
      <c r="T6" s="242">
        <v>1498.8148672499331</v>
      </c>
      <c r="U6" s="242">
        <v>1614.873282489712</v>
      </c>
      <c r="V6" s="242">
        <v>1537.285668407796</v>
      </c>
      <c r="W6" s="242">
        <v>1825.7368603947659</v>
      </c>
      <c r="X6" s="242">
        <v>1865.7886587818809</v>
      </c>
      <c r="Y6" s="242">
        <v>1714.544514825657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15046</v>
      </c>
      <c r="C9" s="241">
        <v>11918</v>
      </c>
      <c r="D9" s="241">
        <v>10948</v>
      </c>
      <c r="E9" s="241">
        <v>11653.448</v>
      </c>
      <c r="F9" s="241">
        <v>12566.264999999999</v>
      </c>
      <c r="G9" s="241">
        <v>12646.223</v>
      </c>
      <c r="H9" s="241">
        <v>14688.352999999999</v>
      </c>
      <c r="I9" s="241">
        <v>17119.936000000002</v>
      </c>
      <c r="J9" s="241">
        <v>17207</v>
      </c>
      <c r="K9" s="241">
        <v>15043</v>
      </c>
      <c r="L9" s="241">
        <v>15521</v>
      </c>
      <c r="M9" s="241">
        <v>18552</v>
      </c>
      <c r="N9" s="241">
        <v>15735</v>
      </c>
      <c r="O9" s="241">
        <v>14539</v>
      </c>
      <c r="P9" s="241">
        <v>15594.9</v>
      </c>
      <c r="Q9" s="241">
        <v>15265.2</v>
      </c>
      <c r="R9" s="241">
        <v>15782.4</v>
      </c>
      <c r="S9" s="241">
        <v>17145</v>
      </c>
      <c r="T9" s="241">
        <v>18788</v>
      </c>
      <c r="U9" s="241">
        <v>18653</v>
      </c>
      <c r="V9" s="241">
        <v>18700</v>
      </c>
      <c r="W9" s="241">
        <v>19325</v>
      </c>
      <c r="X9" s="241">
        <v>18853</v>
      </c>
      <c r="Y9" s="241">
        <v>16785</v>
      </c>
      <c r="DA9" s="83" t="s">
        <v>1408</v>
      </c>
    </row>
    <row r="10" spans="1:105" ht="12" customHeight="1" x14ac:dyDescent="0.25">
      <c r="A10" s="144" t="s">
        <v>1409</v>
      </c>
      <c r="B10" s="282">
        <v>7498.4639999999999</v>
      </c>
      <c r="C10" s="282">
        <v>7541.34</v>
      </c>
      <c r="D10" s="282">
        <v>8437.1460000000006</v>
      </c>
      <c r="E10" s="282">
        <v>10015.248</v>
      </c>
      <c r="F10" s="282">
        <v>11676.132</v>
      </c>
      <c r="G10" s="282">
        <v>12189.38319</v>
      </c>
      <c r="H10" s="282">
        <v>13186.016406000001</v>
      </c>
      <c r="I10" s="282">
        <v>15626.435094</v>
      </c>
      <c r="J10" s="282">
        <v>15509.626968</v>
      </c>
      <c r="K10" s="282">
        <v>12400.812</v>
      </c>
      <c r="L10" s="282">
        <v>13884.558000000001</v>
      </c>
      <c r="M10" s="282">
        <v>15310.432032000001</v>
      </c>
      <c r="N10" s="282">
        <v>14534.757191999999</v>
      </c>
      <c r="O10" s="282">
        <v>15102.48</v>
      </c>
      <c r="P10" s="282">
        <v>14171.436</v>
      </c>
      <c r="Q10" s="282">
        <v>15455.944680000001</v>
      </c>
      <c r="R10" s="282">
        <v>15924.84411</v>
      </c>
      <c r="S10" s="282">
        <v>15963.317412</v>
      </c>
      <c r="T10" s="282">
        <v>15029.693934000001</v>
      </c>
      <c r="U10" s="282">
        <v>14402.544137999999</v>
      </c>
      <c r="V10" s="282">
        <v>14393.602782</v>
      </c>
      <c r="W10" s="282">
        <v>15964.170216</v>
      </c>
      <c r="X10" s="282">
        <v>16036.442934000001</v>
      </c>
      <c r="Y10" s="282">
        <v>13783.010195999999</v>
      </c>
      <c r="DA10" s="94" t="s">
        <v>1410</v>
      </c>
    </row>
    <row r="11" spans="1:105" ht="12" customHeight="1" x14ac:dyDescent="0.25">
      <c r="A11" s="49" t="s">
        <v>1411</v>
      </c>
      <c r="B11" s="242">
        <v>1605.3430000000001</v>
      </c>
      <c r="C11" s="242">
        <v>1579.182</v>
      </c>
      <c r="D11" s="242">
        <v>1673.2470000000001</v>
      </c>
      <c r="E11" s="242">
        <v>1765.703</v>
      </c>
      <c r="F11" s="242">
        <v>1976.2919999999999</v>
      </c>
      <c r="G11" s="242">
        <v>1910.847</v>
      </c>
      <c r="H11" s="242">
        <v>2062.9699999999998</v>
      </c>
      <c r="I11" s="242">
        <v>2171.6860000000001</v>
      </c>
      <c r="J11" s="242">
        <v>2275.7249999999999</v>
      </c>
      <c r="K11" s="242">
        <v>2160</v>
      </c>
      <c r="L11" s="242">
        <v>2377</v>
      </c>
      <c r="M11" s="242">
        <v>2478</v>
      </c>
      <c r="N11" s="242">
        <v>2652</v>
      </c>
      <c r="O11" s="242">
        <v>2656.3</v>
      </c>
      <c r="P11" s="242">
        <v>2731.8406209999998</v>
      </c>
      <c r="Q11" s="242">
        <v>2715.0717890000001</v>
      </c>
      <c r="R11" s="242">
        <v>2944.3931600000001</v>
      </c>
      <c r="S11" s="242">
        <v>3089.9234000000001</v>
      </c>
      <c r="T11" s="242">
        <v>3038.551113999999</v>
      </c>
      <c r="U11" s="242">
        <v>3490.7271350000001</v>
      </c>
      <c r="V11" s="242">
        <v>3736.907901</v>
      </c>
      <c r="W11" s="242">
        <v>3936.5051329999992</v>
      </c>
      <c r="X11" s="242">
        <v>3676.9026100000001</v>
      </c>
      <c r="Y11" s="242">
        <v>3603.9681730000002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16717.777777777781</v>
      </c>
      <c r="C14" s="241">
        <v>16717.777777777781</v>
      </c>
      <c r="D14" s="241">
        <v>16717.777777777781</v>
      </c>
      <c r="E14" s="241">
        <v>15507.216434197961</v>
      </c>
      <c r="F14" s="241">
        <v>15507.216434197961</v>
      </c>
      <c r="G14" s="241">
        <v>15507.216434197961</v>
      </c>
      <c r="H14" s="241">
        <v>15507.216434197961</v>
      </c>
      <c r="I14" s="241">
        <v>19138.900464937411</v>
      </c>
      <c r="J14" s="241">
        <v>19138.900464937411</v>
      </c>
      <c r="K14" s="241">
        <v>17928.339121357589</v>
      </c>
      <c r="L14" s="241">
        <v>17928.339121357589</v>
      </c>
      <c r="M14" s="241">
        <v>20349.46180851723</v>
      </c>
      <c r="N14" s="241">
        <v>20349.46180851723</v>
      </c>
      <c r="O14" s="241">
        <v>19138.900464937411</v>
      </c>
      <c r="P14" s="241">
        <v>19138.900464937411</v>
      </c>
      <c r="Q14" s="241">
        <v>19138.900464937411</v>
      </c>
      <c r="R14" s="241">
        <v>19138.900464937411</v>
      </c>
      <c r="S14" s="241">
        <v>19138.900464937411</v>
      </c>
      <c r="T14" s="241">
        <v>20349.46180851723</v>
      </c>
      <c r="U14" s="241">
        <v>20349.46180851723</v>
      </c>
      <c r="V14" s="241">
        <v>20349.46180851723</v>
      </c>
      <c r="W14" s="241">
        <v>20349.46180851723</v>
      </c>
      <c r="X14" s="241">
        <v>20349.46180851723</v>
      </c>
      <c r="Y14" s="241">
        <v>20349.46180851723</v>
      </c>
      <c r="DA14" s="83" t="s">
        <v>1413</v>
      </c>
    </row>
    <row r="15" spans="1:105" ht="12" customHeight="1" x14ac:dyDescent="0.25">
      <c r="A15" s="107" t="s">
        <v>1409</v>
      </c>
      <c r="B15" s="282">
        <v>7893.12</v>
      </c>
      <c r="C15" s="282">
        <v>8731.0791132048544</v>
      </c>
      <c r="D15" s="282">
        <v>9569.0382264097098</v>
      </c>
      <c r="E15" s="282">
        <v>11244.956452819421</v>
      </c>
      <c r="F15" s="282">
        <v>12920.874679229129</v>
      </c>
      <c r="G15" s="282">
        <v>12920.874679229129</v>
      </c>
      <c r="H15" s="282">
        <v>14596.79290563884</v>
      </c>
      <c r="I15" s="282">
        <v>17110.670245253401</v>
      </c>
      <c r="J15" s="282">
        <v>17110.670245253401</v>
      </c>
      <c r="K15" s="282">
        <v>17110.670245253401</v>
      </c>
      <c r="L15" s="282">
        <v>16272.711132048549</v>
      </c>
      <c r="M15" s="282">
        <v>16272.711132048549</v>
      </c>
      <c r="N15" s="282">
        <v>16272.711132048549</v>
      </c>
      <c r="O15" s="282">
        <v>16272.711132048549</v>
      </c>
      <c r="P15" s="282">
        <v>16272.711132048549</v>
      </c>
      <c r="Q15" s="282">
        <v>16272.711132048549</v>
      </c>
      <c r="R15" s="282">
        <v>17110.670245253401</v>
      </c>
      <c r="S15" s="282">
        <v>17110.670245253401</v>
      </c>
      <c r="T15" s="282">
        <v>17110.670245253401</v>
      </c>
      <c r="U15" s="282">
        <v>17110.670245253401</v>
      </c>
      <c r="V15" s="282">
        <v>17110.670245253401</v>
      </c>
      <c r="W15" s="282">
        <v>17110.670245253401</v>
      </c>
      <c r="X15" s="282">
        <v>17110.670245253401</v>
      </c>
      <c r="Y15" s="282">
        <v>17110.670245253401</v>
      </c>
      <c r="DA15" s="94" t="s">
        <v>1414</v>
      </c>
    </row>
    <row r="16" spans="1:105" ht="12" customHeight="1" x14ac:dyDescent="0.25">
      <c r="A16" s="49" t="s">
        <v>1411</v>
      </c>
      <c r="B16" s="242">
        <v>1783.7144444444441</v>
      </c>
      <c r="C16" s="242">
        <v>1724.903366851134</v>
      </c>
      <c r="D16" s="242">
        <v>1783.7144444444441</v>
      </c>
      <c r="E16" s="242">
        <v>1901.3365996310661</v>
      </c>
      <c r="F16" s="242">
        <v>2136.5809100043089</v>
      </c>
      <c r="G16" s="242">
        <v>2170.535029463746</v>
      </c>
      <c r="H16" s="242">
        <v>2229.346107057057</v>
      </c>
      <c r="I16" s="242">
        <v>2322.1113041098042</v>
      </c>
      <c r="J16" s="242">
        <v>2792.5999248562898</v>
      </c>
      <c r="K16" s="242">
        <v>2699.834727803543</v>
      </c>
      <c r="L16" s="242">
        <v>2607.0695307507949</v>
      </c>
      <c r="M16" s="242">
        <v>2724.6916859374169</v>
      </c>
      <c r="N16" s="242">
        <v>2901.1249187173489</v>
      </c>
      <c r="O16" s="242">
        <v>2901.1249187173489</v>
      </c>
      <c r="P16" s="242">
        <v>2993.8901157700971</v>
      </c>
      <c r="Q16" s="242">
        <v>2993.8901157700971</v>
      </c>
      <c r="R16" s="242">
        <v>3204.2774680094649</v>
      </c>
      <c r="S16" s="242">
        <v>3321.8996231960868</v>
      </c>
      <c r="T16" s="242">
        <v>3321.8996231960868</v>
      </c>
      <c r="U16" s="242">
        <v>3742.6743276748248</v>
      </c>
      <c r="V16" s="242">
        <v>4011.872757507505</v>
      </c>
      <c r="W16" s="242">
        <v>4222.2601097468742</v>
      </c>
      <c r="X16" s="242">
        <v>4222.2601097468742</v>
      </c>
      <c r="Y16" s="242">
        <v>4222.2601097468742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1210.561343579818</v>
      </c>
      <c r="I18" s="241">
        <v>3631.6840307394541</v>
      </c>
      <c r="J18" s="241">
        <v>0</v>
      </c>
      <c r="K18" s="241">
        <v>0</v>
      </c>
      <c r="L18" s="241">
        <v>0</v>
      </c>
      <c r="M18" s="241">
        <v>2421.1226871596359</v>
      </c>
      <c r="N18" s="241">
        <v>0</v>
      </c>
      <c r="O18" s="241">
        <v>0</v>
      </c>
      <c r="P18" s="241">
        <v>0</v>
      </c>
      <c r="Q18" s="241">
        <v>0</v>
      </c>
      <c r="R18" s="241">
        <v>1210.561343579818</v>
      </c>
      <c r="S18" s="241">
        <v>0</v>
      </c>
      <c r="T18" s="241">
        <v>1210.561343579818</v>
      </c>
      <c r="U18" s="241">
        <v>1210.561343579818</v>
      </c>
      <c r="V18" s="241">
        <v>0</v>
      </c>
      <c r="W18" s="241">
        <v>0</v>
      </c>
      <c r="X18" s="241">
        <v>1210.561343579818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837.9591132048547</v>
      </c>
      <c r="D19" s="282">
        <v>837.9591132048547</v>
      </c>
      <c r="E19" s="282">
        <v>1675.918226409709</v>
      </c>
      <c r="F19" s="282">
        <v>2513.8773396145639</v>
      </c>
      <c r="G19" s="282">
        <v>0</v>
      </c>
      <c r="H19" s="282">
        <v>1675.918226409709</v>
      </c>
      <c r="I19" s="282">
        <v>3351.8364528194188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837.9591132048547</v>
      </c>
      <c r="P19" s="282">
        <v>0</v>
      </c>
      <c r="Q19" s="282">
        <v>0</v>
      </c>
      <c r="R19" s="282">
        <v>1675.918226409709</v>
      </c>
      <c r="S19" s="282">
        <v>0</v>
      </c>
      <c r="T19" s="282">
        <v>0</v>
      </c>
      <c r="U19" s="282">
        <v>0</v>
      </c>
      <c r="V19" s="282">
        <v>837.9591132048547</v>
      </c>
      <c r="W19" s="282">
        <v>0</v>
      </c>
      <c r="X19" s="282">
        <v>0</v>
      </c>
      <c r="Y19" s="282">
        <v>837.9591132048547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0</v>
      </c>
      <c r="D20" s="242">
        <v>151.57627464605821</v>
      </c>
      <c r="E20" s="242">
        <v>176.4332327799323</v>
      </c>
      <c r="F20" s="242">
        <v>328.00950742599048</v>
      </c>
      <c r="G20" s="242">
        <v>126.71931651218399</v>
      </c>
      <c r="H20" s="242">
        <v>117.6221551866216</v>
      </c>
      <c r="I20" s="242">
        <v>185.53039410549479</v>
      </c>
      <c r="J20" s="242">
        <v>529.29969833979703</v>
      </c>
      <c r="K20" s="242">
        <v>0</v>
      </c>
      <c r="L20" s="242">
        <v>0</v>
      </c>
      <c r="M20" s="242">
        <v>117.6221551866216</v>
      </c>
      <c r="N20" s="242">
        <v>328.00950742599048</v>
      </c>
      <c r="O20" s="242">
        <v>58.811077593310777</v>
      </c>
      <c r="P20" s="242">
        <v>185.53039410549479</v>
      </c>
      <c r="Q20" s="242">
        <v>151.57627464605821</v>
      </c>
      <c r="R20" s="242">
        <v>210.38735223936899</v>
      </c>
      <c r="S20" s="242">
        <v>269.19842983267972</v>
      </c>
      <c r="T20" s="242">
        <v>0</v>
      </c>
      <c r="U20" s="242">
        <v>572.35097912479614</v>
      </c>
      <c r="V20" s="242">
        <v>420.77470447873787</v>
      </c>
      <c r="W20" s="242">
        <v>210.38735223936899</v>
      </c>
      <c r="X20" s="242">
        <v>151.57627464605821</v>
      </c>
      <c r="Y20" s="242">
        <v>0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1210.5613435798205</v>
      </c>
      <c r="F22" s="241">
        <f t="shared" si="1"/>
        <v>0</v>
      </c>
      <c r="G22" s="241">
        <f t="shared" si="1"/>
        <v>0</v>
      </c>
      <c r="H22" s="241">
        <f t="shared" si="1"/>
        <v>1210.5613435798168</v>
      </c>
      <c r="I22" s="241">
        <f t="shared" si="1"/>
        <v>0</v>
      </c>
      <c r="J22" s="241">
        <f t="shared" si="1"/>
        <v>0</v>
      </c>
      <c r="K22" s="241">
        <f t="shared" si="1"/>
        <v>1210.5613435798223</v>
      </c>
      <c r="L22" s="241">
        <f t="shared" si="1"/>
        <v>0</v>
      </c>
      <c r="M22" s="241">
        <f t="shared" si="1"/>
        <v>0</v>
      </c>
      <c r="N22" s="241">
        <f t="shared" si="1"/>
        <v>0</v>
      </c>
      <c r="O22" s="241">
        <f t="shared" si="1"/>
        <v>1210.5613435798186</v>
      </c>
      <c r="P22" s="241">
        <f t="shared" si="1"/>
        <v>0</v>
      </c>
      <c r="Q22" s="241">
        <f t="shared" si="1"/>
        <v>0</v>
      </c>
      <c r="R22" s="241">
        <f t="shared" si="1"/>
        <v>1210.5613435798186</v>
      </c>
      <c r="S22" s="241">
        <f t="shared" si="1"/>
        <v>0</v>
      </c>
      <c r="T22" s="241">
        <f t="shared" si="1"/>
        <v>0</v>
      </c>
      <c r="U22" s="241">
        <f t="shared" si="1"/>
        <v>1210.5613435798186</v>
      </c>
      <c r="V22" s="241">
        <f t="shared" si="1"/>
        <v>0</v>
      </c>
      <c r="W22" s="241">
        <f t="shared" si="1"/>
        <v>0</v>
      </c>
      <c r="X22" s="241">
        <f t="shared" si="1"/>
        <v>1210.5613435798186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0</v>
      </c>
      <c r="E23" s="282">
        <f t="shared" si="2"/>
        <v>0</v>
      </c>
      <c r="F23" s="282">
        <f t="shared" si="2"/>
        <v>837.95911320485538</v>
      </c>
      <c r="G23" s="282">
        <f t="shared" si="2"/>
        <v>0</v>
      </c>
      <c r="H23" s="282">
        <f t="shared" si="2"/>
        <v>0</v>
      </c>
      <c r="I23" s="282">
        <f t="shared" si="2"/>
        <v>837.95911320485902</v>
      </c>
      <c r="J23" s="282">
        <f t="shared" si="2"/>
        <v>0</v>
      </c>
      <c r="K23" s="282">
        <f t="shared" si="2"/>
        <v>0</v>
      </c>
      <c r="L23" s="282">
        <f t="shared" si="2"/>
        <v>837.95911320485175</v>
      </c>
      <c r="M23" s="282">
        <f t="shared" si="2"/>
        <v>0</v>
      </c>
      <c r="N23" s="282">
        <f t="shared" si="2"/>
        <v>0</v>
      </c>
      <c r="O23" s="282">
        <f t="shared" si="2"/>
        <v>837.95911320485538</v>
      </c>
      <c r="P23" s="282">
        <f t="shared" si="2"/>
        <v>0</v>
      </c>
      <c r="Q23" s="282">
        <f t="shared" si="2"/>
        <v>0</v>
      </c>
      <c r="R23" s="282">
        <f t="shared" si="2"/>
        <v>837.95911320485902</v>
      </c>
      <c r="S23" s="282">
        <f t="shared" si="2"/>
        <v>0</v>
      </c>
      <c r="T23" s="282">
        <f t="shared" si="2"/>
        <v>0</v>
      </c>
      <c r="U23" s="282">
        <f t="shared" si="2"/>
        <v>0</v>
      </c>
      <c r="V23" s="282">
        <f t="shared" si="2"/>
        <v>837.95911320485538</v>
      </c>
      <c r="W23" s="282">
        <f t="shared" si="2"/>
        <v>0</v>
      </c>
      <c r="X23" s="282">
        <f t="shared" si="2"/>
        <v>0</v>
      </c>
      <c r="Y23" s="282">
        <f t="shared" si="2"/>
        <v>837.95911320485538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58.811077593310074</v>
      </c>
      <c r="D24" s="242">
        <f t="shared" si="3"/>
        <v>92.765197052748135</v>
      </c>
      <c r="E24" s="242">
        <f t="shared" si="3"/>
        <v>58.811077593310301</v>
      </c>
      <c r="F24" s="242">
        <f t="shared" si="3"/>
        <v>92.765197052747681</v>
      </c>
      <c r="G24" s="242">
        <f t="shared" si="3"/>
        <v>92.765197052746771</v>
      </c>
      <c r="H24" s="242">
        <f t="shared" si="3"/>
        <v>58.811077593310529</v>
      </c>
      <c r="I24" s="242">
        <f t="shared" si="3"/>
        <v>92.765197052747681</v>
      </c>
      <c r="J24" s="242">
        <f t="shared" si="3"/>
        <v>58.811077593311438</v>
      </c>
      <c r="K24" s="242">
        <f t="shared" si="3"/>
        <v>92.765197052746771</v>
      </c>
      <c r="L24" s="242">
        <f t="shared" si="3"/>
        <v>92.765197052748135</v>
      </c>
      <c r="M24" s="242">
        <f t="shared" si="3"/>
        <v>0</v>
      </c>
      <c r="N24" s="242">
        <f t="shared" si="3"/>
        <v>151.57627464605866</v>
      </c>
      <c r="O24" s="242">
        <f t="shared" si="3"/>
        <v>58.811077593310984</v>
      </c>
      <c r="P24" s="242">
        <f t="shared" si="3"/>
        <v>92.765197052746771</v>
      </c>
      <c r="Q24" s="242">
        <f t="shared" si="3"/>
        <v>151.57627464605821</v>
      </c>
      <c r="R24" s="242">
        <f t="shared" si="3"/>
        <v>0</v>
      </c>
      <c r="S24" s="242">
        <f t="shared" si="3"/>
        <v>151.57627464605775</v>
      </c>
      <c r="T24" s="242">
        <f t="shared" si="3"/>
        <v>0</v>
      </c>
      <c r="U24" s="242">
        <f t="shared" si="3"/>
        <v>151.57627464605821</v>
      </c>
      <c r="V24" s="242">
        <f t="shared" si="3"/>
        <v>151.5762746460573</v>
      </c>
      <c r="W24" s="242">
        <f t="shared" si="3"/>
        <v>0</v>
      </c>
      <c r="X24" s="242">
        <f t="shared" si="3"/>
        <v>151.57627464605866</v>
      </c>
      <c r="Y24" s="242">
        <f t="shared" si="3"/>
        <v>0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1671.777777777781</v>
      </c>
      <c r="C26" s="241">
        <f t="shared" si="4"/>
        <v>4799.777777777781</v>
      </c>
      <c r="D26" s="241">
        <f t="shared" si="4"/>
        <v>5769.777777777781</v>
      </c>
      <c r="E26" s="241">
        <f t="shared" si="4"/>
        <v>3853.7684341979602</v>
      </c>
      <c r="F26" s="241">
        <f t="shared" si="4"/>
        <v>2940.9514341979611</v>
      </c>
      <c r="G26" s="241">
        <f t="shared" si="4"/>
        <v>2860.9934341979606</v>
      </c>
      <c r="H26" s="241">
        <f t="shared" si="4"/>
        <v>818.8634341979614</v>
      </c>
      <c r="I26" s="241">
        <f t="shared" si="4"/>
        <v>2018.9644649374095</v>
      </c>
      <c r="J26" s="241">
        <f t="shared" si="4"/>
        <v>1931.900464937411</v>
      </c>
      <c r="K26" s="241">
        <f t="shared" si="4"/>
        <v>2885.3391213575887</v>
      </c>
      <c r="L26" s="241">
        <f t="shared" si="4"/>
        <v>2407.3391213575887</v>
      </c>
      <c r="M26" s="241">
        <f t="shared" si="4"/>
        <v>1797.4618085172297</v>
      </c>
      <c r="N26" s="241">
        <f t="shared" si="4"/>
        <v>4614.4618085172297</v>
      </c>
      <c r="O26" s="241">
        <f t="shared" si="4"/>
        <v>4599.900464937411</v>
      </c>
      <c r="P26" s="241">
        <f t="shared" si="4"/>
        <v>3544.0004649374114</v>
      </c>
      <c r="Q26" s="241">
        <f t="shared" si="4"/>
        <v>3873.7004649374103</v>
      </c>
      <c r="R26" s="241">
        <f t="shared" si="4"/>
        <v>3356.5004649374114</v>
      </c>
      <c r="S26" s="241">
        <f t="shared" si="4"/>
        <v>1993.900464937411</v>
      </c>
      <c r="T26" s="241">
        <f t="shared" si="4"/>
        <v>1561.4618085172297</v>
      </c>
      <c r="U26" s="241">
        <f t="shared" si="4"/>
        <v>1696.4618085172297</v>
      </c>
      <c r="V26" s="241">
        <f t="shared" si="4"/>
        <v>1649.4618085172297</v>
      </c>
      <c r="W26" s="241">
        <f t="shared" si="4"/>
        <v>1024.4618085172297</v>
      </c>
      <c r="X26" s="241">
        <f t="shared" si="4"/>
        <v>1496.4618085172297</v>
      </c>
      <c r="Y26" s="241">
        <f t="shared" si="4"/>
        <v>3564.4618085172297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394.65599999999995</v>
      </c>
      <c r="C27" s="282">
        <f t="shared" si="5"/>
        <v>1189.7391132048542</v>
      </c>
      <c r="D27" s="282">
        <f t="shared" si="5"/>
        <v>1131.8922264097091</v>
      </c>
      <c r="E27" s="282">
        <f t="shared" si="5"/>
        <v>1229.7084528194209</v>
      </c>
      <c r="F27" s="282">
        <f t="shared" si="5"/>
        <v>1244.7426792291299</v>
      </c>
      <c r="G27" s="282">
        <f t="shared" si="5"/>
        <v>731.491489229129</v>
      </c>
      <c r="H27" s="282">
        <f t="shared" si="5"/>
        <v>1410.7764996388396</v>
      </c>
      <c r="I27" s="282">
        <f t="shared" si="5"/>
        <v>1484.2351512534005</v>
      </c>
      <c r="J27" s="282">
        <f t="shared" si="5"/>
        <v>1601.0432772534004</v>
      </c>
      <c r="K27" s="282">
        <f t="shared" si="5"/>
        <v>4709.858245253401</v>
      </c>
      <c r="L27" s="282">
        <f t="shared" si="5"/>
        <v>2388.1531320485483</v>
      </c>
      <c r="M27" s="282">
        <f t="shared" si="5"/>
        <v>962.27910004854857</v>
      </c>
      <c r="N27" s="282">
        <f t="shared" si="5"/>
        <v>1737.9539400485501</v>
      </c>
      <c r="O27" s="282">
        <f t="shared" si="5"/>
        <v>1170.2311320485496</v>
      </c>
      <c r="P27" s="282">
        <f t="shared" si="5"/>
        <v>2101.2751320485495</v>
      </c>
      <c r="Q27" s="282">
        <f t="shared" si="5"/>
        <v>816.76645204854867</v>
      </c>
      <c r="R27" s="282">
        <f t="shared" si="5"/>
        <v>1185.8261352534009</v>
      </c>
      <c r="S27" s="282">
        <f t="shared" si="5"/>
        <v>1147.3528332534006</v>
      </c>
      <c r="T27" s="282">
        <f t="shared" si="5"/>
        <v>2080.9763112534001</v>
      </c>
      <c r="U27" s="282">
        <f t="shared" si="5"/>
        <v>2708.1261072534016</v>
      </c>
      <c r="V27" s="282">
        <f t="shared" si="5"/>
        <v>2717.067463253401</v>
      </c>
      <c r="W27" s="282">
        <f t="shared" si="5"/>
        <v>1146.5000292534005</v>
      </c>
      <c r="X27" s="282">
        <f t="shared" si="5"/>
        <v>1074.2273112534003</v>
      </c>
      <c r="Y27" s="282">
        <f t="shared" si="5"/>
        <v>3327.6600492534017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178.37144444444402</v>
      </c>
      <c r="C28" s="242">
        <f t="shared" si="6"/>
        <v>145.72136685113401</v>
      </c>
      <c r="D28" s="242">
        <f t="shared" si="6"/>
        <v>110.46744444444403</v>
      </c>
      <c r="E28" s="242">
        <f t="shared" si="6"/>
        <v>135.63359963106609</v>
      </c>
      <c r="F28" s="242">
        <f t="shared" si="6"/>
        <v>160.28891000430895</v>
      </c>
      <c r="G28" s="242">
        <f t="shared" si="6"/>
        <v>259.68802946374603</v>
      </c>
      <c r="H28" s="242">
        <f t="shared" si="6"/>
        <v>166.3761070570572</v>
      </c>
      <c r="I28" s="242">
        <f t="shared" si="6"/>
        <v>150.42530410980407</v>
      </c>
      <c r="J28" s="242">
        <f t="shared" si="6"/>
        <v>516.87492485628991</v>
      </c>
      <c r="K28" s="242">
        <f t="shared" si="6"/>
        <v>539.83472780354305</v>
      </c>
      <c r="L28" s="242">
        <f t="shared" si="6"/>
        <v>230.06953075079491</v>
      </c>
      <c r="M28" s="242">
        <f t="shared" si="6"/>
        <v>246.69168593741688</v>
      </c>
      <c r="N28" s="242">
        <f t="shared" si="6"/>
        <v>249.12491871734892</v>
      </c>
      <c r="O28" s="242">
        <f t="shared" si="6"/>
        <v>244.82491871734874</v>
      </c>
      <c r="P28" s="242">
        <f t="shared" si="6"/>
        <v>262.04949477009723</v>
      </c>
      <c r="Q28" s="242">
        <f t="shared" si="6"/>
        <v>278.81832677009697</v>
      </c>
      <c r="R28" s="242">
        <f t="shared" si="6"/>
        <v>259.8843080094648</v>
      </c>
      <c r="S28" s="242">
        <f t="shared" si="6"/>
        <v>231.97622319608672</v>
      </c>
      <c r="T28" s="242">
        <f t="shared" si="6"/>
        <v>283.34850919608789</v>
      </c>
      <c r="U28" s="242">
        <f t="shared" si="6"/>
        <v>251.94719267482469</v>
      </c>
      <c r="V28" s="242">
        <f t="shared" si="6"/>
        <v>274.96485650750492</v>
      </c>
      <c r="W28" s="242">
        <f t="shared" si="6"/>
        <v>285.75497674687495</v>
      </c>
      <c r="X28" s="242">
        <f t="shared" si="6"/>
        <v>545.35749974687405</v>
      </c>
      <c r="Y28" s="242">
        <f t="shared" si="6"/>
        <v>618.29193674687394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2591.577815993121</v>
      </c>
      <c r="C31" s="210">
        <v>2370.7882201203779</v>
      </c>
      <c r="D31" s="210">
        <v>2246.3483233018051</v>
      </c>
      <c r="E31" s="210">
        <v>2356.2463456577821</v>
      </c>
      <c r="F31" s="210">
        <v>2498.91298366294</v>
      </c>
      <c r="G31" s="210">
        <v>2520.8026655202061</v>
      </c>
      <c r="H31" s="210">
        <v>2563.43826311264</v>
      </c>
      <c r="I31" s="210">
        <v>2925.077815993121</v>
      </c>
      <c r="J31" s="210">
        <v>2645.9364574376609</v>
      </c>
      <c r="K31" s="210">
        <v>2552.3692175408419</v>
      </c>
      <c r="L31" s="210">
        <v>2716.4961306964751</v>
      </c>
      <c r="M31" s="210">
        <v>2990.7778159931199</v>
      </c>
      <c r="N31" s="210">
        <v>2699.488134135855</v>
      </c>
      <c r="O31" s="210">
        <v>2546.2736027515052</v>
      </c>
      <c r="P31" s="210">
        <v>2627.9705073086839</v>
      </c>
      <c r="Q31" s="210">
        <v>2579.4643164230429</v>
      </c>
      <c r="R31" s="210">
        <v>2844.3805674978498</v>
      </c>
      <c r="S31" s="210">
        <v>2994.7914015477209</v>
      </c>
      <c r="T31" s="210">
        <v>3107.3504729148749</v>
      </c>
      <c r="U31" s="210">
        <v>3160.9486672398971</v>
      </c>
      <c r="V31" s="210">
        <v>2988.836973344798</v>
      </c>
      <c r="W31" s="210">
        <v>3216.668701633705</v>
      </c>
      <c r="X31" s="210">
        <v>2977.9438521066209</v>
      </c>
      <c r="Y31" s="210">
        <v>2659.713929492691</v>
      </c>
      <c r="DA31" s="109" t="s">
        <v>1419</v>
      </c>
    </row>
    <row r="32" spans="1:105" ht="12" customHeight="1" x14ac:dyDescent="0.25">
      <c r="A32" s="24" t="s">
        <v>28</v>
      </c>
      <c r="B32" s="213">
        <v>1431.0564918314701</v>
      </c>
      <c r="C32" s="213">
        <v>1089.487532244196</v>
      </c>
      <c r="D32" s="213">
        <v>914.71324161650887</v>
      </c>
      <c r="E32" s="213">
        <v>837.60920034393803</v>
      </c>
      <c r="F32" s="213">
        <v>880.57196904557179</v>
      </c>
      <c r="G32" s="213">
        <v>803.8468615649183</v>
      </c>
      <c r="H32" s="213">
        <v>825.42355975924329</v>
      </c>
      <c r="I32" s="213">
        <v>1155.081685296647</v>
      </c>
      <c r="J32" s="213">
        <v>948.94350816852966</v>
      </c>
      <c r="K32" s="213">
        <v>684.72080825451405</v>
      </c>
      <c r="L32" s="213">
        <v>733.18478073946676</v>
      </c>
      <c r="M32" s="213">
        <v>888.60954428202922</v>
      </c>
      <c r="N32" s="213">
        <v>710.88804815133267</v>
      </c>
      <c r="O32" s="213">
        <v>611.85941530524497</v>
      </c>
      <c r="P32" s="213">
        <v>620.17532244196036</v>
      </c>
      <c r="Q32" s="213">
        <v>578.81762682717101</v>
      </c>
      <c r="R32" s="213">
        <v>540.45107480653496</v>
      </c>
      <c r="S32" s="213">
        <v>574.57171109200328</v>
      </c>
      <c r="T32" s="213">
        <v>585.43809114359408</v>
      </c>
      <c r="U32" s="213">
        <v>539.26311263972491</v>
      </c>
      <c r="V32" s="213">
        <v>477.47523645743769</v>
      </c>
      <c r="W32" s="213">
        <v>492.30275150472909</v>
      </c>
      <c r="X32" s="213">
        <v>392.0546861564917</v>
      </c>
      <c r="Y32" s="213">
        <v>288.32691315563198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145.05356835769561</v>
      </c>
      <c r="C33" s="204">
        <f t="shared" si="7"/>
        <v>169.53276010318137</v>
      </c>
      <c r="D33" s="204">
        <f t="shared" si="7"/>
        <v>201.86061908856408</v>
      </c>
      <c r="E33" s="204">
        <f t="shared" si="7"/>
        <v>304.48555460017195</v>
      </c>
      <c r="F33" s="204">
        <f t="shared" si="7"/>
        <v>293.90232158211518</v>
      </c>
      <c r="G33" s="204">
        <f t="shared" si="7"/>
        <v>343.81874462596727</v>
      </c>
      <c r="H33" s="204">
        <f t="shared" si="7"/>
        <v>210.64299226139292</v>
      </c>
      <c r="I33" s="204">
        <f t="shared" si="7"/>
        <v>141.2486672398968</v>
      </c>
      <c r="J33" s="204">
        <f t="shared" si="7"/>
        <v>147.25803955288046</v>
      </c>
      <c r="K33" s="204">
        <f t="shared" si="7"/>
        <v>172.17919174548581</v>
      </c>
      <c r="L33" s="204">
        <f t="shared" si="7"/>
        <v>144.21040412725711</v>
      </c>
      <c r="M33" s="204">
        <f t="shared" si="7"/>
        <v>105.33585554600171</v>
      </c>
      <c r="N33" s="204">
        <f t="shared" si="7"/>
        <v>87.224075666380045</v>
      </c>
      <c r="O33" s="204">
        <f t="shared" si="7"/>
        <v>77.438607050730866</v>
      </c>
      <c r="P33" s="204">
        <f t="shared" si="7"/>
        <v>57.920120378331902</v>
      </c>
      <c r="Q33" s="204">
        <f t="shared" si="7"/>
        <v>47.315305245055889</v>
      </c>
      <c r="R33" s="204">
        <f t="shared" si="7"/>
        <v>65.443766122098026</v>
      </c>
      <c r="S33" s="204">
        <f t="shared" si="7"/>
        <v>79.255803955288044</v>
      </c>
      <c r="T33" s="204">
        <f t="shared" si="7"/>
        <v>92.577815993121234</v>
      </c>
      <c r="U33" s="204">
        <f t="shared" si="7"/>
        <v>102.85382631126396</v>
      </c>
      <c r="V33" s="204">
        <f t="shared" si="7"/>
        <v>67.670249355116084</v>
      </c>
      <c r="W33" s="204">
        <f t="shared" si="7"/>
        <v>69.82665520206362</v>
      </c>
      <c r="X33" s="204">
        <f t="shared" si="7"/>
        <v>94.792605331040406</v>
      </c>
      <c r="Y33" s="204">
        <f t="shared" si="7"/>
        <v>149.94591573516766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12.427171109200341</v>
      </c>
      <c r="C35" s="204">
        <v>18.075838349097161</v>
      </c>
      <c r="D35" s="204">
        <v>39.540928632846082</v>
      </c>
      <c r="E35" s="204">
        <v>33.892261392949273</v>
      </c>
      <c r="F35" s="204">
        <v>40.670679277730002</v>
      </c>
      <c r="G35" s="204">
        <v>21.465090283748921</v>
      </c>
      <c r="H35" s="204">
        <v>9.0379191745485805</v>
      </c>
      <c r="I35" s="204">
        <v>7.9081685296646604</v>
      </c>
      <c r="J35" s="204">
        <v>9.0379191745485805</v>
      </c>
      <c r="K35" s="204">
        <v>10.98693035253654</v>
      </c>
      <c r="L35" s="204">
        <v>9.8882201203783318</v>
      </c>
      <c r="M35" s="204">
        <v>8.7895098882201186</v>
      </c>
      <c r="N35" s="204">
        <v>5.4934651762682716</v>
      </c>
      <c r="O35" s="204">
        <v>7.690799656061909</v>
      </c>
      <c r="P35" s="204">
        <v>9.8882201203783318</v>
      </c>
      <c r="Q35" s="204">
        <v>8.7895098882201186</v>
      </c>
      <c r="R35" s="204">
        <v>7.690799656061909</v>
      </c>
      <c r="S35" s="204">
        <v>8.820292347377471</v>
      </c>
      <c r="T35" s="204">
        <v>8.632416165090282</v>
      </c>
      <c r="U35" s="204">
        <v>8.1600171969045565</v>
      </c>
      <c r="V35" s="204">
        <v>6.0900257953568353</v>
      </c>
      <c r="W35" s="204">
        <v>6.8700773860705073</v>
      </c>
      <c r="X35" s="204">
        <v>6.8700773860705073</v>
      </c>
      <c r="Y35" s="204">
        <v>44.654084264832328</v>
      </c>
      <c r="DA35" s="71" t="s">
        <v>1422</v>
      </c>
    </row>
    <row r="36" spans="1:105" ht="12" customHeight="1" x14ac:dyDescent="0.25">
      <c r="A36" s="18" t="s">
        <v>71</v>
      </c>
      <c r="B36" s="204">
        <v>39.027429062768697</v>
      </c>
      <c r="C36" s="204">
        <v>47.243680137575232</v>
      </c>
      <c r="D36" s="204">
        <v>51.351848667239892</v>
      </c>
      <c r="E36" s="204">
        <v>54.433018056749788</v>
      </c>
      <c r="F36" s="204">
        <v>66.757437661220976</v>
      </c>
      <c r="G36" s="204">
        <v>52.378933791917447</v>
      </c>
      <c r="H36" s="204">
        <v>45.18968185726569</v>
      </c>
      <c r="I36" s="204">
        <v>44.162596732588128</v>
      </c>
      <c r="J36" s="204">
        <v>52.378933791917447</v>
      </c>
      <c r="K36" s="204">
        <v>47.573344797936372</v>
      </c>
      <c r="L36" s="204">
        <v>47.573344797936372</v>
      </c>
      <c r="M36" s="204">
        <v>55.846947549441097</v>
      </c>
      <c r="N36" s="204">
        <v>44.47067927773</v>
      </c>
      <c r="O36" s="204">
        <v>35.162854686156493</v>
      </c>
      <c r="P36" s="204">
        <v>31.02605331040413</v>
      </c>
      <c r="Q36" s="204">
        <v>30.811092003439381</v>
      </c>
      <c r="R36" s="204">
        <v>29.784092863284609</v>
      </c>
      <c r="S36" s="204">
        <v>24.653998280309541</v>
      </c>
      <c r="T36" s="204">
        <v>33.31092003439381</v>
      </c>
      <c r="U36" s="204">
        <v>38.587876182287182</v>
      </c>
      <c r="V36" s="204">
        <v>22.55477214101462</v>
      </c>
      <c r="W36" s="204">
        <v>26.594067067927771</v>
      </c>
      <c r="X36" s="204">
        <v>22.907050730868441</v>
      </c>
      <c r="Y36" s="204">
        <v>33.531728288907992</v>
      </c>
      <c r="DA36" s="71" t="s">
        <v>1423</v>
      </c>
    </row>
    <row r="37" spans="1:105" ht="12" customHeight="1" x14ac:dyDescent="0.25">
      <c r="A37" s="18" t="s">
        <v>32</v>
      </c>
      <c r="B37" s="204">
        <v>93.598968185726562</v>
      </c>
      <c r="C37" s="204">
        <v>104.21324161650899</v>
      </c>
      <c r="D37" s="204">
        <v>110.9678417884781</v>
      </c>
      <c r="E37" s="204">
        <v>109.03791917454861</v>
      </c>
      <c r="F37" s="204">
        <v>108.07300085984519</v>
      </c>
      <c r="G37" s="204">
        <v>98.423645743766102</v>
      </c>
      <c r="H37" s="204">
        <v>69.475494411006011</v>
      </c>
      <c r="I37" s="204">
        <v>51.141702493551158</v>
      </c>
      <c r="J37" s="204">
        <v>57.896216680997412</v>
      </c>
      <c r="K37" s="204">
        <v>46.813757523645727</v>
      </c>
      <c r="L37" s="204">
        <v>43.947635425623382</v>
      </c>
      <c r="M37" s="204">
        <v>39.170765262252793</v>
      </c>
      <c r="N37" s="204">
        <v>33.438435081685299</v>
      </c>
      <c r="O37" s="204">
        <v>31.527687016337051</v>
      </c>
      <c r="P37" s="204">
        <v>16.241530524505588</v>
      </c>
      <c r="Q37" s="204">
        <v>6.6877042132416156</v>
      </c>
      <c r="R37" s="204">
        <v>4.7769561478933786</v>
      </c>
      <c r="S37" s="204">
        <v>5.056835769561479</v>
      </c>
      <c r="T37" s="204">
        <v>4.3413585554600171</v>
      </c>
      <c r="U37" s="204">
        <v>2.2550300945829749</v>
      </c>
      <c r="V37" s="204">
        <v>4.0549441100601884</v>
      </c>
      <c r="W37" s="204">
        <v>4.5776440240756662</v>
      </c>
      <c r="X37" s="204">
        <v>8.4133276010318134</v>
      </c>
      <c r="Y37" s="204">
        <v>4.4337059329320718</v>
      </c>
      <c r="DA37" s="71" t="s">
        <v>1424</v>
      </c>
    </row>
    <row r="38" spans="1:105" ht="12" customHeight="1" x14ac:dyDescent="0.25">
      <c r="A38" s="18" t="s">
        <v>33</v>
      </c>
      <c r="B38" s="204">
        <v>0</v>
      </c>
      <c r="C38" s="204">
        <v>0</v>
      </c>
      <c r="D38" s="204">
        <v>0</v>
      </c>
      <c r="E38" s="204">
        <v>107.12235597592429</v>
      </c>
      <c r="F38" s="204">
        <v>78.401203783319005</v>
      </c>
      <c r="G38" s="204">
        <v>171.55107480653481</v>
      </c>
      <c r="H38" s="204">
        <v>86.939896818572649</v>
      </c>
      <c r="I38" s="204">
        <v>38.036199484092862</v>
      </c>
      <c r="J38" s="204">
        <v>27.944969905417022</v>
      </c>
      <c r="K38" s="204">
        <v>66.805159071367157</v>
      </c>
      <c r="L38" s="204">
        <v>42.801203783319004</v>
      </c>
      <c r="M38" s="204">
        <v>1.5286328460877039</v>
      </c>
      <c r="N38" s="204">
        <v>3.8214961306964752</v>
      </c>
      <c r="O38" s="204">
        <v>3.0572656921754078</v>
      </c>
      <c r="P38" s="204">
        <v>0.76431642304385194</v>
      </c>
      <c r="Q38" s="204">
        <v>1.026999140154772</v>
      </c>
      <c r="R38" s="204">
        <v>23.191917454858121</v>
      </c>
      <c r="S38" s="204">
        <v>40.724677558039552</v>
      </c>
      <c r="T38" s="204">
        <v>46.293121238177122</v>
      </c>
      <c r="U38" s="204">
        <v>53.850902837489237</v>
      </c>
      <c r="V38" s="204">
        <v>34.970507308684432</v>
      </c>
      <c r="W38" s="204">
        <v>31.78486672398968</v>
      </c>
      <c r="X38" s="204">
        <v>56.602149613069642</v>
      </c>
      <c r="Y38" s="204">
        <v>67.326397248495269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678.33671539122952</v>
      </c>
      <c r="C39" s="204">
        <f t="shared" si="8"/>
        <v>782.4233018056749</v>
      </c>
      <c r="D39" s="204">
        <f t="shared" si="8"/>
        <v>812.15245055889932</v>
      </c>
      <c r="E39" s="204">
        <f t="shared" si="8"/>
        <v>867.73430782459161</v>
      </c>
      <c r="F39" s="204">
        <f t="shared" si="8"/>
        <v>948.92519346517611</v>
      </c>
      <c r="G39" s="204">
        <f t="shared" si="8"/>
        <v>963.13413585554599</v>
      </c>
      <c r="H39" s="204">
        <f t="shared" si="8"/>
        <v>1020.8082545141873</v>
      </c>
      <c r="I39" s="204">
        <f t="shared" si="8"/>
        <v>1052.794496990542</v>
      </c>
      <c r="J39" s="204">
        <f t="shared" si="8"/>
        <v>984.50128976784174</v>
      </c>
      <c r="K39" s="204">
        <f t="shared" si="8"/>
        <v>1018.1451418744625</v>
      </c>
      <c r="L39" s="204">
        <f t="shared" si="8"/>
        <v>1062.5603611349959</v>
      </c>
      <c r="M39" s="204">
        <f t="shared" si="8"/>
        <v>1107.1934651762679</v>
      </c>
      <c r="N39" s="204">
        <f t="shared" si="8"/>
        <v>1051.7915735167664</v>
      </c>
      <c r="O39" s="204">
        <f t="shared" si="8"/>
        <v>1014.1982803095443</v>
      </c>
      <c r="P39" s="204">
        <f t="shared" si="8"/>
        <v>1022.8090283748925</v>
      </c>
      <c r="Q39" s="204">
        <f t="shared" si="8"/>
        <v>1011.6908856405846</v>
      </c>
      <c r="R39" s="204">
        <f t="shared" si="8"/>
        <v>1098.4169389509889</v>
      </c>
      <c r="S39" s="204">
        <f t="shared" si="8"/>
        <v>1111.0254514187445</v>
      </c>
      <c r="T39" s="204">
        <f t="shared" si="8"/>
        <v>1070.1673258813416</v>
      </c>
      <c r="U39" s="204">
        <f t="shared" si="8"/>
        <v>1146.8726569217542</v>
      </c>
      <c r="V39" s="204">
        <f t="shared" si="8"/>
        <v>1098.7631126397248</v>
      </c>
      <c r="W39" s="204">
        <f t="shared" si="8"/>
        <v>1282.9334479793631</v>
      </c>
      <c r="X39" s="204">
        <f t="shared" si="8"/>
        <v>1122.2967325881343</v>
      </c>
      <c r="Y39" s="204">
        <f t="shared" si="8"/>
        <v>997.88555460017187</v>
      </c>
      <c r="DA39" s="71"/>
    </row>
    <row r="40" spans="1:105" ht="12" customHeight="1" x14ac:dyDescent="0.25">
      <c r="A40" s="18" t="s">
        <v>73</v>
      </c>
      <c r="B40" s="204">
        <v>668.20722269991393</v>
      </c>
      <c r="C40" s="204">
        <v>760.92003439380903</v>
      </c>
      <c r="D40" s="204">
        <v>793.76612209802227</v>
      </c>
      <c r="E40" s="204">
        <v>849.91401547721409</v>
      </c>
      <c r="F40" s="204">
        <v>912.98366294067057</v>
      </c>
      <c r="G40" s="204">
        <v>930.41702493551156</v>
      </c>
      <c r="H40" s="204">
        <v>985.81255374032662</v>
      </c>
      <c r="I40" s="204">
        <v>1014.251934651763</v>
      </c>
      <c r="J40" s="204">
        <v>948.12983662940667</v>
      </c>
      <c r="K40" s="204">
        <v>988.67153912295782</v>
      </c>
      <c r="L40" s="204">
        <v>1024.017798796217</v>
      </c>
      <c r="M40" s="204">
        <v>1062.6319862424759</v>
      </c>
      <c r="N40" s="204">
        <v>1011.507824591573</v>
      </c>
      <c r="O40" s="204">
        <v>977.13895098882199</v>
      </c>
      <c r="P40" s="204">
        <v>976.20541702493551</v>
      </c>
      <c r="Q40" s="204">
        <v>967.70980223559752</v>
      </c>
      <c r="R40" s="204">
        <v>1050.5020636285469</v>
      </c>
      <c r="S40" s="204">
        <v>1064.6927773000859</v>
      </c>
      <c r="T40" s="204">
        <v>1029.8250214961311</v>
      </c>
      <c r="U40" s="204">
        <v>1106.551504729149</v>
      </c>
      <c r="V40" s="204">
        <v>1059.4950988822011</v>
      </c>
      <c r="W40" s="204">
        <v>1237.531470335339</v>
      </c>
      <c r="X40" s="204">
        <v>1088.059157351677</v>
      </c>
      <c r="Y40" s="204">
        <v>972.5405846947549</v>
      </c>
      <c r="DA40" s="71" t="s">
        <v>1426</v>
      </c>
    </row>
    <row r="41" spans="1:105" ht="12" customHeight="1" x14ac:dyDescent="0.25">
      <c r="A41" s="18" t="s">
        <v>36</v>
      </c>
      <c r="B41" s="204">
        <v>10.12949269131556</v>
      </c>
      <c r="C41" s="204">
        <v>21.50326741186586</v>
      </c>
      <c r="D41" s="204">
        <v>18.386328460877039</v>
      </c>
      <c r="E41" s="204">
        <v>17.820292347377471</v>
      </c>
      <c r="F41" s="204">
        <v>35.941530524505588</v>
      </c>
      <c r="G41" s="204">
        <v>32.717110920034393</v>
      </c>
      <c r="H41" s="204">
        <v>34.995700773860698</v>
      </c>
      <c r="I41" s="204">
        <v>38.542562338779007</v>
      </c>
      <c r="J41" s="204">
        <v>36.371453138435079</v>
      </c>
      <c r="K41" s="204">
        <v>29.473602751504728</v>
      </c>
      <c r="L41" s="204">
        <v>38.542562338779007</v>
      </c>
      <c r="M41" s="204">
        <v>44.561478933791918</v>
      </c>
      <c r="N41" s="204">
        <v>40.283748925193457</v>
      </c>
      <c r="O41" s="204">
        <v>37.05932932072227</v>
      </c>
      <c r="P41" s="204">
        <v>46.603611349957013</v>
      </c>
      <c r="Q41" s="204">
        <v>43.981083404987103</v>
      </c>
      <c r="R41" s="204">
        <v>47.914875322441958</v>
      </c>
      <c r="S41" s="204">
        <v>46.332674118658637</v>
      </c>
      <c r="T41" s="204">
        <v>40.34230438521066</v>
      </c>
      <c r="U41" s="204">
        <v>40.321152192605332</v>
      </c>
      <c r="V41" s="204">
        <v>39.268013757523647</v>
      </c>
      <c r="W41" s="204">
        <v>45.401977644024072</v>
      </c>
      <c r="X41" s="204">
        <v>34.237575236457438</v>
      </c>
      <c r="Y41" s="204">
        <v>25.34496990541702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11.416852966466029</v>
      </c>
      <c r="C42" s="204">
        <f t="shared" si="9"/>
        <v>19.083834909716249</v>
      </c>
      <c r="D42" s="204">
        <f t="shared" si="9"/>
        <v>19.107652622527951</v>
      </c>
      <c r="E42" s="204">
        <f t="shared" si="9"/>
        <v>37.642046431642299</v>
      </c>
      <c r="F42" s="204">
        <f t="shared" si="9"/>
        <v>49.966552020636279</v>
      </c>
      <c r="G42" s="204">
        <f t="shared" si="9"/>
        <v>84.264918314703351</v>
      </c>
      <c r="H42" s="204">
        <f t="shared" si="9"/>
        <v>162.4629406706793</v>
      </c>
      <c r="I42" s="204">
        <f t="shared" si="9"/>
        <v>187.58950988822011</v>
      </c>
      <c r="J42" s="204">
        <f t="shared" si="9"/>
        <v>191.12450558899391</v>
      </c>
      <c r="K42" s="204">
        <f t="shared" si="9"/>
        <v>297.31547721410152</v>
      </c>
      <c r="L42" s="204">
        <f t="shared" si="9"/>
        <v>367.53611349957009</v>
      </c>
      <c r="M42" s="204">
        <f t="shared" si="9"/>
        <v>440.24084264832322</v>
      </c>
      <c r="N42" s="204">
        <f t="shared" si="9"/>
        <v>426.33998280309538</v>
      </c>
      <c r="O42" s="204">
        <f t="shared" si="9"/>
        <v>439.66749785038695</v>
      </c>
      <c r="P42" s="204">
        <f t="shared" si="9"/>
        <v>514.16354256233876</v>
      </c>
      <c r="Q42" s="204">
        <f t="shared" si="9"/>
        <v>511.27360275150471</v>
      </c>
      <c r="R42" s="204">
        <f t="shared" si="9"/>
        <v>670.4643164230439</v>
      </c>
      <c r="S42" s="204">
        <f t="shared" si="9"/>
        <v>734.30017196904555</v>
      </c>
      <c r="T42" s="204">
        <f t="shared" si="9"/>
        <v>840.27265692175399</v>
      </c>
      <c r="U42" s="204">
        <f t="shared" si="9"/>
        <v>853.1120378331899</v>
      </c>
      <c r="V42" s="204">
        <f t="shared" si="9"/>
        <v>841.34006878761818</v>
      </c>
      <c r="W42" s="204">
        <f t="shared" si="9"/>
        <v>825.5645743766122</v>
      </c>
      <c r="X42" s="204">
        <f t="shared" si="9"/>
        <v>842.66732588134141</v>
      </c>
      <c r="Y42" s="204">
        <f t="shared" si="9"/>
        <v>787.93112639724848</v>
      </c>
      <c r="DA42" s="71"/>
    </row>
    <row r="43" spans="1:105" ht="12" customHeight="1" x14ac:dyDescent="0.25">
      <c r="A43" s="18" t="s">
        <v>38</v>
      </c>
      <c r="B43" s="204">
        <v>11.416852966466029</v>
      </c>
      <c r="C43" s="204">
        <v>19.083834909716249</v>
      </c>
      <c r="D43" s="204">
        <v>19.107652622527951</v>
      </c>
      <c r="E43" s="204">
        <v>37.642046431642299</v>
      </c>
      <c r="F43" s="204">
        <v>49.966552020636279</v>
      </c>
      <c r="G43" s="204">
        <v>84.264918314703351</v>
      </c>
      <c r="H43" s="204">
        <v>162.4629406706793</v>
      </c>
      <c r="I43" s="204">
        <v>187.58950988822011</v>
      </c>
      <c r="J43" s="204">
        <v>191.12450558899391</v>
      </c>
      <c r="K43" s="204">
        <v>297.31547721410152</v>
      </c>
      <c r="L43" s="204">
        <v>367.53611349957009</v>
      </c>
      <c r="M43" s="204">
        <v>440.24084264832322</v>
      </c>
      <c r="N43" s="204">
        <v>426.33998280309538</v>
      </c>
      <c r="O43" s="204">
        <v>439.57196904557179</v>
      </c>
      <c r="P43" s="204">
        <v>513.11263972484949</v>
      </c>
      <c r="Q43" s="204">
        <v>510.3182287188306</v>
      </c>
      <c r="R43" s="204">
        <v>669.55666380051593</v>
      </c>
      <c r="S43" s="204">
        <v>733.57463456577818</v>
      </c>
      <c r="T43" s="204">
        <v>839.43336199484088</v>
      </c>
      <c r="U43" s="204">
        <v>852.51126397248481</v>
      </c>
      <c r="V43" s="204">
        <v>841.34006878761818</v>
      </c>
      <c r="W43" s="204">
        <v>825.5645743766122</v>
      </c>
      <c r="X43" s="204">
        <v>842.66732588134141</v>
      </c>
      <c r="Y43" s="204">
        <v>787.93112639724848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9.5528804815133275E-2</v>
      </c>
      <c r="P44" s="204">
        <v>1.050902837489252</v>
      </c>
      <c r="Q44" s="204">
        <v>0.95537403267411869</v>
      </c>
      <c r="R44" s="204">
        <v>0.90765262252794487</v>
      </c>
      <c r="S44" s="204">
        <v>0.7255374032674119</v>
      </c>
      <c r="T44" s="204">
        <v>0.83929492691315555</v>
      </c>
      <c r="U44" s="204">
        <v>0.6007738607050731</v>
      </c>
      <c r="V44" s="204">
        <v>0</v>
      </c>
      <c r="W44" s="204">
        <v>0</v>
      </c>
      <c r="X44" s="204">
        <v>0</v>
      </c>
      <c r="Y44" s="204">
        <v>0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1433</v>
      </c>
    </row>
    <row r="49" spans="1:105" ht="12" customHeight="1" x14ac:dyDescent="0.25">
      <c r="A49" s="14" t="s">
        <v>39</v>
      </c>
      <c r="B49" s="204">
        <v>42.825107480653479</v>
      </c>
      <c r="C49" s="204">
        <v>42.419002579535693</v>
      </c>
      <c r="D49" s="204">
        <v>36.519518486672403</v>
      </c>
      <c r="E49" s="204">
        <v>38.095958727429057</v>
      </c>
      <c r="F49" s="204">
        <v>28.90034393809114</v>
      </c>
      <c r="G49" s="204">
        <v>26.51186586414445</v>
      </c>
      <c r="H49" s="204">
        <v>26.12975064488392</v>
      </c>
      <c r="I49" s="204">
        <v>27.65838349097162</v>
      </c>
      <c r="J49" s="204">
        <v>22.69036973344798</v>
      </c>
      <c r="K49" s="204">
        <v>22.141014617368871</v>
      </c>
      <c r="L49" s="204">
        <v>31.790369733447971</v>
      </c>
      <c r="M49" s="204">
        <v>32.889079965606193</v>
      </c>
      <c r="N49" s="204">
        <v>32.960705073086842</v>
      </c>
      <c r="O49" s="204">
        <v>24.863886500429921</v>
      </c>
      <c r="P49" s="204">
        <v>25.19828030954428</v>
      </c>
      <c r="Q49" s="204">
        <v>27.873344797936369</v>
      </c>
      <c r="R49" s="204">
        <v>25.580395528804811</v>
      </c>
      <c r="S49" s="204">
        <v>24.149011177987958</v>
      </c>
      <c r="T49" s="204">
        <v>28.827773000859839</v>
      </c>
      <c r="U49" s="204">
        <v>29.90550300945829</v>
      </c>
      <c r="V49" s="204">
        <v>25.421066208082539</v>
      </c>
      <c r="W49" s="204">
        <v>29.485468615649179</v>
      </c>
      <c r="X49" s="204">
        <v>26.242734307824591</v>
      </c>
      <c r="Y49" s="204">
        <v>22.34161650902838</v>
      </c>
      <c r="DA49" s="71" t="s">
        <v>1434</v>
      </c>
    </row>
    <row r="50" spans="1:105" ht="12" customHeight="1" x14ac:dyDescent="0.25">
      <c r="A50" s="21" t="s">
        <v>40</v>
      </c>
      <c r="B50" s="207">
        <v>282.88907996560619</v>
      </c>
      <c r="C50" s="207">
        <v>267.84178847807391</v>
      </c>
      <c r="D50" s="207">
        <v>261.99484092863281</v>
      </c>
      <c r="E50" s="207">
        <v>270.67927773000861</v>
      </c>
      <c r="F50" s="207">
        <v>296.64660361134992</v>
      </c>
      <c r="G50" s="207">
        <v>299.2261392949269</v>
      </c>
      <c r="H50" s="207">
        <v>317.97076526225283</v>
      </c>
      <c r="I50" s="207">
        <v>360.70507308684432</v>
      </c>
      <c r="J50" s="207">
        <v>351.41874462596729</v>
      </c>
      <c r="K50" s="207">
        <v>357.86758383490968</v>
      </c>
      <c r="L50" s="207">
        <v>377.21410146173679</v>
      </c>
      <c r="M50" s="207">
        <v>416.50902837489252</v>
      </c>
      <c r="N50" s="207">
        <v>390.28374892519338</v>
      </c>
      <c r="O50" s="207">
        <v>378.24591573516773</v>
      </c>
      <c r="P50" s="207">
        <v>387.70421324161651</v>
      </c>
      <c r="Q50" s="207">
        <v>402.49355116079101</v>
      </c>
      <c r="R50" s="207">
        <v>444.02407566637999</v>
      </c>
      <c r="S50" s="207">
        <v>471.48925193465169</v>
      </c>
      <c r="T50" s="207">
        <v>490.0668099742046</v>
      </c>
      <c r="U50" s="207">
        <v>488.94153052450559</v>
      </c>
      <c r="V50" s="207">
        <v>478.16723989681861</v>
      </c>
      <c r="W50" s="207">
        <v>516.55580395528796</v>
      </c>
      <c r="X50" s="207">
        <v>499.88976784178851</v>
      </c>
      <c r="Y50" s="207">
        <v>413.28280309544277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2591.5778159931197</v>
      </c>
      <c r="C51" s="284">
        <f t="shared" si="10"/>
        <v>2370.7882201203788</v>
      </c>
      <c r="D51" s="284">
        <f t="shared" si="10"/>
        <v>2246.3483233018051</v>
      </c>
      <c r="E51" s="284">
        <f t="shared" si="10"/>
        <v>2356.2463456577816</v>
      </c>
      <c r="F51" s="284">
        <f t="shared" si="10"/>
        <v>2498.91298366294</v>
      </c>
      <c r="G51" s="284">
        <f t="shared" si="10"/>
        <v>2520.8026655202066</v>
      </c>
      <c r="H51" s="284">
        <f t="shared" si="10"/>
        <v>2563.4382631126387</v>
      </c>
      <c r="I51" s="284">
        <f t="shared" si="10"/>
        <v>2925.0778159931215</v>
      </c>
      <c r="J51" s="284">
        <f t="shared" si="10"/>
        <v>2645.9364574376623</v>
      </c>
      <c r="K51" s="284">
        <f t="shared" si="10"/>
        <v>2552.3692175408428</v>
      </c>
      <c r="L51" s="284">
        <f t="shared" si="10"/>
        <v>2716.4961306964747</v>
      </c>
      <c r="M51" s="284">
        <f t="shared" si="10"/>
        <v>2990.7778159931204</v>
      </c>
      <c r="N51" s="284">
        <f t="shared" si="10"/>
        <v>2699.4881341358546</v>
      </c>
      <c r="O51" s="284">
        <f t="shared" si="10"/>
        <v>2546.2736027515052</v>
      </c>
      <c r="P51" s="284">
        <f t="shared" si="10"/>
        <v>2627.9705073086843</v>
      </c>
      <c r="Q51" s="284">
        <f t="shared" si="10"/>
        <v>2579.4643164230429</v>
      </c>
      <c r="R51" s="284">
        <f t="shared" si="10"/>
        <v>2844.3805674978489</v>
      </c>
      <c r="S51" s="284">
        <f t="shared" si="10"/>
        <v>2994.7914015477199</v>
      </c>
      <c r="T51" s="284">
        <f t="shared" si="10"/>
        <v>3107.3504729148754</v>
      </c>
      <c r="U51" s="284">
        <f t="shared" si="10"/>
        <v>3160.9486672398984</v>
      </c>
      <c r="V51" s="284">
        <f t="shared" si="10"/>
        <v>2988.8369733447971</v>
      </c>
      <c r="W51" s="284">
        <f t="shared" si="10"/>
        <v>3216.668701633705</v>
      </c>
      <c r="X51" s="284">
        <f t="shared" si="10"/>
        <v>2977.9438521066209</v>
      </c>
      <c r="Y51" s="284">
        <f t="shared" si="10"/>
        <v>2659.7139294926919</v>
      </c>
      <c r="DA51" s="118"/>
    </row>
    <row r="52" spans="1:105" ht="12" customHeight="1" x14ac:dyDescent="0.25">
      <c r="A52" s="51" t="s">
        <v>51</v>
      </c>
      <c r="B52" s="241">
        <f>NMM_fec!B5</f>
        <v>1489.553999999999</v>
      </c>
      <c r="C52" s="241">
        <f>NMM_fec!C5</f>
        <v>1237.185203019277</v>
      </c>
      <c r="D52" s="241">
        <f>NMM_fec!D5</f>
        <v>1083.3765317812031</v>
      </c>
      <c r="E52" s="241">
        <f>NMM_fec!E5</f>
        <v>1110.465611345345</v>
      </c>
      <c r="F52" s="241">
        <f>NMM_fec!F5</f>
        <v>1150.692647276265</v>
      </c>
      <c r="G52" s="241">
        <f>NMM_fec!G5</f>
        <v>1158.2586672829441</v>
      </c>
      <c r="H52" s="241">
        <f>NMM_fec!H5</f>
        <v>1218.826861602219</v>
      </c>
      <c r="I52" s="241">
        <f>NMM_fec!I5</f>
        <v>1392.4567536880791</v>
      </c>
      <c r="J52" s="241">
        <f>NMM_fec!J5</f>
        <v>1246.7195906066031</v>
      </c>
      <c r="K52" s="241">
        <f>NMM_fec!K5</f>
        <v>1226.343593548635</v>
      </c>
      <c r="L52" s="241">
        <f>NMM_fec!L5</f>
        <v>1253.701114432695</v>
      </c>
      <c r="M52" s="241">
        <f>NMM_fec!M5</f>
        <v>1442.146684291788</v>
      </c>
      <c r="N52" s="241">
        <f>NMM_fec!N5</f>
        <v>1198.032463480552</v>
      </c>
      <c r="O52" s="241">
        <f>NMM_fec!O5</f>
        <v>1065.509493755543</v>
      </c>
      <c r="P52" s="241">
        <f>NMM_fec!P5</f>
        <v>1166.4450210386919</v>
      </c>
      <c r="Q52" s="241">
        <f>NMM_fec!Q5</f>
        <v>1097.6970767623491</v>
      </c>
      <c r="R52" s="241">
        <f>NMM_fec!R5</f>
        <v>1197.0030927885609</v>
      </c>
      <c r="S52" s="241">
        <f>NMM_fec!S5</f>
        <v>1308.4751728650269</v>
      </c>
      <c r="T52" s="241">
        <f>NMM_fec!T5</f>
        <v>1455.7090620564779</v>
      </c>
      <c r="U52" s="241">
        <f>NMM_fec!U5</f>
        <v>1449.7044059781231</v>
      </c>
      <c r="V52" s="241">
        <f>NMM_fec!V5</f>
        <v>1358.2011330342671</v>
      </c>
      <c r="W52" s="241">
        <f>NMM_fec!W5</f>
        <v>1423.6750963629299</v>
      </c>
      <c r="X52" s="241">
        <f>NMM_fec!X5</f>
        <v>1312.9271052651191</v>
      </c>
      <c r="Y52" s="241">
        <f>NMM_fec!Y5</f>
        <v>1161.159975859603</v>
      </c>
      <c r="DA52" s="83"/>
    </row>
    <row r="53" spans="1:105" ht="12" customHeight="1" x14ac:dyDescent="0.25">
      <c r="A53" s="99" t="s">
        <v>52</v>
      </c>
      <c r="B53" s="282">
        <f>NMM_fec!B48</f>
        <v>693.88770573444367</v>
      </c>
      <c r="C53" s="282">
        <f>NMM_fec!C48</f>
        <v>715.68144505254122</v>
      </c>
      <c r="D53" s="282">
        <f>NMM_fec!D48</f>
        <v>746.31712312934383</v>
      </c>
      <c r="E53" s="282">
        <f>NMM_fec!E48</f>
        <v>827.60291941911078</v>
      </c>
      <c r="F53" s="282">
        <f>NMM_fec!F48</f>
        <v>900.73398193546245</v>
      </c>
      <c r="G53" s="282">
        <f>NMM_fec!G48</f>
        <v>940.52616158755359</v>
      </c>
      <c r="H53" s="282">
        <f>NMM_fec!H48</f>
        <v>924.46992531062097</v>
      </c>
      <c r="I53" s="282">
        <f>NMM_fec!I48</f>
        <v>1094.7561253973249</v>
      </c>
      <c r="J53" s="282">
        <f>NMM_fec!J48</f>
        <v>967.92759160875664</v>
      </c>
      <c r="K53" s="282">
        <f>NMM_fec!K48</f>
        <v>870.77454898025053</v>
      </c>
      <c r="L53" s="282">
        <f>NMM_fec!L48</f>
        <v>966.01587697180776</v>
      </c>
      <c r="M53" s="282">
        <f>NMM_fec!M48</f>
        <v>1040.900906362961</v>
      </c>
      <c r="N53" s="282">
        <f>NMM_fec!N48</f>
        <v>967.86071184341631</v>
      </c>
      <c r="O53" s="282">
        <f>NMM_fec!O48</f>
        <v>966.75122745654357</v>
      </c>
      <c r="P53" s="282">
        <f>NMM_fec!P48</f>
        <v>925.84698148783673</v>
      </c>
      <c r="Q53" s="282">
        <f>NMM_fec!Q48</f>
        <v>970.77646596376462</v>
      </c>
      <c r="R53" s="282">
        <f>NMM_fec!R48</f>
        <v>1060.1539505024559</v>
      </c>
      <c r="S53" s="282">
        <f>NMM_fec!S48</f>
        <v>1069.356876453111</v>
      </c>
      <c r="T53" s="282">
        <f>NMM_fec!T48</f>
        <v>1030.604185448065</v>
      </c>
      <c r="U53" s="282">
        <f>NMM_fec!U48</f>
        <v>1000.23365486975</v>
      </c>
      <c r="V53" s="282">
        <f>NMM_fec!V48</f>
        <v>927.54451790557937</v>
      </c>
      <c r="W53" s="282">
        <f>NMM_fec!W48</f>
        <v>1043.4712867332139</v>
      </c>
      <c r="X53" s="282">
        <f>NMM_fec!X48</f>
        <v>999.28089275707589</v>
      </c>
      <c r="Y53" s="282">
        <f>NMM_fec!Y48</f>
        <v>850.35051218403294</v>
      </c>
      <c r="DA53" s="94"/>
    </row>
    <row r="54" spans="1:105" ht="12" customHeight="1" x14ac:dyDescent="0.25">
      <c r="A54" s="52" t="s">
        <v>53</v>
      </c>
      <c r="B54" s="242">
        <f>NMM_fec!B99</f>
        <v>408.13611025867698</v>
      </c>
      <c r="C54" s="242">
        <f>NMM_fec!C99</f>
        <v>417.92157204856079</v>
      </c>
      <c r="D54" s="242">
        <f>NMM_fec!D99</f>
        <v>416.65466839125821</v>
      </c>
      <c r="E54" s="242">
        <f>NMM_fec!E99</f>
        <v>418.17781489332577</v>
      </c>
      <c r="F54" s="242">
        <f>NMM_fec!F99</f>
        <v>447.48635445121289</v>
      </c>
      <c r="G54" s="242">
        <f>NMM_fec!G99</f>
        <v>422.01783664970901</v>
      </c>
      <c r="H54" s="242">
        <f>NMM_fec!H99</f>
        <v>420.141476199799</v>
      </c>
      <c r="I54" s="242">
        <f>NMM_fec!I99</f>
        <v>437.86493690771772</v>
      </c>
      <c r="J54" s="242">
        <f>NMM_fec!J99</f>
        <v>431.28927522230231</v>
      </c>
      <c r="K54" s="242">
        <f>NMM_fec!K99</f>
        <v>455.25107501195708</v>
      </c>
      <c r="L54" s="242">
        <f>NMM_fec!L99</f>
        <v>496.77913929197223</v>
      </c>
      <c r="M54" s="242">
        <f>NMM_fec!M99</f>
        <v>507.73022533837161</v>
      </c>
      <c r="N54" s="242">
        <f>NMM_fec!N99</f>
        <v>533.59495881188604</v>
      </c>
      <c r="O54" s="242">
        <f>NMM_fec!O99</f>
        <v>514.01288153941857</v>
      </c>
      <c r="P54" s="242">
        <f>NMM_fec!P99</f>
        <v>535.67850478215587</v>
      </c>
      <c r="Q54" s="242">
        <f>NMM_fec!Q99</f>
        <v>510.99077369692878</v>
      </c>
      <c r="R54" s="242">
        <f>NMM_fec!R99</f>
        <v>587.22352420683239</v>
      </c>
      <c r="S54" s="242">
        <f>NMM_fec!S99</f>
        <v>616.95935222958201</v>
      </c>
      <c r="T54" s="242">
        <f>NMM_fec!T99</f>
        <v>621.0372254103321</v>
      </c>
      <c r="U54" s="242">
        <f>NMM_fec!U99</f>
        <v>711.01060639202535</v>
      </c>
      <c r="V54" s="242">
        <f>NMM_fec!V99</f>
        <v>703.0913224049508</v>
      </c>
      <c r="W54" s="242">
        <f>NMM_fec!W99</f>
        <v>749.52231853756109</v>
      </c>
      <c r="X54" s="242">
        <f>NMM_fec!X99</f>
        <v>665.73585408442557</v>
      </c>
      <c r="Y54" s="242">
        <f>NMM_fec!Y99</f>
        <v>648.20344144905562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17332.882116562821</v>
      </c>
      <c r="C56" s="203">
        <f t="shared" si="11"/>
        <v>14933.310591402304</v>
      </c>
      <c r="D56" s="203">
        <f t="shared" si="11"/>
        <v>14118.186066796086</v>
      </c>
      <c r="E56" s="203">
        <f t="shared" si="11"/>
        <v>14616.989753881886</v>
      </c>
      <c r="F56" s="203">
        <f t="shared" si="11"/>
        <v>15683.516894493798</v>
      </c>
      <c r="G56" s="203">
        <f t="shared" si="11"/>
        <v>15545.580303196688</v>
      </c>
      <c r="H56" s="203">
        <f t="shared" si="11"/>
        <v>16911.151074857793</v>
      </c>
      <c r="I56" s="203">
        <f t="shared" si="11"/>
        <v>19468.813388218026</v>
      </c>
      <c r="J56" s="203">
        <f t="shared" si="11"/>
        <v>18073.130731746627</v>
      </c>
      <c r="K56" s="203">
        <f t="shared" si="11"/>
        <v>16482.806427426076</v>
      </c>
      <c r="L56" s="203">
        <f t="shared" si="11"/>
        <v>17831.064944392732</v>
      </c>
      <c r="M56" s="203">
        <f t="shared" si="11"/>
        <v>20180.71380568932</v>
      </c>
      <c r="N56" s="203">
        <f t="shared" si="11"/>
        <v>17857.225961830238</v>
      </c>
      <c r="O56" s="203">
        <f t="shared" si="11"/>
        <v>16806.778546214744</v>
      </c>
      <c r="P56" s="203">
        <f t="shared" si="11"/>
        <v>17864.5721954576</v>
      </c>
      <c r="Q56" s="203">
        <f t="shared" si="11"/>
        <v>17614.503396296353</v>
      </c>
      <c r="R56" s="203">
        <f t="shared" si="11"/>
        <v>18838.306041025127</v>
      </c>
      <c r="S56" s="203">
        <f t="shared" si="11"/>
        <v>19999.835658038181</v>
      </c>
      <c r="T56" s="203">
        <f t="shared" si="11"/>
        <v>21333.005250429385</v>
      </c>
      <c r="U56" s="203">
        <f t="shared" si="11"/>
        <v>21706.029680196021</v>
      </c>
      <c r="V56" s="203">
        <f t="shared" si="11"/>
        <v>20995.524413616065</v>
      </c>
      <c r="W56" s="203">
        <f t="shared" si="11"/>
        <v>21397.868624064522</v>
      </c>
      <c r="X56" s="203">
        <f t="shared" si="11"/>
        <v>21209.131607186388</v>
      </c>
      <c r="Y56" s="203">
        <f t="shared" si="11"/>
        <v>18426.85443480259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7888.1718465628219</v>
      </c>
      <c r="C57" s="213">
        <f>(NMM_emi!C5-NMM_emi!C46)+(NMM_emi!C48-NMM_emi!C97)+(NMM_emi!C99-NMM_emi!C128)</f>
        <v>6824.6478214023027</v>
      </c>
      <c r="D57" s="213">
        <f>(NMM_emi!D5-NMM_emi!D46)+(NMM_emi!D48-NMM_emi!D97)+(NMM_emi!D99-NMM_emi!D128)</f>
        <v>6286.6002567960859</v>
      </c>
      <c r="E57" s="213">
        <f>(NMM_emi!E5-NMM_emi!E46)+(NMM_emi!E48-NMM_emi!E97)+(NMM_emi!E99-NMM_emi!E128)</f>
        <v>6678.2619838818846</v>
      </c>
      <c r="F57" s="213">
        <f>(NMM_emi!F5-NMM_emi!F46)+(NMM_emi!F48-NMM_emi!F97)+(NMM_emi!F99-NMM_emi!F128)</f>
        <v>7013.631264493798</v>
      </c>
      <c r="G57" s="213">
        <f>(NMM_emi!G5-NMM_emi!G46)+(NMM_emi!G48-NMM_emi!G97)+(NMM_emi!G99-NMM_emi!G128)</f>
        <v>7189.7884631966881</v>
      </c>
      <c r="H57" s="213">
        <f>(NMM_emi!H5-NMM_emi!H46)+(NMM_emi!H48-NMM_emi!H97)+(NMM_emi!H99-NMM_emi!H128)</f>
        <v>7377.7508148577908</v>
      </c>
      <c r="I57" s="213">
        <f>(NMM_emi!I5-NMM_emi!I46)+(NMM_emi!I48-NMM_emi!I97)+(NMM_emi!I99-NMM_emi!I128)</f>
        <v>8665.0745182180253</v>
      </c>
      <c r="J57" s="213">
        <f>(NMM_emi!J5-NMM_emi!J46)+(NMM_emi!J48-NMM_emi!J97)+(NMM_emi!J99-NMM_emi!J128)</f>
        <v>7692.9927917466248</v>
      </c>
      <c r="K57" s="213">
        <f>(NMM_emi!K5-NMM_emi!K46)+(NMM_emi!K48-NMM_emi!K97)+(NMM_emi!K99-NMM_emi!K128)</f>
        <v>7382.521787426077</v>
      </c>
      <c r="L57" s="213">
        <f>(NMM_emi!L5-NMM_emi!L46)+(NMM_emi!L48-NMM_emi!L97)+(NMM_emi!L99-NMM_emi!L128)</f>
        <v>7981.5260243927314</v>
      </c>
      <c r="M57" s="213">
        <f>(NMM_emi!M5-NMM_emi!M46)+(NMM_emi!M48-NMM_emi!M97)+(NMM_emi!M99-NMM_emi!M128)</f>
        <v>8790.0879956893205</v>
      </c>
      <c r="N57" s="213">
        <f>(NMM_emi!N5-NMM_emi!N46)+(NMM_emi!N48-NMM_emi!N97)+(NMM_emi!N99-NMM_emi!N128)</f>
        <v>7837.1655218302376</v>
      </c>
      <c r="O57" s="213">
        <f>(NMM_emi!O5-NMM_emi!O46)+(NMM_emi!O48-NMM_emi!O97)+(NMM_emi!O99-NMM_emi!O128)</f>
        <v>7390.2871662147427</v>
      </c>
      <c r="P57" s="213">
        <f>(NMM_emi!P5-NMM_emi!P46)+(NMM_emi!P48-NMM_emi!P97)+(NMM_emi!P99-NMM_emi!P128)</f>
        <v>7763.6583154576019</v>
      </c>
      <c r="Q57" s="213">
        <f>(NMM_emi!Q5-NMM_emi!Q46)+(NMM_emi!Q48-NMM_emi!Q97)+(NMM_emi!Q99-NMM_emi!Q128)</f>
        <v>7525.9148962963527</v>
      </c>
      <c r="R57" s="213">
        <f>(NMM_emi!R5-NMM_emi!R46)+(NMM_emi!R48-NMM_emi!R97)+(NMM_emi!R99-NMM_emi!R128)</f>
        <v>8443.984731025128</v>
      </c>
      <c r="S57" s="213">
        <f>(NMM_emi!S5-NMM_emi!S46)+(NMM_emi!S48-NMM_emi!S97)+(NMM_emi!S99-NMM_emi!S128)</f>
        <v>9046.6933080381805</v>
      </c>
      <c r="T57" s="213">
        <f>(NMM_emi!T5-NMM_emi!T46)+(NMM_emi!T48-NMM_emi!T97)+(NMM_emi!T99-NMM_emi!T128)</f>
        <v>9682.3798704293877</v>
      </c>
      <c r="U57" s="213">
        <f>(NMM_emi!U5-NMM_emi!U46)+(NMM_emi!U48-NMM_emi!U97)+(NMM_emi!U99-NMM_emi!U128)</f>
        <v>9857.192490196021</v>
      </c>
      <c r="V57" s="213">
        <f>(NMM_emi!V5-NMM_emi!V46)+(NMM_emi!V48-NMM_emi!V97)+(NMM_emi!V99-NMM_emi!V128)</f>
        <v>9258.5327536160657</v>
      </c>
      <c r="W57" s="213">
        <f>(NMM_emi!W5-NMM_emi!W46)+(NMM_emi!W48-NMM_emi!W97)+(NMM_emi!W99-NMM_emi!W128)</f>
        <v>9482.2979740645224</v>
      </c>
      <c r="X57" s="213">
        <f>(NMM_emi!X5-NMM_emi!X46)+(NMM_emi!X48-NMM_emi!X97)+(NMM_emi!X99-NMM_emi!X128)</f>
        <v>8994.7813371863849</v>
      </c>
      <c r="Y57" s="213">
        <f>(NMM_emi!Y5-NMM_emi!Y46)+(NMM_emi!Y48-NMM_emi!Y97)+(NMM_emi!Y99-NMM_emi!Y128)</f>
        <v>8091.6781348025897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9444.7102699999996</v>
      </c>
      <c r="C58" s="204">
        <f>NMM_emi!C46+NMM_emi!C97+NMM_emi!C128</f>
        <v>8108.6627699999999</v>
      </c>
      <c r="D58" s="204">
        <f>NMM_emi!D46+NMM_emi!D97+NMM_emi!D128</f>
        <v>7831.5858099999996</v>
      </c>
      <c r="E58" s="204">
        <f>NMM_emi!E46+NMM_emi!E97+NMM_emi!E128</f>
        <v>7938.7277700000013</v>
      </c>
      <c r="F58" s="204">
        <f>NMM_emi!F46+NMM_emi!F97+NMM_emi!F128</f>
        <v>8669.8856300000007</v>
      </c>
      <c r="G58" s="204">
        <f>NMM_emi!G46+NMM_emi!G97+NMM_emi!G128</f>
        <v>8355.7918399999999</v>
      </c>
      <c r="H58" s="204">
        <f>NMM_emi!H46+NMM_emi!H97+NMM_emi!H128</f>
        <v>9533.4002600000003</v>
      </c>
      <c r="I58" s="204">
        <f>NMM_emi!I46+NMM_emi!I97+NMM_emi!I128</f>
        <v>10803.738869999999</v>
      </c>
      <c r="J58" s="204">
        <f>NMM_emi!J46+NMM_emi!J97+NMM_emi!J128</f>
        <v>10380.137940000001</v>
      </c>
      <c r="K58" s="204">
        <f>NMM_emi!K46+NMM_emi!K97+NMM_emi!K128</f>
        <v>9100.2846399999999</v>
      </c>
      <c r="L58" s="204">
        <f>NMM_emi!L46+NMM_emi!L97+NMM_emi!L128</f>
        <v>9849.5389200000009</v>
      </c>
      <c r="M58" s="204">
        <f>NMM_emi!M46+NMM_emi!M97+NMM_emi!M128</f>
        <v>11390.62581</v>
      </c>
      <c r="N58" s="204">
        <f>NMM_emi!N46+NMM_emi!N97+NMM_emi!N128</f>
        <v>10020.060439999999</v>
      </c>
      <c r="O58" s="204">
        <f>NMM_emi!O46+NMM_emi!O97+NMM_emi!O128</f>
        <v>9416.4913799999995</v>
      </c>
      <c r="P58" s="204">
        <f>NMM_emi!P46+NMM_emi!P97+NMM_emi!P128</f>
        <v>10100.91388</v>
      </c>
      <c r="Q58" s="204">
        <f>NMM_emi!Q46+NMM_emi!Q97+NMM_emi!Q128</f>
        <v>10088.5885</v>
      </c>
      <c r="R58" s="204">
        <f>NMM_emi!R46+NMM_emi!R97+NMM_emi!R128</f>
        <v>10394.321309999999</v>
      </c>
      <c r="S58" s="204">
        <f>NMM_emi!S46+NMM_emi!S97+NMM_emi!S128</f>
        <v>10953.14235</v>
      </c>
      <c r="T58" s="204">
        <f>NMM_emi!T46+NMM_emi!T97+NMM_emi!T128</f>
        <v>11650.625379999999</v>
      </c>
      <c r="U58" s="204">
        <f>NMM_emi!U46+NMM_emi!U97+NMM_emi!U128</f>
        <v>11848.83719</v>
      </c>
      <c r="V58" s="204">
        <f>NMM_emi!V46+NMM_emi!V97+NMM_emi!V128</f>
        <v>11736.99166</v>
      </c>
      <c r="W58" s="204">
        <f>NMM_emi!W46+NMM_emi!W97+NMM_emi!W128</f>
        <v>11915.57065</v>
      </c>
      <c r="X58" s="204">
        <f>NMM_emi!X46+NMM_emi!X97+NMM_emi!X128</f>
        <v>12214.350270000003</v>
      </c>
      <c r="Y58" s="204">
        <f>NMM_emi!Y46+NMM_emi!Y97+NMM_emi!Y128</f>
        <v>10335.176299999999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17332.882116562821</v>
      </c>
      <c r="C59" s="210">
        <f t="shared" si="12"/>
        <v>14933.310591402304</v>
      </c>
      <c r="D59" s="210">
        <f t="shared" si="12"/>
        <v>14118.186066796086</v>
      </c>
      <c r="E59" s="210">
        <f t="shared" si="12"/>
        <v>14616.989753881884</v>
      </c>
      <c r="F59" s="210">
        <f t="shared" si="12"/>
        <v>15683.516894493798</v>
      </c>
      <c r="G59" s="210">
        <f t="shared" si="12"/>
        <v>15545.580303196688</v>
      </c>
      <c r="H59" s="210">
        <f t="shared" si="12"/>
        <v>16911.151074857789</v>
      </c>
      <c r="I59" s="210">
        <f t="shared" si="12"/>
        <v>19468.813388218026</v>
      </c>
      <c r="J59" s="210">
        <f t="shared" si="12"/>
        <v>18073.130731746623</v>
      </c>
      <c r="K59" s="210">
        <f t="shared" si="12"/>
        <v>16482.806427426076</v>
      </c>
      <c r="L59" s="210">
        <f t="shared" si="12"/>
        <v>17831.064944392732</v>
      </c>
      <c r="M59" s="210">
        <f t="shared" si="12"/>
        <v>20180.71380568932</v>
      </c>
      <c r="N59" s="210">
        <f t="shared" si="12"/>
        <v>17857.225961830234</v>
      </c>
      <c r="O59" s="210">
        <f t="shared" si="12"/>
        <v>16806.778546214744</v>
      </c>
      <c r="P59" s="210">
        <f t="shared" si="12"/>
        <v>17864.5721954576</v>
      </c>
      <c r="Q59" s="210">
        <f t="shared" si="12"/>
        <v>17614.503396296353</v>
      </c>
      <c r="R59" s="210">
        <f t="shared" si="12"/>
        <v>18838.306041025127</v>
      </c>
      <c r="S59" s="210">
        <f t="shared" si="12"/>
        <v>19999.835658038181</v>
      </c>
      <c r="T59" s="210">
        <f t="shared" si="12"/>
        <v>21333.005250429385</v>
      </c>
      <c r="U59" s="210">
        <f t="shared" si="12"/>
        <v>21706.029680196021</v>
      </c>
      <c r="V59" s="210">
        <f t="shared" si="12"/>
        <v>20995.524413616062</v>
      </c>
      <c r="W59" s="210">
        <f t="shared" si="12"/>
        <v>21397.868624064522</v>
      </c>
      <c r="X59" s="210">
        <f t="shared" si="12"/>
        <v>21209.131607186388</v>
      </c>
      <c r="Y59" s="210">
        <f t="shared" si="12"/>
        <v>18426.85443480259</v>
      </c>
      <c r="DA59" s="109"/>
    </row>
    <row r="60" spans="1:105" ht="12" customHeight="1" x14ac:dyDescent="0.25">
      <c r="A60" s="51" t="s">
        <v>51</v>
      </c>
      <c r="B60" s="241">
        <f>NMM_emi!B$5</f>
        <v>12592.153104770643</v>
      </c>
      <c r="C60" s="241">
        <f>NMM_emi!C$5</f>
        <v>10253.337413288969</v>
      </c>
      <c r="D60" s="241">
        <f>NMM_emi!D$5</f>
        <v>9347.9387417095695</v>
      </c>
      <c r="E60" s="241">
        <f>NMM_emi!E$5</f>
        <v>9434.6664343521297</v>
      </c>
      <c r="F60" s="241">
        <f>NMM_emi!F$5</f>
        <v>10156.636771302457</v>
      </c>
      <c r="G60" s="241">
        <f>NMM_emi!G$5</f>
        <v>9924.1639614737232</v>
      </c>
      <c r="H60" s="241">
        <f>NMM_emi!H$5</f>
        <v>11250.050542932069</v>
      </c>
      <c r="I60" s="241">
        <f>NMM_emi!I$5</f>
        <v>13097.221399173792</v>
      </c>
      <c r="J60" s="241">
        <f>NMM_emi!J$5</f>
        <v>12101.765150254534</v>
      </c>
      <c r="K60" s="241">
        <f>NMM_emi!K$5</f>
        <v>10932.950304461507</v>
      </c>
      <c r="L60" s="241">
        <f>NMM_emi!L$5</f>
        <v>11670.074059787548</v>
      </c>
      <c r="M60" s="241">
        <f>NMM_emi!M$5</f>
        <v>13593.125475863737</v>
      </c>
      <c r="N60" s="241">
        <f>NMM_emi!N$5</f>
        <v>11632.830398223661</v>
      </c>
      <c r="O60" s="241">
        <f>NMM_emi!O$5</f>
        <v>10648.801635591992</v>
      </c>
      <c r="P60" s="241">
        <f>NMM_emi!P$5</f>
        <v>11735.892232947501</v>
      </c>
      <c r="Q60" s="241">
        <f>NMM_emi!Q$5</f>
        <v>11490.644301048647</v>
      </c>
      <c r="R60" s="241">
        <f>NMM_emi!R$5</f>
        <v>12080.606044392003</v>
      </c>
      <c r="S60" s="241">
        <f>NMM_emi!S$5</f>
        <v>13045.308186412178</v>
      </c>
      <c r="T60" s="241">
        <f>NMM_emi!T$5</f>
        <v>14322.953520722434</v>
      </c>
      <c r="U60" s="241">
        <f>NMM_emi!U$5</f>
        <v>14388.733933103016</v>
      </c>
      <c r="V60" s="241">
        <f>NMM_emi!V$5</f>
        <v>13979.059895867824</v>
      </c>
      <c r="W60" s="241">
        <f>NMM_emi!W$5</f>
        <v>13735.112933298809</v>
      </c>
      <c r="X60" s="241">
        <f>NMM_emi!X$5</f>
        <v>13698.979054020543</v>
      </c>
      <c r="Y60" s="241">
        <f>NMM_emi!Y$5</f>
        <v>11844.447588110672</v>
      </c>
      <c r="DA60" s="83"/>
    </row>
    <row r="61" spans="1:105" ht="12" customHeight="1" x14ac:dyDescent="0.25">
      <c r="A61" s="99" t="s">
        <v>52</v>
      </c>
      <c r="B61" s="282">
        <f>NMM_emi!B$48</f>
        <v>3387.4476632264614</v>
      </c>
      <c r="C61" s="282">
        <f>NMM_emi!C$48</f>
        <v>3352.3135745077216</v>
      </c>
      <c r="D61" s="282">
        <f>NMM_emi!D$48</f>
        <v>3459.283154169183</v>
      </c>
      <c r="E61" s="282">
        <f>NMM_emi!E$48</f>
        <v>3866.9968632587461</v>
      </c>
      <c r="F61" s="282">
        <f>NMM_emi!F$48</f>
        <v>4118.0396011480552</v>
      </c>
      <c r="G61" s="282">
        <f>NMM_emi!G$48</f>
        <v>4305.0402682310269</v>
      </c>
      <c r="H61" s="282">
        <f>NMM_emi!H$48</f>
        <v>4343.2758463272485</v>
      </c>
      <c r="I61" s="282">
        <f>NMM_emi!I$48</f>
        <v>4954.6185647863867</v>
      </c>
      <c r="J61" s="282">
        <f>NMM_emi!J$48</f>
        <v>4592.3087092536825</v>
      </c>
      <c r="K61" s="282">
        <f>NMM_emi!K$48</f>
        <v>4197.9767019808787</v>
      </c>
      <c r="L61" s="282">
        <f>NMM_emi!L$48</f>
        <v>4670.8586716903928</v>
      </c>
      <c r="M61" s="282">
        <f>NMM_emi!M$48</f>
        <v>5043.6040278843029</v>
      </c>
      <c r="N61" s="282">
        <f>NMM_emi!N$48</f>
        <v>4618.3274456939153</v>
      </c>
      <c r="O61" s="282">
        <f>NMM_emi!O$48</f>
        <v>4615.9350794579605</v>
      </c>
      <c r="P61" s="282">
        <f>NMM_emi!P$48</f>
        <v>4529.7722758626505</v>
      </c>
      <c r="Q61" s="282">
        <f>NMM_emi!Q$48</f>
        <v>4607.8689214696151</v>
      </c>
      <c r="R61" s="282">
        <f>NMM_emi!R$48</f>
        <v>5065.9954303584991</v>
      </c>
      <c r="S61" s="282">
        <f>NMM_emi!S$48</f>
        <v>5179.7494114027995</v>
      </c>
      <c r="T61" s="282">
        <f>NMM_emi!T$48</f>
        <v>5238.0469937887083</v>
      </c>
      <c r="U61" s="282">
        <f>NMM_emi!U$48</f>
        <v>5292.2448139770531</v>
      </c>
      <c r="V61" s="282">
        <f>NMM_emi!V$48</f>
        <v>4994.6600825094365</v>
      </c>
      <c r="W61" s="282">
        <f>NMM_emi!W$48</f>
        <v>5532.3592095323547</v>
      </c>
      <c r="X61" s="282">
        <f>NMM_emi!X$48</f>
        <v>5631.3484523146235</v>
      </c>
      <c r="Y61" s="282">
        <f>NMM_emi!Y$48</f>
        <v>4734.1731694951541</v>
      </c>
      <c r="DA61" s="94"/>
    </row>
    <row r="62" spans="1:105" ht="12" customHeight="1" x14ac:dyDescent="0.25">
      <c r="A62" s="52" t="s">
        <v>53</v>
      </c>
      <c r="B62" s="242">
        <f>NMM_emi!B$99</f>
        <v>1353.2813485657157</v>
      </c>
      <c r="C62" s="242">
        <f>NMM_emi!C$99</f>
        <v>1327.6596036056119</v>
      </c>
      <c r="D62" s="242">
        <f>NMM_emi!D$99</f>
        <v>1310.9641709173329</v>
      </c>
      <c r="E62" s="242">
        <f>NMM_emi!E$99</f>
        <v>1315.3264562710092</v>
      </c>
      <c r="F62" s="242">
        <f>NMM_emi!F$99</f>
        <v>1408.840522043286</v>
      </c>
      <c r="G62" s="242">
        <f>NMM_emi!G$99</f>
        <v>1316.3760734919379</v>
      </c>
      <c r="H62" s="242">
        <f>NMM_emi!H$99</f>
        <v>1317.824685598473</v>
      </c>
      <c r="I62" s="242">
        <f>NMM_emi!I$99</f>
        <v>1416.973424257847</v>
      </c>
      <c r="J62" s="242">
        <f>NMM_emi!J$99</f>
        <v>1379.0568722384091</v>
      </c>
      <c r="K62" s="242">
        <f>NMM_emi!K$99</f>
        <v>1351.8794209836924</v>
      </c>
      <c r="L62" s="242">
        <f>NMM_emi!L$99</f>
        <v>1490.1322129147909</v>
      </c>
      <c r="M62" s="242">
        <f>NMM_emi!M$99</f>
        <v>1543.9843019412808</v>
      </c>
      <c r="N62" s="242">
        <f>NMM_emi!N$99</f>
        <v>1606.0681179126595</v>
      </c>
      <c r="O62" s="242">
        <f>NMM_emi!O$99</f>
        <v>1542.0418311647909</v>
      </c>
      <c r="P62" s="242">
        <f>NMM_emi!P$99</f>
        <v>1598.9076866474504</v>
      </c>
      <c r="Q62" s="242">
        <f>NMM_emi!Q$99</f>
        <v>1515.9901737780899</v>
      </c>
      <c r="R62" s="242">
        <f>NMM_emi!R$99</f>
        <v>1691.7045662746243</v>
      </c>
      <c r="S62" s="242">
        <f>NMM_emi!S$99</f>
        <v>1774.7780602232028</v>
      </c>
      <c r="T62" s="242">
        <f>NMM_emi!T$99</f>
        <v>1772.004735918244</v>
      </c>
      <c r="U62" s="242">
        <f>NMM_emi!U$99</f>
        <v>2025.0509331159519</v>
      </c>
      <c r="V62" s="242">
        <f>NMM_emi!V$99</f>
        <v>2021.8044352388042</v>
      </c>
      <c r="W62" s="242">
        <f>NMM_emi!W$99</f>
        <v>2130.3964812333584</v>
      </c>
      <c r="X62" s="242">
        <f>NMM_emi!X$99</f>
        <v>1878.8041008512196</v>
      </c>
      <c r="Y62" s="242">
        <f>NMM_emi!Y$99</f>
        <v>1848.2336771967625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170.54229305758167</v>
      </c>
      <c r="C65" s="287">
        <f t="shared" si="13"/>
        <v>182.67635843586288</v>
      </c>
      <c r="D65" s="287">
        <f t="shared" si="13"/>
        <v>185.47265253233257</v>
      </c>
      <c r="E65" s="287">
        <f t="shared" si="13"/>
        <v>187.24895698255133</v>
      </c>
      <c r="F65" s="287">
        <f t="shared" si="13"/>
        <v>182.60756846380679</v>
      </c>
      <c r="G65" s="287">
        <f t="shared" si="13"/>
        <v>175.28832926274595</v>
      </c>
      <c r="H65" s="287">
        <f t="shared" si="13"/>
        <v>180.7703240757275</v>
      </c>
      <c r="I65" s="287">
        <f t="shared" si="13"/>
        <v>195.07425599796991</v>
      </c>
      <c r="J65" s="287">
        <f t="shared" si="13"/>
        <v>179.12301457426392</v>
      </c>
      <c r="K65" s="287">
        <f t="shared" si="13"/>
        <v>172.55622529525041</v>
      </c>
      <c r="L65" s="287">
        <f t="shared" si="13"/>
        <v>152.62410660667547</v>
      </c>
      <c r="M65" s="287">
        <f t="shared" si="13"/>
        <v>136.10220136266904</v>
      </c>
      <c r="N65" s="287">
        <f t="shared" si="13"/>
        <v>138.98342598316498</v>
      </c>
      <c r="O65" s="287">
        <f t="shared" si="13"/>
        <v>138.90304289403969</v>
      </c>
      <c r="P65" s="287">
        <f t="shared" si="13"/>
        <v>144.45924260048204</v>
      </c>
      <c r="Q65" s="287">
        <f t="shared" si="13"/>
        <v>161.13373223303435</v>
      </c>
      <c r="R65" s="287">
        <f t="shared" si="13"/>
        <v>143.86021739328478</v>
      </c>
      <c r="S65" s="287">
        <f t="shared" si="13"/>
        <v>136.97660108420362</v>
      </c>
      <c r="T65" s="287">
        <f t="shared" si="13"/>
        <v>150.36501600270296</v>
      </c>
      <c r="U65" s="287">
        <f t="shared" si="13"/>
        <v>156.73610739216232</v>
      </c>
      <c r="V65" s="287">
        <f t="shared" si="13"/>
        <v>149.70113653459015</v>
      </c>
      <c r="W65" s="287">
        <f t="shared" si="13"/>
        <v>154.53507474707374</v>
      </c>
      <c r="X65" s="287">
        <f t="shared" si="13"/>
        <v>157.41278938448423</v>
      </c>
      <c r="Y65" s="287">
        <f t="shared" si="13"/>
        <v>177.5322892392158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109.81877522389503</v>
      </c>
      <c r="C66" s="288">
        <f t="shared" si="14"/>
        <v>117.63236899256565</v>
      </c>
      <c r="D66" s="288">
        <f t="shared" si="14"/>
        <v>119.43301085878245</v>
      </c>
      <c r="E66" s="288">
        <f t="shared" si="14"/>
        <v>120.57684196161574</v>
      </c>
      <c r="F66" s="288">
        <f t="shared" si="14"/>
        <v>117.58807247031602</v>
      </c>
      <c r="G66" s="288">
        <f t="shared" si="14"/>
        <v>112.87493140588921</v>
      </c>
      <c r="H66" s="288">
        <f t="shared" si="14"/>
        <v>116.4049997857139</v>
      </c>
      <c r="I66" s="288">
        <f t="shared" si="14"/>
        <v>125.61585450347157</v>
      </c>
      <c r="J66" s="288">
        <f t="shared" si="14"/>
        <v>115.34423351699526</v>
      </c>
      <c r="K66" s="288">
        <f t="shared" si="14"/>
        <v>130.72418733372371</v>
      </c>
      <c r="L66" s="288">
        <f t="shared" si="14"/>
        <v>111.40807996678654</v>
      </c>
      <c r="M66" s="288">
        <f t="shared" si="14"/>
        <v>100.4746494679497</v>
      </c>
      <c r="N66" s="288">
        <f t="shared" si="14"/>
        <v>102.78978809613658</v>
      </c>
      <c r="O66" s="288">
        <f t="shared" si="14"/>
        <v>93.77823933839079</v>
      </c>
      <c r="P66" s="288">
        <f t="shared" si="14"/>
        <v>110.83618033315418</v>
      </c>
      <c r="Q66" s="288">
        <f t="shared" si="14"/>
        <v>115.10113350320059</v>
      </c>
      <c r="R66" s="288">
        <f t="shared" si="14"/>
        <v>121.45860501886213</v>
      </c>
      <c r="S66" s="288">
        <f t="shared" si="14"/>
        <v>110.98862592001237</v>
      </c>
      <c r="T66" s="288">
        <f t="shared" si="14"/>
        <v>133.08613969028525</v>
      </c>
      <c r="U66" s="288">
        <f t="shared" si="14"/>
        <v>133.21979483695739</v>
      </c>
      <c r="V66" s="288">
        <f t="shared" si="14"/>
        <v>135.00305192179229</v>
      </c>
      <c r="W66" s="288">
        <f t="shared" si="14"/>
        <v>141.03175208652002</v>
      </c>
      <c r="X66" s="288">
        <f t="shared" si="14"/>
        <v>131.43058849446132</v>
      </c>
      <c r="Y66" s="288">
        <f t="shared" si="14"/>
        <v>142.309069457232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472.09697230236372</v>
      </c>
      <c r="C67" s="289">
        <f t="shared" si="15"/>
        <v>505.68661991470907</v>
      </c>
      <c r="D67" s="289">
        <f t="shared" si="15"/>
        <v>513.42735069147045</v>
      </c>
      <c r="E67" s="289">
        <f t="shared" si="15"/>
        <v>518.34453538390528</v>
      </c>
      <c r="F67" s="289">
        <f t="shared" si="15"/>
        <v>505.49619478936194</v>
      </c>
      <c r="G67" s="289">
        <f t="shared" si="15"/>
        <v>485.23499972491601</v>
      </c>
      <c r="H67" s="289">
        <f t="shared" si="15"/>
        <v>500.41031551894019</v>
      </c>
      <c r="I67" s="289">
        <f t="shared" si="15"/>
        <v>540.0066105577888</v>
      </c>
      <c r="J67" s="289">
        <f t="shared" si="15"/>
        <v>495.85021600260939</v>
      </c>
      <c r="K67" s="289">
        <f t="shared" si="15"/>
        <v>473.59352233100458</v>
      </c>
      <c r="L67" s="289">
        <f t="shared" si="15"/>
        <v>496.60346210372569</v>
      </c>
      <c r="M67" s="289">
        <f t="shared" si="15"/>
        <v>441.76027153420063</v>
      </c>
      <c r="N67" s="289">
        <f t="shared" si="15"/>
        <v>437.41982066003243</v>
      </c>
      <c r="O67" s="289">
        <f t="shared" si="15"/>
        <v>421.44849144593456</v>
      </c>
      <c r="P67" s="289">
        <f t="shared" si="15"/>
        <v>505.38551399587419</v>
      </c>
      <c r="Q67" s="289">
        <f t="shared" si="15"/>
        <v>557.14490085091529</v>
      </c>
      <c r="R67" s="289">
        <f t="shared" si="15"/>
        <v>570.83204094450082</v>
      </c>
      <c r="S67" s="289">
        <f t="shared" si="15"/>
        <v>560.99894646627058</v>
      </c>
      <c r="T67" s="289">
        <f t="shared" si="15"/>
        <v>493.26630062078118</v>
      </c>
      <c r="U67" s="289">
        <f t="shared" si="15"/>
        <v>462.6180219869039</v>
      </c>
      <c r="V67" s="289">
        <f t="shared" si="15"/>
        <v>411.3790623516349</v>
      </c>
      <c r="W67" s="289">
        <f t="shared" si="15"/>
        <v>463.79638758488727</v>
      </c>
      <c r="X67" s="289">
        <f t="shared" si="15"/>
        <v>507.4348865557472</v>
      </c>
      <c r="Y67" s="289">
        <f t="shared" si="15"/>
        <v>475.73797340125867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9.8999999999999935E-2</v>
      </c>
      <c r="C69" s="252">
        <f t="shared" si="16"/>
        <v>0.10380812242148657</v>
      </c>
      <c r="D69" s="252">
        <f t="shared" si="16"/>
        <v>9.8956570312495717E-2</v>
      </c>
      <c r="E69" s="252">
        <f t="shared" si="16"/>
        <v>9.5290733810743822E-2</v>
      </c>
      <c r="F69" s="252">
        <f t="shared" si="16"/>
        <v>9.1569980998830208E-2</v>
      </c>
      <c r="G69" s="252">
        <f t="shared" si="16"/>
        <v>9.1589296447084953E-2</v>
      </c>
      <c r="H69" s="252">
        <f t="shared" si="16"/>
        <v>8.2979137388801791E-2</v>
      </c>
      <c r="I69" s="252">
        <f t="shared" si="16"/>
        <v>8.1335394810359049E-2</v>
      </c>
      <c r="J69" s="252">
        <f t="shared" si="16"/>
        <v>7.245420994982292E-2</v>
      </c>
      <c r="K69" s="252">
        <f t="shared" si="16"/>
        <v>8.152254161727282E-2</v>
      </c>
      <c r="L69" s="252">
        <f t="shared" si="16"/>
        <v>8.0774506438547458E-2</v>
      </c>
      <c r="M69" s="252">
        <f t="shared" si="16"/>
        <v>7.7735375393045925E-2</v>
      </c>
      <c r="N69" s="252">
        <f t="shared" si="16"/>
        <v>7.613806568036556E-2</v>
      </c>
      <c r="O69" s="252">
        <f t="shared" si="16"/>
        <v>7.3286298490648799E-2</v>
      </c>
      <c r="P69" s="252">
        <f t="shared" si="16"/>
        <v>7.4796569457879949E-2</v>
      </c>
      <c r="Q69" s="252">
        <f t="shared" si="16"/>
        <v>7.1908463483108573E-2</v>
      </c>
      <c r="R69" s="252">
        <f t="shared" si="16"/>
        <v>7.5844174066590692E-2</v>
      </c>
      <c r="S69" s="252">
        <f t="shared" si="16"/>
        <v>7.6318178644795967E-2</v>
      </c>
      <c r="T69" s="252">
        <f t="shared" si="16"/>
        <v>7.7480788910819567E-2</v>
      </c>
      <c r="U69" s="252">
        <f t="shared" si="16"/>
        <v>7.7719637912299522E-2</v>
      </c>
      <c r="V69" s="252">
        <f t="shared" si="16"/>
        <v>7.2631076632848512E-2</v>
      </c>
      <c r="W69" s="252">
        <f t="shared" si="16"/>
        <v>7.3670121415934278E-2</v>
      </c>
      <c r="X69" s="252">
        <f t="shared" si="16"/>
        <v>6.9640221994649074E-2</v>
      </c>
      <c r="Y69" s="252">
        <f t="shared" si="16"/>
        <v>6.9178431686601316E-2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9.2537312406173272E-2</v>
      </c>
      <c r="C70" s="291">
        <f t="shared" si="17"/>
        <v>9.4901097822474675E-2</v>
      </c>
      <c r="D70" s="291">
        <f t="shared" si="17"/>
        <v>8.8456111003572035E-2</v>
      </c>
      <c r="E70" s="291">
        <f t="shared" si="17"/>
        <v>8.2634291174727856E-2</v>
      </c>
      <c r="F70" s="291">
        <f t="shared" si="17"/>
        <v>7.71431825141633E-2</v>
      </c>
      <c r="G70" s="291">
        <f t="shared" si="17"/>
        <v>7.7159454824518775E-2</v>
      </c>
      <c r="H70" s="291">
        <f t="shared" si="17"/>
        <v>7.010987221963122E-2</v>
      </c>
      <c r="I70" s="291">
        <f t="shared" si="17"/>
        <v>7.0057957481145058E-2</v>
      </c>
      <c r="J70" s="291">
        <f t="shared" si="17"/>
        <v>6.2408180003672452E-2</v>
      </c>
      <c r="K70" s="291">
        <f t="shared" si="17"/>
        <v>7.0219155727887062E-2</v>
      </c>
      <c r="L70" s="291">
        <f t="shared" si="17"/>
        <v>6.9574838246331483E-2</v>
      </c>
      <c r="M70" s="291">
        <f t="shared" si="17"/>
        <v>6.7986383675352646E-2</v>
      </c>
      <c r="N70" s="291">
        <f t="shared" si="17"/>
        <v>6.6589396648203486E-2</v>
      </c>
      <c r="O70" s="291">
        <f t="shared" si="17"/>
        <v>6.4012746744676607E-2</v>
      </c>
      <c r="P70" s="291">
        <f t="shared" si="17"/>
        <v>6.533191001164855E-2</v>
      </c>
      <c r="Q70" s="291">
        <f t="shared" si="17"/>
        <v>6.2809261165378646E-2</v>
      </c>
      <c r="R70" s="291">
        <f t="shared" si="17"/>
        <v>6.6572328317910046E-2</v>
      </c>
      <c r="S70" s="291">
        <f t="shared" si="17"/>
        <v>6.6988386489718638E-2</v>
      </c>
      <c r="T70" s="291">
        <f t="shared" si="17"/>
        <v>6.8571202445889073E-2</v>
      </c>
      <c r="U70" s="291">
        <f t="shared" si="17"/>
        <v>6.9448400594080514E-2</v>
      </c>
      <c r="V70" s="291">
        <f t="shared" si="17"/>
        <v>6.4441441934574253E-2</v>
      </c>
      <c r="W70" s="291">
        <f t="shared" si="17"/>
        <v>6.5363327540030908E-2</v>
      </c>
      <c r="X70" s="291">
        <f t="shared" si="17"/>
        <v>6.2313126225668758E-2</v>
      </c>
      <c r="Y70" s="291">
        <f t="shared" si="17"/>
        <v>6.1695558523987393E-2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0.25423607930434616</v>
      </c>
      <c r="C71" s="253">
        <f t="shared" si="18"/>
        <v>0.26464433614907007</v>
      </c>
      <c r="D71" s="253">
        <f t="shared" si="18"/>
        <v>0.24900966109083608</v>
      </c>
      <c r="E71" s="253">
        <f t="shared" si="18"/>
        <v>0.23683360955569865</v>
      </c>
      <c r="F71" s="253">
        <f t="shared" si="18"/>
        <v>0.22642724579728751</v>
      </c>
      <c r="G71" s="253">
        <f t="shared" si="18"/>
        <v>0.22085380810169994</v>
      </c>
      <c r="H71" s="253">
        <f t="shared" si="18"/>
        <v>0.20365854869426073</v>
      </c>
      <c r="I71" s="253">
        <f t="shared" si="18"/>
        <v>0.20162442310155229</v>
      </c>
      <c r="J71" s="253">
        <f t="shared" si="18"/>
        <v>0.18951730776886588</v>
      </c>
      <c r="K71" s="253">
        <f t="shared" si="18"/>
        <v>0.21076438657960977</v>
      </c>
      <c r="L71" s="253">
        <f t="shared" si="18"/>
        <v>0.2089941688228743</v>
      </c>
      <c r="M71" s="253">
        <f t="shared" si="18"/>
        <v>0.20489516761031945</v>
      </c>
      <c r="N71" s="253">
        <f t="shared" si="18"/>
        <v>0.2012047356002587</v>
      </c>
      <c r="O71" s="253">
        <f t="shared" si="18"/>
        <v>0.19350708938727498</v>
      </c>
      <c r="P71" s="253">
        <f t="shared" si="18"/>
        <v>0.19608702669706582</v>
      </c>
      <c r="Q71" s="253">
        <f t="shared" si="18"/>
        <v>0.18820525327071885</v>
      </c>
      <c r="R71" s="253">
        <f t="shared" si="18"/>
        <v>0.1994378781286234</v>
      </c>
      <c r="S71" s="253">
        <f t="shared" si="18"/>
        <v>0.19966817048913962</v>
      </c>
      <c r="T71" s="253">
        <f t="shared" si="18"/>
        <v>0.20438597282399781</v>
      </c>
      <c r="U71" s="253">
        <f t="shared" si="18"/>
        <v>0.20368552994676434</v>
      </c>
      <c r="V71" s="253">
        <f t="shared" si="18"/>
        <v>0.18814788617530631</v>
      </c>
      <c r="W71" s="253">
        <f t="shared" si="18"/>
        <v>0.19040298264932079</v>
      </c>
      <c r="X71" s="253">
        <f t="shared" si="18"/>
        <v>0.18105887609691831</v>
      </c>
      <c r="Y71" s="253">
        <f t="shared" si="18"/>
        <v>0.17985825910040731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5.1798777584433464E-2</v>
      </c>
      <c r="C73" s="252">
        <f>IF(NMM_ued!C$5=0,"",NMM_ued!C$5/C$9)</f>
        <v>5.4430566149936514E-2</v>
      </c>
      <c r="D73" s="252">
        <f>IF(NMM_ued!D$5=0,"",NMM_ued!D$5/D$9)</f>
        <v>5.1884655819121106E-2</v>
      </c>
      <c r="E73" s="252">
        <f>IF(NMM_ued!E$5=0,"",NMM_ued!E$5/E$9)</f>
        <v>4.9788763004420429E-2</v>
      </c>
      <c r="F73" s="252">
        <f>IF(NMM_ued!F$5=0,"",NMM_ued!F$5/F$9)</f>
        <v>4.7903534529368332E-2</v>
      </c>
      <c r="G73" s="252">
        <f>IF(NMM_ued!G$5=0,"",NMM_ued!G$5/G$9)</f>
        <v>4.7755950696685048E-2</v>
      </c>
      <c r="H73" s="252">
        <f>IF(NMM_ued!H$5=0,"",NMM_ued!H$5/H$9)</f>
        <v>4.3720873562685711E-2</v>
      </c>
      <c r="I73" s="252">
        <f>IF(NMM_ued!I$5=0,"",NMM_ued!I$5/I$9)</f>
        <v>4.3730972135882708E-2</v>
      </c>
      <c r="J73" s="252">
        <f>IF(NMM_ued!J$5=0,"",NMM_ued!J$5/J$9)</f>
        <v>3.8990415933032027E-2</v>
      </c>
      <c r="K73" s="252">
        <f>IF(NMM_ued!K$5=0,"",NMM_ued!K$5/K$9)</f>
        <v>4.3809387053550253E-2</v>
      </c>
      <c r="L73" s="252">
        <f>IF(NMM_ued!L$5=0,"",NMM_ued!L$5/L$9)</f>
        <v>4.3429055618799679E-2</v>
      </c>
      <c r="M73" s="252">
        <f>IF(NMM_ued!M$5=0,"",NMM_ued!M$5/M$9)</f>
        <v>4.2569873499087328E-2</v>
      </c>
      <c r="N73" s="252">
        <f>IF(NMM_ued!N$5=0,"",NMM_ued!N$5/N$9)</f>
        <v>4.169315658818247E-2</v>
      </c>
      <c r="O73" s="252">
        <f>IF(NMM_ued!O$5=0,"",NMM_ued!O$5/O$9)</f>
        <v>4.0080958362925259E-2</v>
      </c>
      <c r="P73" s="252">
        <f>IF(NMM_ued!P$5=0,"",NMM_ued!P$5/P$9)</f>
        <v>4.0898052430017658E-2</v>
      </c>
      <c r="Q73" s="252">
        <f>IF(NMM_ued!Q$5=0,"",NMM_ued!Q$5/Q$9)</f>
        <v>3.9376281522075757E-2</v>
      </c>
      <c r="R73" s="252">
        <f>IF(NMM_ued!R$5=0,"",NMM_ued!R$5/R$9)</f>
        <v>4.1957023182413102E-2</v>
      </c>
      <c r="S73" s="252">
        <f>IF(NMM_ued!S$5=0,"",NMM_ued!S$5/S$9)</f>
        <v>4.2168460265539887E-2</v>
      </c>
      <c r="T73" s="252">
        <f>IF(NMM_ued!T$5=0,"",NMM_ued!T$5/T$9)</f>
        <v>4.3374478493086344E-2</v>
      </c>
      <c r="U73" s="252">
        <f>IF(NMM_ued!U$5=0,"",NMM_ued!U$5/U$9)</f>
        <v>4.407878700288563E-2</v>
      </c>
      <c r="V73" s="252">
        <f>IF(NMM_ued!V$5=0,"",NMM_ued!V$5/V$9)</f>
        <v>4.118786365973004E-2</v>
      </c>
      <c r="W73" s="252">
        <f>IF(NMM_ued!W$5=0,"",NMM_ued!W$5/W$9)</f>
        <v>4.1878648179538944E-2</v>
      </c>
      <c r="X73" s="252">
        <f>IF(NMM_ued!X$5=0,"",NMM_ued!X$5/X$9)</f>
        <v>4.0162172081737127E-2</v>
      </c>
      <c r="Y73" s="252">
        <f>IF(NMM_ued!Y$5=0,"",NMM_ued!Y$5/Y$9)</f>
        <v>3.9742030111797881E-2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3.444093625104732E-2</v>
      </c>
      <c r="C74" s="291">
        <f>IF(NMM_ued!C$48=0,"",NMM_ued!C$48/C$10)</f>
        <v>3.533254890685944E-2</v>
      </c>
      <c r="D74" s="291">
        <f>IF(NMM_ued!D$48=0,"",NMM_ued!D$48/D$10)</f>
        <v>3.29914356280121E-2</v>
      </c>
      <c r="E74" s="291">
        <f>IF(NMM_ued!E$48=0,"",NMM_ued!E$48/E$10)</f>
        <v>3.0896868459898041E-2</v>
      </c>
      <c r="F74" s="291">
        <f>IF(NMM_ued!F$48=0,"",NMM_ued!F$48/F$10)</f>
        <v>2.915423256347234E-2</v>
      </c>
      <c r="G74" s="291">
        <f>IF(NMM_ued!G$48=0,"",NMM_ued!G$48/G$10)</f>
        <v>2.9088706443697952E-2</v>
      </c>
      <c r="H74" s="291">
        <f>IF(NMM_ued!H$48=0,"",NMM_ued!H$48/H$10)</f>
        <v>2.6774328075865338E-2</v>
      </c>
      <c r="I74" s="291">
        <f>IF(NMM_ued!I$48=0,"",NMM_ued!I$48/I$10)</f>
        <v>2.724064109948577E-2</v>
      </c>
      <c r="J74" s="291">
        <f>IF(NMM_ued!J$48=0,"",NMM_ued!J$48/J$10)</f>
        <v>2.4282340235367648E-2</v>
      </c>
      <c r="K74" s="291">
        <f>IF(NMM_ued!K$48=0,"",NMM_ued!K$48/K$10)</f>
        <v>2.7332018774796633E-2</v>
      </c>
      <c r="L74" s="291">
        <f>IF(NMM_ued!L$48=0,"",NMM_ued!L$48/L$10)</f>
        <v>2.7111539678633469E-2</v>
      </c>
      <c r="M74" s="291">
        <f>IF(NMM_ued!M$48=0,"",NMM_ued!M$48/M$10)</f>
        <v>2.6534254490418883E-2</v>
      </c>
      <c r="N74" s="291">
        <f>IF(NMM_ued!N$48=0,"",NMM_ued!N$48/N$10)</f>
        <v>2.600414077177644E-2</v>
      </c>
      <c r="O74" s="291">
        <f>IF(NMM_ued!O$48=0,"",NMM_ued!O$48/O$10)</f>
        <v>2.5217606141029122E-2</v>
      </c>
      <c r="P74" s="291">
        <f>IF(NMM_ued!P$48=0,"",NMM_ued!P$48/P$10)</f>
        <v>2.5755584437133178E-2</v>
      </c>
      <c r="Q74" s="291">
        <f>IF(NMM_ued!Q$48=0,"",NMM_ued!Q$48/Q$10)</f>
        <v>2.4797069144943267E-2</v>
      </c>
      <c r="R74" s="291">
        <f>IF(NMM_ued!R$48=0,"",NMM_ued!R$48/R$10)</f>
        <v>2.6823760628748073E-2</v>
      </c>
      <c r="S74" s="291">
        <f>IF(NMM_ued!S$48=0,"",NMM_ued!S$48/S$10)</f>
        <v>2.6989927056026611E-2</v>
      </c>
      <c r="T74" s="291">
        <f>IF(NMM_ued!T$48=0,"",NMM_ued!T$48/T$10)</f>
        <v>2.7651113737953731E-2</v>
      </c>
      <c r="U74" s="291">
        <f>IF(NMM_ued!U$48=0,"",NMM_ued!U$48/U$10)</f>
        <v>2.7999373713267599E-2</v>
      </c>
      <c r="V74" s="291">
        <f>IF(NMM_ued!V$48=0,"",NMM_ued!V$48/V$10)</f>
        <v>2.6341729219439905E-2</v>
      </c>
      <c r="W74" s="291">
        <f>IF(NMM_ued!W$48=0,"",NMM_ued!W$48/W$10)</f>
        <v>2.6709693558345453E-2</v>
      </c>
      <c r="X74" s="291">
        <f>IF(NMM_ued!X$48=0,"",NMM_ued!X$48/X$10)</f>
        <v>2.5491700695182265E-2</v>
      </c>
      <c r="Y74" s="291">
        <f>IF(NMM_ued!Y$48=0,"",NMM_ued!Y$48/Y$10)</f>
        <v>2.5586281164109669E-2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9.4624117187488588E-2</v>
      </c>
      <c r="C75" s="253">
        <f>IF(NMM_ued!C$99=0,"",NMM_ued!C$99/C$11)</f>
        <v>9.9603482161983226E-2</v>
      </c>
      <c r="D75" s="253">
        <f>IF(NMM_ued!D$99=0,"",NMM_ued!D$99/D$11)</f>
        <v>9.4619736568820015E-2</v>
      </c>
      <c r="E75" s="253">
        <f>IF(NMM_ued!E$99=0,"",NMM_ued!E$99/E$11)</f>
        <v>9.0703050330733156E-2</v>
      </c>
      <c r="F75" s="253">
        <f>IF(NMM_ued!F$99=0,"",NMM_ued!F$99/F$11)</f>
        <v>8.76992114442295E-2</v>
      </c>
      <c r="G75" s="253">
        <f>IF(NMM_ued!G$99=0,"",NMM_ued!G$99/G$11)</f>
        <v>8.618556228726601E-2</v>
      </c>
      <c r="H75" s="253">
        <f>IF(NMM_ued!H$99=0,"",NMM_ued!H$99/H$11)</f>
        <v>8.0224127334049905E-2</v>
      </c>
      <c r="I75" s="253">
        <f>IF(NMM_ued!I$99=0,"",NMM_ued!I$99/I$11)</f>
        <v>7.9291524923268283E-2</v>
      </c>
      <c r="J75" s="253">
        <f>IF(NMM_ued!J$99=0,"",NMM_ued!J$99/J$11)</f>
        <v>7.6530108310533917E-2</v>
      </c>
      <c r="K75" s="253">
        <f>IF(NMM_ued!K$99=0,"",NMM_ued!K$99/K$11)</f>
        <v>8.6380704783914394E-2</v>
      </c>
      <c r="L75" s="253">
        <f>IF(NMM_ued!L$99=0,"",NMM_ued!L$99/L$11)</f>
        <v>8.5468275177606065E-2</v>
      </c>
      <c r="M75" s="253">
        <f>IF(NMM_ued!M$99=0,"",NMM_ued!M$99/M$11)</f>
        <v>8.4042248202988501E-2</v>
      </c>
      <c r="N75" s="253">
        <f>IF(NMM_ued!N$99=0,"",NMM_ued!N$99/N$11)</f>
        <v>8.4223091029579145E-2</v>
      </c>
      <c r="O75" s="253">
        <f>IF(NMM_ued!O$99=0,"",NMM_ued!O$99/O$11)</f>
        <v>8.156853339514622E-2</v>
      </c>
      <c r="P75" s="253">
        <f>IF(NMM_ued!P$99=0,"",NMM_ued!P$99/P$11)</f>
        <v>8.3500534374085958E-2</v>
      </c>
      <c r="Q75" s="253">
        <f>IF(NMM_ued!Q$99=0,"",NMM_ued!Q$99/Q$11)</f>
        <v>8.127860810448459E-2</v>
      </c>
      <c r="R75" s="253">
        <f>IF(NMM_ued!R$99=0,"",NMM_ued!R$99/R$11)</f>
        <v>8.7411595781029791E-2</v>
      </c>
      <c r="S75" s="253">
        <f>IF(NMM_ued!S$99=0,"",NMM_ued!S$99/S$11)</f>
        <v>8.8743338462312679E-2</v>
      </c>
      <c r="T75" s="253">
        <f>IF(NMM_ued!T$99=0,"",NMM_ued!T$99/T$11)</f>
        <v>9.08975179520779E-2</v>
      </c>
      <c r="U75" s="253">
        <f>IF(NMM_ued!U$99=0,"",NMM_ued!U$99/U$11)</f>
        <v>9.3270856765462429E-2</v>
      </c>
      <c r="V75" s="253">
        <f>IF(NMM_ued!V$99=0,"",NMM_ued!V$99/V$11)</f>
        <v>8.8093835341753121E-2</v>
      </c>
      <c r="W75" s="253">
        <f>IF(NMM_ued!W$99=0,"",NMM_ued!W$99/W$11)</f>
        <v>9.0139338438465097E-2</v>
      </c>
      <c r="X75" s="253">
        <f>IF(NMM_ued!X$99=0,"",NMM_ued!X$99/X$11)</f>
        <v>8.6824774354349349E-2</v>
      </c>
      <c r="Y75" s="253">
        <f>IF(NMM_ued!Y$99=0,"",NMM_ued!Y$99/Y$11)</f>
        <v>8.600483561216149E-2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6.6881580825388722</v>
      </c>
      <c r="C76" s="254">
        <f t="shared" si="19"/>
        <v>6.2988800368866569</v>
      </c>
      <c r="D76" s="254">
        <f t="shared" si="19"/>
        <v>6.2849496315177014</v>
      </c>
      <c r="E76" s="254">
        <f t="shared" si="19"/>
        <v>6.2035065988829494</v>
      </c>
      <c r="F76" s="254">
        <f t="shared" si="19"/>
        <v>6.2761356625970581</v>
      </c>
      <c r="G76" s="254">
        <f t="shared" si="19"/>
        <v>6.1669167983002815</v>
      </c>
      <c r="H76" s="254">
        <f t="shared" si="19"/>
        <v>6.5970580677544897</v>
      </c>
      <c r="I76" s="254">
        <f t="shared" si="19"/>
        <v>6.6558275071420558</v>
      </c>
      <c r="J76" s="254">
        <f t="shared" si="19"/>
        <v>6.8305233411571535</v>
      </c>
      <c r="K76" s="254">
        <f t="shared" si="19"/>
        <v>6.4578456416689329</v>
      </c>
      <c r="L76" s="254">
        <f t="shared" si="19"/>
        <v>6.5639942361416423</v>
      </c>
      <c r="M76" s="254">
        <f t="shared" si="19"/>
        <v>6.7476472835171455</v>
      </c>
      <c r="N76" s="254">
        <f t="shared" si="19"/>
        <v>6.6150414724999678</v>
      </c>
      <c r="O76" s="254">
        <f t="shared" si="19"/>
        <v>6.6005391282591654</v>
      </c>
      <c r="P76" s="254">
        <f t="shared" si="19"/>
        <v>6.7978587072321384</v>
      </c>
      <c r="Q76" s="254">
        <f t="shared" si="19"/>
        <v>6.8287447452355075</v>
      </c>
      <c r="R76" s="254">
        <f t="shared" si="19"/>
        <v>6.6229906983216562</v>
      </c>
      <c r="S76" s="254">
        <f t="shared" si="19"/>
        <v>6.6782065848399945</v>
      </c>
      <c r="T76" s="254">
        <f t="shared" si="19"/>
        <v>6.865336059249791</v>
      </c>
      <c r="U76" s="254">
        <f t="shared" si="19"/>
        <v>6.8669352037119475</v>
      </c>
      <c r="V76" s="254">
        <f t="shared" si="19"/>
        <v>7.0246469114439662</v>
      </c>
      <c r="W76" s="254">
        <f t="shared" si="19"/>
        <v>6.6521829286294905</v>
      </c>
      <c r="X76" s="254">
        <f t="shared" si="19"/>
        <v>7.1220723628428662</v>
      </c>
      <c r="Y76" s="254">
        <f t="shared" si="19"/>
        <v>6.9281339735349992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8.4536398846706149</v>
      </c>
      <c r="C77" s="255">
        <f t="shared" si="20"/>
        <v>8.2876334022313785</v>
      </c>
      <c r="D77" s="255">
        <f t="shared" si="20"/>
        <v>8.6285224642446501</v>
      </c>
      <c r="E77" s="255">
        <f t="shared" si="20"/>
        <v>8.4961356191137671</v>
      </c>
      <c r="F77" s="255">
        <f t="shared" si="20"/>
        <v>8.8265418183940074</v>
      </c>
      <c r="G77" s="255">
        <f t="shared" si="20"/>
        <v>8.5681758676185318</v>
      </c>
      <c r="H77" s="255">
        <f t="shared" si="20"/>
        <v>9.2302285889426674</v>
      </c>
      <c r="I77" s="255">
        <f t="shared" si="20"/>
        <v>9.4058371037264319</v>
      </c>
      <c r="J77" s="255">
        <f t="shared" si="20"/>
        <v>9.7068861686582686</v>
      </c>
      <c r="K77" s="255">
        <f t="shared" si="20"/>
        <v>8.9150792338916567</v>
      </c>
      <c r="L77" s="255">
        <f t="shared" si="20"/>
        <v>9.3084977954002266</v>
      </c>
      <c r="M77" s="255">
        <f t="shared" si="20"/>
        <v>9.4256191994360634</v>
      </c>
      <c r="N77" s="255">
        <f t="shared" si="20"/>
        <v>9.7099458928080207</v>
      </c>
      <c r="O77" s="255">
        <f t="shared" si="20"/>
        <v>9.9940936218773082</v>
      </c>
      <c r="P77" s="255">
        <f t="shared" si="20"/>
        <v>10.061247655287657</v>
      </c>
      <c r="Q77" s="255">
        <f t="shared" si="20"/>
        <v>10.46795563575721</v>
      </c>
      <c r="R77" s="255">
        <f t="shared" si="20"/>
        <v>10.092376633922303</v>
      </c>
      <c r="S77" s="255">
        <f t="shared" si="20"/>
        <v>9.9698553376815493</v>
      </c>
      <c r="T77" s="255">
        <f t="shared" si="20"/>
        <v>9.8391594131374163</v>
      </c>
      <c r="U77" s="255">
        <f t="shared" si="20"/>
        <v>9.9252881303032687</v>
      </c>
      <c r="V77" s="255">
        <f t="shared" si="20"/>
        <v>10.292334143940915</v>
      </c>
      <c r="W77" s="255">
        <f t="shared" si="20"/>
        <v>9.6476457082012406</v>
      </c>
      <c r="X77" s="255">
        <f t="shared" si="20"/>
        <v>10.433922035035076</v>
      </c>
      <c r="Y77" s="255">
        <f t="shared" si="20"/>
        <v>10.200530361324471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4.8818384231797651</v>
      </c>
      <c r="C78" s="293">
        <f t="shared" si="21"/>
        <v>4.6840861918134733</v>
      </c>
      <c r="D78" s="293">
        <f t="shared" si="21"/>
        <v>4.6351383975544351</v>
      </c>
      <c r="E78" s="293">
        <f t="shared" si="21"/>
        <v>4.6725268513709048</v>
      </c>
      <c r="F78" s="293">
        <f t="shared" si="21"/>
        <v>4.5718710337755555</v>
      </c>
      <c r="G78" s="293">
        <f t="shared" si="21"/>
        <v>4.5772679634603346</v>
      </c>
      <c r="H78" s="293">
        <f t="shared" si="21"/>
        <v>4.6981256257394337</v>
      </c>
      <c r="I78" s="293">
        <f t="shared" si="21"/>
        <v>4.525773777231147</v>
      </c>
      <c r="J78" s="293">
        <f t="shared" si="21"/>
        <v>4.744475463935248</v>
      </c>
      <c r="K78" s="293">
        <f t="shared" si="21"/>
        <v>4.8209685353080873</v>
      </c>
      <c r="L78" s="293">
        <f t="shared" si="21"/>
        <v>4.8351779541473388</v>
      </c>
      <c r="M78" s="293">
        <f t="shared" si="21"/>
        <v>4.8454218812310303</v>
      </c>
      <c r="N78" s="293">
        <f t="shared" si="21"/>
        <v>4.7716860382706425</v>
      </c>
      <c r="O78" s="293">
        <f t="shared" si="21"/>
        <v>4.7746875807979787</v>
      </c>
      <c r="P78" s="293">
        <f t="shared" si="21"/>
        <v>4.8925711985184677</v>
      </c>
      <c r="Q78" s="293">
        <f t="shared" si="21"/>
        <v>4.7465807866438423</v>
      </c>
      <c r="R78" s="293">
        <f t="shared" si="21"/>
        <v>4.7785469534471758</v>
      </c>
      <c r="S78" s="293">
        <f t="shared" si="21"/>
        <v>4.8437986657767755</v>
      </c>
      <c r="T78" s="293">
        <f t="shared" si="21"/>
        <v>5.0825011849834647</v>
      </c>
      <c r="U78" s="293">
        <f t="shared" si="21"/>
        <v>5.2910085440648436</v>
      </c>
      <c r="V78" s="293">
        <f t="shared" si="21"/>
        <v>5.3848197968842664</v>
      </c>
      <c r="W78" s="293">
        <f t="shared" si="21"/>
        <v>5.3018796778323072</v>
      </c>
      <c r="X78" s="293">
        <f t="shared" si="21"/>
        <v>5.6354009099257318</v>
      </c>
      <c r="Y78" s="293">
        <f t="shared" si="21"/>
        <v>5.5673197130627283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3.3157599010487089</v>
      </c>
      <c r="C79" s="256">
        <f t="shared" si="22"/>
        <v>3.1768152026652103</v>
      </c>
      <c r="D79" s="256">
        <f t="shared" si="22"/>
        <v>3.1464046136314407</v>
      </c>
      <c r="E79" s="256">
        <f t="shared" si="22"/>
        <v>3.1453759846311784</v>
      </c>
      <c r="F79" s="256">
        <f t="shared" si="22"/>
        <v>3.1483429785720642</v>
      </c>
      <c r="G79" s="256">
        <f t="shared" si="22"/>
        <v>3.1192427408810697</v>
      </c>
      <c r="H79" s="256">
        <f t="shared" si="22"/>
        <v>3.1366212579587818</v>
      </c>
      <c r="I79" s="256">
        <f t="shared" si="22"/>
        <v>3.2360970354574916</v>
      </c>
      <c r="J79" s="256">
        <f t="shared" si="22"/>
        <v>3.1975218292353609</v>
      </c>
      <c r="K79" s="256">
        <f t="shared" si="22"/>
        <v>2.9695249395032963</v>
      </c>
      <c r="L79" s="256">
        <f t="shared" si="22"/>
        <v>2.9995869291906696</v>
      </c>
      <c r="M79" s="256">
        <f t="shared" si="22"/>
        <v>3.0409540832679567</v>
      </c>
      <c r="N79" s="256">
        <f t="shared" si="22"/>
        <v>3.0099012207475968</v>
      </c>
      <c r="O79" s="256">
        <f t="shared" si="22"/>
        <v>3.0000061993515135</v>
      </c>
      <c r="P79" s="256">
        <f t="shared" si="22"/>
        <v>2.984827041543654</v>
      </c>
      <c r="Q79" s="256">
        <f t="shared" si="22"/>
        <v>2.966766234955998</v>
      </c>
      <c r="R79" s="256">
        <f t="shared" si="22"/>
        <v>2.8808528550684742</v>
      </c>
      <c r="S79" s="256">
        <f t="shared" si="22"/>
        <v>2.8766531438569958</v>
      </c>
      <c r="T79" s="256">
        <f t="shared" si="22"/>
        <v>2.8532987450912368</v>
      </c>
      <c r="U79" s="256">
        <f t="shared" si="22"/>
        <v>2.8481304145263517</v>
      </c>
      <c r="V79" s="256">
        <f t="shared" si="22"/>
        <v>2.8755929291278188</v>
      </c>
      <c r="W79" s="256">
        <f t="shared" si="22"/>
        <v>2.8423389518141442</v>
      </c>
      <c r="X79" s="256">
        <f t="shared" si="22"/>
        <v>2.8221464854632243</v>
      </c>
      <c r="Y79" s="256">
        <f t="shared" si="22"/>
        <v>2.8513172856118216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PL: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1489.553999999999</v>
      </c>
      <c r="C5" s="223">
        <v>1237.185203019277</v>
      </c>
      <c r="D5" s="223">
        <v>1083.3765317812031</v>
      </c>
      <c r="E5" s="223">
        <v>1110.465611345345</v>
      </c>
      <c r="F5" s="223">
        <v>1150.692647276265</v>
      </c>
      <c r="G5" s="223">
        <v>1158.2586672829441</v>
      </c>
      <c r="H5" s="223">
        <v>1218.826861602219</v>
      </c>
      <c r="I5" s="223">
        <v>1392.4567536880791</v>
      </c>
      <c r="J5" s="223">
        <v>1246.7195906066031</v>
      </c>
      <c r="K5" s="223">
        <v>1226.343593548635</v>
      </c>
      <c r="L5" s="223">
        <v>1253.701114432695</v>
      </c>
      <c r="M5" s="223">
        <v>1442.146684291788</v>
      </c>
      <c r="N5" s="223">
        <v>1198.032463480552</v>
      </c>
      <c r="O5" s="223">
        <v>1065.509493755543</v>
      </c>
      <c r="P5" s="223">
        <v>1166.4450210386919</v>
      </c>
      <c r="Q5" s="223">
        <v>1097.6970767623491</v>
      </c>
      <c r="R5" s="223">
        <v>1197.0030927885609</v>
      </c>
      <c r="S5" s="223">
        <v>1308.4751728650269</v>
      </c>
      <c r="T5" s="223">
        <v>1455.7090620564779</v>
      </c>
      <c r="U5" s="223">
        <v>1449.7044059781231</v>
      </c>
      <c r="V5" s="223">
        <v>1358.2011330342671</v>
      </c>
      <c r="W5" s="223">
        <v>1423.6750963629299</v>
      </c>
      <c r="X5" s="223">
        <v>1312.9271052651191</v>
      </c>
      <c r="Y5" s="223">
        <v>1161.159975859603</v>
      </c>
      <c r="DA5" s="89" t="s">
        <v>1439</v>
      </c>
    </row>
    <row r="6" spans="1:105" ht="12" customHeight="1" x14ac:dyDescent="0.25">
      <c r="A6" s="55" t="s">
        <v>91</v>
      </c>
      <c r="B6" s="259">
        <v>7.1857110594276721</v>
      </c>
      <c r="C6" s="259">
        <v>5.9682666059076981</v>
      </c>
      <c r="D6" s="259">
        <v>5.2262829853398012</v>
      </c>
      <c r="E6" s="259">
        <v>5.3569625703790953</v>
      </c>
      <c r="F6" s="259">
        <v>5.5510205615475838</v>
      </c>
      <c r="G6" s="259">
        <v>5.5875195630191001</v>
      </c>
      <c r="H6" s="259">
        <v>5.8797047028458422</v>
      </c>
      <c r="I6" s="259">
        <v>6.7173072575761799</v>
      </c>
      <c r="J6" s="259">
        <v>6.0142611481203891</v>
      </c>
      <c r="K6" s="259">
        <v>5.915965935320763</v>
      </c>
      <c r="L6" s="259">
        <v>6.0479404997711708</v>
      </c>
      <c r="M6" s="259">
        <v>6.9570149042146516</v>
      </c>
      <c r="N6" s="259">
        <v>5.7793910945056552</v>
      </c>
      <c r="O6" s="259">
        <v>5.1400911636666082</v>
      </c>
      <c r="P6" s="259">
        <v>5.6270110972088707</v>
      </c>
      <c r="Q6" s="259">
        <v>5.2953662803717076</v>
      </c>
      <c r="R6" s="259">
        <v>5.7744253394104774</v>
      </c>
      <c r="S6" s="259">
        <v>6.3121743291232431</v>
      </c>
      <c r="T6" s="259">
        <v>7.0224407483908102</v>
      </c>
      <c r="U6" s="259">
        <v>6.9934738740171927</v>
      </c>
      <c r="V6" s="259">
        <v>6.5520557848669556</v>
      </c>
      <c r="W6" s="259">
        <v>6.8679066921825616</v>
      </c>
      <c r="X6" s="259">
        <v>6.3336507575615828</v>
      </c>
      <c r="Y6" s="259">
        <v>5.6015156753624016</v>
      </c>
      <c r="DA6" s="67" t="s">
        <v>1440</v>
      </c>
    </row>
    <row r="7" spans="1:105" ht="12" customHeight="1" x14ac:dyDescent="0.25">
      <c r="A7" s="173" t="s">
        <v>92</v>
      </c>
      <c r="B7" s="224">
        <v>2.8731408356716108</v>
      </c>
      <c r="C7" s="224">
        <v>2.3863568075299679</v>
      </c>
      <c r="D7" s="224">
        <v>2.08968144415641</v>
      </c>
      <c r="E7" s="224">
        <v>2.1419324808401661</v>
      </c>
      <c r="F7" s="224">
        <v>2.219524793459398</v>
      </c>
      <c r="G7" s="224">
        <v>2.2341185853224128</v>
      </c>
      <c r="H7" s="224">
        <v>2.3509461407125252</v>
      </c>
      <c r="I7" s="224">
        <v>2.685853860234757</v>
      </c>
      <c r="J7" s="224">
        <v>2.404747304497687</v>
      </c>
      <c r="K7" s="224">
        <v>2.365444862817248</v>
      </c>
      <c r="L7" s="224">
        <v>2.4182136851726859</v>
      </c>
      <c r="M7" s="224">
        <v>2.7816987700124942</v>
      </c>
      <c r="N7" s="224">
        <v>2.310836662038509</v>
      </c>
      <c r="O7" s="224">
        <v>2.055218432701857</v>
      </c>
      <c r="P7" s="224">
        <v>2.2499089140185662</v>
      </c>
      <c r="Q7" s="224">
        <v>2.117303767734048</v>
      </c>
      <c r="R7" s="224">
        <v>2.3088511502880489</v>
      </c>
      <c r="S7" s="224">
        <v>2.5238651647546919</v>
      </c>
      <c r="T7" s="224">
        <v>2.807858695322067</v>
      </c>
      <c r="U7" s="224">
        <v>2.7962765555788578</v>
      </c>
      <c r="V7" s="224">
        <v>2.619779570513237</v>
      </c>
      <c r="W7" s="224">
        <v>2.746069666550675</v>
      </c>
      <c r="X7" s="224">
        <v>2.5324523182096899</v>
      </c>
      <c r="Y7" s="224">
        <v>2.2397148028131548</v>
      </c>
      <c r="DA7" s="177" t="s">
        <v>1441</v>
      </c>
    </row>
    <row r="8" spans="1:105" ht="12" customHeight="1" x14ac:dyDescent="0.25">
      <c r="A8" s="173" t="s">
        <v>93</v>
      </c>
      <c r="B8" s="224">
        <v>9.0915367856737497</v>
      </c>
      <c r="C8" s="224">
        <v>7.4571193081969156</v>
      </c>
      <c r="D8" s="224">
        <v>6.5622850253432681</v>
      </c>
      <c r="E8" s="224">
        <v>6.584651078144784</v>
      </c>
      <c r="F8" s="224">
        <v>7.0492052506938983</v>
      </c>
      <c r="G8" s="224">
        <v>7.1489407695191183</v>
      </c>
      <c r="H8" s="224">
        <v>8.0563050184841067</v>
      </c>
      <c r="I8" s="224">
        <v>9.2894416988629676</v>
      </c>
      <c r="J8" s="224">
        <v>8.9448358292356094</v>
      </c>
      <c r="K8" s="224">
        <v>9.2554277914000362</v>
      </c>
      <c r="L8" s="224">
        <v>9.178771250975629</v>
      </c>
      <c r="M8" s="224">
        <v>10.88861870641807</v>
      </c>
      <c r="N8" s="224">
        <v>8.9543853298787752</v>
      </c>
      <c r="O8" s="224">
        <v>8.0540000979700466</v>
      </c>
      <c r="P8" s="224">
        <v>8.8264149149573363</v>
      </c>
      <c r="Q8" s="224">
        <v>8.8467538665653542</v>
      </c>
      <c r="R8" s="224">
        <v>9.4564604576303175</v>
      </c>
      <c r="S8" s="224">
        <v>10.525474397845381</v>
      </c>
      <c r="T8" s="224">
        <v>11.99482996246225</v>
      </c>
      <c r="U8" s="224">
        <v>11.242169340514129</v>
      </c>
      <c r="V8" s="224">
        <v>10.79027063707421</v>
      </c>
      <c r="W8" s="224">
        <v>11.39242718389762</v>
      </c>
      <c r="X8" s="224">
        <v>11.10916916709991</v>
      </c>
      <c r="Y8" s="224">
        <v>8.6349179772225497</v>
      </c>
      <c r="DA8" s="177" t="s">
        <v>1442</v>
      </c>
    </row>
    <row r="9" spans="1:105" ht="12" customHeight="1" x14ac:dyDescent="0.25">
      <c r="A9" s="173" t="s">
        <v>94</v>
      </c>
      <c r="B9" s="224">
        <v>1.4337114475871611</v>
      </c>
      <c r="C9" s="224">
        <v>1.1908038166822099</v>
      </c>
      <c r="D9" s="224">
        <v>1.0427613471294339</v>
      </c>
      <c r="E9" s="224">
        <v>1.068834872141404</v>
      </c>
      <c r="F9" s="224">
        <v>1.107553818830612</v>
      </c>
      <c r="G9" s="224">
        <v>1.1148361929481401</v>
      </c>
      <c r="H9" s="224">
        <v>1.1731337192917359</v>
      </c>
      <c r="I9" s="224">
        <v>1.340254323128093</v>
      </c>
      <c r="J9" s="224">
        <v>1.1999807653726731</v>
      </c>
      <c r="K9" s="224">
        <v>1.180368653130984</v>
      </c>
      <c r="L9" s="224">
        <v>1.2067005557468891</v>
      </c>
      <c r="M9" s="224">
        <v>1.388081405822833</v>
      </c>
      <c r="N9" s="224">
        <v>1.1531188916098729</v>
      </c>
      <c r="O9" s="224">
        <v>1.025564134438963</v>
      </c>
      <c r="P9" s="224">
        <v>1.122715644846831</v>
      </c>
      <c r="Q9" s="224">
        <v>1.0565450228304401</v>
      </c>
      <c r="R9" s="224">
        <v>1.152128111453673</v>
      </c>
      <c r="S9" s="224">
        <v>1.2594211651408369</v>
      </c>
      <c r="T9" s="224">
        <v>1.401135337575397</v>
      </c>
      <c r="U9" s="224">
        <v>1.395355792719388</v>
      </c>
      <c r="V9" s="224">
        <v>1.3072829266727599</v>
      </c>
      <c r="W9" s="224">
        <v>1.3703023074694669</v>
      </c>
      <c r="X9" s="224">
        <v>1.2637061970674881</v>
      </c>
      <c r="Y9" s="224">
        <v>1.117628733077064</v>
      </c>
      <c r="DA9" s="177" t="s">
        <v>1443</v>
      </c>
    </row>
    <row r="10" spans="1:105" ht="12" customHeight="1" x14ac:dyDescent="0.25">
      <c r="A10" s="56" t="s">
        <v>95</v>
      </c>
      <c r="B10" s="260">
        <v>5.7439457275015302</v>
      </c>
      <c r="C10" s="260">
        <v>4.7884555689944399</v>
      </c>
      <c r="D10" s="260">
        <v>4.2179860343692983</v>
      </c>
      <c r="E10" s="260">
        <v>4.2870041753748183</v>
      </c>
      <c r="F10" s="260">
        <v>4.4533802948599162</v>
      </c>
      <c r="G10" s="260">
        <v>4.4537500883753562</v>
      </c>
      <c r="H10" s="260">
        <v>4.7247584910766864</v>
      </c>
      <c r="I10" s="260">
        <v>5.4139744385877551</v>
      </c>
      <c r="J10" s="260">
        <v>4.8878128261236382</v>
      </c>
      <c r="K10" s="260">
        <v>4.7986937790591302</v>
      </c>
      <c r="L10" s="260">
        <v>4.8436100212885727</v>
      </c>
      <c r="M10" s="260">
        <v>5.6167936221603476</v>
      </c>
      <c r="N10" s="260">
        <v>4.6179831007004148</v>
      </c>
      <c r="O10" s="260">
        <v>4.1025872413578917</v>
      </c>
      <c r="P10" s="260">
        <v>4.4581016901424579</v>
      </c>
      <c r="Q10" s="260">
        <v>4.2542569515597304</v>
      </c>
      <c r="R10" s="260">
        <v>4.5510541946431076</v>
      </c>
      <c r="S10" s="260">
        <v>4.9926145372382003</v>
      </c>
      <c r="T10" s="260">
        <v>5.5795456995027219</v>
      </c>
      <c r="U10" s="260">
        <v>5.4067757749970706</v>
      </c>
      <c r="V10" s="260">
        <v>5.0732002858174878</v>
      </c>
      <c r="W10" s="260">
        <v>5.369011337886648</v>
      </c>
      <c r="X10" s="260">
        <v>5.0012106183986624</v>
      </c>
      <c r="Y10" s="260">
        <v>4.191307847244425</v>
      </c>
      <c r="DA10" s="68" t="s">
        <v>1444</v>
      </c>
    </row>
    <row r="11" spans="1:105" ht="12" customHeight="1" x14ac:dyDescent="0.25">
      <c r="A11" s="37" t="s">
        <v>159</v>
      </c>
      <c r="B11" s="226">
        <v>0.25946056649837851</v>
      </c>
      <c r="C11" s="226">
        <v>0.2370897898447217</v>
      </c>
      <c r="D11" s="226">
        <v>0.2190855983733497</v>
      </c>
      <c r="E11" s="226">
        <v>0.22249139787181979</v>
      </c>
      <c r="F11" s="226">
        <v>0.25865488589959962</v>
      </c>
      <c r="G11" s="226">
        <v>0.2011846614451028</v>
      </c>
      <c r="H11" s="226">
        <v>0.17111600053102541</v>
      </c>
      <c r="I11" s="226">
        <v>0.18305152293982049</v>
      </c>
      <c r="J11" s="226">
        <v>0.19942427849237529</v>
      </c>
      <c r="K11" s="226">
        <v>0.1669801332521588</v>
      </c>
      <c r="L11" s="226">
        <v>0.16407034272682089</v>
      </c>
      <c r="M11" s="226">
        <v>0.2079623456227454</v>
      </c>
      <c r="N11" s="226">
        <v>0.14446267857535461</v>
      </c>
      <c r="O11" s="226">
        <v>0.1046312548814857</v>
      </c>
      <c r="P11" s="226">
        <v>9.932672957444659E-2</v>
      </c>
      <c r="Q11" s="226">
        <v>8.9877137145449718E-2</v>
      </c>
      <c r="R11" s="226">
        <v>8.5427336696670741E-2</v>
      </c>
      <c r="S11" s="226">
        <v>7.4508115479798756E-2</v>
      </c>
      <c r="T11" s="226">
        <v>0.1101529646636322</v>
      </c>
      <c r="U11" s="226">
        <v>0.1224095156333264</v>
      </c>
      <c r="V11" s="226">
        <v>6.8585955577090699E-2</v>
      </c>
      <c r="W11" s="226">
        <v>7.5557054100944696E-2</v>
      </c>
      <c r="X11" s="226">
        <v>6.3097309798963122E-2</v>
      </c>
      <c r="Y11" s="226">
        <v>9.5932885101477156E-2</v>
      </c>
      <c r="DA11" s="69" t="s">
        <v>1445</v>
      </c>
    </row>
    <row r="12" spans="1:105" ht="12" customHeight="1" x14ac:dyDescent="0.25">
      <c r="A12" s="37" t="s">
        <v>35</v>
      </c>
      <c r="B12" s="226">
        <v>4.4423480793773891</v>
      </c>
      <c r="C12" s="226">
        <v>3.8186350114495111</v>
      </c>
      <c r="D12" s="226">
        <v>3.3864939693842122</v>
      </c>
      <c r="E12" s="226">
        <v>3.473967898991563</v>
      </c>
      <c r="F12" s="226">
        <v>3.5373988792756559</v>
      </c>
      <c r="G12" s="226">
        <v>3.5736816428534328</v>
      </c>
      <c r="H12" s="226">
        <v>3.732894203639967</v>
      </c>
      <c r="I12" s="226">
        <v>4.2040182194645146</v>
      </c>
      <c r="J12" s="226">
        <v>3.6098502756482218</v>
      </c>
      <c r="K12" s="226">
        <v>3.470189158373612</v>
      </c>
      <c r="L12" s="226">
        <v>3.5316194797837301</v>
      </c>
      <c r="M12" s="226">
        <v>3.9570191405197721</v>
      </c>
      <c r="N12" s="226">
        <v>3.285875820062075</v>
      </c>
      <c r="O12" s="226">
        <v>2.9078773850099071</v>
      </c>
      <c r="P12" s="226">
        <v>3.1285859415236579</v>
      </c>
      <c r="Q12" s="226">
        <v>2.825633472704125</v>
      </c>
      <c r="R12" s="226">
        <v>3.0156745833630318</v>
      </c>
      <c r="S12" s="226">
        <v>3.2198554540182012</v>
      </c>
      <c r="T12" s="226">
        <v>3.4082135801050462</v>
      </c>
      <c r="U12" s="226">
        <v>3.5121387223878262</v>
      </c>
      <c r="V12" s="226">
        <v>3.2217786697982169</v>
      </c>
      <c r="W12" s="226">
        <v>3.5159809147249321</v>
      </c>
      <c r="X12" s="226">
        <v>2.9970512807440222</v>
      </c>
      <c r="Y12" s="226">
        <v>2.78239831136016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1448</v>
      </c>
    </row>
    <row r="15" spans="1:105" ht="12" customHeight="1" x14ac:dyDescent="0.25">
      <c r="A15" s="37" t="s">
        <v>40</v>
      </c>
      <c r="B15" s="226">
        <v>1.0421370816257629</v>
      </c>
      <c r="C15" s="226">
        <v>0.73273076770020706</v>
      </c>
      <c r="D15" s="226">
        <v>0.61240646661173603</v>
      </c>
      <c r="E15" s="226">
        <v>0.59054487851143544</v>
      </c>
      <c r="F15" s="226">
        <v>0.65732652968466065</v>
      </c>
      <c r="G15" s="226">
        <v>0.6788837840768206</v>
      </c>
      <c r="H15" s="226">
        <v>0.8207482869056939</v>
      </c>
      <c r="I15" s="226">
        <v>1.026904696183419</v>
      </c>
      <c r="J15" s="226">
        <v>1.078538271983041</v>
      </c>
      <c r="K15" s="226">
        <v>1.1615244874333599</v>
      </c>
      <c r="L15" s="226">
        <v>1.147920198778023</v>
      </c>
      <c r="M15" s="226">
        <v>1.4518121360178311</v>
      </c>
      <c r="N15" s="226">
        <v>1.1876446020629861</v>
      </c>
      <c r="O15" s="226">
        <v>1.0900786014664989</v>
      </c>
      <c r="P15" s="226">
        <v>1.2301890190443541</v>
      </c>
      <c r="Q15" s="226">
        <v>1.3387463417101559</v>
      </c>
      <c r="R15" s="226">
        <v>1.449952274583405</v>
      </c>
      <c r="S15" s="226">
        <v>1.6982509677402009</v>
      </c>
      <c r="T15" s="226">
        <v>2.061179154734043</v>
      </c>
      <c r="U15" s="226">
        <v>1.7722275369759179</v>
      </c>
      <c r="V15" s="226">
        <v>1.78283566044218</v>
      </c>
      <c r="W15" s="226">
        <v>1.7774733690607709</v>
      </c>
      <c r="X15" s="226">
        <v>1.9410620278556769</v>
      </c>
      <c r="Y15" s="226">
        <v>1.3129766507827869</v>
      </c>
      <c r="DA15" s="69" t="s">
        <v>1449</v>
      </c>
    </row>
    <row r="16" spans="1:105" ht="12" customHeight="1" x14ac:dyDescent="0.25">
      <c r="A16" s="57" t="s">
        <v>1450</v>
      </c>
      <c r="B16" s="261">
        <v>36.024036952636088</v>
      </c>
      <c r="C16" s="261">
        <v>29.54786939233551</v>
      </c>
      <c r="D16" s="261">
        <v>26.002204447900429</v>
      </c>
      <c r="E16" s="261">
        <v>26.090827035214371</v>
      </c>
      <c r="F16" s="261">
        <v>27.93156277361906</v>
      </c>
      <c r="G16" s="261">
        <v>28.326751848948071</v>
      </c>
      <c r="H16" s="261">
        <v>31.922065161184019</v>
      </c>
      <c r="I16" s="261">
        <v>36.808209537965197</v>
      </c>
      <c r="J16" s="261">
        <v>35.442753413857211</v>
      </c>
      <c r="K16" s="261">
        <v>36.673433835217232</v>
      </c>
      <c r="L16" s="261">
        <v>36.36969222254934</v>
      </c>
      <c r="M16" s="261">
        <v>43.144741300642544</v>
      </c>
      <c r="N16" s="261">
        <v>35.480592073278437</v>
      </c>
      <c r="O16" s="261">
        <v>31.912932212186639</v>
      </c>
      <c r="P16" s="261">
        <v>34.973525879228767</v>
      </c>
      <c r="Q16" s="261">
        <v>35.05411634061916</v>
      </c>
      <c r="R16" s="261">
        <v>37.469999736856479</v>
      </c>
      <c r="S16" s="261">
        <v>41.705829013362738</v>
      </c>
      <c r="T16" s="261">
        <v>47.527960123224048</v>
      </c>
      <c r="U16" s="261">
        <v>44.545639895407497</v>
      </c>
      <c r="V16" s="261">
        <v>42.755049814177163</v>
      </c>
      <c r="W16" s="261">
        <v>45.141017138009623</v>
      </c>
      <c r="X16" s="261">
        <v>44.018643934798177</v>
      </c>
      <c r="Y16" s="261">
        <v>34.214744066659406</v>
      </c>
      <c r="DA16" s="70" t="s">
        <v>1451</v>
      </c>
    </row>
    <row r="17" spans="1:105" ht="12" customHeight="1" x14ac:dyDescent="0.25">
      <c r="A17" s="57" t="s">
        <v>1452</v>
      </c>
      <c r="B17" s="261">
        <v>523.16814038734788</v>
      </c>
      <c r="C17" s="261">
        <v>432.36951033793332</v>
      </c>
      <c r="D17" s="261">
        <v>379.40951718478777</v>
      </c>
      <c r="E17" s="261">
        <v>389.84850223847712</v>
      </c>
      <c r="F17" s="261">
        <v>402.3604872999108</v>
      </c>
      <c r="G17" s="261">
        <v>405.83103049866139</v>
      </c>
      <c r="H17" s="261">
        <v>424.86152697105848</v>
      </c>
      <c r="I17" s="261">
        <v>485.73363022317392</v>
      </c>
      <c r="J17" s="261">
        <v>432.47540396064392</v>
      </c>
      <c r="K17" s="261">
        <v>424.22961261274941</v>
      </c>
      <c r="L17" s="261">
        <v>432.67355739260012</v>
      </c>
      <c r="M17" s="261">
        <v>496.53595363514228</v>
      </c>
      <c r="N17" s="261">
        <v>412.17009611840308</v>
      </c>
      <c r="O17" s="261">
        <v>367.24771929140672</v>
      </c>
      <c r="P17" s="261">
        <v>400.7514597676535</v>
      </c>
      <c r="Q17" s="261">
        <v>375.04473578323228</v>
      </c>
      <c r="R17" s="261">
        <v>410.42326783753629</v>
      </c>
      <c r="S17" s="261">
        <v>448.79389619535903</v>
      </c>
      <c r="T17" s="261">
        <v>498.70903816505069</v>
      </c>
      <c r="U17" s="261">
        <v>499.05362063401742</v>
      </c>
      <c r="V17" s="261">
        <v>466.69353533067789</v>
      </c>
      <c r="W17" s="261">
        <v>488.19058182397993</v>
      </c>
      <c r="X17" s="261">
        <v>449.32379525261632</v>
      </c>
      <c r="Y17" s="261">
        <v>402.64259676281762</v>
      </c>
      <c r="DA17" s="70" t="s">
        <v>1453</v>
      </c>
    </row>
    <row r="18" spans="1:105" ht="12" customHeight="1" x14ac:dyDescent="0.25">
      <c r="A18" s="18" t="s">
        <v>28</v>
      </c>
      <c r="B18" s="230">
        <v>333.21645447521553</v>
      </c>
      <c r="C18" s="230">
        <v>231.69629227762309</v>
      </c>
      <c r="D18" s="230">
        <v>180.3613740576339</v>
      </c>
      <c r="E18" s="230">
        <v>157.89612338593349</v>
      </c>
      <c r="F18" s="230">
        <v>163.30364253557491</v>
      </c>
      <c r="G18" s="230">
        <v>145.4737695782147</v>
      </c>
      <c r="H18" s="230">
        <v>155.31341159865761</v>
      </c>
      <c r="I18" s="230">
        <v>219.58385465139889</v>
      </c>
      <c r="J18" s="230">
        <v>178.70170778350979</v>
      </c>
      <c r="K18" s="230">
        <v>127.824227287784</v>
      </c>
      <c r="L18" s="230">
        <v>130.6903942097062</v>
      </c>
      <c r="M18" s="230">
        <v>166.4187048941391</v>
      </c>
      <c r="N18" s="230">
        <v>120.99511772860841</v>
      </c>
      <c r="O18" s="230">
        <v>97.080625971243776</v>
      </c>
      <c r="P18" s="230">
        <v>102.7842918889947</v>
      </c>
      <c r="Q18" s="230">
        <v>92.159191781422891</v>
      </c>
      <c r="R18" s="230">
        <v>81.412392453038521</v>
      </c>
      <c r="S18" s="230">
        <v>88.86620123155457</v>
      </c>
      <c r="T18" s="230">
        <v>95.452021496554252</v>
      </c>
      <c r="U18" s="230">
        <v>84.139904642795059</v>
      </c>
      <c r="V18" s="230">
        <v>72.723604229615233</v>
      </c>
      <c r="W18" s="230">
        <v>75.337667987967492</v>
      </c>
      <c r="X18" s="230">
        <v>57.813298883923999</v>
      </c>
      <c r="Y18" s="230">
        <v>40.041977705583292</v>
      </c>
      <c r="DA18" s="71" t="s">
        <v>1454</v>
      </c>
    </row>
    <row r="19" spans="1:105" ht="12" customHeight="1" x14ac:dyDescent="0.25">
      <c r="A19" s="18" t="s">
        <v>31</v>
      </c>
      <c r="B19" s="230">
        <v>2.893622942071969</v>
      </c>
      <c r="C19" s="230">
        <v>3.8441052341999362</v>
      </c>
      <c r="D19" s="230">
        <v>7.7966032361482771</v>
      </c>
      <c r="E19" s="230">
        <v>6.3889659814290729</v>
      </c>
      <c r="F19" s="230">
        <v>7.5424500255761728</v>
      </c>
      <c r="G19" s="230">
        <v>3.884580194584097</v>
      </c>
      <c r="H19" s="230">
        <v>1.70059364571747</v>
      </c>
      <c r="I19" s="230">
        <v>1.503362187351005</v>
      </c>
      <c r="J19" s="230">
        <v>1.701989188395739</v>
      </c>
      <c r="K19" s="230">
        <v>2.051048932130104</v>
      </c>
      <c r="L19" s="230">
        <v>1.7625780287763539</v>
      </c>
      <c r="M19" s="230">
        <v>1.6460985161189921</v>
      </c>
      <c r="N19" s="230">
        <v>0.93500301133082719</v>
      </c>
      <c r="O19" s="230">
        <v>1.2202601221024569</v>
      </c>
      <c r="P19" s="230">
        <v>1.6388167447773809</v>
      </c>
      <c r="Q19" s="230">
        <v>1.399463475038673</v>
      </c>
      <c r="R19" s="230">
        <v>1.1585255892055351</v>
      </c>
      <c r="S19" s="230">
        <v>1.3641915526496871</v>
      </c>
      <c r="T19" s="230">
        <v>1.407461499042256</v>
      </c>
      <c r="U19" s="230">
        <v>1.2731875270871991</v>
      </c>
      <c r="V19" s="230">
        <v>0.92756355067883689</v>
      </c>
      <c r="W19" s="230">
        <v>1.0513360073277009</v>
      </c>
      <c r="X19" s="230">
        <v>1.013077642739981</v>
      </c>
      <c r="Y19" s="230">
        <v>6.2014254133484688</v>
      </c>
      <c r="DA19" s="71" t="s">
        <v>1455</v>
      </c>
    </row>
    <row r="20" spans="1:105" ht="12" customHeight="1" x14ac:dyDescent="0.25">
      <c r="A20" s="18" t="s">
        <v>159</v>
      </c>
      <c r="B20" s="295">
        <v>8.9359029400359038</v>
      </c>
      <c r="C20" s="295">
        <v>9.9024317272120861</v>
      </c>
      <c r="D20" s="295">
        <v>9.9877142954792895</v>
      </c>
      <c r="E20" s="295">
        <v>10.122645042192939</v>
      </c>
      <c r="F20" s="295">
        <v>12.21753116111068</v>
      </c>
      <c r="G20" s="295">
        <v>9.3549604539867079</v>
      </c>
      <c r="H20" s="295">
        <v>8.398503838939412</v>
      </c>
      <c r="I20" s="295">
        <v>8.2829407791183716</v>
      </c>
      <c r="J20" s="295">
        <v>9.7412562762885848</v>
      </c>
      <c r="K20" s="295">
        <v>8.7817664151788755</v>
      </c>
      <c r="L20" s="295">
        <v>8.3814785982623743</v>
      </c>
      <c r="M20" s="295">
        <v>10.335631207022409</v>
      </c>
      <c r="N20" s="295">
        <v>7.4818852168496397</v>
      </c>
      <c r="O20" s="295">
        <v>5.5155961194958341</v>
      </c>
      <c r="P20" s="295">
        <v>5.083542111319832</v>
      </c>
      <c r="Q20" s="295">
        <v>4.8523142590678479</v>
      </c>
      <c r="R20" s="295">
        <v>4.4374634724682496</v>
      </c>
      <c r="S20" s="295">
        <v>3.7711560863717719</v>
      </c>
      <c r="T20" s="295">
        <v>5.3714094077736858</v>
      </c>
      <c r="U20" s="295">
        <v>5.9547750108499073</v>
      </c>
      <c r="V20" s="295">
        <v>3.398708514314039</v>
      </c>
      <c r="W20" s="295">
        <v>4.0280608882280307</v>
      </c>
      <c r="X20" s="295">
        <v>3.3442599625554079</v>
      </c>
      <c r="Y20" s="295">
        <v>4.606914211402664</v>
      </c>
      <c r="DA20" s="122" t="s">
        <v>1456</v>
      </c>
    </row>
    <row r="21" spans="1:105" ht="12" customHeight="1" x14ac:dyDescent="0.25">
      <c r="A21" s="18" t="s">
        <v>32</v>
      </c>
      <c r="B21" s="295">
        <v>21.794189467301109</v>
      </c>
      <c r="C21" s="295">
        <v>22.162549799023509</v>
      </c>
      <c r="D21" s="295">
        <v>21.880422749549499</v>
      </c>
      <c r="E21" s="295">
        <v>20.554531555599539</v>
      </c>
      <c r="F21" s="295">
        <v>20.042330803797899</v>
      </c>
      <c r="G21" s="295">
        <v>17.811923447834651</v>
      </c>
      <c r="H21" s="295">
        <v>13.0726533449374</v>
      </c>
      <c r="I21" s="295">
        <v>9.7221627785440781</v>
      </c>
      <c r="J21" s="295">
        <v>10.90281213374498</v>
      </c>
      <c r="K21" s="295">
        <v>8.7392296389413087</v>
      </c>
      <c r="L21" s="295">
        <v>7.8336784249209641</v>
      </c>
      <c r="M21" s="295">
        <v>7.335896926386722</v>
      </c>
      <c r="N21" s="295">
        <v>5.6913144058200027</v>
      </c>
      <c r="O21" s="295">
        <v>5.0023379789694289</v>
      </c>
      <c r="P21" s="295">
        <v>2.6917778791674332</v>
      </c>
      <c r="Q21" s="295">
        <v>1.0648145229163779</v>
      </c>
      <c r="R21" s="295">
        <v>0.7195904435613647</v>
      </c>
      <c r="S21" s="295">
        <v>0.78211609868279131</v>
      </c>
      <c r="T21" s="295">
        <v>0.70783137692757125</v>
      </c>
      <c r="U21" s="295">
        <v>0.35184683075403728</v>
      </c>
      <c r="V21" s="295">
        <v>0.61760302549117241</v>
      </c>
      <c r="W21" s="295">
        <v>0.70052223880289066</v>
      </c>
      <c r="X21" s="295">
        <v>1.2406489206270279</v>
      </c>
      <c r="Y21" s="295">
        <v>0.61573979402938894</v>
      </c>
      <c r="DA21" s="122" t="s">
        <v>1457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27.254720327799081</v>
      </c>
      <c r="F22" s="295">
        <v>19.64549710528372</v>
      </c>
      <c r="G22" s="295">
        <v>42.336429232012733</v>
      </c>
      <c r="H22" s="295">
        <v>22.018156635260901</v>
      </c>
      <c r="I22" s="295">
        <v>9.5101098904217807</v>
      </c>
      <c r="J22" s="295">
        <v>7.0283764610531447</v>
      </c>
      <c r="K22" s="295">
        <v>17.30675667301988</v>
      </c>
      <c r="L22" s="295">
        <v>10.805599077942921</v>
      </c>
      <c r="M22" s="295">
        <v>0.39494471660420433</v>
      </c>
      <c r="N22" s="295">
        <v>0.94957453654382862</v>
      </c>
      <c r="O22" s="295">
        <v>0.72621681002601912</v>
      </c>
      <c r="P22" s="295">
        <v>0.19102371782301089</v>
      </c>
      <c r="Q22" s="295">
        <v>0.2470721515717636</v>
      </c>
      <c r="R22" s="295">
        <v>5.5589802939348578</v>
      </c>
      <c r="S22" s="295">
        <v>10.04786806455953</v>
      </c>
      <c r="T22" s="295">
        <v>11.99889793569179</v>
      </c>
      <c r="U22" s="295">
        <v>14.050373131533959</v>
      </c>
      <c r="V22" s="295">
        <v>9.153519878377077</v>
      </c>
      <c r="W22" s="295">
        <v>8.1424600063194337</v>
      </c>
      <c r="X22" s="295">
        <v>14.29194072970772</v>
      </c>
      <c r="Y22" s="295">
        <v>17.12641557123343</v>
      </c>
      <c r="DA22" s="122" t="s">
        <v>1458</v>
      </c>
    </row>
    <row r="23" spans="1:105" ht="12" customHeight="1" x14ac:dyDescent="0.25">
      <c r="A23" s="18" t="s">
        <v>35</v>
      </c>
      <c r="B23" s="295">
        <v>152.99585520414459</v>
      </c>
      <c r="C23" s="295">
        <v>159.49135775431779</v>
      </c>
      <c r="D23" s="295">
        <v>154.38410594170509</v>
      </c>
      <c r="E23" s="295">
        <v>158.05439790406561</v>
      </c>
      <c r="F23" s="295">
        <v>167.08859330654249</v>
      </c>
      <c r="G23" s="295">
        <v>166.17395284458399</v>
      </c>
      <c r="H23" s="295">
        <v>183.21329508832619</v>
      </c>
      <c r="I23" s="295">
        <v>190.22859458867811</v>
      </c>
      <c r="J23" s="295">
        <v>176.32996804581529</v>
      </c>
      <c r="K23" s="295">
        <v>182.50309190557101</v>
      </c>
      <c r="L23" s="295">
        <v>180.4116002628123</v>
      </c>
      <c r="M23" s="295">
        <v>196.66199856070489</v>
      </c>
      <c r="N23" s="295">
        <v>170.17921836263281</v>
      </c>
      <c r="O23" s="295">
        <v>153.287631300008</v>
      </c>
      <c r="P23" s="295">
        <v>160.12103137552981</v>
      </c>
      <c r="Q23" s="295">
        <v>152.5511606840914</v>
      </c>
      <c r="R23" s="295">
        <v>156.647114682271</v>
      </c>
      <c r="S23" s="295">
        <v>162.96986461763731</v>
      </c>
      <c r="T23" s="295">
        <v>166.19534974642801</v>
      </c>
      <c r="U23" s="295">
        <v>170.8526971167872</v>
      </c>
      <c r="V23" s="295">
        <v>159.65202356874471</v>
      </c>
      <c r="W23" s="295">
        <v>187.44226300086299</v>
      </c>
      <c r="X23" s="295">
        <v>158.84858856664519</v>
      </c>
      <c r="Y23" s="295">
        <v>133.61706268740721</v>
      </c>
      <c r="DA23" s="122" t="s">
        <v>1459</v>
      </c>
    </row>
    <row r="24" spans="1:105" ht="12" customHeight="1" x14ac:dyDescent="0.25">
      <c r="A24" s="18" t="s">
        <v>38</v>
      </c>
      <c r="B24" s="295">
        <v>3.3321153585786281</v>
      </c>
      <c r="C24" s="295">
        <v>5.2727735455568592</v>
      </c>
      <c r="D24" s="295">
        <v>4.999296904271719</v>
      </c>
      <c r="E24" s="295">
        <v>9.5771180414573269</v>
      </c>
      <c r="F24" s="295">
        <v>12.52044236202495</v>
      </c>
      <c r="G24" s="295">
        <v>20.795414747444521</v>
      </c>
      <c r="H24" s="295">
        <v>41.144912819219563</v>
      </c>
      <c r="I24" s="295">
        <v>46.902605347661577</v>
      </c>
      <c r="J24" s="295">
        <v>48.069294071836268</v>
      </c>
      <c r="K24" s="295">
        <v>77.023491760124315</v>
      </c>
      <c r="L24" s="295">
        <v>92.788228790178991</v>
      </c>
      <c r="M24" s="295">
        <v>113.742678814166</v>
      </c>
      <c r="N24" s="295">
        <v>105.9379828566175</v>
      </c>
      <c r="O24" s="295">
        <v>104.41505098956119</v>
      </c>
      <c r="P24" s="295">
        <v>128.24097605004141</v>
      </c>
      <c r="Q24" s="295">
        <v>122.7707189091233</v>
      </c>
      <c r="R24" s="295">
        <v>160.4892009030568</v>
      </c>
      <c r="S24" s="295">
        <v>180.99249854390339</v>
      </c>
      <c r="T24" s="295">
        <v>217.57606670263331</v>
      </c>
      <c r="U24" s="295">
        <v>222.43083637421</v>
      </c>
      <c r="V24" s="295">
        <v>220.22051256345691</v>
      </c>
      <c r="W24" s="295">
        <v>211.48827169447139</v>
      </c>
      <c r="X24" s="295">
        <v>212.7719805464169</v>
      </c>
      <c r="Y24" s="295">
        <v>200.43306137981321</v>
      </c>
      <c r="DA24" s="122" t="s">
        <v>1460</v>
      </c>
    </row>
    <row r="25" spans="1:105" ht="12" customHeight="1" x14ac:dyDescent="0.25">
      <c r="A25" s="57" t="s">
        <v>1461</v>
      </c>
      <c r="B25" s="261">
        <v>815.86026905058247</v>
      </c>
      <c r="C25" s="261">
        <v>674.26335398099855</v>
      </c>
      <c r="D25" s="261">
        <v>591.67431438303743</v>
      </c>
      <c r="E25" s="261">
        <v>607.95350360930104</v>
      </c>
      <c r="F25" s="261">
        <v>627.46545533292885</v>
      </c>
      <c r="G25" s="261">
        <v>632.8776318194175</v>
      </c>
      <c r="H25" s="261">
        <v>662.55494733912917</v>
      </c>
      <c r="I25" s="261">
        <v>757.48261342402407</v>
      </c>
      <c r="J25" s="261">
        <v>674.42849094719725</v>
      </c>
      <c r="K25" s="261">
        <v>661.56950159312987</v>
      </c>
      <c r="L25" s="261">
        <v>674.73750348031786</v>
      </c>
      <c r="M25" s="261">
        <v>774.32841462043257</v>
      </c>
      <c r="N25" s="261">
        <v>642.76315691699438</v>
      </c>
      <c r="O25" s="261">
        <v>572.70846586235666</v>
      </c>
      <c r="P25" s="261">
        <v>624.95623977862294</v>
      </c>
      <c r="Q25" s="261">
        <v>584.86760836691133</v>
      </c>
      <c r="R25" s="261">
        <v>640.03904648060961</v>
      </c>
      <c r="S25" s="261">
        <v>699.87654184581913</v>
      </c>
      <c r="T25" s="261">
        <v>777.71725501871856</v>
      </c>
      <c r="U25" s="261">
        <v>778.2546179124779</v>
      </c>
      <c r="V25" s="261">
        <v>727.79032954328318</v>
      </c>
      <c r="W25" s="261">
        <v>761.31413342559335</v>
      </c>
      <c r="X25" s="261">
        <v>700.70289871667796</v>
      </c>
      <c r="Y25" s="261">
        <v>627.90539401523915</v>
      </c>
      <c r="DA25" s="70" t="s">
        <v>1462</v>
      </c>
    </row>
    <row r="26" spans="1:105" ht="12" customHeight="1" x14ac:dyDescent="0.25">
      <c r="A26" s="18" t="s">
        <v>28</v>
      </c>
      <c r="B26" s="230">
        <v>519.63803835407464</v>
      </c>
      <c r="C26" s="230">
        <v>361.32131290656793</v>
      </c>
      <c r="D26" s="230">
        <v>281.26651415746761</v>
      </c>
      <c r="E26" s="230">
        <v>246.23283369723919</v>
      </c>
      <c r="F26" s="230">
        <v>254.6656484803722</v>
      </c>
      <c r="G26" s="230">
        <v>226.86065841090931</v>
      </c>
      <c r="H26" s="230">
        <v>242.20519559969199</v>
      </c>
      <c r="I26" s="230">
        <v>342.43243979347432</v>
      </c>
      <c r="J26" s="230">
        <v>278.67832946422828</v>
      </c>
      <c r="K26" s="230">
        <v>199.33688696903741</v>
      </c>
      <c r="L26" s="230">
        <v>203.80656227138289</v>
      </c>
      <c r="M26" s="230">
        <v>259.52346648910242</v>
      </c>
      <c r="N26" s="230">
        <v>188.6871574992733</v>
      </c>
      <c r="O26" s="230">
        <v>151.39344220360209</v>
      </c>
      <c r="P26" s="230">
        <v>160.28808629791871</v>
      </c>
      <c r="Q26" s="230">
        <v>143.71865791866989</v>
      </c>
      <c r="R26" s="230">
        <v>126.9594443606795</v>
      </c>
      <c r="S26" s="230">
        <v>138.5833678491955</v>
      </c>
      <c r="T26" s="230">
        <v>148.85369717265769</v>
      </c>
      <c r="U26" s="230">
        <v>131.21289302696479</v>
      </c>
      <c r="V26" s="230">
        <v>113.4096186919429</v>
      </c>
      <c r="W26" s="230">
        <v>117.4861489631204</v>
      </c>
      <c r="X26" s="230">
        <v>90.157580213538353</v>
      </c>
      <c r="Y26" s="230">
        <v>62.443899355199846</v>
      </c>
      <c r="DA26" s="71" t="s">
        <v>1463</v>
      </c>
    </row>
    <row r="27" spans="1:105" ht="12" customHeight="1" x14ac:dyDescent="0.25">
      <c r="A27" s="18" t="s">
        <v>31</v>
      </c>
      <c r="B27" s="295">
        <v>4.5124918927629496</v>
      </c>
      <c r="C27" s="295">
        <v>5.9947318816300008</v>
      </c>
      <c r="D27" s="295">
        <v>12.158498048476369</v>
      </c>
      <c r="E27" s="295">
        <v>9.9633427614771524</v>
      </c>
      <c r="F27" s="295">
        <v>11.76215604912621</v>
      </c>
      <c r="G27" s="295">
        <v>6.0578510005510857</v>
      </c>
      <c r="H27" s="295">
        <v>2.6520093297606331</v>
      </c>
      <c r="I27" s="295">
        <v>2.344434578421676</v>
      </c>
      <c r="J27" s="295">
        <v>2.6541856240283228</v>
      </c>
      <c r="K27" s="295">
        <v>3.1985306528119879</v>
      </c>
      <c r="L27" s="295">
        <v>2.7486715527352832</v>
      </c>
      <c r="M27" s="295">
        <v>2.5670263048706929</v>
      </c>
      <c r="N27" s="295">
        <v>1.4581006554081859</v>
      </c>
      <c r="O27" s="295">
        <v>1.902947971550992</v>
      </c>
      <c r="P27" s="295">
        <v>2.555670667041654</v>
      </c>
      <c r="Q27" s="295">
        <v>2.1824085970261198</v>
      </c>
      <c r="R27" s="295">
        <v>1.8066753801395501</v>
      </c>
      <c r="S27" s="295">
        <v>2.1274034125190822</v>
      </c>
      <c r="T27" s="295">
        <v>2.1948812028897038</v>
      </c>
      <c r="U27" s="295">
        <v>1.9854861911739019</v>
      </c>
      <c r="V27" s="295">
        <v>1.4464991072622491</v>
      </c>
      <c r="W27" s="295">
        <v>1.6395174162667481</v>
      </c>
      <c r="X27" s="295">
        <v>1.579854991863644</v>
      </c>
      <c r="Y27" s="295">
        <v>9.6708805748102478</v>
      </c>
      <c r="DA27" s="122" t="s">
        <v>1464</v>
      </c>
    </row>
    <row r="28" spans="1:105" ht="12" customHeight="1" x14ac:dyDescent="0.25">
      <c r="A28" s="18" t="s">
        <v>159</v>
      </c>
      <c r="B28" s="295">
        <v>13.935191411827599</v>
      </c>
      <c r="C28" s="295">
        <v>15.44245528261083</v>
      </c>
      <c r="D28" s="295">
        <v>15.57545011490372</v>
      </c>
      <c r="E28" s="295">
        <v>15.78586934118821</v>
      </c>
      <c r="F28" s="295">
        <v>19.052762373598661</v>
      </c>
      <c r="G28" s="295">
        <v>14.588695227687721</v>
      </c>
      <c r="H28" s="295">
        <v>13.09713851570991</v>
      </c>
      <c r="I28" s="295">
        <v>12.91692244022776</v>
      </c>
      <c r="J28" s="295">
        <v>15.19110846577783</v>
      </c>
      <c r="K28" s="295">
        <v>13.69482152510769</v>
      </c>
      <c r="L28" s="295">
        <v>13.070588318235851</v>
      </c>
      <c r="M28" s="295">
        <v>16.11801294154807</v>
      </c>
      <c r="N28" s="295">
        <v>11.667707596844609</v>
      </c>
      <c r="O28" s="295">
        <v>8.6013565938753569</v>
      </c>
      <c r="P28" s="295">
        <v>7.9275852531857796</v>
      </c>
      <c r="Q28" s="295">
        <v>7.5669944541921366</v>
      </c>
      <c r="R28" s="295">
        <v>6.9200508652335264</v>
      </c>
      <c r="S28" s="295">
        <v>5.8809705365105698</v>
      </c>
      <c r="T28" s="295">
        <v>8.3765030518915982</v>
      </c>
      <c r="U28" s="295">
        <v>9.2862389114342658</v>
      </c>
      <c r="V28" s="295">
        <v>5.3001531034740674</v>
      </c>
      <c r="W28" s="295">
        <v>6.2816035349336961</v>
      </c>
      <c r="X28" s="295">
        <v>5.2152427149050693</v>
      </c>
      <c r="Y28" s="295">
        <v>7.184302670313806</v>
      </c>
      <c r="DA28" s="122" t="s">
        <v>1465</v>
      </c>
    </row>
    <row r="29" spans="1:105" ht="12" customHeight="1" x14ac:dyDescent="0.25">
      <c r="A29" s="18" t="s">
        <v>32</v>
      </c>
      <c r="B29" s="295">
        <v>33.987186737645743</v>
      </c>
      <c r="C29" s="295">
        <v>34.561630279112343</v>
      </c>
      <c r="D29" s="295">
        <v>34.121664171237548</v>
      </c>
      <c r="E29" s="295">
        <v>32.053988671298093</v>
      </c>
      <c r="F29" s="295">
        <v>31.255231616131471</v>
      </c>
      <c r="G29" s="295">
        <v>27.77699851084089</v>
      </c>
      <c r="H29" s="295">
        <v>20.386292000329089</v>
      </c>
      <c r="I29" s="295">
        <v>15.16133290223641</v>
      </c>
      <c r="J29" s="295">
        <v>17.002509430828969</v>
      </c>
      <c r="K29" s="295">
        <v>13.62848708494084</v>
      </c>
      <c r="L29" s="295">
        <v>12.21631535643551</v>
      </c>
      <c r="M29" s="295">
        <v>11.440044563221941</v>
      </c>
      <c r="N29" s="295">
        <v>8.8753823941685468</v>
      </c>
      <c r="O29" s="295">
        <v>7.8009505823161689</v>
      </c>
      <c r="P29" s="295">
        <v>4.1977224054507047</v>
      </c>
      <c r="Q29" s="295">
        <v>1.660536634574725</v>
      </c>
      <c r="R29" s="295">
        <v>1.122173174489433</v>
      </c>
      <c r="S29" s="295">
        <v>1.2196794900922181</v>
      </c>
      <c r="T29" s="295">
        <v>1.1038353696289771</v>
      </c>
      <c r="U29" s="295">
        <v>0.54869138206896417</v>
      </c>
      <c r="V29" s="295">
        <v>0.96312778176938774</v>
      </c>
      <c r="W29" s="295">
        <v>1.092437054371258</v>
      </c>
      <c r="X29" s="295">
        <v>1.934743506037397</v>
      </c>
      <c r="Y29" s="295">
        <v>0.96022214512150506</v>
      </c>
      <c r="DA29" s="122" t="s">
        <v>1466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42.502671212114009</v>
      </c>
      <c r="F30" s="295">
        <v>30.63638497191798</v>
      </c>
      <c r="G30" s="295">
        <v>66.022006841428436</v>
      </c>
      <c r="H30" s="295">
        <v>34.336454783239837</v>
      </c>
      <c r="I30" s="295">
        <v>14.830644710428089</v>
      </c>
      <c r="J30" s="295">
        <v>10.96047841571179</v>
      </c>
      <c r="K30" s="295">
        <v>26.989210667891118</v>
      </c>
      <c r="L30" s="295">
        <v>16.850909469479689</v>
      </c>
      <c r="M30" s="295">
        <v>0.61590085074799183</v>
      </c>
      <c r="N30" s="295">
        <v>1.4808243795094951</v>
      </c>
      <c r="O30" s="295">
        <v>1.132506734026675</v>
      </c>
      <c r="P30" s="295">
        <v>0.29789402256554792</v>
      </c>
      <c r="Q30" s="295">
        <v>0.38529936457331032</v>
      </c>
      <c r="R30" s="295">
        <v>8.669012518420292</v>
      </c>
      <c r="S30" s="295">
        <v>15.669257566920731</v>
      </c>
      <c r="T30" s="295">
        <v>18.711812402941831</v>
      </c>
      <c r="U30" s="295">
        <v>21.91100779735401</v>
      </c>
      <c r="V30" s="295">
        <v>14.27455652250414</v>
      </c>
      <c r="W30" s="295">
        <v>12.697848165163309</v>
      </c>
      <c r="X30" s="295">
        <v>22.287723026026061</v>
      </c>
      <c r="Y30" s="295">
        <v>26.707975767548309</v>
      </c>
      <c r="DA30" s="122" t="s">
        <v>1467</v>
      </c>
    </row>
    <row r="31" spans="1:105" ht="12" customHeight="1" x14ac:dyDescent="0.25">
      <c r="A31" s="18" t="s">
        <v>35</v>
      </c>
      <c r="B31" s="295">
        <v>238.59105697464619</v>
      </c>
      <c r="C31" s="295">
        <v>248.72053935153451</v>
      </c>
      <c r="D31" s="295">
        <v>240.75597974577909</v>
      </c>
      <c r="E31" s="295">
        <v>246.47965662275519</v>
      </c>
      <c r="F31" s="295">
        <v>260.56813128840122</v>
      </c>
      <c r="G31" s="295">
        <v>259.14178523295237</v>
      </c>
      <c r="H31" s="295">
        <v>285.71397354918253</v>
      </c>
      <c r="I31" s="295">
        <v>296.65405895574008</v>
      </c>
      <c r="J31" s="295">
        <v>274.97969403302488</v>
      </c>
      <c r="K31" s="295">
        <v>284.60643944105749</v>
      </c>
      <c r="L31" s="295">
        <v>281.34483996155802</v>
      </c>
      <c r="M31" s="295">
        <v>306.68670102687747</v>
      </c>
      <c r="N31" s="295">
        <v>265.38784027895542</v>
      </c>
      <c r="O31" s="295">
        <v>239.0460703932718</v>
      </c>
      <c r="P31" s="295">
        <v>249.70249075560071</v>
      </c>
      <c r="Q31" s="295">
        <v>237.89757324968679</v>
      </c>
      <c r="R31" s="295">
        <v>244.28505343626591</v>
      </c>
      <c r="S31" s="295">
        <v>254.14513486169099</v>
      </c>
      <c r="T31" s="295">
        <v>259.17515286516777</v>
      </c>
      <c r="U31" s="295">
        <v>266.43810407590098</v>
      </c>
      <c r="V31" s="295">
        <v>248.97109141016799</v>
      </c>
      <c r="W31" s="295">
        <v>292.30888373689771</v>
      </c>
      <c r="X31" s="295">
        <v>247.71816592335949</v>
      </c>
      <c r="Y31" s="295">
        <v>208.37058738550991</v>
      </c>
      <c r="DA31" s="122" t="s">
        <v>1468</v>
      </c>
    </row>
    <row r="32" spans="1:105" ht="12" customHeight="1" x14ac:dyDescent="0.25">
      <c r="A32" s="18" t="s">
        <v>38</v>
      </c>
      <c r="B32" s="295">
        <v>5.1963036796253697</v>
      </c>
      <c r="C32" s="295">
        <v>8.2226842795430475</v>
      </c>
      <c r="D32" s="295">
        <v>7.7962081451730354</v>
      </c>
      <c r="E32" s="295">
        <v>14.93514130322896</v>
      </c>
      <c r="F32" s="295">
        <v>19.525140553381121</v>
      </c>
      <c r="G32" s="295">
        <v>32.429636595047619</v>
      </c>
      <c r="H32" s="295">
        <v>64.163883561215172</v>
      </c>
      <c r="I32" s="295">
        <v>73.142780043495748</v>
      </c>
      <c r="J32" s="295">
        <v>74.962185513596992</v>
      </c>
      <c r="K32" s="295">
        <v>120.11512525228321</v>
      </c>
      <c r="L32" s="295">
        <v>144.69961655049059</v>
      </c>
      <c r="M32" s="295">
        <v>177.37726244406389</v>
      </c>
      <c r="N32" s="295">
        <v>165.20614411283481</v>
      </c>
      <c r="O32" s="295">
        <v>162.8311913837135</v>
      </c>
      <c r="P32" s="295">
        <v>199.98679037685989</v>
      </c>
      <c r="Q32" s="295">
        <v>191.4561381481883</v>
      </c>
      <c r="R32" s="295">
        <v>250.27663674538141</v>
      </c>
      <c r="S32" s="295">
        <v>282.25072812888999</v>
      </c>
      <c r="T32" s="295">
        <v>339.30137295354081</v>
      </c>
      <c r="U32" s="295">
        <v>346.87219652758102</v>
      </c>
      <c r="V32" s="295">
        <v>343.42528292616242</v>
      </c>
      <c r="W32" s="295">
        <v>329.80769455484028</v>
      </c>
      <c r="X32" s="295">
        <v>331.80958834094793</v>
      </c>
      <c r="Y32" s="295">
        <v>312.56752611673562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88.17350775357113</v>
      </c>
      <c r="C33" s="261">
        <f t="shared" si="0"/>
        <v>79.213467200698005</v>
      </c>
      <c r="D33" s="261">
        <f t="shared" si="0"/>
        <v>67.151498929139578</v>
      </c>
      <c r="E33" s="261">
        <f t="shared" si="0"/>
        <v>67.133393285472778</v>
      </c>
      <c r="F33" s="261">
        <f t="shared" si="0"/>
        <v>72.554457150414791</v>
      </c>
      <c r="G33" s="261">
        <f t="shared" si="0"/>
        <v>70.684087916733176</v>
      </c>
      <c r="H33" s="261">
        <f t="shared" si="0"/>
        <v>77.30347405843662</v>
      </c>
      <c r="I33" s="261">
        <f t="shared" si="0"/>
        <v>86.985468924525748</v>
      </c>
      <c r="J33" s="261">
        <f t="shared" si="0"/>
        <v>80.921304411554331</v>
      </c>
      <c r="K33" s="261">
        <f t="shared" si="0"/>
        <v>80.355144485810087</v>
      </c>
      <c r="L33" s="261">
        <f t="shared" si="0"/>
        <v>86.225125324273023</v>
      </c>
      <c r="M33" s="261">
        <f t="shared" si="0"/>
        <v>100.50536732694229</v>
      </c>
      <c r="N33" s="261">
        <f t="shared" si="0"/>
        <v>84.802903293142862</v>
      </c>
      <c r="O33" s="261">
        <f t="shared" si="0"/>
        <v>73.262915319458074</v>
      </c>
      <c r="P33" s="261">
        <f t="shared" si="0"/>
        <v>83.479643352013099</v>
      </c>
      <c r="Q33" s="261">
        <f t="shared" si="0"/>
        <v>81.160390382525222</v>
      </c>
      <c r="R33" s="261">
        <f t="shared" si="0"/>
        <v>85.827859480132901</v>
      </c>
      <c r="S33" s="261">
        <f t="shared" si="0"/>
        <v>92.485356216384062</v>
      </c>
      <c r="T33" s="261">
        <f t="shared" si="0"/>
        <v>102.94899830623143</v>
      </c>
      <c r="U33" s="261">
        <f t="shared" si="0"/>
        <v>100.01647619839342</v>
      </c>
      <c r="V33" s="261">
        <f t="shared" si="0"/>
        <v>94.619629141184504</v>
      </c>
      <c r="W33" s="261">
        <f t="shared" si="0"/>
        <v>101.28364678735997</v>
      </c>
      <c r="X33" s="261">
        <f t="shared" si="0"/>
        <v>92.641578302689538</v>
      </c>
      <c r="Y33" s="261">
        <f t="shared" si="0"/>
        <v>74.612155979167653</v>
      </c>
      <c r="DA33" s="70"/>
    </row>
    <row r="34" spans="1:105" ht="12" customHeight="1" x14ac:dyDescent="0.25">
      <c r="A34" s="60" t="s">
        <v>1471</v>
      </c>
      <c r="B34" s="262">
        <v>43.7389162955347</v>
      </c>
      <c r="C34" s="262">
        <v>35.875817798043379</v>
      </c>
      <c r="D34" s="262">
        <v>31.570816045448041</v>
      </c>
      <c r="E34" s="262">
        <v>31.678417976167658</v>
      </c>
      <c r="F34" s="262">
        <v>33.913364228586218</v>
      </c>
      <c r="G34" s="262">
        <v>34.393186684616097</v>
      </c>
      <c r="H34" s="262">
        <v>38.758469460304653</v>
      </c>
      <c r="I34" s="262">
        <v>44.691026663288838</v>
      </c>
      <c r="J34" s="262">
        <v>43.033145532528607</v>
      </c>
      <c r="K34" s="262">
        <v>44.52738750233317</v>
      </c>
      <c r="L34" s="262">
        <v>44.158596825446523</v>
      </c>
      <c r="M34" s="262">
        <v>52.384585070863693</v>
      </c>
      <c r="N34" s="262">
        <v>43.079087689409491</v>
      </c>
      <c r="O34" s="262">
        <v>38.747380606152817</v>
      </c>
      <c r="P34" s="262">
        <v>42.463428599147221</v>
      </c>
      <c r="Q34" s="262">
        <v>42.561278250190149</v>
      </c>
      <c r="R34" s="262">
        <v>45.494545329244261</v>
      </c>
      <c r="S34" s="262">
        <v>50.637516462959049</v>
      </c>
      <c r="T34" s="262">
        <v>57.706510579600327</v>
      </c>
      <c r="U34" s="262">
        <v>54.085499003844568</v>
      </c>
      <c r="V34" s="262">
        <v>51.911437562992738</v>
      </c>
      <c r="W34" s="262">
        <v>54.8083817671695</v>
      </c>
      <c r="X34" s="262">
        <v>53.445642003934182</v>
      </c>
      <c r="Y34" s="262">
        <v>41.542146672022263</v>
      </c>
      <c r="DA34" s="72" t="s">
        <v>1472</v>
      </c>
    </row>
    <row r="35" spans="1:105" ht="12" customHeight="1" x14ac:dyDescent="0.25">
      <c r="A35" s="60" t="s">
        <v>1473</v>
      </c>
      <c r="B35" s="262">
        <v>44.434591458036437</v>
      </c>
      <c r="C35" s="262">
        <v>43.337649402654627</v>
      </c>
      <c r="D35" s="262">
        <v>35.580682883691537</v>
      </c>
      <c r="E35" s="262">
        <v>35.454975309305119</v>
      </c>
      <c r="F35" s="262">
        <v>38.641092921828573</v>
      </c>
      <c r="G35" s="262">
        <v>36.290901232117079</v>
      </c>
      <c r="H35" s="262">
        <v>38.545004598131968</v>
      </c>
      <c r="I35" s="262">
        <v>42.29444226123691</v>
      </c>
      <c r="J35" s="262">
        <v>37.888158879025717</v>
      </c>
      <c r="K35" s="262">
        <v>35.82775698347691</v>
      </c>
      <c r="L35" s="262">
        <v>42.066528498826507</v>
      </c>
      <c r="M35" s="262">
        <v>48.120782256078591</v>
      </c>
      <c r="N35" s="262">
        <v>41.723815603733371</v>
      </c>
      <c r="O35" s="262">
        <v>34.515534713305257</v>
      </c>
      <c r="P35" s="262">
        <v>41.016214752865878</v>
      </c>
      <c r="Q35" s="262">
        <v>38.599112132335073</v>
      </c>
      <c r="R35" s="262">
        <v>40.333314150888647</v>
      </c>
      <c r="S35" s="262">
        <v>41.847839753425013</v>
      </c>
      <c r="T35" s="262">
        <v>45.242487726631111</v>
      </c>
      <c r="U35" s="262">
        <v>45.930977194548852</v>
      </c>
      <c r="V35" s="262">
        <v>42.708191578191759</v>
      </c>
      <c r="W35" s="262">
        <v>46.47526502019047</v>
      </c>
      <c r="X35" s="262">
        <v>39.195936298755363</v>
      </c>
      <c r="Y35" s="262">
        <v>33.070009307145391</v>
      </c>
      <c r="DA35" s="72" t="s">
        <v>1474</v>
      </c>
    </row>
    <row r="36" spans="1:105" ht="12" customHeight="1" x14ac:dyDescent="0.25">
      <c r="A36" s="64" t="s">
        <v>28</v>
      </c>
      <c r="B36" s="229">
        <v>8.6146998422293368</v>
      </c>
      <c r="C36" s="229">
        <v>5.0370242458928276</v>
      </c>
      <c r="D36" s="229">
        <v>4.2026432138761436</v>
      </c>
      <c r="E36" s="229">
        <v>3.79715568586691</v>
      </c>
      <c r="F36" s="229">
        <v>3.7089742442058649</v>
      </c>
      <c r="G36" s="229">
        <v>3.5585043150785238</v>
      </c>
      <c r="H36" s="229">
        <v>3.7425983509869369</v>
      </c>
      <c r="I36" s="229">
        <v>5.5211241236569446</v>
      </c>
      <c r="J36" s="229">
        <v>4.4661405929245426</v>
      </c>
      <c r="K36" s="229">
        <v>3.321459703682069</v>
      </c>
      <c r="L36" s="229">
        <v>2.9300875901084389</v>
      </c>
      <c r="M36" s="229">
        <v>3.743038391510904</v>
      </c>
      <c r="N36" s="229">
        <v>2.6009561949970221</v>
      </c>
      <c r="O36" s="229">
        <v>2.2550866904484739</v>
      </c>
      <c r="P36" s="229">
        <v>2.1845904034351711</v>
      </c>
      <c r="Q36" s="229">
        <v>1.945982844926057</v>
      </c>
      <c r="R36" s="229">
        <v>1.804780559022461</v>
      </c>
      <c r="S36" s="229">
        <v>2.0819874289946241</v>
      </c>
      <c r="T36" s="229">
        <v>2.302104148416837</v>
      </c>
      <c r="U36" s="229">
        <v>2.0005419595000808</v>
      </c>
      <c r="V36" s="229">
        <v>1.739924943929225</v>
      </c>
      <c r="W36" s="229">
        <v>1.729161126712049</v>
      </c>
      <c r="X36" s="229">
        <v>1.4530687675110561</v>
      </c>
      <c r="Y36" s="229">
        <v>1.0723922650256741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7.4809310187869738E-2</v>
      </c>
      <c r="C38" s="229">
        <v>8.356996600199218E-2</v>
      </c>
      <c r="D38" s="229">
        <v>0.18167050374773139</v>
      </c>
      <c r="E38" s="229">
        <v>0.15364467463141601</v>
      </c>
      <c r="F38" s="229">
        <v>0.17130513715869961</v>
      </c>
      <c r="G38" s="229">
        <v>9.502259702745873E-2</v>
      </c>
      <c r="H38" s="229">
        <v>4.0979326309615878E-2</v>
      </c>
      <c r="I38" s="229">
        <v>3.7799906793486243E-2</v>
      </c>
      <c r="J38" s="229">
        <v>4.2536375825918828E-2</v>
      </c>
      <c r="K38" s="229">
        <v>5.3295658600091868E-2</v>
      </c>
      <c r="L38" s="229">
        <v>3.9517120136835782E-2</v>
      </c>
      <c r="M38" s="229">
        <v>3.7023542191136891E-2</v>
      </c>
      <c r="N38" s="229">
        <v>2.0099173589107389E-2</v>
      </c>
      <c r="O38" s="229">
        <v>2.834543280606152E-2</v>
      </c>
      <c r="P38" s="229">
        <v>3.4831619383008723E-2</v>
      </c>
      <c r="Q38" s="229">
        <v>2.9550301623574159E-2</v>
      </c>
      <c r="R38" s="229">
        <v>2.5682631323410459E-2</v>
      </c>
      <c r="S38" s="229">
        <v>3.1960741249157813E-2</v>
      </c>
      <c r="T38" s="229">
        <v>3.3945042806653621E-2</v>
      </c>
      <c r="U38" s="229">
        <v>3.0271784607592792E-2</v>
      </c>
      <c r="V38" s="229">
        <v>2.219212009638602E-2</v>
      </c>
      <c r="W38" s="229">
        <v>2.4130417141051741E-2</v>
      </c>
      <c r="X38" s="229">
        <v>2.5462506207867081E-2</v>
      </c>
      <c r="Y38" s="229">
        <v>0.16608471974852629</v>
      </c>
      <c r="DA38" s="73" t="s">
        <v>1477</v>
      </c>
    </row>
    <row r="39" spans="1:105" ht="12" customHeight="1" x14ac:dyDescent="0.25">
      <c r="A39" s="64" t="s">
        <v>159</v>
      </c>
      <c r="B39" s="229">
        <v>0.23102136948471039</v>
      </c>
      <c r="C39" s="229">
        <v>0.21527659425598369</v>
      </c>
      <c r="D39" s="229">
        <v>0.23272610294384261</v>
      </c>
      <c r="E39" s="229">
        <v>0.24343383709317659</v>
      </c>
      <c r="F39" s="229">
        <v>0.27748620729308321</v>
      </c>
      <c r="G39" s="229">
        <v>0.22883621727422351</v>
      </c>
      <c r="H39" s="229">
        <v>0.2023793457038697</v>
      </c>
      <c r="I39" s="229">
        <v>0.20826278062662179</v>
      </c>
      <c r="J39" s="229">
        <v>0.24345497657089549</v>
      </c>
      <c r="K39" s="229">
        <v>0.22819056992611891</v>
      </c>
      <c r="L39" s="229">
        <v>0.18791332428090679</v>
      </c>
      <c r="M39" s="229">
        <v>0.23246584230415759</v>
      </c>
      <c r="N39" s="229">
        <v>0.16083339617612119</v>
      </c>
      <c r="O39" s="229">
        <v>0.12812182940238359</v>
      </c>
      <c r="P39" s="229">
        <v>0.1080462501394822</v>
      </c>
      <c r="Q39" s="229">
        <v>0.10245880116582699</v>
      </c>
      <c r="R39" s="229">
        <v>9.8371360491618848E-2</v>
      </c>
      <c r="S39" s="229">
        <v>8.8351920705424331E-2</v>
      </c>
      <c r="T39" s="229">
        <v>0.1295472184518105</v>
      </c>
      <c r="U39" s="229">
        <v>0.1415829661224591</v>
      </c>
      <c r="V39" s="229">
        <v>8.1314695329573333E-2</v>
      </c>
      <c r="W39" s="229">
        <v>9.2452640093207528E-2</v>
      </c>
      <c r="X39" s="229">
        <v>8.4054011721137231E-2</v>
      </c>
      <c r="Y39" s="229">
        <v>0.12338099786854929</v>
      </c>
      <c r="DA39" s="73" t="s">
        <v>1478</v>
      </c>
    </row>
    <row r="40" spans="1:105" ht="12" customHeight="1" x14ac:dyDescent="0.25">
      <c r="A40" s="64" t="s">
        <v>32</v>
      </c>
      <c r="B40" s="229">
        <v>0.56344876744206496</v>
      </c>
      <c r="C40" s="229">
        <v>0.48180874881988761</v>
      </c>
      <c r="D40" s="229">
        <v>0.50984092722509067</v>
      </c>
      <c r="E40" s="229">
        <v>0.49430444961531422</v>
      </c>
      <c r="F40" s="229">
        <v>0.45520410684621698</v>
      </c>
      <c r="G40" s="229">
        <v>0.43570608387163101</v>
      </c>
      <c r="H40" s="229">
        <v>0.31501265955199381</v>
      </c>
      <c r="I40" s="229">
        <v>0.24444997350080619</v>
      </c>
      <c r="J40" s="229">
        <v>0.27248475938763228</v>
      </c>
      <c r="K40" s="229">
        <v>0.22708526938024079</v>
      </c>
      <c r="L40" s="229">
        <v>0.17563160687181109</v>
      </c>
      <c r="M40" s="229">
        <v>0.16499674029490291</v>
      </c>
      <c r="N40" s="229">
        <v>0.12234261794509831</v>
      </c>
      <c r="O40" s="229">
        <v>0.1161993516692026</v>
      </c>
      <c r="P40" s="229">
        <v>5.7211389162062018E-2</v>
      </c>
      <c r="Q40" s="229">
        <v>2.248403826650185E-2</v>
      </c>
      <c r="R40" s="229">
        <v>1.5952151802282891E-2</v>
      </c>
      <c r="S40" s="229">
        <v>1.8323680577151689E-2</v>
      </c>
      <c r="T40" s="229">
        <v>1.7071420004063372E-2</v>
      </c>
      <c r="U40" s="229">
        <v>8.3656423337870878E-3</v>
      </c>
      <c r="V40" s="229">
        <v>1.4776260347402381E-2</v>
      </c>
      <c r="W40" s="229">
        <v>1.6078488438595131E-2</v>
      </c>
      <c r="X40" s="229">
        <v>3.1182240640323041E-2</v>
      </c>
      <c r="Y40" s="229">
        <v>1.64905589139656E-2</v>
      </c>
      <c r="DA40" s="73" t="s">
        <v>1479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0.65543354732314096</v>
      </c>
      <c r="F41" s="229">
        <v>0.44619116663147901</v>
      </c>
      <c r="G41" s="229">
        <v>1.0356118944600099</v>
      </c>
      <c r="H41" s="229">
        <v>0.53057309002934694</v>
      </c>
      <c r="I41" s="229">
        <v>0.23911820483337939</v>
      </c>
      <c r="J41" s="229">
        <v>0.17565426656745889</v>
      </c>
      <c r="K41" s="229">
        <v>0.44970891755478642</v>
      </c>
      <c r="L41" s="229">
        <v>0.24226227148082391</v>
      </c>
      <c r="M41" s="229">
        <v>8.8829752503739937E-3</v>
      </c>
      <c r="N41" s="229">
        <v>2.0412408531845491E-2</v>
      </c>
      <c r="O41" s="229">
        <v>1.686929648717677E-2</v>
      </c>
      <c r="P41" s="229">
        <v>4.060042377247137E-3</v>
      </c>
      <c r="Q41" s="229">
        <v>5.217039766993053E-3</v>
      </c>
      <c r="R41" s="229">
        <v>0.1232335675219203</v>
      </c>
      <c r="S41" s="229">
        <v>0.23540485256144139</v>
      </c>
      <c r="T41" s="229">
        <v>0.28938845171742589</v>
      </c>
      <c r="U41" s="229">
        <v>0.33406694618441279</v>
      </c>
      <c r="V41" s="229">
        <v>0.21899956320721739</v>
      </c>
      <c r="W41" s="229">
        <v>0.1868869278112488</v>
      </c>
      <c r="X41" s="229">
        <v>0.35921099647251131</v>
      </c>
      <c r="Y41" s="229">
        <v>0.45867453703829097</v>
      </c>
      <c r="DA41" s="73" t="s">
        <v>1480</v>
      </c>
    </row>
    <row r="42" spans="1:105" ht="12" customHeight="1" x14ac:dyDescent="0.25">
      <c r="A42" s="64" t="s">
        <v>35</v>
      </c>
      <c r="B42" s="229">
        <v>3.9554270264493199</v>
      </c>
      <c r="C42" s="229">
        <v>3.467305532262301</v>
      </c>
      <c r="D42" s="229">
        <v>3.597340719742546</v>
      </c>
      <c r="E42" s="229">
        <v>3.800961941356694</v>
      </c>
      <c r="F42" s="229">
        <v>3.7949385540469489</v>
      </c>
      <c r="G42" s="229">
        <v>4.0648615208474101</v>
      </c>
      <c r="H42" s="229">
        <v>4.4149038323125707</v>
      </c>
      <c r="I42" s="229">
        <v>4.7830278062122424</v>
      </c>
      <c r="J42" s="229">
        <v>4.4068657082591836</v>
      </c>
      <c r="K42" s="229">
        <v>4.7422673965944719</v>
      </c>
      <c r="L42" s="229">
        <v>4.0448404355827634</v>
      </c>
      <c r="M42" s="229">
        <v>4.4232612628023462</v>
      </c>
      <c r="N42" s="229">
        <v>3.658235973230386</v>
      </c>
      <c r="O42" s="229">
        <v>3.5607196976399158</v>
      </c>
      <c r="P42" s="229">
        <v>3.4032327518381988</v>
      </c>
      <c r="Q42" s="229">
        <v>3.2211864701339601</v>
      </c>
      <c r="R42" s="229">
        <v>3.4726121992865351</v>
      </c>
      <c r="S42" s="229">
        <v>3.818113126663027</v>
      </c>
      <c r="T42" s="229">
        <v>4.0082860278936092</v>
      </c>
      <c r="U42" s="229">
        <v>4.0622578659549218</v>
      </c>
      <c r="V42" s="229">
        <v>3.8197025724821541</v>
      </c>
      <c r="W42" s="229">
        <v>4.3022021166861037</v>
      </c>
      <c r="X42" s="229">
        <v>3.9924710622868291</v>
      </c>
      <c r="Y42" s="229">
        <v>3.578492190245794</v>
      </c>
      <c r="DA42" s="73" t="s">
        <v>1481</v>
      </c>
    </row>
    <row r="43" spans="1:105" ht="12" customHeight="1" x14ac:dyDescent="0.25">
      <c r="A43" s="64" t="s">
        <v>36</v>
      </c>
      <c r="B43" s="229">
        <v>5.9124776287142522</v>
      </c>
      <c r="C43" s="229">
        <v>11.4166573142801</v>
      </c>
      <c r="D43" s="229">
        <v>8.9544179430568676</v>
      </c>
      <c r="E43" s="229">
        <v>8.311507657277577</v>
      </c>
      <c r="F43" s="229">
        <v>16.3531606236965</v>
      </c>
      <c r="G43" s="229">
        <v>14.562857987098139</v>
      </c>
      <c r="H43" s="229">
        <v>16.206445789792919</v>
      </c>
      <c r="I43" s="229">
        <v>17.513536723942199</v>
      </c>
      <c r="J43" s="229">
        <v>16.676201164457961</v>
      </c>
      <c r="K43" s="229">
        <v>14.16406600782801</v>
      </c>
      <c r="L43" s="229">
        <v>17.73659800254239</v>
      </c>
      <c r="M43" s="229">
        <v>21.260964232150361</v>
      </c>
      <c r="N43" s="229">
        <v>18.074694961990289</v>
      </c>
      <c r="O43" s="229">
        <v>15.55114367164528</v>
      </c>
      <c r="P43" s="229">
        <v>21.093479985187841</v>
      </c>
      <c r="Q43" s="229">
        <v>18.77871849739709</v>
      </c>
      <c r="R43" s="229">
        <v>20.36343511976429</v>
      </c>
      <c r="S43" s="229">
        <v>20.597657875967109</v>
      </c>
      <c r="T43" s="229">
        <v>19.371903456128141</v>
      </c>
      <c r="U43" s="229">
        <v>19.558838128007999</v>
      </c>
      <c r="V43" s="229">
        <v>19.147127075691319</v>
      </c>
      <c r="W43" s="229">
        <v>21.383274442470409</v>
      </c>
      <c r="X43" s="229">
        <v>15.79557568784878</v>
      </c>
      <c r="Y43" s="229">
        <v>11.845093717570579</v>
      </c>
      <c r="DA43" s="73" t="s">
        <v>1482</v>
      </c>
    </row>
    <row r="44" spans="1:105" ht="12" customHeight="1" x14ac:dyDescent="0.25">
      <c r="A44" s="64" t="s">
        <v>38</v>
      </c>
      <c r="B44" s="229">
        <v>8.6145726804053496E-2</v>
      </c>
      <c r="C44" s="229">
        <v>0.11462888737230439</v>
      </c>
      <c r="D44" s="229">
        <v>0.1164898045308515</v>
      </c>
      <c r="E44" s="229">
        <v>0.23031476293089259</v>
      </c>
      <c r="F44" s="229">
        <v>0.28436596713816897</v>
      </c>
      <c r="G44" s="229">
        <v>0.50868670913791181</v>
      </c>
      <c r="H44" s="229">
        <v>0.99147189726687723</v>
      </c>
      <c r="I44" s="229">
        <v>1.179299390014082</v>
      </c>
      <c r="J44" s="229">
        <v>1.2013551979454871</v>
      </c>
      <c r="K44" s="229">
        <v>2.001423591962447</v>
      </c>
      <c r="L44" s="229">
        <v>2.0803184452102141</v>
      </c>
      <c r="M44" s="229">
        <v>2.5582653934576509</v>
      </c>
      <c r="N44" s="229">
        <v>2.2772824058442001</v>
      </c>
      <c r="O44" s="229">
        <v>2.4254581118873828</v>
      </c>
      <c r="P44" s="229">
        <v>2.7256500040749581</v>
      </c>
      <c r="Q44" s="229">
        <v>2.5923590283107449</v>
      </c>
      <c r="R44" s="229">
        <v>3.5577850127665251</v>
      </c>
      <c r="S44" s="229">
        <v>4.24035349197454</v>
      </c>
      <c r="T44" s="229">
        <v>5.2474820113729246</v>
      </c>
      <c r="U44" s="229">
        <v>5.2885990677362624</v>
      </c>
      <c r="V44" s="229">
        <v>5.2688142595935963</v>
      </c>
      <c r="W44" s="229">
        <v>4.8541096099231993</v>
      </c>
      <c r="X44" s="229">
        <v>5.3477716287080659</v>
      </c>
      <c r="Y44" s="229">
        <v>5.3679382736671606</v>
      </c>
      <c r="DA44" s="73" t="s">
        <v>1483</v>
      </c>
    </row>
    <row r="45" spans="1:105" ht="12" customHeight="1" x14ac:dyDescent="0.25">
      <c r="A45" s="146" t="s">
        <v>39</v>
      </c>
      <c r="B45" s="325">
        <v>24.99656178672484</v>
      </c>
      <c r="C45" s="325">
        <v>22.521378113769231</v>
      </c>
      <c r="D45" s="325">
        <v>17.785553668568461</v>
      </c>
      <c r="E45" s="325">
        <v>17.76821875321</v>
      </c>
      <c r="F45" s="325">
        <v>13.14946691481161</v>
      </c>
      <c r="G45" s="325">
        <v>11.800813907321769</v>
      </c>
      <c r="H45" s="325">
        <v>12.100640306177841</v>
      </c>
      <c r="I45" s="325">
        <v>12.56782335165715</v>
      </c>
      <c r="J45" s="325">
        <v>10.403465837086641</v>
      </c>
      <c r="K45" s="325">
        <v>10.64025986794868</v>
      </c>
      <c r="L45" s="325">
        <v>14.62935970261233</v>
      </c>
      <c r="M45" s="325">
        <v>15.69188387611676</v>
      </c>
      <c r="N45" s="325">
        <v>14.788958471429289</v>
      </c>
      <c r="O45" s="325">
        <v>10.43359063131938</v>
      </c>
      <c r="P45" s="325">
        <v>11.40511230726791</v>
      </c>
      <c r="Q45" s="325">
        <v>11.90115511074432</v>
      </c>
      <c r="R45" s="325">
        <v>10.8714615489096</v>
      </c>
      <c r="S45" s="325">
        <v>10.735686634732531</v>
      </c>
      <c r="T45" s="325">
        <v>13.842759949839641</v>
      </c>
      <c r="U45" s="325">
        <v>14.50645283410133</v>
      </c>
      <c r="V45" s="325">
        <v>12.39534008751489</v>
      </c>
      <c r="W45" s="325">
        <v>13.8869692509146</v>
      </c>
      <c r="X45" s="325">
        <v>12.107139397358781</v>
      </c>
      <c r="Y45" s="325">
        <v>10.44146204706685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693.88770573444367</v>
      </c>
      <c r="C48" s="223">
        <v>715.68144505254122</v>
      </c>
      <c r="D48" s="223">
        <v>746.31712312934383</v>
      </c>
      <c r="E48" s="223">
        <v>827.60291941911078</v>
      </c>
      <c r="F48" s="223">
        <v>900.73398193546245</v>
      </c>
      <c r="G48" s="223">
        <v>940.52616158755359</v>
      </c>
      <c r="H48" s="223">
        <v>924.46992531062097</v>
      </c>
      <c r="I48" s="223">
        <v>1094.7561253973249</v>
      </c>
      <c r="J48" s="223">
        <v>967.92759160875664</v>
      </c>
      <c r="K48" s="223">
        <v>870.77454898025053</v>
      </c>
      <c r="L48" s="223">
        <v>966.01587697180776</v>
      </c>
      <c r="M48" s="223">
        <v>1040.900906362961</v>
      </c>
      <c r="N48" s="223">
        <v>967.86071184341631</v>
      </c>
      <c r="O48" s="223">
        <v>966.75122745654357</v>
      </c>
      <c r="P48" s="223">
        <v>925.84698148783673</v>
      </c>
      <c r="Q48" s="223">
        <v>970.77646596376462</v>
      </c>
      <c r="R48" s="223">
        <v>1060.1539505024559</v>
      </c>
      <c r="S48" s="223">
        <v>1069.356876453111</v>
      </c>
      <c r="T48" s="223">
        <v>1030.604185448065</v>
      </c>
      <c r="U48" s="223">
        <v>1000.23365486975</v>
      </c>
      <c r="V48" s="223">
        <v>927.54451790557937</v>
      </c>
      <c r="W48" s="223">
        <v>1043.4712867332139</v>
      </c>
      <c r="X48" s="223">
        <v>999.28089275707589</v>
      </c>
      <c r="Y48" s="223">
        <v>850.35051218403294</v>
      </c>
      <c r="DA48" s="89" t="s">
        <v>1485</v>
      </c>
    </row>
    <row r="49" spans="1:105" ht="12" customHeight="1" x14ac:dyDescent="0.25">
      <c r="A49" s="55" t="s">
        <v>91</v>
      </c>
      <c r="B49" s="259">
        <v>4.9929038394625778</v>
      </c>
      <c r="C49" s="259">
        <v>5.1497217853899429</v>
      </c>
      <c r="D49" s="259">
        <v>5.3701623457717984</v>
      </c>
      <c r="E49" s="259">
        <v>5.9550583758280684</v>
      </c>
      <c r="F49" s="259">
        <v>6.4812766094187548</v>
      </c>
      <c r="G49" s="259">
        <v>6.7676032368018317</v>
      </c>
      <c r="H49" s="259">
        <v>6.6520697821925596</v>
      </c>
      <c r="I49" s="259">
        <v>7.8773726881152148</v>
      </c>
      <c r="J49" s="259">
        <v>6.9647716028486792</v>
      </c>
      <c r="K49" s="259">
        <v>6.2657020047760081</v>
      </c>
      <c r="L49" s="259">
        <v>6.9510157641561596</v>
      </c>
      <c r="M49" s="259">
        <v>7.4898547544933987</v>
      </c>
      <c r="N49" s="259">
        <v>6.9642903661377611</v>
      </c>
      <c r="O49" s="259">
        <v>6.9563070155044207</v>
      </c>
      <c r="P49" s="259">
        <v>6.661978459082885</v>
      </c>
      <c r="Q49" s="259">
        <v>6.9852708213643711</v>
      </c>
      <c r="R49" s="259">
        <v>7.6283910006481372</v>
      </c>
      <c r="S49" s="259">
        <v>7.6946111165740438</v>
      </c>
      <c r="T49" s="259">
        <v>7.4157641819626896</v>
      </c>
      <c r="U49" s="259">
        <v>7.197231503723974</v>
      </c>
      <c r="V49" s="259">
        <v>6.6741931676412642</v>
      </c>
      <c r="W49" s="259">
        <v>7.5083500555534908</v>
      </c>
      <c r="X49" s="259">
        <v>7.1903758560869848</v>
      </c>
      <c r="Y49" s="259">
        <v>6.11873982214248</v>
      </c>
      <c r="DA49" s="67" t="s">
        <v>1486</v>
      </c>
    </row>
    <row r="50" spans="1:105" ht="12" customHeight="1" x14ac:dyDescent="0.25">
      <c r="A50" s="173" t="s">
        <v>92</v>
      </c>
      <c r="B50" s="224">
        <v>5.5902648550484777</v>
      </c>
      <c r="C50" s="224">
        <v>5.7658448141155443</v>
      </c>
      <c r="D50" s="224">
        <v>6.0126593246594773</v>
      </c>
      <c r="E50" s="224">
        <v>6.6675334872335528</v>
      </c>
      <c r="F50" s="224">
        <v>7.2567095242477846</v>
      </c>
      <c r="G50" s="224">
        <v>7.577292842811449</v>
      </c>
      <c r="H50" s="224">
        <v>7.447936734292032</v>
      </c>
      <c r="I50" s="224">
        <v>8.8198373340250829</v>
      </c>
      <c r="J50" s="224">
        <v>7.7980508270785123</v>
      </c>
      <c r="K50" s="224">
        <v>7.0153431421335579</v>
      </c>
      <c r="L50" s="224">
        <v>7.7826492122933972</v>
      </c>
      <c r="M50" s="224">
        <v>8.3859559786693172</v>
      </c>
      <c r="N50" s="224">
        <v>7.797512014243634</v>
      </c>
      <c r="O50" s="224">
        <v>7.7885735195507548</v>
      </c>
      <c r="P50" s="224">
        <v>7.4590309051314954</v>
      </c>
      <c r="Q50" s="224">
        <v>7.8210026131550823</v>
      </c>
      <c r="R50" s="224">
        <v>8.541066978786743</v>
      </c>
      <c r="S50" s="224">
        <v>8.6152098020135739</v>
      </c>
      <c r="T50" s="224">
        <v>8.3030010616458352</v>
      </c>
      <c r="U50" s="224">
        <v>8.0583226960859218</v>
      </c>
      <c r="V50" s="224">
        <v>7.472707005886507</v>
      </c>
      <c r="W50" s="224">
        <v>8.4066640945922728</v>
      </c>
      <c r="X50" s="224">
        <v>8.0506468250345442</v>
      </c>
      <c r="Y50" s="224">
        <v>6.8507981096208006</v>
      </c>
      <c r="DA50" s="177" t="s">
        <v>1487</v>
      </c>
    </row>
    <row r="51" spans="1:105" ht="12" customHeight="1" x14ac:dyDescent="0.25">
      <c r="A51" s="173" t="s">
        <v>93</v>
      </c>
      <c r="B51" s="224">
        <v>5.2701691337943402</v>
      </c>
      <c r="C51" s="224">
        <v>5.3546238806989273</v>
      </c>
      <c r="D51" s="224">
        <v>5.6178354135655981</v>
      </c>
      <c r="E51" s="224">
        <v>6.1225111111407431</v>
      </c>
      <c r="F51" s="224">
        <v>6.8625948673622519</v>
      </c>
      <c r="G51" s="224">
        <v>7.2431099434880224</v>
      </c>
      <c r="H51" s="224">
        <v>7.591180027090183</v>
      </c>
      <c r="I51" s="224">
        <v>9.0653905133252284</v>
      </c>
      <c r="J51" s="224">
        <v>8.5859509112260159</v>
      </c>
      <c r="K51" s="224">
        <v>8.1305928806789289</v>
      </c>
      <c r="L51" s="224">
        <v>8.7509194153484575</v>
      </c>
      <c r="M51" s="224">
        <v>9.6985533446690564</v>
      </c>
      <c r="N51" s="224">
        <v>8.9422431154911344</v>
      </c>
      <c r="O51" s="224">
        <v>9.0532535659507634</v>
      </c>
      <c r="P51" s="224">
        <v>8.6756177756055752</v>
      </c>
      <c r="Q51" s="224">
        <v>9.6496352892844879</v>
      </c>
      <c r="R51" s="224">
        <v>10.39856680967616</v>
      </c>
      <c r="S51" s="224">
        <v>10.68808494226878</v>
      </c>
      <c r="T51" s="224">
        <v>10.553102214912419</v>
      </c>
      <c r="U51" s="224">
        <v>9.6991670117380124</v>
      </c>
      <c r="V51" s="224">
        <v>9.2156812322836554</v>
      </c>
      <c r="W51" s="224">
        <v>10.40023657090796</v>
      </c>
      <c r="X51" s="224">
        <v>10.54158073738509</v>
      </c>
      <c r="Y51" s="224">
        <v>7.9983630276216164</v>
      </c>
      <c r="DA51" s="177" t="s">
        <v>1488</v>
      </c>
    </row>
    <row r="52" spans="1:105" ht="12" customHeight="1" x14ac:dyDescent="0.25">
      <c r="A52" s="173" t="s">
        <v>94</v>
      </c>
      <c r="B52" s="224">
        <v>4.1117277770349432</v>
      </c>
      <c r="C52" s="224">
        <v>4.2408696000980761</v>
      </c>
      <c r="D52" s="224">
        <v>4.4224055568179601</v>
      </c>
      <c r="E52" s="224">
        <v>4.9040758093976082</v>
      </c>
      <c r="F52" s="224">
        <v>5.3374240567113347</v>
      </c>
      <c r="G52" s="224">
        <v>5.5732181326578178</v>
      </c>
      <c r="H52" s="224">
        <v>5.4780746791149859</v>
      </c>
      <c r="I52" s="224">
        <v>6.4871291603457104</v>
      </c>
      <c r="J52" s="224">
        <v>5.7355891042394944</v>
      </c>
      <c r="K52" s="224">
        <v>5.1598952841907906</v>
      </c>
      <c r="L52" s="224">
        <v>5.7242609741839141</v>
      </c>
      <c r="M52" s="224">
        <v>6.1680025953238786</v>
      </c>
      <c r="N52" s="224">
        <v>5.7351927989199369</v>
      </c>
      <c r="O52" s="224">
        <v>5.7286183954047996</v>
      </c>
      <c r="P52" s="224">
        <v>5.4862346163606412</v>
      </c>
      <c r="Q52" s="224">
        <v>5.7524705040998922</v>
      </c>
      <c r="R52" s="224">
        <v>6.2820891769516756</v>
      </c>
      <c r="S52" s="224">
        <v>6.3366223902491168</v>
      </c>
      <c r="T52" s="224">
        <v>6.1069879483596923</v>
      </c>
      <c r="U52" s="224">
        <v>5.927023159892892</v>
      </c>
      <c r="V52" s="224">
        <v>5.4962936036920071</v>
      </c>
      <c r="W52" s="224">
        <v>6.183233740476795</v>
      </c>
      <c r="X52" s="224">
        <v>5.9213774359364688</v>
      </c>
      <c r="Y52" s="224">
        <v>5.038869823269235</v>
      </c>
      <c r="DA52" s="177" t="s">
        <v>1489</v>
      </c>
    </row>
    <row r="53" spans="1:105" ht="12" customHeight="1" x14ac:dyDescent="0.25">
      <c r="A53" s="56" t="s">
        <v>95</v>
      </c>
      <c r="B53" s="260">
        <v>5.4025527510303952</v>
      </c>
      <c r="C53" s="260">
        <v>5.5789796408609451</v>
      </c>
      <c r="D53" s="260">
        <v>5.8589594855127309</v>
      </c>
      <c r="E53" s="260">
        <v>6.4677341058443201</v>
      </c>
      <c r="F53" s="260">
        <v>7.0346002590899523</v>
      </c>
      <c r="G53" s="260">
        <v>7.3216785546628156</v>
      </c>
      <c r="H53" s="260">
        <v>7.2236124865020273</v>
      </c>
      <c r="I53" s="260">
        <v>8.5726390887371018</v>
      </c>
      <c r="J53" s="260">
        <v>7.6125827978340102</v>
      </c>
      <c r="K53" s="260">
        <v>6.8399069084516677</v>
      </c>
      <c r="L53" s="260">
        <v>7.49272412216503</v>
      </c>
      <c r="M53" s="260">
        <v>8.1175331554265533</v>
      </c>
      <c r="N53" s="260">
        <v>7.4828057025486929</v>
      </c>
      <c r="O53" s="260">
        <v>7.482596291946388</v>
      </c>
      <c r="P53" s="260">
        <v>7.1099652309992596</v>
      </c>
      <c r="Q53" s="260">
        <v>7.529256759073327</v>
      </c>
      <c r="R53" s="260">
        <v>8.1200427975710703</v>
      </c>
      <c r="S53" s="260">
        <v>8.225980769334388</v>
      </c>
      <c r="T53" s="260">
        <v>7.9650099622991259</v>
      </c>
      <c r="U53" s="260">
        <v>7.5687491128682662</v>
      </c>
      <c r="V53" s="260">
        <v>7.030375962431628</v>
      </c>
      <c r="W53" s="260">
        <v>7.9528485732945411</v>
      </c>
      <c r="X53" s="260">
        <v>7.7001775514922812</v>
      </c>
      <c r="Y53" s="260">
        <v>6.2993231997285157</v>
      </c>
      <c r="DA53" s="68" t="s">
        <v>1490</v>
      </c>
    </row>
    <row r="54" spans="1:105" ht="12" customHeight="1" x14ac:dyDescent="0.25">
      <c r="A54" s="37" t="s">
        <v>159</v>
      </c>
      <c r="B54" s="226">
        <v>0.24403945716413381</v>
      </c>
      <c r="C54" s="226">
        <v>0.2762308413519371</v>
      </c>
      <c r="D54" s="226">
        <v>0.30431908362653087</v>
      </c>
      <c r="E54" s="226">
        <v>0.33566918608068119</v>
      </c>
      <c r="F54" s="226">
        <v>0.40857362427913629</v>
      </c>
      <c r="G54" s="226">
        <v>0.33073463755283011</v>
      </c>
      <c r="H54" s="226">
        <v>0.26161669012515482</v>
      </c>
      <c r="I54" s="226">
        <v>0.28984891942269658</v>
      </c>
      <c r="J54" s="226">
        <v>0.31059573799709062</v>
      </c>
      <c r="K54" s="226">
        <v>0.2380082204848579</v>
      </c>
      <c r="L54" s="226">
        <v>0.25380528351332621</v>
      </c>
      <c r="M54" s="226">
        <v>0.30055247695278747</v>
      </c>
      <c r="N54" s="226">
        <v>0.2340818776242746</v>
      </c>
      <c r="O54" s="226">
        <v>0.19083407463110291</v>
      </c>
      <c r="P54" s="226">
        <v>0.15841038246048039</v>
      </c>
      <c r="Q54" s="226">
        <v>0.15906609545303499</v>
      </c>
      <c r="R54" s="226">
        <v>0.15242042840886841</v>
      </c>
      <c r="S54" s="226">
        <v>0.12276179555316</v>
      </c>
      <c r="T54" s="226">
        <v>0.15724747285443161</v>
      </c>
      <c r="U54" s="226">
        <v>0.17135663682240929</v>
      </c>
      <c r="V54" s="226">
        <v>9.5045538572085628E-2</v>
      </c>
      <c r="W54" s="226">
        <v>0.1119188938322415</v>
      </c>
      <c r="X54" s="226">
        <v>9.7148575724070887E-2</v>
      </c>
      <c r="Y54" s="226">
        <v>0.14418226261617359</v>
      </c>
      <c r="DA54" s="69" t="s">
        <v>1491</v>
      </c>
    </row>
    <row r="55" spans="1:105" ht="12" customHeight="1" x14ac:dyDescent="0.25">
      <c r="A55" s="37" t="s">
        <v>35</v>
      </c>
      <c r="B55" s="226">
        <v>4.1783159131126233</v>
      </c>
      <c r="C55" s="226">
        <v>4.4490518242877659</v>
      </c>
      <c r="D55" s="226">
        <v>4.7039821381300762</v>
      </c>
      <c r="E55" s="226">
        <v>5.2411193793511064</v>
      </c>
      <c r="F55" s="226">
        <v>5.5877076344408154</v>
      </c>
      <c r="G55" s="226">
        <v>5.8749026610105073</v>
      </c>
      <c r="H55" s="226">
        <v>5.7071660342283188</v>
      </c>
      <c r="I55" s="226">
        <v>6.6567604496015012</v>
      </c>
      <c r="J55" s="226">
        <v>5.6222046728719999</v>
      </c>
      <c r="K55" s="226">
        <v>4.9462982825813002</v>
      </c>
      <c r="L55" s="226">
        <v>5.4631670077030234</v>
      </c>
      <c r="M55" s="226">
        <v>5.7187848140078481</v>
      </c>
      <c r="N55" s="226">
        <v>5.3243092900227662</v>
      </c>
      <c r="O55" s="226">
        <v>5.3035977685408531</v>
      </c>
      <c r="P55" s="226">
        <v>4.9895984462650249</v>
      </c>
      <c r="Q55" s="226">
        <v>5.0008544771188266</v>
      </c>
      <c r="R55" s="226">
        <v>5.3806009845539577</v>
      </c>
      <c r="S55" s="226">
        <v>5.305129976936267</v>
      </c>
      <c r="T55" s="226">
        <v>4.8653522313831568</v>
      </c>
      <c r="U55" s="226">
        <v>4.9165154882638991</v>
      </c>
      <c r="V55" s="226">
        <v>4.4646996058375601</v>
      </c>
      <c r="W55" s="226">
        <v>5.2080470763929227</v>
      </c>
      <c r="X55" s="226">
        <v>4.6144481313697598</v>
      </c>
      <c r="Y55" s="226">
        <v>4.1818035974522321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1494</v>
      </c>
    </row>
    <row r="58" spans="1:105" ht="12" customHeight="1" x14ac:dyDescent="0.25">
      <c r="A58" s="37" t="s">
        <v>40</v>
      </c>
      <c r="B58" s="226">
        <v>0.98019738075363827</v>
      </c>
      <c r="C58" s="226">
        <v>0.85369697522124222</v>
      </c>
      <c r="D58" s="226">
        <v>0.85065826375612397</v>
      </c>
      <c r="E58" s="226">
        <v>0.89094554041253282</v>
      </c>
      <c r="F58" s="226">
        <v>1.038319000370002</v>
      </c>
      <c r="G58" s="226">
        <v>1.116041256099479</v>
      </c>
      <c r="H58" s="226">
        <v>1.254829762148554</v>
      </c>
      <c r="I58" s="226">
        <v>1.626029719712905</v>
      </c>
      <c r="J58" s="226">
        <v>1.67978238696492</v>
      </c>
      <c r="K58" s="226">
        <v>1.65560040538551</v>
      </c>
      <c r="L58" s="226">
        <v>1.7757518309486811</v>
      </c>
      <c r="M58" s="226">
        <v>2.098195864465918</v>
      </c>
      <c r="N58" s="226">
        <v>1.924414534901653</v>
      </c>
      <c r="O58" s="226">
        <v>1.9881644487744321</v>
      </c>
      <c r="P58" s="226">
        <v>1.9619564022737539</v>
      </c>
      <c r="Q58" s="226">
        <v>2.369336186501465</v>
      </c>
      <c r="R58" s="226">
        <v>2.5870213846082439</v>
      </c>
      <c r="S58" s="226">
        <v>2.7980889968449612</v>
      </c>
      <c r="T58" s="226">
        <v>2.9424102580615372</v>
      </c>
      <c r="U58" s="226">
        <v>2.480876987781957</v>
      </c>
      <c r="V58" s="226">
        <v>2.470630818021982</v>
      </c>
      <c r="W58" s="226">
        <v>2.632882603069377</v>
      </c>
      <c r="X58" s="226">
        <v>2.988580844398451</v>
      </c>
      <c r="Y58" s="226">
        <v>1.973337339660109</v>
      </c>
      <c r="DA58" s="69" t="s">
        <v>1495</v>
      </c>
    </row>
    <row r="59" spans="1:105" ht="12" customHeight="1" x14ac:dyDescent="0.25">
      <c r="A59" s="57" t="s">
        <v>1496</v>
      </c>
      <c r="B59" s="261">
        <v>22.473953455134161</v>
      </c>
      <c r="C59" s="261">
        <v>22.834099781146339</v>
      </c>
      <c r="D59" s="261">
        <v>23.956531260729861</v>
      </c>
      <c r="E59" s="261">
        <v>26.10865538602814</v>
      </c>
      <c r="F59" s="261">
        <v>29.264646677383151</v>
      </c>
      <c r="G59" s="261">
        <v>30.88730391906271</v>
      </c>
      <c r="H59" s="261">
        <v>32.371603693777487</v>
      </c>
      <c r="I59" s="261">
        <v>38.658183310030452</v>
      </c>
      <c r="J59" s="261">
        <v>36.613675244239367</v>
      </c>
      <c r="K59" s="261">
        <v>34.671859920265327</v>
      </c>
      <c r="L59" s="261">
        <v>37.317162056348863</v>
      </c>
      <c r="M59" s="261">
        <v>41.358224170179717</v>
      </c>
      <c r="N59" s="261">
        <v>38.133037187243353</v>
      </c>
      <c r="O59" s="261">
        <v>38.606426870444473</v>
      </c>
      <c r="P59" s="261">
        <v>36.996047969928952</v>
      </c>
      <c r="Q59" s="261">
        <v>41.14961946093446</v>
      </c>
      <c r="R59" s="261">
        <v>44.343340896255313</v>
      </c>
      <c r="S59" s="261">
        <v>45.577953462023082</v>
      </c>
      <c r="T59" s="261">
        <v>45.002337109902378</v>
      </c>
      <c r="U59" s="261">
        <v>41.36084107388708</v>
      </c>
      <c r="V59" s="261">
        <v>39.299078608997547</v>
      </c>
      <c r="W59" s="261">
        <v>44.350461376689992</v>
      </c>
      <c r="X59" s="261">
        <v>44.953205261737722</v>
      </c>
      <c r="Y59" s="261">
        <v>34.107982843923807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121.8945742882979</v>
      </c>
      <c r="C60" s="261">
        <f t="shared" si="1"/>
        <v>130.55951598720856</v>
      </c>
      <c r="D60" s="261">
        <f t="shared" si="1"/>
        <v>133.98895453439573</v>
      </c>
      <c r="E60" s="261">
        <f t="shared" si="1"/>
        <v>147.09522493492804</v>
      </c>
      <c r="F60" s="261">
        <f t="shared" si="1"/>
        <v>161.62925271988956</v>
      </c>
      <c r="G60" s="261">
        <f t="shared" si="1"/>
        <v>165.0048572845142</v>
      </c>
      <c r="H60" s="261">
        <f t="shared" si="1"/>
        <v>161.49535223039263</v>
      </c>
      <c r="I60" s="261">
        <f t="shared" si="1"/>
        <v>189.84838705695543</v>
      </c>
      <c r="J60" s="261">
        <f t="shared" si="1"/>
        <v>166.26930701918195</v>
      </c>
      <c r="K60" s="261">
        <f t="shared" si="1"/>
        <v>146.08226845566912</v>
      </c>
      <c r="L60" s="261">
        <f t="shared" si="1"/>
        <v>167.64807061874131</v>
      </c>
      <c r="M60" s="261">
        <f t="shared" si="1"/>
        <v>180.06482757277928</v>
      </c>
      <c r="N60" s="261">
        <f t="shared" si="1"/>
        <v>168.58726921971464</v>
      </c>
      <c r="O60" s="261">
        <f t="shared" si="1"/>
        <v>164.53008254667685</v>
      </c>
      <c r="P60" s="261">
        <f t="shared" si="1"/>
        <v>160.24070774750098</v>
      </c>
      <c r="Q60" s="261">
        <f t="shared" si="1"/>
        <v>166.50989719612178</v>
      </c>
      <c r="R60" s="261">
        <f t="shared" si="1"/>
        <v>178.25256643956402</v>
      </c>
      <c r="S60" s="261">
        <f t="shared" si="1"/>
        <v>176.54405102829691</v>
      </c>
      <c r="T60" s="261">
        <f t="shared" si="1"/>
        <v>167.74684002286958</v>
      </c>
      <c r="U60" s="261">
        <f t="shared" si="1"/>
        <v>163.90421801538915</v>
      </c>
      <c r="V60" s="261">
        <f t="shared" si="1"/>
        <v>150.48252569347687</v>
      </c>
      <c r="W60" s="261">
        <f t="shared" si="1"/>
        <v>172.09048793278032</v>
      </c>
      <c r="X60" s="261">
        <f t="shared" si="1"/>
        <v>158.38363923652798</v>
      </c>
      <c r="Y60" s="261">
        <f t="shared" si="1"/>
        <v>133.96867284030748</v>
      </c>
      <c r="DA60" s="70"/>
    </row>
    <row r="61" spans="1:105" ht="12" customHeight="1" x14ac:dyDescent="0.25">
      <c r="A61" s="60" t="s">
        <v>1499</v>
      </c>
      <c r="B61" s="262">
        <v>90.202049893986469</v>
      </c>
      <c r="C61" s="262">
        <v>92.270727943853785</v>
      </c>
      <c r="D61" s="262">
        <v>96.510938737525848</v>
      </c>
      <c r="E61" s="262">
        <v>106.5329418558142</v>
      </c>
      <c r="F61" s="262">
        <v>115.3436423145844</v>
      </c>
      <c r="G61" s="262">
        <v>119.7641359429104</v>
      </c>
      <c r="H61" s="262">
        <v>116.8074589594341</v>
      </c>
      <c r="I61" s="262">
        <v>139.06418945622971</v>
      </c>
      <c r="J61" s="262">
        <v>121.52189550783621</v>
      </c>
      <c r="K61" s="262">
        <v>107.35706330070541</v>
      </c>
      <c r="L61" s="262">
        <v>118.30181540284271</v>
      </c>
      <c r="M61" s="262">
        <v>127.3278499753222</v>
      </c>
      <c r="N61" s="262">
        <v>117.3196558939196</v>
      </c>
      <c r="O61" s="262">
        <v>116.792980757577</v>
      </c>
      <c r="P61" s="262">
        <v>110.6363263384206</v>
      </c>
      <c r="Q61" s="262">
        <v>114.70716586479109</v>
      </c>
      <c r="R61" s="262">
        <v>123.6821618654962</v>
      </c>
      <c r="S61" s="262">
        <v>124.25874547267701</v>
      </c>
      <c r="T61" s="262">
        <v>118.7711103634464</v>
      </c>
      <c r="U61" s="262">
        <v>115.1470593557208</v>
      </c>
      <c r="V61" s="262">
        <v>105.602336632579</v>
      </c>
      <c r="W61" s="262">
        <v>119.88727650527029</v>
      </c>
      <c r="X61" s="262">
        <v>112.6207336093741</v>
      </c>
      <c r="Y61" s="262">
        <v>96.278719360692932</v>
      </c>
      <c r="DA61" s="72" t="s">
        <v>1500</v>
      </c>
    </row>
    <row r="62" spans="1:105" ht="12" customHeight="1" x14ac:dyDescent="0.25">
      <c r="A62" s="59" t="s">
        <v>28</v>
      </c>
      <c r="B62" s="230">
        <v>57.819785095515911</v>
      </c>
      <c r="C62" s="230">
        <v>50.056073270213297</v>
      </c>
      <c r="D62" s="230">
        <v>46.491373844578028</v>
      </c>
      <c r="E62" s="230">
        <v>47.649701143183741</v>
      </c>
      <c r="F62" s="230">
        <v>50.88145420717958</v>
      </c>
      <c r="G62" s="230">
        <v>50.839164495409747</v>
      </c>
      <c r="H62" s="230">
        <v>50.157153214645326</v>
      </c>
      <c r="I62" s="230">
        <v>71.12686500687208</v>
      </c>
      <c r="J62" s="230">
        <v>57.544916768378798</v>
      </c>
      <c r="K62" s="230">
        <v>41.597029731852807</v>
      </c>
      <c r="L62" s="230">
        <v>46.98226448971041</v>
      </c>
      <c r="M62" s="230">
        <v>55.412731232547017</v>
      </c>
      <c r="N62" s="230">
        <v>46.498255799492043</v>
      </c>
      <c r="O62" s="230">
        <v>43.258514303860537</v>
      </c>
      <c r="P62" s="230">
        <v>41.758589194848973</v>
      </c>
      <c r="Q62" s="230">
        <v>41.945196412530429</v>
      </c>
      <c r="R62" s="230">
        <v>41.204121253346301</v>
      </c>
      <c r="S62" s="230">
        <v>42.840936834708693</v>
      </c>
      <c r="T62" s="230">
        <v>42.12377285054361</v>
      </c>
      <c r="U62" s="230">
        <v>36.898250476724847</v>
      </c>
      <c r="V62" s="230">
        <v>32.360520064747227</v>
      </c>
      <c r="W62" s="230">
        <v>33.631340757721937</v>
      </c>
      <c r="X62" s="230">
        <v>29.294429157168501</v>
      </c>
      <c r="Y62" s="230">
        <v>20.829508050673091</v>
      </c>
      <c r="DA62" s="71" t="s">
        <v>1501</v>
      </c>
    </row>
    <row r="63" spans="1:105" ht="12" customHeight="1" x14ac:dyDescent="0.25">
      <c r="A63" s="59" t="s">
        <v>31</v>
      </c>
      <c r="B63" s="295">
        <v>0.50210202530829717</v>
      </c>
      <c r="C63" s="295">
        <v>0.83048723555299697</v>
      </c>
      <c r="D63" s="295">
        <v>2.0097140957342061</v>
      </c>
      <c r="E63" s="295">
        <v>1.9280544265482831</v>
      </c>
      <c r="F63" s="295">
        <v>2.350044491522544</v>
      </c>
      <c r="G63" s="295">
        <v>1.357556156554333</v>
      </c>
      <c r="H63" s="295">
        <v>0.54919234061072353</v>
      </c>
      <c r="I63" s="295">
        <v>0.48696403260570809</v>
      </c>
      <c r="J63" s="295">
        <v>0.54806877562448841</v>
      </c>
      <c r="K63" s="295">
        <v>0.66745988003679968</v>
      </c>
      <c r="L63" s="295">
        <v>0.63363422868589736</v>
      </c>
      <c r="M63" s="295">
        <v>0.5481043414802379</v>
      </c>
      <c r="N63" s="295">
        <v>0.35932035945179769</v>
      </c>
      <c r="O63" s="295">
        <v>0.54374020993679684</v>
      </c>
      <c r="P63" s="295">
        <v>0.66580869462725512</v>
      </c>
      <c r="Q63" s="295">
        <v>0.6369497084119633</v>
      </c>
      <c r="R63" s="295">
        <v>0.58634843436476991</v>
      </c>
      <c r="S63" s="295">
        <v>0.65765435370895986</v>
      </c>
      <c r="T63" s="295">
        <v>0.62112449324797003</v>
      </c>
      <c r="U63" s="295">
        <v>0.55833664748903655</v>
      </c>
      <c r="V63" s="295">
        <v>0.41274685449166859</v>
      </c>
      <c r="W63" s="295">
        <v>0.46932484715279399</v>
      </c>
      <c r="X63" s="295">
        <v>0.51333398731567592</v>
      </c>
      <c r="Y63" s="295">
        <v>3.2259305852163092</v>
      </c>
      <c r="DA63" s="122" t="s">
        <v>1502</v>
      </c>
    </row>
    <row r="64" spans="1:105" ht="12" customHeight="1" x14ac:dyDescent="0.25">
      <c r="A64" s="59" t="s">
        <v>159</v>
      </c>
      <c r="B64" s="295">
        <v>1.5505596458043289</v>
      </c>
      <c r="C64" s="295">
        <v>2.1393387145646821</v>
      </c>
      <c r="D64" s="295">
        <v>2.5745122068962769</v>
      </c>
      <c r="E64" s="295">
        <v>3.0547995776949821</v>
      </c>
      <c r="F64" s="295">
        <v>3.8066863827818169</v>
      </c>
      <c r="G64" s="295">
        <v>3.2693067262038298</v>
      </c>
      <c r="H64" s="295">
        <v>2.712225811586721</v>
      </c>
      <c r="I64" s="295">
        <v>2.6829823694986992</v>
      </c>
      <c r="J64" s="295">
        <v>3.1368462483725699</v>
      </c>
      <c r="K64" s="295">
        <v>2.8577946952728661</v>
      </c>
      <c r="L64" s="295">
        <v>3.013081770084403</v>
      </c>
      <c r="M64" s="295">
        <v>3.4414734482988321</v>
      </c>
      <c r="N64" s="295">
        <v>2.8752781038309241</v>
      </c>
      <c r="O64" s="295">
        <v>2.4577148245851128</v>
      </c>
      <c r="P64" s="295">
        <v>2.065311175277448</v>
      </c>
      <c r="Q64" s="295">
        <v>2.208475038872356</v>
      </c>
      <c r="R64" s="295">
        <v>2.2458716353575592</v>
      </c>
      <c r="S64" s="295">
        <v>1.818012444001192</v>
      </c>
      <c r="T64" s="295">
        <v>2.3704477519996749</v>
      </c>
      <c r="U64" s="295">
        <v>2.6113742440721528</v>
      </c>
      <c r="V64" s="295">
        <v>1.5123559432564251</v>
      </c>
      <c r="W64" s="295">
        <v>1.798158768950552</v>
      </c>
      <c r="X64" s="295">
        <v>1.694561432187641</v>
      </c>
      <c r="Y64" s="295">
        <v>2.396478949185167</v>
      </c>
      <c r="DA64" s="122" t="s">
        <v>1503</v>
      </c>
    </row>
    <row r="65" spans="1:105" ht="12" customHeight="1" x14ac:dyDescent="0.25">
      <c r="A65" s="59" t="s">
        <v>32</v>
      </c>
      <c r="B65" s="295">
        <v>3.781732067568214</v>
      </c>
      <c r="C65" s="295">
        <v>4.7880361212919267</v>
      </c>
      <c r="D65" s="295">
        <v>5.6400707703726907</v>
      </c>
      <c r="E65" s="295">
        <v>6.2029216725514038</v>
      </c>
      <c r="F65" s="295">
        <v>6.2447041668187717</v>
      </c>
      <c r="G65" s="295">
        <v>6.2247875254049987</v>
      </c>
      <c r="H65" s="295">
        <v>4.2217028780381174</v>
      </c>
      <c r="I65" s="295">
        <v>3.1491703277645131</v>
      </c>
      <c r="J65" s="295">
        <v>3.510886518990056</v>
      </c>
      <c r="K65" s="295">
        <v>2.843952221249006</v>
      </c>
      <c r="L65" s="295">
        <v>2.8161515152858931</v>
      </c>
      <c r="M65" s="295">
        <v>2.4426466062821248</v>
      </c>
      <c r="N65" s="295">
        <v>2.1871642264998701</v>
      </c>
      <c r="O65" s="295">
        <v>2.229010236090688</v>
      </c>
      <c r="P65" s="295">
        <v>1.0935994653865011</v>
      </c>
      <c r="Q65" s="295">
        <v>0.4846380859390903</v>
      </c>
      <c r="R65" s="295">
        <v>0.36419629734324449</v>
      </c>
      <c r="S65" s="295">
        <v>0.37704533238426252</v>
      </c>
      <c r="T65" s="295">
        <v>0.31237188768454621</v>
      </c>
      <c r="U65" s="295">
        <v>0.15429697176054491</v>
      </c>
      <c r="V65" s="295">
        <v>0.27482074506858378</v>
      </c>
      <c r="W65" s="295">
        <v>0.31271876009362382</v>
      </c>
      <c r="X65" s="295">
        <v>0.62864604884763198</v>
      </c>
      <c r="Y65" s="295">
        <v>0.32030278552067148</v>
      </c>
      <c r="DA65" s="122" t="s">
        <v>1504</v>
      </c>
    </row>
    <row r="66" spans="1:105" ht="12" customHeight="1" x14ac:dyDescent="0.25">
      <c r="A66" s="59" t="s">
        <v>35</v>
      </c>
      <c r="B66" s="295">
        <v>26.547871059789721</v>
      </c>
      <c r="C66" s="295">
        <v>34.456792602230877</v>
      </c>
      <c r="D66" s="295">
        <v>39.795267819944648</v>
      </c>
      <c r="E66" s="295">
        <v>47.697465035835783</v>
      </c>
      <c r="F66" s="295">
        <v>52.060753066281649</v>
      </c>
      <c r="G66" s="295">
        <v>58.073321039337507</v>
      </c>
      <c r="H66" s="295">
        <v>59.16718471455323</v>
      </c>
      <c r="I66" s="295">
        <v>61.61820771948868</v>
      </c>
      <c r="J66" s="295">
        <v>56.781177196470338</v>
      </c>
      <c r="K66" s="295">
        <v>59.390826772293913</v>
      </c>
      <c r="L66" s="295">
        <v>64.856683399076061</v>
      </c>
      <c r="M66" s="295">
        <v>65.482894346714019</v>
      </c>
      <c r="N66" s="295">
        <v>65.399637404644949</v>
      </c>
      <c r="O66" s="295">
        <v>68.304001183103836</v>
      </c>
      <c r="P66" s="295">
        <v>65.053017808280444</v>
      </c>
      <c r="Q66" s="295">
        <v>69.431906619037278</v>
      </c>
      <c r="R66" s="295">
        <v>79.28162424508433</v>
      </c>
      <c r="S66" s="295">
        <v>78.565096507873861</v>
      </c>
      <c r="T66" s="295">
        <v>73.34339337997055</v>
      </c>
      <c r="U66" s="295">
        <v>74.924801015674234</v>
      </c>
      <c r="V66" s="295">
        <v>71.041893025015071</v>
      </c>
      <c r="W66" s="295">
        <v>83.67573337135137</v>
      </c>
      <c r="X66" s="295">
        <v>80.489762983854661</v>
      </c>
      <c r="Y66" s="295">
        <v>69.506498990097697</v>
      </c>
      <c r="DA66" s="122" t="s">
        <v>1505</v>
      </c>
    </row>
    <row r="67" spans="1:105" ht="12" customHeight="1" x14ac:dyDescent="0.25">
      <c r="A67" s="60" t="s">
        <v>1506</v>
      </c>
      <c r="B67" s="262">
        <v>31.69252439431143</v>
      </c>
      <c r="C67" s="262">
        <v>38.288788043354778</v>
      </c>
      <c r="D67" s="262">
        <v>37.478015796869883</v>
      </c>
      <c r="E67" s="262">
        <v>40.562283079113847</v>
      </c>
      <c r="F67" s="262">
        <v>46.285610405305157</v>
      </c>
      <c r="G67" s="262">
        <v>45.240721341603802</v>
      </c>
      <c r="H67" s="262">
        <v>44.687893270958533</v>
      </c>
      <c r="I67" s="262">
        <v>50.784197600725712</v>
      </c>
      <c r="J67" s="262">
        <v>44.747411511345753</v>
      </c>
      <c r="K67" s="262">
        <v>38.72520515496371</v>
      </c>
      <c r="L67" s="262">
        <v>49.346255215898623</v>
      </c>
      <c r="M67" s="262">
        <v>52.73697759745707</v>
      </c>
      <c r="N67" s="262">
        <v>51.267613325795033</v>
      </c>
      <c r="O67" s="262">
        <v>47.737101789099853</v>
      </c>
      <c r="P67" s="262">
        <v>49.604381409080368</v>
      </c>
      <c r="Q67" s="262">
        <v>51.802731331330698</v>
      </c>
      <c r="R67" s="262">
        <v>54.570404574067823</v>
      </c>
      <c r="S67" s="262">
        <v>52.2853055556199</v>
      </c>
      <c r="T67" s="262">
        <v>48.975729659423173</v>
      </c>
      <c r="U67" s="262">
        <v>48.757158659668349</v>
      </c>
      <c r="V67" s="262">
        <v>44.880189060897891</v>
      </c>
      <c r="W67" s="262">
        <v>52.20321142751002</v>
      </c>
      <c r="X67" s="262">
        <v>45.76290562715387</v>
      </c>
      <c r="Y67" s="262">
        <v>37.689953479614537</v>
      </c>
      <c r="DA67" s="72" t="s">
        <v>1507</v>
      </c>
    </row>
    <row r="68" spans="1:105" ht="12" customHeight="1" x14ac:dyDescent="0.25">
      <c r="A68" s="147" t="s">
        <v>28</v>
      </c>
      <c r="B68" s="229">
        <v>6.1443478141880243</v>
      </c>
      <c r="C68" s="229">
        <v>4.4502079918625146</v>
      </c>
      <c r="D68" s="229">
        <v>4.4267483362566837</v>
      </c>
      <c r="E68" s="229">
        <v>4.3441379519217334</v>
      </c>
      <c r="F68" s="229">
        <v>4.4427350235128902</v>
      </c>
      <c r="G68" s="229">
        <v>4.4360789246228007</v>
      </c>
      <c r="H68" s="229">
        <v>4.3390534625354578</v>
      </c>
      <c r="I68" s="229">
        <v>6.6293783174179159</v>
      </c>
      <c r="J68" s="229">
        <v>5.2746883694513054</v>
      </c>
      <c r="K68" s="229">
        <v>3.5900714772167341</v>
      </c>
      <c r="L68" s="229">
        <v>3.437147185331964</v>
      </c>
      <c r="M68" s="229">
        <v>4.1021056297271068</v>
      </c>
      <c r="N68" s="229">
        <v>3.1958921913773151</v>
      </c>
      <c r="O68" s="229">
        <v>3.1189232262910598</v>
      </c>
      <c r="P68" s="229">
        <v>2.6420101476341928</v>
      </c>
      <c r="Q68" s="229">
        <v>2.6116462509673992</v>
      </c>
      <c r="R68" s="229">
        <v>2.4418426143912111</v>
      </c>
      <c r="S68" s="229">
        <v>2.6012656693714771</v>
      </c>
      <c r="T68" s="229">
        <v>2.4920652264294709</v>
      </c>
      <c r="U68" s="229">
        <v>2.123637416019216</v>
      </c>
      <c r="V68" s="229">
        <v>1.828411776517137</v>
      </c>
      <c r="W68" s="229">
        <v>1.942275398553728</v>
      </c>
      <c r="X68" s="229">
        <v>1.696518954682678</v>
      </c>
      <c r="Y68" s="229">
        <v>1.222207535695581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5.3356986308509692E-2</v>
      </c>
      <c r="C70" s="229">
        <v>7.3834016360948315E-2</v>
      </c>
      <c r="D70" s="229">
        <v>0.1913580476108159</v>
      </c>
      <c r="E70" s="229">
        <v>0.17577727051363121</v>
      </c>
      <c r="F70" s="229">
        <v>0.20519509774206771</v>
      </c>
      <c r="G70" s="229">
        <v>0.1184564363882563</v>
      </c>
      <c r="H70" s="229">
        <v>4.7510171020414091E-2</v>
      </c>
      <c r="I70" s="229">
        <v>4.5387474884584958E-2</v>
      </c>
      <c r="J70" s="229">
        <v>5.0237139243452029E-2</v>
      </c>
      <c r="K70" s="229">
        <v>5.7605763992127371E-2</v>
      </c>
      <c r="L70" s="229">
        <v>4.6355664830389387E-2</v>
      </c>
      <c r="M70" s="229">
        <v>4.0575186511350871E-2</v>
      </c>
      <c r="N70" s="229">
        <v>2.469660659803577E-2</v>
      </c>
      <c r="O70" s="229">
        <v>3.9203472359865717E-2</v>
      </c>
      <c r="P70" s="229">
        <v>4.2124826568740267E-2</v>
      </c>
      <c r="Q70" s="229">
        <v>3.9658589309452923E-2</v>
      </c>
      <c r="R70" s="229">
        <v>3.4748237563668113E-2</v>
      </c>
      <c r="S70" s="229">
        <v>3.9932219484747782E-2</v>
      </c>
      <c r="T70" s="229">
        <v>3.6746061574276033E-2</v>
      </c>
      <c r="U70" s="229">
        <v>3.2134439438812487E-2</v>
      </c>
      <c r="V70" s="229">
        <v>2.3320737984526149E-2</v>
      </c>
      <c r="W70" s="229">
        <v>2.7104423553068181E-2</v>
      </c>
      <c r="X70" s="229">
        <v>2.9728547871388449E-2</v>
      </c>
      <c r="Y70" s="229">
        <v>0.1892870758776668</v>
      </c>
      <c r="DA70" s="73" t="s">
        <v>1510</v>
      </c>
    </row>
    <row r="71" spans="1:105" ht="12" customHeight="1" x14ac:dyDescent="0.25">
      <c r="A71" s="147" t="s">
        <v>159</v>
      </c>
      <c r="B71" s="229">
        <v>0.16477366276487329</v>
      </c>
      <c r="C71" s="229">
        <v>0.190196745826684</v>
      </c>
      <c r="D71" s="229">
        <v>0.24513617658729911</v>
      </c>
      <c r="E71" s="229">
        <v>0.27850060887270828</v>
      </c>
      <c r="F71" s="229">
        <v>0.33238238135748899</v>
      </c>
      <c r="G71" s="229">
        <v>0.28527027952140788</v>
      </c>
      <c r="H71" s="229">
        <v>0.23463239128785179</v>
      </c>
      <c r="I71" s="229">
        <v>0.25006732891504119</v>
      </c>
      <c r="J71" s="229">
        <v>0.28752993925850628</v>
      </c>
      <c r="K71" s="229">
        <v>0.24664470731149549</v>
      </c>
      <c r="L71" s="229">
        <v>0.2204322341144033</v>
      </c>
      <c r="M71" s="229">
        <v>0.25476613934761477</v>
      </c>
      <c r="N71" s="229">
        <v>0.1976220114512727</v>
      </c>
      <c r="O71" s="229">
        <v>0.17720034941917259</v>
      </c>
      <c r="P71" s="229">
        <v>0.13066947874231361</v>
      </c>
      <c r="Q71" s="229">
        <v>0.13750693878985029</v>
      </c>
      <c r="R71" s="229">
        <v>0.13309506182523401</v>
      </c>
      <c r="S71" s="229">
        <v>0.1103881872452193</v>
      </c>
      <c r="T71" s="229">
        <v>0.14023697342556701</v>
      </c>
      <c r="U71" s="229">
        <v>0.15029471533992239</v>
      </c>
      <c r="V71" s="229">
        <v>8.5450092007269107E-2</v>
      </c>
      <c r="W71" s="229">
        <v>0.10384716936461751</v>
      </c>
      <c r="X71" s="229">
        <v>9.8136597035449136E-2</v>
      </c>
      <c r="Y71" s="229">
        <v>0.1406175615719974</v>
      </c>
      <c r="DA71" s="73" t="s">
        <v>1511</v>
      </c>
    </row>
    <row r="72" spans="1:105" ht="12" customHeight="1" x14ac:dyDescent="0.25">
      <c r="A72" s="147" t="s">
        <v>32</v>
      </c>
      <c r="B72" s="229">
        <v>0.40187415302257068</v>
      </c>
      <c r="C72" s="229">
        <v>0.425677749376703</v>
      </c>
      <c r="D72" s="229">
        <v>0.53702809434247367</v>
      </c>
      <c r="E72" s="229">
        <v>0.56550926457139061</v>
      </c>
      <c r="F72" s="229">
        <v>0.54525890318378345</v>
      </c>
      <c r="G72" s="229">
        <v>0.54315701341231204</v>
      </c>
      <c r="H72" s="229">
        <v>0.36521599246981368</v>
      </c>
      <c r="I72" s="229">
        <v>0.29351837012246851</v>
      </c>
      <c r="J72" s="229">
        <v>0.32181525889974699</v>
      </c>
      <c r="K72" s="229">
        <v>0.24545001933767771</v>
      </c>
      <c r="L72" s="229">
        <v>0.20602513223587091</v>
      </c>
      <c r="M72" s="229">
        <v>0.1808247702682883</v>
      </c>
      <c r="N72" s="229">
        <v>0.1503269521091822</v>
      </c>
      <c r="O72" s="229">
        <v>0.16071083135565151</v>
      </c>
      <c r="P72" s="229">
        <v>6.9190577093415459E-2</v>
      </c>
      <c r="Q72" s="229">
        <v>3.0175165417528821E-2</v>
      </c>
      <c r="R72" s="229">
        <v>2.1583036157675688E-2</v>
      </c>
      <c r="S72" s="229">
        <v>2.289387561042603E-2</v>
      </c>
      <c r="T72" s="229">
        <v>1.8480090132827309E-2</v>
      </c>
      <c r="U72" s="229">
        <v>8.8803891289058728E-3</v>
      </c>
      <c r="V72" s="229">
        <v>1.552773211645656E-2</v>
      </c>
      <c r="W72" s="229">
        <v>1.8060117161894929E-2</v>
      </c>
      <c r="X72" s="229">
        <v>3.640657860012949E-2</v>
      </c>
      <c r="Y72" s="229">
        <v>1.8794321844533429E-2</v>
      </c>
      <c r="DA72" s="73" t="s">
        <v>1512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0.74984909322702531</v>
      </c>
      <c r="F73" s="229">
        <v>0.53446289800272884</v>
      </c>
      <c r="G73" s="229">
        <v>1.2910075954204281</v>
      </c>
      <c r="H73" s="229">
        <v>0.61513012819365986</v>
      </c>
      <c r="I73" s="229">
        <v>0.28711635654594408</v>
      </c>
      <c r="J73" s="229">
        <v>0.20745462388168229</v>
      </c>
      <c r="K73" s="229">
        <v>0.48607759900674968</v>
      </c>
      <c r="L73" s="229">
        <v>0.28418641386130877</v>
      </c>
      <c r="M73" s="229">
        <v>9.7351132881586325E-3</v>
      </c>
      <c r="N73" s="229">
        <v>2.5081490091840391E-2</v>
      </c>
      <c r="O73" s="229">
        <v>2.3331271852162081E-2</v>
      </c>
      <c r="P73" s="229">
        <v>4.9101530170802613E-3</v>
      </c>
      <c r="Q73" s="229">
        <v>7.0016353865303277E-3</v>
      </c>
      <c r="R73" s="229">
        <v>0.16673327690401879</v>
      </c>
      <c r="S73" s="229">
        <v>0.294118279891455</v>
      </c>
      <c r="T73" s="229">
        <v>0.31326771117250068</v>
      </c>
      <c r="U73" s="229">
        <v>0.35462243768672541</v>
      </c>
      <c r="V73" s="229">
        <v>0.230137157247671</v>
      </c>
      <c r="W73" s="229">
        <v>0.2099202188805171</v>
      </c>
      <c r="X73" s="229">
        <v>0.41939395978479121</v>
      </c>
      <c r="Y73" s="229">
        <v>0.52275225575826056</v>
      </c>
      <c r="DA73" s="73" t="s">
        <v>1513</v>
      </c>
    </row>
    <row r="74" spans="1:105" ht="12" customHeight="1" x14ac:dyDescent="0.25">
      <c r="A74" s="147" t="s">
        <v>35</v>
      </c>
      <c r="B74" s="229">
        <v>2.8211684503513448</v>
      </c>
      <c r="C74" s="229">
        <v>3.0633624212717581</v>
      </c>
      <c r="D74" s="229">
        <v>3.789168205735308</v>
      </c>
      <c r="E74" s="229">
        <v>4.3484925005090931</v>
      </c>
      <c r="F74" s="229">
        <v>4.5457059866301801</v>
      </c>
      <c r="G74" s="229">
        <v>5.0673105685818109</v>
      </c>
      <c r="H74" s="229">
        <v>5.1185037676579093</v>
      </c>
      <c r="I74" s="229">
        <v>5.7431240667540218</v>
      </c>
      <c r="J74" s="229">
        <v>5.2046823904097446</v>
      </c>
      <c r="K74" s="229">
        <v>5.125782167092134</v>
      </c>
      <c r="L74" s="229">
        <v>4.7448110306373747</v>
      </c>
      <c r="M74" s="229">
        <v>4.8475818386065512</v>
      </c>
      <c r="N74" s="229">
        <v>4.495011412937683</v>
      </c>
      <c r="O74" s="229">
        <v>4.9246937664611989</v>
      </c>
      <c r="P74" s="229">
        <v>4.1158175239527859</v>
      </c>
      <c r="Q74" s="229">
        <v>4.3230594711187837</v>
      </c>
      <c r="R74" s="229">
        <v>4.6983952753045557</v>
      </c>
      <c r="S74" s="229">
        <v>4.770406612378622</v>
      </c>
      <c r="T74" s="229">
        <v>4.3390348931720473</v>
      </c>
      <c r="U74" s="229">
        <v>4.3122128764627377</v>
      </c>
      <c r="V74" s="229">
        <v>4.0139600220613074</v>
      </c>
      <c r="W74" s="229">
        <v>4.832436492910297</v>
      </c>
      <c r="X74" s="229">
        <v>4.6613780329155361</v>
      </c>
      <c r="Y74" s="229">
        <v>4.07841446081438</v>
      </c>
      <c r="DA74" s="73" t="s">
        <v>1514</v>
      </c>
    </row>
    <row r="75" spans="1:105" ht="12" customHeight="1" x14ac:dyDescent="0.25">
      <c r="A75" s="147" t="s">
        <v>36</v>
      </c>
      <c r="B75" s="229">
        <v>4.2170150625961753</v>
      </c>
      <c r="C75" s="229">
        <v>10.08661009757744</v>
      </c>
      <c r="D75" s="229">
        <v>9.4319105178130336</v>
      </c>
      <c r="E75" s="229">
        <v>9.508784690092142</v>
      </c>
      <c r="F75" s="229">
        <v>19.588369900795609</v>
      </c>
      <c r="G75" s="229">
        <v>18.1542529329251</v>
      </c>
      <c r="H75" s="229">
        <v>18.78925498405415</v>
      </c>
      <c r="I75" s="229">
        <v>21.029025614824029</v>
      </c>
      <c r="J75" s="229">
        <v>19.695251973963749</v>
      </c>
      <c r="K75" s="229">
        <v>15.30953674366353</v>
      </c>
      <c r="L75" s="229">
        <v>20.805964336222079</v>
      </c>
      <c r="M75" s="229">
        <v>23.300514701620731</v>
      </c>
      <c r="N75" s="229">
        <v>22.20905396317827</v>
      </c>
      <c r="O75" s="229">
        <v>21.508185649057172</v>
      </c>
      <c r="P75" s="229">
        <v>25.510131364741589</v>
      </c>
      <c r="Q75" s="229">
        <v>25.2023649075708</v>
      </c>
      <c r="R75" s="229">
        <v>27.551440202660238</v>
      </c>
      <c r="S75" s="229">
        <v>25.735016242670412</v>
      </c>
      <c r="T75" s="229">
        <v>20.970400929065448</v>
      </c>
      <c r="U75" s="229">
        <v>20.76231406457503</v>
      </c>
      <c r="V75" s="229">
        <v>20.120886681815499</v>
      </c>
      <c r="W75" s="229">
        <v>24.018703201537541</v>
      </c>
      <c r="X75" s="229">
        <v>18.44199954862524</v>
      </c>
      <c r="Y75" s="229">
        <v>13.49987618783185</v>
      </c>
      <c r="DA75" s="73" t="s">
        <v>1515</v>
      </c>
    </row>
    <row r="76" spans="1:105" ht="12" customHeight="1" x14ac:dyDescent="0.25">
      <c r="A76" s="147" t="s">
        <v>38</v>
      </c>
      <c r="B76" s="229">
        <v>6.1442571172990339E-2</v>
      </c>
      <c r="C76" s="229">
        <v>0.1012745553286724</v>
      </c>
      <c r="D76" s="229">
        <v>0.1227016004345047</v>
      </c>
      <c r="E76" s="229">
        <v>0.26349172520365688</v>
      </c>
      <c r="F76" s="229">
        <v>0.34062319081171188</v>
      </c>
      <c r="G76" s="229">
        <v>0.63413563391804528</v>
      </c>
      <c r="H76" s="229">
        <v>1.149482035043375</v>
      </c>
      <c r="I76" s="229">
        <v>1.4160199319563971</v>
      </c>
      <c r="J76" s="229">
        <v>1.4188479198845481</v>
      </c>
      <c r="K76" s="229">
        <v>2.163281927932978</v>
      </c>
      <c r="L76" s="229">
        <v>2.4403231878415719</v>
      </c>
      <c r="M76" s="229">
        <v>2.8036781286132029</v>
      </c>
      <c r="N76" s="229">
        <v>2.7981820964142612</v>
      </c>
      <c r="O76" s="229">
        <v>3.3545573532063142</v>
      </c>
      <c r="P76" s="229">
        <v>3.296359335068789</v>
      </c>
      <c r="Q76" s="229">
        <v>3.4791286855904962</v>
      </c>
      <c r="R76" s="229">
        <v>4.8136328893753113</v>
      </c>
      <c r="S76" s="229">
        <v>5.2979599257231227</v>
      </c>
      <c r="T76" s="229">
        <v>5.6804847234430227</v>
      </c>
      <c r="U76" s="229">
        <v>5.6140121456765746</v>
      </c>
      <c r="V76" s="229">
        <v>5.5367687405912651</v>
      </c>
      <c r="W76" s="229">
        <v>5.4523650408242572</v>
      </c>
      <c r="X76" s="229">
        <v>6.2437484971601362</v>
      </c>
      <c r="Y76" s="229">
        <v>6.1178496182715989</v>
      </c>
      <c r="DA76" s="73" t="s">
        <v>1516</v>
      </c>
    </row>
    <row r="77" spans="1:105" ht="12" customHeight="1" x14ac:dyDescent="0.25">
      <c r="A77" s="147" t="s">
        <v>39</v>
      </c>
      <c r="B77" s="229">
        <v>17.828545693906939</v>
      </c>
      <c r="C77" s="229">
        <v>19.897624465750059</v>
      </c>
      <c r="D77" s="229">
        <v>18.73396481808976</v>
      </c>
      <c r="E77" s="229">
        <v>20.32773997420248</v>
      </c>
      <c r="F77" s="229">
        <v>15.750877023268689</v>
      </c>
      <c r="G77" s="229">
        <v>14.71105195681365</v>
      </c>
      <c r="H77" s="229">
        <v>14.029110338695901</v>
      </c>
      <c r="I77" s="229">
        <v>15.0905601393053</v>
      </c>
      <c r="J77" s="229">
        <v>12.28690389635301</v>
      </c>
      <c r="K77" s="229">
        <v>11.500754749410291</v>
      </c>
      <c r="L77" s="229">
        <v>17.16101003082365</v>
      </c>
      <c r="M77" s="229">
        <v>17.197196089474069</v>
      </c>
      <c r="N77" s="229">
        <v>18.171746601637171</v>
      </c>
      <c r="O77" s="229">
        <v>14.43029586909725</v>
      </c>
      <c r="P77" s="229">
        <v>13.79316800226146</v>
      </c>
      <c r="Q77" s="229">
        <v>15.97218968717986</v>
      </c>
      <c r="R77" s="229">
        <v>14.7089339798859</v>
      </c>
      <c r="S77" s="229">
        <v>13.413324543244419</v>
      </c>
      <c r="T77" s="229">
        <v>14.985013051008</v>
      </c>
      <c r="U77" s="229">
        <v>15.39905017534042</v>
      </c>
      <c r="V77" s="229">
        <v>13.02572612055676</v>
      </c>
      <c r="W77" s="229">
        <v>15.5984993647241</v>
      </c>
      <c r="X77" s="229">
        <v>14.13559491047852</v>
      </c>
      <c r="Y77" s="229">
        <v>11.90015446194867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452.57484907493688</v>
      </c>
      <c r="C79" s="261">
        <f t="shared" si="2"/>
        <v>463.14204036567224</v>
      </c>
      <c r="D79" s="261">
        <f t="shared" si="2"/>
        <v>484.60014729840969</v>
      </c>
      <c r="E79" s="261">
        <f t="shared" si="2"/>
        <v>540.2009560206227</v>
      </c>
      <c r="F79" s="261">
        <f t="shared" si="2"/>
        <v>584.78939867013401</v>
      </c>
      <c r="G79" s="261">
        <f t="shared" si="2"/>
        <v>614.01975802681079</v>
      </c>
      <c r="H79" s="261">
        <f t="shared" si="2"/>
        <v>600.10066459737527</v>
      </c>
      <c r="I79" s="261">
        <f t="shared" si="2"/>
        <v>710.88093214920866</v>
      </c>
      <c r="J79" s="261">
        <f t="shared" si="2"/>
        <v>625.28711876010743</v>
      </c>
      <c r="K79" s="261">
        <f t="shared" si="2"/>
        <v>563.12724522950828</v>
      </c>
      <c r="L79" s="261">
        <f t="shared" si="2"/>
        <v>622.26790265074158</v>
      </c>
      <c r="M79" s="261">
        <f t="shared" si="2"/>
        <v>668.49891258799391</v>
      </c>
      <c r="N79" s="261">
        <f t="shared" si="2"/>
        <v>621.8066371535084</v>
      </c>
      <c r="O79" s="261">
        <f t="shared" si="2"/>
        <v>623.97883685245029</v>
      </c>
      <c r="P79" s="261">
        <f t="shared" si="2"/>
        <v>595.55626226988682</v>
      </c>
      <c r="Q79" s="261">
        <f t="shared" si="2"/>
        <v>621.20257171573758</v>
      </c>
      <c r="R79" s="261">
        <f t="shared" si="2"/>
        <v>684.2872187351926</v>
      </c>
      <c r="S79" s="261">
        <f t="shared" si="2"/>
        <v>691.77446915486496</v>
      </c>
      <c r="T79" s="261">
        <f t="shared" si="2"/>
        <v>667.13731679842203</v>
      </c>
      <c r="U79" s="261">
        <f t="shared" si="2"/>
        <v>651.88595027183385</v>
      </c>
      <c r="V79" s="261">
        <f t="shared" si="2"/>
        <v>604.48436497810962</v>
      </c>
      <c r="W79" s="261">
        <f t="shared" si="2"/>
        <v>676.29270761966166</v>
      </c>
      <c r="X79" s="261">
        <f t="shared" si="2"/>
        <v>649.4942518089598</v>
      </c>
      <c r="Y79" s="261">
        <f t="shared" si="2"/>
        <v>562.97840331846396</v>
      </c>
      <c r="DA79" s="70"/>
    </row>
    <row r="80" spans="1:105" ht="12" customHeight="1" x14ac:dyDescent="0.25">
      <c r="A80" s="60" t="s">
        <v>1521</v>
      </c>
      <c r="B80" s="262">
        <v>430.33417429277529</v>
      </c>
      <c r="C80" s="262">
        <v>440.54495756091609</v>
      </c>
      <c r="D80" s="262">
        <v>460.89228380468779</v>
      </c>
      <c r="E80" s="262">
        <v>514.36330735772003</v>
      </c>
      <c r="F80" s="262">
        <v>555.8285177701224</v>
      </c>
      <c r="G80" s="262">
        <v>583.45306299769368</v>
      </c>
      <c r="H80" s="262">
        <v>568.06507676154433</v>
      </c>
      <c r="I80" s="262">
        <v>672.62401912391465</v>
      </c>
      <c r="J80" s="262">
        <v>589.05349189456911</v>
      </c>
      <c r="K80" s="262">
        <v>528.81527772816412</v>
      </c>
      <c r="L80" s="262">
        <v>585.33809113603138</v>
      </c>
      <c r="M80" s="262">
        <v>627.56998501087617</v>
      </c>
      <c r="N80" s="262">
        <v>584.06941925677006</v>
      </c>
      <c r="O80" s="262">
        <v>585.7731430371191</v>
      </c>
      <c r="P80" s="262">
        <v>558.9442316911518</v>
      </c>
      <c r="Q80" s="262">
        <v>580.48008353992998</v>
      </c>
      <c r="R80" s="262">
        <v>640.40415981558635</v>
      </c>
      <c r="S80" s="262">
        <v>646.66961289497203</v>
      </c>
      <c r="T80" s="262">
        <v>622.60210201760253</v>
      </c>
      <c r="U80" s="262">
        <v>610.954432954357</v>
      </c>
      <c r="V80" s="262">
        <v>565.59320911956422</v>
      </c>
      <c r="W80" s="262">
        <v>632.40260212990233</v>
      </c>
      <c r="X80" s="262">
        <v>605.00765888982824</v>
      </c>
      <c r="Y80" s="262">
        <v>529.22445987359322</v>
      </c>
      <c r="DA80" s="72" t="s">
        <v>1522</v>
      </c>
    </row>
    <row r="81" spans="1:105" ht="12" customHeight="1" x14ac:dyDescent="0.25">
      <c r="A81" s="59" t="s">
        <v>28</v>
      </c>
      <c r="B81" s="230">
        <v>274.08860885754711</v>
      </c>
      <c r="C81" s="230">
        <v>236.07731537010719</v>
      </c>
      <c r="D81" s="230">
        <v>219.09615292830969</v>
      </c>
      <c r="E81" s="230">
        <v>208.32700851078349</v>
      </c>
      <c r="F81" s="230">
        <v>225.59079343532409</v>
      </c>
      <c r="G81" s="230">
        <v>209.1439788178298</v>
      </c>
      <c r="H81" s="230">
        <v>207.66324903760659</v>
      </c>
      <c r="I81" s="230">
        <v>304.07072037092593</v>
      </c>
      <c r="J81" s="230">
        <v>243.40081311763731</v>
      </c>
      <c r="K81" s="230">
        <v>159.3368360998428</v>
      </c>
      <c r="L81" s="230">
        <v>176.8031916198473</v>
      </c>
      <c r="M81" s="230">
        <v>210.3359955534801</v>
      </c>
      <c r="N81" s="230">
        <v>171.45724255636389</v>
      </c>
      <c r="O81" s="230">
        <v>154.84704306104339</v>
      </c>
      <c r="P81" s="230">
        <v>143.35739935450721</v>
      </c>
      <c r="Q81" s="230">
        <v>142.64051789057149</v>
      </c>
      <c r="R81" s="230">
        <v>127.03186898288369</v>
      </c>
      <c r="S81" s="230">
        <v>128.0478019800002</v>
      </c>
      <c r="T81" s="230">
        <v>119.1649332128523</v>
      </c>
      <c r="U81" s="230">
        <v>103.00626146057169</v>
      </c>
      <c r="V81" s="230">
        <v>88.134875632731735</v>
      </c>
      <c r="W81" s="230">
        <v>97.59249573390484</v>
      </c>
      <c r="X81" s="230">
        <v>77.844727966823868</v>
      </c>
      <c r="Y81" s="230">
        <v>52.630283516651268</v>
      </c>
      <c r="DA81" s="71" t="s">
        <v>1523</v>
      </c>
    </row>
    <row r="82" spans="1:105" ht="12" customHeight="1" x14ac:dyDescent="0.25">
      <c r="A82" s="59" t="s">
        <v>31</v>
      </c>
      <c r="B82" s="295">
        <v>2.38016183204356</v>
      </c>
      <c r="C82" s="295">
        <v>3.9167913943254051</v>
      </c>
      <c r="D82" s="295">
        <v>9.4710177490810583</v>
      </c>
      <c r="E82" s="295">
        <v>8.429555722118856</v>
      </c>
      <c r="F82" s="295">
        <v>10.419285567040211</v>
      </c>
      <c r="G82" s="295">
        <v>5.5847632208048807</v>
      </c>
      <c r="H82" s="295">
        <v>2.2737946332346919</v>
      </c>
      <c r="I82" s="295">
        <v>2.0817943286948242</v>
      </c>
      <c r="J82" s="295">
        <v>2.3181958220277159</v>
      </c>
      <c r="K82" s="295">
        <v>2.556695662988802</v>
      </c>
      <c r="L82" s="295">
        <v>2.384486043148947</v>
      </c>
      <c r="M82" s="295">
        <v>2.080497924720889</v>
      </c>
      <c r="N82" s="295">
        <v>1.324954602418436</v>
      </c>
      <c r="O82" s="295">
        <v>1.946358192301348</v>
      </c>
      <c r="P82" s="295">
        <v>2.2857238419624668</v>
      </c>
      <c r="Q82" s="295">
        <v>2.1660367348045031</v>
      </c>
      <c r="R82" s="295">
        <v>1.8077060067503641</v>
      </c>
      <c r="S82" s="295">
        <v>1.965671170542284</v>
      </c>
      <c r="T82" s="295">
        <v>1.7571137091013409</v>
      </c>
      <c r="U82" s="295">
        <v>1.558669312263272</v>
      </c>
      <c r="V82" s="295">
        <v>1.12412880311071</v>
      </c>
      <c r="W82" s="295">
        <v>1.361901788975155</v>
      </c>
      <c r="X82" s="295">
        <v>1.3640936433449939</v>
      </c>
      <c r="Y82" s="295">
        <v>8.151015419660121</v>
      </c>
      <c r="DA82" s="122" t="s">
        <v>1524</v>
      </c>
    </row>
    <row r="83" spans="1:105" ht="12" customHeight="1" x14ac:dyDescent="0.25">
      <c r="A83" s="59" t="s">
        <v>159</v>
      </c>
      <c r="B83" s="295">
        <v>7.3502648888627391</v>
      </c>
      <c r="C83" s="295">
        <v>10.089671590406279</v>
      </c>
      <c r="D83" s="295">
        <v>12.13269631660348</v>
      </c>
      <c r="E83" s="295">
        <v>13.35574499636156</v>
      </c>
      <c r="F83" s="295">
        <v>16.877532586912992</v>
      </c>
      <c r="G83" s="295">
        <v>13.449391300596581</v>
      </c>
      <c r="H83" s="295">
        <v>11.22929807733388</v>
      </c>
      <c r="I83" s="295">
        <v>11.469876842697079</v>
      </c>
      <c r="J83" s="295">
        <v>13.268086398526981</v>
      </c>
      <c r="K83" s="295">
        <v>10.946742301145809</v>
      </c>
      <c r="L83" s="295">
        <v>11.338799424603581</v>
      </c>
      <c r="M83" s="295">
        <v>13.06316667339501</v>
      </c>
      <c r="N83" s="295">
        <v>10.602274145322371</v>
      </c>
      <c r="O83" s="295">
        <v>8.7975715162351804</v>
      </c>
      <c r="P83" s="295">
        <v>7.0902213090594044</v>
      </c>
      <c r="Q83" s="295">
        <v>7.510228827991531</v>
      </c>
      <c r="R83" s="295">
        <v>6.9239984413439304</v>
      </c>
      <c r="S83" s="295">
        <v>5.4338797100729606</v>
      </c>
      <c r="T83" s="295">
        <v>6.7058154798674856</v>
      </c>
      <c r="U83" s="295">
        <v>7.2899905735632178</v>
      </c>
      <c r="V83" s="295">
        <v>4.1189481103714423</v>
      </c>
      <c r="W83" s="295">
        <v>5.2179543852231829</v>
      </c>
      <c r="X83" s="295">
        <v>4.502995194205333</v>
      </c>
      <c r="Y83" s="295">
        <v>6.0552254153321714</v>
      </c>
      <c r="DA83" s="122" t="s">
        <v>1525</v>
      </c>
    </row>
    <row r="84" spans="1:105" ht="12" customHeight="1" x14ac:dyDescent="0.25">
      <c r="A84" s="59" t="s">
        <v>32</v>
      </c>
      <c r="B84" s="295">
        <v>17.926903044683449</v>
      </c>
      <c r="C84" s="295">
        <v>22.581609774059739</v>
      </c>
      <c r="D84" s="295">
        <v>26.579507247153071</v>
      </c>
      <c r="E84" s="295">
        <v>27.119500963631818</v>
      </c>
      <c r="F84" s="295">
        <v>27.686861346874419</v>
      </c>
      <c r="G84" s="295">
        <v>25.60775424380429</v>
      </c>
      <c r="H84" s="295">
        <v>17.478913373991599</v>
      </c>
      <c r="I84" s="295">
        <v>13.462852468495299</v>
      </c>
      <c r="J84" s="295">
        <v>14.85018454237319</v>
      </c>
      <c r="K84" s="295">
        <v>10.893718899499721</v>
      </c>
      <c r="L84" s="295">
        <v>10.597713443477399</v>
      </c>
      <c r="M84" s="295">
        <v>9.2718134314937046</v>
      </c>
      <c r="N84" s="295">
        <v>8.0649293365039885</v>
      </c>
      <c r="O84" s="295">
        <v>7.9789065705531756</v>
      </c>
      <c r="P84" s="295">
        <v>3.7543312242125948</v>
      </c>
      <c r="Q84" s="295">
        <v>1.648079720213111</v>
      </c>
      <c r="R84" s="295">
        <v>1.1228133235434821</v>
      </c>
      <c r="S84" s="295">
        <v>1.1269554222144891</v>
      </c>
      <c r="T84" s="295">
        <v>0.88367619077171888</v>
      </c>
      <c r="U84" s="295">
        <v>0.43074004892905848</v>
      </c>
      <c r="V84" s="295">
        <v>0.74848278517935241</v>
      </c>
      <c r="W84" s="295">
        <v>0.90745725780622211</v>
      </c>
      <c r="X84" s="295">
        <v>1.6705149090774309</v>
      </c>
      <c r="Y84" s="295">
        <v>0.80931466898380899</v>
      </c>
      <c r="DA84" s="122" t="s">
        <v>1526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35.959681795419243</v>
      </c>
      <c r="F85" s="295">
        <v>27.1386676414573</v>
      </c>
      <c r="G85" s="295">
        <v>60.866019243159869</v>
      </c>
      <c r="H85" s="295">
        <v>29.439582181818071</v>
      </c>
      <c r="I85" s="295">
        <v>13.16921032185185</v>
      </c>
      <c r="J85" s="295">
        <v>9.5730061381934846</v>
      </c>
      <c r="K85" s="295">
        <v>21.57340521386724</v>
      </c>
      <c r="L85" s="295">
        <v>14.618246550540279</v>
      </c>
      <c r="M85" s="295">
        <v>0.49916919019634781</v>
      </c>
      <c r="N85" s="295">
        <v>1.3456033160174889</v>
      </c>
      <c r="O85" s="295">
        <v>1.1583415797819649</v>
      </c>
      <c r="P85" s="295">
        <v>0.26642848726059282</v>
      </c>
      <c r="Q85" s="295">
        <v>0.38240894885580129</v>
      </c>
      <c r="R85" s="295">
        <v>8.67395779806996</v>
      </c>
      <c r="S85" s="295">
        <v>14.478028794090481</v>
      </c>
      <c r="T85" s="295">
        <v>14.97975473663656</v>
      </c>
      <c r="U85" s="295">
        <v>17.200832524705131</v>
      </c>
      <c r="V85" s="295">
        <v>11.09329418733582</v>
      </c>
      <c r="W85" s="295">
        <v>10.547751405805871</v>
      </c>
      <c r="X85" s="295">
        <v>19.243880901102369</v>
      </c>
      <c r="Y85" s="295">
        <v>22.510579116883211</v>
      </c>
      <c r="DA85" s="122" t="s">
        <v>1527</v>
      </c>
    </row>
    <row r="86" spans="1:105" ht="12" customHeight="1" x14ac:dyDescent="0.25">
      <c r="A86" s="59" t="s">
        <v>35</v>
      </c>
      <c r="B86" s="295">
        <v>125.8473900393588</v>
      </c>
      <c r="C86" s="295">
        <v>162.50709579010839</v>
      </c>
      <c r="D86" s="295">
        <v>187.53995339542911</v>
      </c>
      <c r="E86" s="295">
        <v>208.53583477059831</v>
      </c>
      <c r="F86" s="295">
        <v>230.81939724524949</v>
      </c>
      <c r="G86" s="295">
        <v>238.90411154236921</v>
      </c>
      <c r="H86" s="295">
        <v>244.96704909968281</v>
      </c>
      <c r="I86" s="295">
        <v>263.42075961621561</v>
      </c>
      <c r="J86" s="295">
        <v>240.1703829901445</v>
      </c>
      <c r="K86" s="295">
        <v>227.49572486914309</v>
      </c>
      <c r="L86" s="295">
        <v>244.06802752868529</v>
      </c>
      <c r="M86" s="295">
        <v>248.56038436974839</v>
      </c>
      <c r="N86" s="295">
        <v>241.15402396897969</v>
      </c>
      <c r="O86" s="295">
        <v>244.49921091020329</v>
      </c>
      <c r="P86" s="295">
        <v>223.3272635155954</v>
      </c>
      <c r="Q86" s="295">
        <v>236.11292747006141</v>
      </c>
      <c r="R86" s="295">
        <v>244.42440701326331</v>
      </c>
      <c r="S86" s="295">
        <v>234.82418134305121</v>
      </c>
      <c r="T86" s="295">
        <v>207.48285308483111</v>
      </c>
      <c r="U86" s="295">
        <v>209.16231917743971</v>
      </c>
      <c r="V86" s="295">
        <v>193.4847893033218</v>
      </c>
      <c r="W86" s="295">
        <v>242.81290808187529</v>
      </c>
      <c r="X86" s="295">
        <v>213.88720940681131</v>
      </c>
      <c r="Y86" s="295">
        <v>175.62329072771669</v>
      </c>
      <c r="DA86" s="122" t="s">
        <v>1528</v>
      </c>
    </row>
    <row r="87" spans="1:105" ht="12" customHeight="1" x14ac:dyDescent="0.25">
      <c r="A87" s="59" t="s">
        <v>38</v>
      </c>
      <c r="B87" s="295">
        <v>2.7408456302796811</v>
      </c>
      <c r="C87" s="295">
        <v>5.3724736419090453</v>
      </c>
      <c r="D87" s="295">
        <v>6.0729561681113324</v>
      </c>
      <c r="E87" s="295">
        <v>12.63598059880678</v>
      </c>
      <c r="F87" s="295">
        <v>17.295979947263881</v>
      </c>
      <c r="G87" s="295">
        <v>29.897044629129059</v>
      </c>
      <c r="H87" s="295">
        <v>55.013190357876717</v>
      </c>
      <c r="I87" s="295">
        <v>64.948805175034025</v>
      </c>
      <c r="J87" s="295">
        <v>65.472822885665934</v>
      </c>
      <c r="K87" s="295">
        <v>96.012154681676748</v>
      </c>
      <c r="L87" s="295">
        <v>125.52762652572861</v>
      </c>
      <c r="M87" s="295">
        <v>143.7589578678417</v>
      </c>
      <c r="N87" s="295">
        <v>150.1203913311642</v>
      </c>
      <c r="O87" s="295">
        <v>166.54571120700069</v>
      </c>
      <c r="P87" s="295">
        <v>178.8628639585541</v>
      </c>
      <c r="Q87" s="295">
        <v>190.01988394743219</v>
      </c>
      <c r="R87" s="295">
        <v>250.41940824973159</v>
      </c>
      <c r="S87" s="295">
        <v>260.79309447500049</v>
      </c>
      <c r="T87" s="295">
        <v>271.62795560354198</v>
      </c>
      <c r="U87" s="295">
        <v>272.30561985688502</v>
      </c>
      <c r="V87" s="295">
        <v>266.88869029751328</v>
      </c>
      <c r="W87" s="295">
        <v>273.96213347631169</v>
      </c>
      <c r="X87" s="295">
        <v>286.49423686846302</v>
      </c>
      <c r="Y87" s="295">
        <v>263.44475100836598</v>
      </c>
      <c r="DA87" s="122" t="s">
        <v>1529</v>
      </c>
    </row>
    <row r="88" spans="1:105" ht="12" customHeight="1" x14ac:dyDescent="0.25">
      <c r="A88" s="60" t="s">
        <v>1530</v>
      </c>
      <c r="B88" s="262">
        <v>22.24067478216158</v>
      </c>
      <c r="C88" s="262">
        <v>22.59708280475617</v>
      </c>
      <c r="D88" s="262">
        <v>23.707863493721881</v>
      </c>
      <c r="E88" s="262">
        <v>25.83764866290263</v>
      </c>
      <c r="F88" s="262">
        <v>28.960880900011581</v>
      </c>
      <c r="G88" s="262">
        <v>30.56669502911711</v>
      </c>
      <c r="H88" s="262">
        <v>32.035587835830881</v>
      </c>
      <c r="I88" s="262">
        <v>38.256913025294033</v>
      </c>
      <c r="J88" s="262">
        <v>36.233626865538383</v>
      </c>
      <c r="K88" s="262">
        <v>34.311967501344121</v>
      </c>
      <c r="L88" s="262">
        <v>36.929811514710217</v>
      </c>
      <c r="M88" s="262">
        <v>40.928927577117747</v>
      </c>
      <c r="N88" s="262">
        <v>37.737217896738308</v>
      </c>
      <c r="O88" s="262">
        <v>38.205693815331159</v>
      </c>
      <c r="P88" s="262">
        <v>36.612030578734988</v>
      </c>
      <c r="Q88" s="262">
        <v>40.722488175807563</v>
      </c>
      <c r="R88" s="262">
        <v>43.883058919606199</v>
      </c>
      <c r="S88" s="262">
        <v>45.104856259892948</v>
      </c>
      <c r="T88" s="262">
        <v>44.53521478081948</v>
      </c>
      <c r="U88" s="262">
        <v>40.931517317476867</v>
      </c>
      <c r="V88" s="262">
        <v>38.891155858545403</v>
      </c>
      <c r="W88" s="262">
        <v>43.890105489759357</v>
      </c>
      <c r="X88" s="262">
        <v>44.486592919131553</v>
      </c>
      <c r="Y88" s="262">
        <v>33.753943444870757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71.576710559704125</v>
      </c>
      <c r="C89" s="261">
        <f t="shared" si="3"/>
        <v>73.055749197350636</v>
      </c>
      <c r="D89" s="261">
        <f t="shared" si="3"/>
        <v>76.489467909481064</v>
      </c>
      <c r="E89" s="261">
        <f t="shared" si="3"/>
        <v>84.081170188087668</v>
      </c>
      <c r="F89" s="261">
        <f t="shared" si="3"/>
        <v>92.078078551225616</v>
      </c>
      <c r="G89" s="261">
        <f t="shared" si="3"/>
        <v>96.131339646743783</v>
      </c>
      <c r="H89" s="261">
        <f t="shared" si="3"/>
        <v>96.109431079883677</v>
      </c>
      <c r="I89" s="261">
        <f t="shared" si="3"/>
        <v>114.54625409658266</v>
      </c>
      <c r="J89" s="261">
        <f t="shared" si="3"/>
        <v>103.06054534200103</v>
      </c>
      <c r="K89" s="261">
        <f t="shared" si="3"/>
        <v>93.481735154576853</v>
      </c>
      <c r="L89" s="261">
        <f t="shared" si="3"/>
        <v>102.08117215782909</v>
      </c>
      <c r="M89" s="261">
        <f t="shared" si="3"/>
        <v>111.11904220342547</v>
      </c>
      <c r="N89" s="261">
        <f t="shared" si="3"/>
        <v>102.41172428560887</v>
      </c>
      <c r="O89" s="261">
        <f t="shared" si="3"/>
        <v>102.6265323986149</v>
      </c>
      <c r="P89" s="261">
        <f t="shared" si="3"/>
        <v>97.661136513340068</v>
      </c>
      <c r="Q89" s="261">
        <f t="shared" si="3"/>
        <v>104.17674160399363</v>
      </c>
      <c r="R89" s="261">
        <f t="shared" si="3"/>
        <v>112.3006676678107</v>
      </c>
      <c r="S89" s="261">
        <f t="shared" si="3"/>
        <v>113.89989378748621</v>
      </c>
      <c r="T89" s="261">
        <f t="shared" si="3"/>
        <v>110.3738261476914</v>
      </c>
      <c r="U89" s="261">
        <f t="shared" si="3"/>
        <v>104.63215202433055</v>
      </c>
      <c r="V89" s="261">
        <f t="shared" si="3"/>
        <v>97.389297653060197</v>
      </c>
      <c r="W89" s="261">
        <f t="shared" si="3"/>
        <v>110.28629676925715</v>
      </c>
      <c r="X89" s="261">
        <f t="shared" si="3"/>
        <v>107.04563804391506</v>
      </c>
      <c r="Y89" s="261">
        <f t="shared" si="3"/>
        <v>86.989359198954986</v>
      </c>
      <c r="DA89" s="70"/>
    </row>
    <row r="90" spans="1:105" ht="12" customHeight="1" x14ac:dyDescent="0.25">
      <c r="A90" s="60" t="s">
        <v>1533</v>
      </c>
      <c r="B90" s="262">
        <v>48.057456943866001</v>
      </c>
      <c r="C90" s="262">
        <v>49.159598263592777</v>
      </c>
      <c r="D90" s="262">
        <v>51.418679380810232</v>
      </c>
      <c r="E90" s="262">
        <v>56.758158737593057</v>
      </c>
      <c r="F90" s="262">
        <v>61.452285516754799</v>
      </c>
      <c r="G90" s="262">
        <v>63.807416940747842</v>
      </c>
      <c r="H90" s="262">
        <v>62.232171400349017</v>
      </c>
      <c r="I90" s="262">
        <v>74.090015748876283</v>
      </c>
      <c r="J90" s="262">
        <v>64.743908458494644</v>
      </c>
      <c r="K90" s="262">
        <v>57.197230586857259</v>
      </c>
      <c r="L90" s="262">
        <v>63.028328145370892</v>
      </c>
      <c r="M90" s="262">
        <v>67.837179699748916</v>
      </c>
      <c r="N90" s="262">
        <v>62.505057461749459</v>
      </c>
      <c r="O90" s="262">
        <v>62.224457766754313</v>
      </c>
      <c r="P90" s="262">
        <v>58.944342126205058</v>
      </c>
      <c r="Q90" s="262">
        <v>61.11318635417841</v>
      </c>
      <c r="R90" s="262">
        <v>65.894845799636428</v>
      </c>
      <c r="S90" s="262">
        <v>66.202035513275916</v>
      </c>
      <c r="T90" s="262">
        <v>63.278357079188808</v>
      </c>
      <c r="U90" s="262">
        <v>61.347550900495143</v>
      </c>
      <c r="V90" s="262">
        <v>56.262354922713811</v>
      </c>
      <c r="W90" s="262">
        <v>63.873023235511702</v>
      </c>
      <c r="X90" s="262">
        <v>60.001586025817339</v>
      </c>
      <c r="Y90" s="262">
        <v>51.294958548336972</v>
      </c>
      <c r="DA90" s="72" t="s">
        <v>1534</v>
      </c>
    </row>
    <row r="91" spans="1:105" ht="12" customHeight="1" x14ac:dyDescent="0.25">
      <c r="A91" s="59" t="s">
        <v>28</v>
      </c>
      <c r="B91" s="230">
        <v>30.80497434367717</v>
      </c>
      <c r="C91" s="230">
        <v>26.668657627953198</v>
      </c>
      <c r="D91" s="230">
        <v>24.76947252776279</v>
      </c>
      <c r="E91" s="230">
        <v>25.386601122346551</v>
      </c>
      <c r="F91" s="230">
        <v>27.108400503942871</v>
      </c>
      <c r="G91" s="230">
        <v>27.085869574713051</v>
      </c>
      <c r="H91" s="230">
        <v>26.722510562372541</v>
      </c>
      <c r="I91" s="230">
        <v>37.89466266717077</v>
      </c>
      <c r="J91" s="230">
        <v>30.65853118842573</v>
      </c>
      <c r="K91" s="230">
        <v>22.16188509774102</v>
      </c>
      <c r="L91" s="230">
        <v>25.03100711672527</v>
      </c>
      <c r="M91" s="230">
        <v>29.522554625753379</v>
      </c>
      <c r="N91" s="230">
        <v>24.773139065855428</v>
      </c>
      <c r="O91" s="230">
        <v>23.047083642297402</v>
      </c>
      <c r="P91" s="230">
        <v>22.247960047766401</v>
      </c>
      <c r="Q91" s="230">
        <v>22.347379831903019</v>
      </c>
      <c r="R91" s="230">
        <v>21.95255302257312</v>
      </c>
      <c r="S91" s="230">
        <v>22.824608529280798</v>
      </c>
      <c r="T91" s="230">
        <v>22.442521012076799</v>
      </c>
      <c r="U91" s="230">
        <v>19.658489864401691</v>
      </c>
      <c r="V91" s="230">
        <v>17.240897535260778</v>
      </c>
      <c r="W91" s="230">
        <v>17.91795987262212</v>
      </c>
      <c r="X91" s="230">
        <v>15.607358918897621</v>
      </c>
      <c r="Y91" s="230">
        <v>11.097454963425029</v>
      </c>
      <c r="DA91" s="71" t="s">
        <v>1535</v>
      </c>
    </row>
    <row r="92" spans="1:105" ht="12" customHeight="1" x14ac:dyDescent="0.25">
      <c r="A92" s="59" t="s">
        <v>31</v>
      </c>
      <c r="B92" s="295">
        <v>0.26750773946978862</v>
      </c>
      <c r="C92" s="295">
        <v>0.4424633876051105</v>
      </c>
      <c r="D92" s="295">
        <v>1.0707267599654191</v>
      </c>
      <c r="E92" s="295">
        <v>1.027220475567614</v>
      </c>
      <c r="F92" s="295">
        <v>1.2520465122494231</v>
      </c>
      <c r="G92" s="295">
        <v>0.72327288148292412</v>
      </c>
      <c r="H92" s="295">
        <v>0.2925963134299055</v>
      </c>
      <c r="I92" s="295">
        <v>0.25944258536989567</v>
      </c>
      <c r="J92" s="295">
        <v>0.29199770534934538</v>
      </c>
      <c r="K92" s="295">
        <v>0.35560638016902668</v>
      </c>
      <c r="L92" s="295">
        <v>0.33758489634127858</v>
      </c>
      <c r="M92" s="295">
        <v>0.29201665397172538</v>
      </c>
      <c r="N92" s="295">
        <v>0.191437142766757</v>
      </c>
      <c r="O92" s="295">
        <v>0.28969155089487991</v>
      </c>
      <c r="P92" s="295">
        <v>0.35472666876758091</v>
      </c>
      <c r="Q92" s="295">
        <v>0.33935130325077711</v>
      </c>
      <c r="R92" s="295">
        <v>0.31239217591735408</v>
      </c>
      <c r="S92" s="295">
        <v>0.35038223437781763</v>
      </c>
      <c r="T92" s="295">
        <v>0.33092001374832292</v>
      </c>
      <c r="U92" s="295">
        <v>0.29746817759044852</v>
      </c>
      <c r="V92" s="295">
        <v>0.21990147908791441</v>
      </c>
      <c r="W92" s="295">
        <v>0.25004485664394582</v>
      </c>
      <c r="X92" s="295">
        <v>0.27349185547601168</v>
      </c>
      <c r="Y92" s="295">
        <v>1.7186973066037681</v>
      </c>
      <c r="DA92" s="122" t="s">
        <v>1536</v>
      </c>
    </row>
    <row r="93" spans="1:105" ht="12" customHeight="1" x14ac:dyDescent="0.25">
      <c r="A93" s="59" t="s">
        <v>159</v>
      </c>
      <c r="B93" s="295">
        <v>0.82610044344574729</v>
      </c>
      <c r="C93" s="295">
        <v>1.1397876022149249</v>
      </c>
      <c r="D93" s="295">
        <v>1.3716374481487661</v>
      </c>
      <c r="E93" s="295">
        <v>1.627522870597244</v>
      </c>
      <c r="F93" s="295">
        <v>2.0281098617420028</v>
      </c>
      <c r="G93" s="295">
        <v>1.74180705888045</v>
      </c>
      <c r="H93" s="295">
        <v>1.4450079052034981</v>
      </c>
      <c r="I93" s="295">
        <v>1.429427710954174</v>
      </c>
      <c r="J93" s="295">
        <v>1.6712353399713871</v>
      </c>
      <c r="K93" s="295">
        <v>1.5225634637338821</v>
      </c>
      <c r="L93" s="295">
        <v>1.605296637985079</v>
      </c>
      <c r="M93" s="295">
        <v>1.8335332984057291</v>
      </c>
      <c r="N93" s="295">
        <v>1.5318781983213809</v>
      </c>
      <c r="O93" s="295">
        <v>1.309410645341381</v>
      </c>
      <c r="P93" s="295">
        <v>1.100347530884642</v>
      </c>
      <c r="Q93" s="295">
        <v>1.1766217532411829</v>
      </c>
      <c r="R93" s="295">
        <v>1.1965457497306971</v>
      </c>
      <c r="S93" s="295">
        <v>0.96859278534893434</v>
      </c>
      <c r="T93" s="295">
        <v>1.2629168728792159</v>
      </c>
      <c r="U93" s="295">
        <v>1.391276644447796</v>
      </c>
      <c r="V93" s="295">
        <v>0.80574644048849775</v>
      </c>
      <c r="W93" s="295">
        <v>0.95801523045916126</v>
      </c>
      <c r="X93" s="295">
        <v>0.90282109067149452</v>
      </c>
      <c r="Y93" s="295">
        <v>1.276785661220603</v>
      </c>
      <c r="DA93" s="122" t="s">
        <v>1537</v>
      </c>
    </row>
    <row r="94" spans="1:105" ht="12" customHeight="1" x14ac:dyDescent="0.25">
      <c r="A94" s="59" t="s">
        <v>32</v>
      </c>
      <c r="B94" s="295">
        <v>2.0148148099072509</v>
      </c>
      <c r="C94" s="295">
        <v>2.550949119394704</v>
      </c>
      <c r="D94" s="295">
        <v>3.0048924445298311</v>
      </c>
      <c r="E94" s="295">
        <v>3.3047657071559069</v>
      </c>
      <c r="F94" s="295">
        <v>3.3270264032445329</v>
      </c>
      <c r="G94" s="295">
        <v>3.3164153014088908</v>
      </c>
      <c r="H94" s="295">
        <v>2.2492205501932592</v>
      </c>
      <c r="I94" s="295">
        <v>1.677801309541336</v>
      </c>
      <c r="J94" s="295">
        <v>1.8705148931699911</v>
      </c>
      <c r="K94" s="295">
        <v>1.515188530457086</v>
      </c>
      <c r="L94" s="295">
        <v>1.5003769909033671</v>
      </c>
      <c r="M94" s="295">
        <v>1.3013826653435021</v>
      </c>
      <c r="N94" s="295">
        <v>1.1652678710485589</v>
      </c>
      <c r="O94" s="295">
        <v>1.1875624065557551</v>
      </c>
      <c r="P94" s="295">
        <v>0.58264318032034412</v>
      </c>
      <c r="Q94" s="295">
        <v>0.25820337759228879</v>
      </c>
      <c r="R94" s="295">
        <v>0.19403492381003221</v>
      </c>
      <c r="S94" s="295">
        <v>0.20088057697400891</v>
      </c>
      <c r="T94" s="295">
        <v>0.16642413959014721</v>
      </c>
      <c r="U94" s="295">
        <v>8.2205671441682393E-2</v>
      </c>
      <c r="V94" s="295">
        <v>0.1464178046833404</v>
      </c>
      <c r="W94" s="295">
        <v>0.1666089447678992</v>
      </c>
      <c r="X94" s="295">
        <v>0.33492731552036092</v>
      </c>
      <c r="Y94" s="295">
        <v>0.17064952894364571</v>
      </c>
      <c r="DA94" s="122" t="s">
        <v>1538</v>
      </c>
    </row>
    <row r="95" spans="1:105" ht="12" customHeight="1" x14ac:dyDescent="0.25">
      <c r="A95" s="59" t="s">
        <v>35</v>
      </c>
      <c r="B95" s="295">
        <v>14.144059607366049</v>
      </c>
      <c r="C95" s="295">
        <v>18.357740526424841</v>
      </c>
      <c r="D95" s="295">
        <v>21.20195020040342</v>
      </c>
      <c r="E95" s="295">
        <v>25.41204856192574</v>
      </c>
      <c r="F95" s="295">
        <v>27.736702235575979</v>
      </c>
      <c r="G95" s="295">
        <v>30.940052124262529</v>
      </c>
      <c r="H95" s="295">
        <v>31.522836069149822</v>
      </c>
      <c r="I95" s="295">
        <v>32.828681475840114</v>
      </c>
      <c r="J95" s="295">
        <v>30.25162933157819</v>
      </c>
      <c r="K95" s="295">
        <v>31.641987114756251</v>
      </c>
      <c r="L95" s="295">
        <v>34.554062503415892</v>
      </c>
      <c r="M95" s="295">
        <v>34.887692456274593</v>
      </c>
      <c r="N95" s="295">
        <v>34.843335183757333</v>
      </c>
      <c r="O95" s="295">
        <v>36.390709521664888</v>
      </c>
      <c r="P95" s="295">
        <v>34.658664698466097</v>
      </c>
      <c r="Q95" s="295">
        <v>36.991630088191137</v>
      </c>
      <c r="R95" s="295">
        <v>42.239319927605223</v>
      </c>
      <c r="S95" s="295">
        <v>41.857571387294357</v>
      </c>
      <c r="T95" s="295">
        <v>39.075575040894321</v>
      </c>
      <c r="U95" s="295">
        <v>39.918110542613519</v>
      </c>
      <c r="V95" s="295">
        <v>37.849391663193273</v>
      </c>
      <c r="W95" s="295">
        <v>44.580394331018567</v>
      </c>
      <c r="X95" s="295">
        <v>42.882986845251857</v>
      </c>
      <c r="Y95" s="295">
        <v>37.031371088143921</v>
      </c>
      <c r="DA95" s="122" t="s">
        <v>1539</v>
      </c>
    </row>
    <row r="96" spans="1:105" ht="12" customHeight="1" x14ac:dyDescent="0.25">
      <c r="A96" s="61" t="s">
        <v>1540</v>
      </c>
      <c r="B96" s="263">
        <v>23.519253615838121</v>
      </c>
      <c r="C96" s="263">
        <v>23.896150933757859</v>
      </c>
      <c r="D96" s="263">
        <v>25.070788528670828</v>
      </c>
      <c r="E96" s="263">
        <v>27.323011450494619</v>
      </c>
      <c r="F96" s="263">
        <v>30.62579303447081</v>
      </c>
      <c r="G96" s="263">
        <v>32.323922705995933</v>
      </c>
      <c r="H96" s="263">
        <v>33.877259679534653</v>
      </c>
      <c r="I96" s="263">
        <v>40.456238347706382</v>
      </c>
      <c r="J96" s="263">
        <v>38.316636883506398</v>
      </c>
      <c r="K96" s="263">
        <v>36.284504567719601</v>
      </c>
      <c r="L96" s="263">
        <v>39.052844012458188</v>
      </c>
      <c r="M96" s="263">
        <v>43.281862503676543</v>
      </c>
      <c r="N96" s="263">
        <v>39.90666682385941</v>
      </c>
      <c r="O96" s="263">
        <v>40.402074631860593</v>
      </c>
      <c r="P96" s="263">
        <v>38.716794387135018</v>
      </c>
      <c r="Q96" s="263">
        <v>43.063555249815217</v>
      </c>
      <c r="R96" s="263">
        <v>46.405821868174272</v>
      </c>
      <c r="S96" s="263">
        <v>47.697858274210297</v>
      </c>
      <c r="T96" s="263">
        <v>47.095469068502602</v>
      </c>
      <c r="U96" s="263">
        <v>43.284601123835408</v>
      </c>
      <c r="V96" s="263">
        <v>41.126942730346379</v>
      </c>
      <c r="W96" s="263">
        <v>46.413273533745453</v>
      </c>
      <c r="X96" s="263">
        <v>47.044052018097723</v>
      </c>
      <c r="Y96" s="263">
        <v>35.694400650618022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408.13611025867698</v>
      </c>
      <c r="C99" s="223">
        <v>417.92157204856079</v>
      </c>
      <c r="D99" s="223">
        <v>416.65466839125821</v>
      </c>
      <c r="E99" s="223">
        <v>418.17781489332577</v>
      </c>
      <c r="F99" s="223">
        <v>447.48635445121289</v>
      </c>
      <c r="G99" s="223">
        <v>422.01783664970901</v>
      </c>
      <c r="H99" s="223">
        <v>420.141476199799</v>
      </c>
      <c r="I99" s="223">
        <v>437.86493690771772</v>
      </c>
      <c r="J99" s="223">
        <v>431.28927522230231</v>
      </c>
      <c r="K99" s="223">
        <v>455.25107501195708</v>
      </c>
      <c r="L99" s="223">
        <v>496.77913929197223</v>
      </c>
      <c r="M99" s="223">
        <v>507.73022533837161</v>
      </c>
      <c r="N99" s="223">
        <v>533.59495881188604</v>
      </c>
      <c r="O99" s="223">
        <v>514.01288153941857</v>
      </c>
      <c r="P99" s="223">
        <v>535.67850478215587</v>
      </c>
      <c r="Q99" s="223">
        <v>510.99077369692878</v>
      </c>
      <c r="R99" s="223">
        <v>587.22352420683239</v>
      </c>
      <c r="S99" s="223">
        <v>616.95935222958201</v>
      </c>
      <c r="T99" s="223">
        <v>621.0372254103321</v>
      </c>
      <c r="U99" s="223">
        <v>711.01060639202535</v>
      </c>
      <c r="V99" s="223">
        <v>703.0913224049508</v>
      </c>
      <c r="W99" s="223">
        <v>749.52231853756109</v>
      </c>
      <c r="X99" s="223">
        <v>665.73585408442557</v>
      </c>
      <c r="Y99" s="223">
        <v>648.20344144905562</v>
      </c>
      <c r="DA99" s="89" t="s">
        <v>1542</v>
      </c>
    </row>
    <row r="100" spans="1:105" ht="12" customHeight="1" x14ac:dyDescent="0.25">
      <c r="A100" s="55" t="s">
        <v>91</v>
      </c>
      <c r="B100" s="259">
        <v>3.4651193458584948</v>
      </c>
      <c r="C100" s="259">
        <v>3.548198965877019</v>
      </c>
      <c r="D100" s="259">
        <v>3.5374428179598731</v>
      </c>
      <c r="E100" s="259">
        <v>3.5503744951094252</v>
      </c>
      <c r="F100" s="259">
        <v>3.7992071390929709</v>
      </c>
      <c r="G100" s="259">
        <v>3.5829766916366261</v>
      </c>
      <c r="H100" s="259">
        <v>3.5670461901903878</v>
      </c>
      <c r="I100" s="259">
        <v>3.7175202723185512</v>
      </c>
      <c r="J100" s="259">
        <v>3.6616921994153939</v>
      </c>
      <c r="K100" s="259">
        <v>3.8651304493662679</v>
      </c>
      <c r="L100" s="259">
        <v>4.2177081686997271</v>
      </c>
      <c r="M100" s="259">
        <v>4.3106840636618209</v>
      </c>
      <c r="N100" s="259">
        <v>4.5302784246651013</v>
      </c>
      <c r="O100" s="259">
        <v>4.3640244885799344</v>
      </c>
      <c r="P100" s="259">
        <v>4.5479679533984596</v>
      </c>
      <c r="Q100" s="259">
        <v>4.338366468896921</v>
      </c>
      <c r="R100" s="259">
        <v>4.9855906961586456</v>
      </c>
      <c r="S100" s="259">
        <v>5.2380510650330168</v>
      </c>
      <c r="T100" s="259">
        <v>5.2726726456611432</v>
      </c>
      <c r="U100" s="259">
        <v>6.0365562992159756</v>
      </c>
      <c r="V100" s="259">
        <v>5.9693207288771184</v>
      </c>
      <c r="W100" s="259">
        <v>6.3635248654444236</v>
      </c>
      <c r="X100" s="259">
        <v>5.6521687967187662</v>
      </c>
      <c r="Y100" s="259">
        <v>5.5033167332181669</v>
      </c>
      <c r="DA100" s="67" t="s">
        <v>1543</v>
      </c>
    </row>
    <row r="101" spans="1:105" ht="12" customHeight="1" x14ac:dyDescent="0.25">
      <c r="A101" s="173" t="s">
        <v>92</v>
      </c>
      <c r="B101" s="224">
        <v>3.8850551497304751</v>
      </c>
      <c r="C101" s="224">
        <v>3.9782031407156611</v>
      </c>
      <c r="D101" s="224">
        <v>3.9661434614706388</v>
      </c>
      <c r="E101" s="224">
        <v>3.9806423210740061</v>
      </c>
      <c r="F101" s="224">
        <v>4.25963084886736</v>
      </c>
      <c r="G101" s="224">
        <v>4.0171955588901644</v>
      </c>
      <c r="H101" s="224">
        <v>3.999334449212812</v>
      </c>
      <c r="I101" s="224">
        <v>4.1680443980841799</v>
      </c>
      <c r="J101" s="224">
        <v>4.1054505534042933</v>
      </c>
      <c r="K101" s="224">
        <v>4.3335433668793746</v>
      </c>
      <c r="L101" s="224">
        <v>4.7288497755356458</v>
      </c>
      <c r="M101" s="224">
        <v>4.8330933652853032</v>
      </c>
      <c r="N101" s="224">
        <v>5.079300239541233</v>
      </c>
      <c r="O101" s="224">
        <v>4.8928980853635906</v>
      </c>
      <c r="P101" s="224">
        <v>5.0991335520024563</v>
      </c>
      <c r="Q101" s="224">
        <v>4.8641305851559844</v>
      </c>
      <c r="R101" s="224">
        <v>5.5897915411512864</v>
      </c>
      <c r="S101" s="224">
        <v>5.8728474357110221</v>
      </c>
      <c r="T101" s="224">
        <v>5.9116647856161224</v>
      </c>
      <c r="U101" s="224">
        <v>6.7681230561184522</v>
      </c>
      <c r="V101" s="224">
        <v>6.6927392460045922</v>
      </c>
      <c r="W101" s="224">
        <v>7.1347167532573597</v>
      </c>
      <c r="X101" s="224">
        <v>6.3371518551254198</v>
      </c>
      <c r="Y101" s="224">
        <v>6.1702604963783712</v>
      </c>
      <c r="DA101" s="177" t="s">
        <v>1544</v>
      </c>
    </row>
    <row r="102" spans="1:105" ht="12" customHeight="1" x14ac:dyDescent="0.25">
      <c r="A102" s="173" t="s">
        <v>93</v>
      </c>
      <c r="B102" s="224">
        <v>5.4113488062368109</v>
      </c>
      <c r="C102" s="224">
        <v>5.5108445730319238</v>
      </c>
      <c r="D102" s="224">
        <v>5.5073466425298196</v>
      </c>
      <c r="E102" s="224">
        <v>5.4714757831175929</v>
      </c>
      <c r="F102" s="224">
        <v>6.0183678047287934</v>
      </c>
      <c r="G102" s="224">
        <v>5.7496654937230014</v>
      </c>
      <c r="H102" s="224">
        <v>6.0556019210959544</v>
      </c>
      <c r="I102" s="224">
        <v>6.3262953831805646</v>
      </c>
      <c r="J102" s="224">
        <v>6.6290390573201634</v>
      </c>
      <c r="K102" s="224">
        <v>7.3738557265090483</v>
      </c>
      <c r="L102" s="224">
        <v>7.905515493912687</v>
      </c>
      <c r="M102" s="224">
        <v>8.2592926768927359</v>
      </c>
      <c r="N102" s="224">
        <v>8.6843805276631567</v>
      </c>
      <c r="O102" s="224">
        <v>8.4713290113712763</v>
      </c>
      <c r="P102" s="224">
        <v>8.9044314114298757</v>
      </c>
      <c r="Q102" s="224">
        <v>8.9440083891038569</v>
      </c>
      <c r="R102" s="224">
        <v>10.27392537594354</v>
      </c>
      <c r="S102" s="224">
        <v>10.974192214310239</v>
      </c>
      <c r="T102" s="224">
        <v>11.307675460654449</v>
      </c>
      <c r="U102" s="224">
        <v>12.45661239613495</v>
      </c>
      <c r="V102" s="224">
        <v>12.63739325068609</v>
      </c>
      <c r="W102" s="224">
        <v>13.414474595728709</v>
      </c>
      <c r="X102" s="224">
        <v>12.57879557545081</v>
      </c>
      <c r="Y102" s="224">
        <v>11.242319790235911</v>
      </c>
      <c r="DA102" s="177" t="s">
        <v>1545</v>
      </c>
    </row>
    <row r="103" spans="1:105" ht="12" customHeight="1" x14ac:dyDescent="0.25">
      <c r="A103" s="173" t="s">
        <v>94</v>
      </c>
      <c r="B103" s="224">
        <v>3.1100742719731378</v>
      </c>
      <c r="C103" s="224">
        <v>3.1846413396424609</v>
      </c>
      <c r="D103" s="224">
        <v>3.1749872944094641</v>
      </c>
      <c r="E103" s="224">
        <v>3.186593958533269</v>
      </c>
      <c r="F103" s="224">
        <v>3.409930567416664</v>
      </c>
      <c r="G103" s="224">
        <v>3.2158556498369908</v>
      </c>
      <c r="H103" s="224">
        <v>3.2015574286958368</v>
      </c>
      <c r="I103" s="224">
        <v>3.3366135478984562</v>
      </c>
      <c r="J103" s="224">
        <v>3.2865057634732322</v>
      </c>
      <c r="K103" s="224">
        <v>3.469099205128761</v>
      </c>
      <c r="L103" s="224">
        <v>3.785550901108742</v>
      </c>
      <c r="M103" s="224">
        <v>3.8690002458422441</v>
      </c>
      <c r="N103" s="224">
        <v>4.0660944017024043</v>
      </c>
      <c r="O103" s="224">
        <v>3.916875273117197</v>
      </c>
      <c r="P103" s="224">
        <v>4.0819714156536557</v>
      </c>
      <c r="Q103" s="224">
        <v>3.893846240370809</v>
      </c>
      <c r="R103" s="224">
        <v>4.474754202403985</v>
      </c>
      <c r="S103" s="224">
        <v>4.7013468301203911</v>
      </c>
      <c r="T103" s="224">
        <v>4.7324209942167217</v>
      </c>
      <c r="U103" s="224">
        <v>5.418035156551765</v>
      </c>
      <c r="V103" s="224">
        <v>5.3576887163282114</v>
      </c>
      <c r="W103" s="224">
        <v>5.7115016793676183</v>
      </c>
      <c r="X103" s="224">
        <v>5.0730329899125666</v>
      </c>
      <c r="Y103" s="224">
        <v>4.9394326931214527</v>
      </c>
      <c r="DA103" s="177" t="s">
        <v>1546</v>
      </c>
    </row>
    <row r="104" spans="1:105" ht="12" customHeight="1" x14ac:dyDescent="0.25">
      <c r="A104" s="56" t="s">
        <v>95</v>
      </c>
      <c r="B104" s="260">
        <v>3.2571016868721561</v>
      </c>
      <c r="C104" s="260">
        <v>3.3712836493133689</v>
      </c>
      <c r="D104" s="260">
        <v>3.3724476883747458</v>
      </c>
      <c r="E104" s="260">
        <v>3.393738557030936</v>
      </c>
      <c r="F104" s="260">
        <v>3.62227245989917</v>
      </c>
      <c r="G104" s="260">
        <v>3.4125536301422641</v>
      </c>
      <c r="H104" s="260">
        <v>3.3834034899800649</v>
      </c>
      <c r="I104" s="260">
        <v>3.5126009519374959</v>
      </c>
      <c r="J104" s="260">
        <v>3.4510045486969059</v>
      </c>
      <c r="K104" s="260">
        <v>3.6422851028275032</v>
      </c>
      <c r="L104" s="260">
        <v>3.9743634280917579</v>
      </c>
      <c r="M104" s="260">
        <v>4.0589275005897987</v>
      </c>
      <c r="N104" s="260">
        <v>4.2668577676936854</v>
      </c>
      <c r="O104" s="260">
        <v>4.1110286660321984</v>
      </c>
      <c r="P104" s="260">
        <v>4.2847411047013209</v>
      </c>
      <c r="Q104" s="260">
        <v>4.0975544353621416</v>
      </c>
      <c r="R104" s="260">
        <v>4.7105602667089146</v>
      </c>
      <c r="S104" s="260">
        <v>4.959200666141621</v>
      </c>
      <c r="T104" s="260">
        <v>5.0110742740381902</v>
      </c>
      <c r="U104" s="260">
        <v>5.7074346667762033</v>
      </c>
      <c r="V104" s="260">
        <v>5.6605669585871352</v>
      </c>
      <c r="W104" s="260">
        <v>6.0228838543644558</v>
      </c>
      <c r="X104" s="260">
        <v>5.3949246703815561</v>
      </c>
      <c r="Y104" s="260">
        <v>5.1987632461910387</v>
      </c>
      <c r="DA104" s="68" t="s">
        <v>1547</v>
      </c>
    </row>
    <row r="105" spans="1:105" ht="12" customHeight="1" x14ac:dyDescent="0.25">
      <c r="A105" s="37" t="s">
        <v>159</v>
      </c>
      <c r="B105" s="226">
        <v>0.1471269905585034</v>
      </c>
      <c r="C105" s="226">
        <v>0.16692165572092871</v>
      </c>
      <c r="D105" s="226">
        <v>0.17516765436632831</v>
      </c>
      <c r="E105" s="226">
        <v>0.1761317705036497</v>
      </c>
      <c r="F105" s="226">
        <v>0.2103836653909551</v>
      </c>
      <c r="G105" s="226">
        <v>0.15415176718949439</v>
      </c>
      <c r="H105" s="226">
        <v>0.1225363104762989</v>
      </c>
      <c r="I105" s="226">
        <v>0.1187643128030258</v>
      </c>
      <c r="J105" s="226">
        <v>0.1408020553732181</v>
      </c>
      <c r="K105" s="226">
        <v>0.12674058396194141</v>
      </c>
      <c r="L105" s="226">
        <v>0.13462586106271249</v>
      </c>
      <c r="M105" s="226">
        <v>0.15028219666199161</v>
      </c>
      <c r="N105" s="226">
        <v>0.1334785530348947</v>
      </c>
      <c r="O105" s="226">
        <v>0.1048465426510562</v>
      </c>
      <c r="P105" s="226">
        <v>9.5464247023397064E-2</v>
      </c>
      <c r="Q105" s="226">
        <v>8.6566576993655359E-2</v>
      </c>
      <c r="R105" s="226">
        <v>8.842140759557765E-2</v>
      </c>
      <c r="S105" s="226">
        <v>7.4009458003295822E-2</v>
      </c>
      <c r="T105" s="226">
        <v>9.8930041469892649E-2</v>
      </c>
      <c r="U105" s="226">
        <v>0.12921643917613901</v>
      </c>
      <c r="V105" s="226">
        <v>7.6526723190516635E-2</v>
      </c>
      <c r="W105" s="226">
        <v>8.4758875068244269E-2</v>
      </c>
      <c r="X105" s="226">
        <v>6.8064566610499672E-2</v>
      </c>
      <c r="Y105" s="226">
        <v>0.1189920605556375</v>
      </c>
      <c r="DA105" s="69" t="s">
        <v>1548</v>
      </c>
    </row>
    <row r="106" spans="1:105" ht="12" customHeight="1" x14ac:dyDescent="0.25">
      <c r="A106" s="37" t="s">
        <v>35</v>
      </c>
      <c r="B106" s="226">
        <v>2.5190313609225381</v>
      </c>
      <c r="C106" s="226">
        <v>2.6884872567583922</v>
      </c>
      <c r="D106" s="226">
        <v>2.7076366933615308</v>
      </c>
      <c r="E106" s="226">
        <v>2.7501113417190992</v>
      </c>
      <c r="F106" s="226">
        <v>2.8772351992637208</v>
      </c>
      <c r="G106" s="226">
        <v>2.7382273412967582</v>
      </c>
      <c r="H106" s="226">
        <v>2.673128647776386</v>
      </c>
      <c r="I106" s="226">
        <v>2.7275781530113101</v>
      </c>
      <c r="J106" s="226">
        <v>2.5487084232839812</v>
      </c>
      <c r="K106" s="226">
        <v>2.6339289101326862</v>
      </c>
      <c r="L106" s="226">
        <v>2.897826051374556</v>
      </c>
      <c r="M106" s="226">
        <v>2.859505776827596</v>
      </c>
      <c r="N106" s="226">
        <v>3.0360363952787601</v>
      </c>
      <c r="O106" s="226">
        <v>2.9138605918166331</v>
      </c>
      <c r="P106" s="226">
        <v>3.006925753371215</v>
      </c>
      <c r="Q106" s="226">
        <v>2.7215532819524748</v>
      </c>
      <c r="R106" s="226">
        <v>3.1213684263383841</v>
      </c>
      <c r="S106" s="226">
        <v>3.19830605654565</v>
      </c>
      <c r="T106" s="226">
        <v>3.060968098749357</v>
      </c>
      <c r="U106" s="226">
        <v>3.7074410208354212</v>
      </c>
      <c r="V106" s="226">
        <v>3.594790833928589</v>
      </c>
      <c r="W106" s="226">
        <v>3.9441795427248629</v>
      </c>
      <c r="X106" s="226">
        <v>3.232990395045924</v>
      </c>
      <c r="Y106" s="226">
        <v>3.4511972407069189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1551</v>
      </c>
    </row>
    <row r="109" spans="1:105" ht="12" customHeight="1" x14ac:dyDescent="0.25">
      <c r="A109" s="37" t="s">
        <v>40</v>
      </c>
      <c r="B109" s="226">
        <v>0.59094333539111477</v>
      </c>
      <c r="C109" s="226">
        <v>0.5158747368340485</v>
      </c>
      <c r="D109" s="226">
        <v>0.48964334064688619</v>
      </c>
      <c r="E109" s="226">
        <v>0.46749544480818772</v>
      </c>
      <c r="F109" s="226">
        <v>0.5346535952444943</v>
      </c>
      <c r="G109" s="226">
        <v>0.52017452165601175</v>
      </c>
      <c r="H109" s="226">
        <v>0.58773853172738033</v>
      </c>
      <c r="I109" s="226">
        <v>0.66625848612316019</v>
      </c>
      <c r="J109" s="226">
        <v>0.76149407003970782</v>
      </c>
      <c r="K109" s="226">
        <v>0.88161560873287526</v>
      </c>
      <c r="L109" s="226">
        <v>0.94191151565448961</v>
      </c>
      <c r="M109" s="226">
        <v>1.049139527100212</v>
      </c>
      <c r="N109" s="226">
        <v>1.0973428193800301</v>
      </c>
      <c r="O109" s="226">
        <v>1.092321531564509</v>
      </c>
      <c r="P109" s="226">
        <v>1.1823511043067081</v>
      </c>
      <c r="Q109" s="226">
        <v>1.2894345764160109</v>
      </c>
      <c r="R109" s="226">
        <v>1.5007704327749529</v>
      </c>
      <c r="S109" s="226">
        <v>1.686885151592675</v>
      </c>
      <c r="T109" s="226">
        <v>1.851176133818941</v>
      </c>
      <c r="U109" s="226">
        <v>1.8707772067646431</v>
      </c>
      <c r="V109" s="226">
        <v>1.98924940146803</v>
      </c>
      <c r="W109" s="226">
        <v>1.9939454365713489</v>
      </c>
      <c r="X109" s="226">
        <v>2.0938697087251321</v>
      </c>
      <c r="Y109" s="226">
        <v>1.6285739449284831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316.17964941925754</v>
      </c>
      <c r="C110" s="261">
        <f t="shared" si="4"/>
        <v>323.99424348466425</v>
      </c>
      <c r="D110" s="261">
        <f t="shared" si="4"/>
        <v>322.88489802552056</v>
      </c>
      <c r="E110" s="261">
        <f t="shared" si="4"/>
        <v>324.55169258029753</v>
      </c>
      <c r="F110" s="261">
        <f t="shared" si="4"/>
        <v>345.86338751310905</v>
      </c>
      <c r="G110" s="261">
        <f t="shared" si="4"/>
        <v>325.52980323739268</v>
      </c>
      <c r="H110" s="261">
        <f t="shared" si="4"/>
        <v>321.16704010139847</v>
      </c>
      <c r="I110" s="261">
        <f t="shared" si="4"/>
        <v>334.59316862173472</v>
      </c>
      <c r="J110" s="261">
        <f t="shared" si="4"/>
        <v>326.06304909230579</v>
      </c>
      <c r="K110" s="261">
        <f t="shared" si="4"/>
        <v>340.85309500117285</v>
      </c>
      <c r="L110" s="261">
        <f t="shared" si="4"/>
        <v>373.19130115043561</v>
      </c>
      <c r="M110" s="261">
        <f t="shared" si="4"/>
        <v>379.83513895340201</v>
      </c>
      <c r="N110" s="261">
        <f t="shared" si="4"/>
        <v>399.14521262663033</v>
      </c>
      <c r="O110" s="261">
        <f t="shared" si="4"/>
        <v>383.56325680282123</v>
      </c>
      <c r="P110" s="261">
        <f t="shared" si="4"/>
        <v>399.05836947820063</v>
      </c>
      <c r="Q110" s="261">
        <f t="shared" si="4"/>
        <v>376.68287719656098</v>
      </c>
      <c r="R110" s="261">
        <f t="shared" si="4"/>
        <v>432.91608676081211</v>
      </c>
      <c r="S110" s="261">
        <f t="shared" si="4"/>
        <v>453.23860081540568</v>
      </c>
      <c r="T110" s="261">
        <f t="shared" si="4"/>
        <v>453.9116400610684</v>
      </c>
      <c r="U110" s="261">
        <f t="shared" si="4"/>
        <v>524.02186570678737</v>
      </c>
      <c r="V110" s="261">
        <f t="shared" si="4"/>
        <v>515.34735684757004</v>
      </c>
      <c r="W110" s="261">
        <f t="shared" si="4"/>
        <v>549.89833239423785</v>
      </c>
      <c r="X110" s="261">
        <f t="shared" si="4"/>
        <v>482.52095646903518</v>
      </c>
      <c r="Y110" s="261">
        <f t="shared" si="4"/>
        <v>478.74298019598621</v>
      </c>
      <c r="DA110" s="70"/>
    </row>
    <row r="111" spans="1:105" ht="12" customHeight="1" x14ac:dyDescent="0.25">
      <c r="A111" s="60" t="s">
        <v>1554</v>
      </c>
      <c r="B111" s="262">
        <v>288.98288200201893</v>
      </c>
      <c r="C111" s="262">
        <v>296.29742269341142</v>
      </c>
      <c r="D111" s="262">
        <v>295.20565739879117</v>
      </c>
      <c r="E111" s="262">
        <v>297.05273444050857</v>
      </c>
      <c r="F111" s="262">
        <v>315.61581795559732</v>
      </c>
      <c r="G111" s="262">
        <v>296.63269814235957</v>
      </c>
      <c r="H111" s="262">
        <v>290.73233649670482</v>
      </c>
      <c r="I111" s="262">
        <v>302.79799327639159</v>
      </c>
      <c r="J111" s="262">
        <v>292.74632161875292</v>
      </c>
      <c r="K111" s="262">
        <v>303.79301139854073</v>
      </c>
      <c r="L111" s="262">
        <v>333.45916154902648</v>
      </c>
      <c r="M111" s="262">
        <v>338.32495914287807</v>
      </c>
      <c r="N111" s="262">
        <v>355.49859404210378</v>
      </c>
      <c r="O111" s="262">
        <v>340.98740869418828</v>
      </c>
      <c r="P111" s="262">
        <v>354.3058024656475</v>
      </c>
      <c r="Q111" s="262">
        <v>331.73140120670519</v>
      </c>
      <c r="R111" s="262">
        <v>381.28061307085858</v>
      </c>
      <c r="S111" s="262">
        <v>398.08367291634369</v>
      </c>
      <c r="T111" s="262">
        <v>397.08066675944133</v>
      </c>
      <c r="U111" s="262">
        <v>461.41647797907041</v>
      </c>
      <c r="V111" s="262">
        <v>451.83338698427713</v>
      </c>
      <c r="W111" s="262">
        <v>482.47884814587309</v>
      </c>
      <c r="X111" s="262">
        <v>419.3014912480466</v>
      </c>
      <c r="Y111" s="262">
        <v>422.24047638161932</v>
      </c>
      <c r="DA111" s="72" t="s">
        <v>1555</v>
      </c>
    </row>
    <row r="112" spans="1:105" ht="12" customHeight="1" x14ac:dyDescent="0.25">
      <c r="A112" s="59" t="s">
        <v>28</v>
      </c>
      <c r="B112" s="230">
        <v>185.23889593725849</v>
      </c>
      <c r="C112" s="230">
        <v>160.73879366316081</v>
      </c>
      <c r="D112" s="230">
        <v>142.20684990420881</v>
      </c>
      <c r="E112" s="230">
        <v>132.86476251648969</v>
      </c>
      <c r="F112" s="230">
        <v>139.22736846275839</v>
      </c>
      <c r="G112" s="230">
        <v>125.91881882540611</v>
      </c>
      <c r="H112" s="230">
        <v>124.84054080126261</v>
      </c>
      <c r="I112" s="230">
        <v>154.87144516741631</v>
      </c>
      <c r="J112" s="230">
        <v>138.62574017135759</v>
      </c>
      <c r="K112" s="230">
        <v>117.7089474968077</v>
      </c>
      <c r="L112" s="230">
        <v>132.4296374579302</v>
      </c>
      <c r="M112" s="230">
        <v>147.23809468140911</v>
      </c>
      <c r="N112" s="230">
        <v>140.89765637461471</v>
      </c>
      <c r="O112" s="230">
        <v>126.2970479968415</v>
      </c>
      <c r="P112" s="230">
        <v>133.72922749854831</v>
      </c>
      <c r="Q112" s="230">
        <v>121.3048781644617</v>
      </c>
      <c r="R112" s="230">
        <v>127.0218144279107</v>
      </c>
      <c r="S112" s="230">
        <v>137.2481061309922</v>
      </c>
      <c r="T112" s="230">
        <v>140.83000284103571</v>
      </c>
      <c r="U112" s="230">
        <v>147.85840709977339</v>
      </c>
      <c r="V112" s="230">
        <v>138.45871077928931</v>
      </c>
      <c r="W112" s="230">
        <v>135.34722802443281</v>
      </c>
      <c r="X112" s="230">
        <v>109.0669314361366</v>
      </c>
      <c r="Y112" s="230">
        <v>91.350004035280946</v>
      </c>
      <c r="DA112" s="71" t="s">
        <v>1556</v>
      </c>
    </row>
    <row r="113" spans="1:105" ht="12" customHeight="1" x14ac:dyDescent="0.25">
      <c r="A113" s="59" t="s">
        <v>31</v>
      </c>
      <c r="B113" s="295">
        <v>1.608598590643733</v>
      </c>
      <c r="C113" s="295">
        <v>2.666839559604016</v>
      </c>
      <c r="D113" s="295">
        <v>6.147271786759152</v>
      </c>
      <c r="E113" s="295">
        <v>5.3761196262791113</v>
      </c>
      <c r="F113" s="295">
        <v>6.4304473097963717</v>
      </c>
      <c r="G113" s="295">
        <v>3.362405134291969</v>
      </c>
      <c r="H113" s="295">
        <v>1.366933017756174</v>
      </c>
      <c r="I113" s="295">
        <v>1.060314178994284</v>
      </c>
      <c r="J113" s="295">
        <v>1.320298020267602</v>
      </c>
      <c r="K113" s="295">
        <v>1.888740625999928</v>
      </c>
      <c r="L113" s="295">
        <v>1.7860346259850071</v>
      </c>
      <c r="M113" s="295">
        <v>1.4563772102747019</v>
      </c>
      <c r="N113" s="295">
        <v>1.088802056420265</v>
      </c>
      <c r="O113" s="295">
        <v>1.587497501874948</v>
      </c>
      <c r="P113" s="295">
        <v>2.1322100222031142</v>
      </c>
      <c r="Q113" s="295">
        <v>1.8420489921158389</v>
      </c>
      <c r="R113" s="295">
        <v>1.8075629270683491</v>
      </c>
      <c r="S113" s="295">
        <v>2.1069057122539041</v>
      </c>
      <c r="T113" s="295">
        <v>2.0765700275496468</v>
      </c>
      <c r="U113" s="295">
        <v>2.237362646102464</v>
      </c>
      <c r="V113" s="295">
        <v>1.765991314007942</v>
      </c>
      <c r="W113" s="295">
        <v>1.8887685020567111</v>
      </c>
      <c r="X113" s="295">
        <v>1.911208526987014</v>
      </c>
      <c r="Y113" s="295">
        <v>14.147658756997069</v>
      </c>
      <c r="DA113" s="122" t="s">
        <v>1557</v>
      </c>
    </row>
    <row r="114" spans="1:105" ht="12" customHeight="1" x14ac:dyDescent="0.25">
      <c r="A114" s="59" t="s">
        <v>159</v>
      </c>
      <c r="B114" s="295">
        <v>4.9675721969422471</v>
      </c>
      <c r="C114" s="295">
        <v>6.8697902522180536</v>
      </c>
      <c r="D114" s="295">
        <v>7.8748645330761589</v>
      </c>
      <c r="E114" s="295">
        <v>8.5178964545085538</v>
      </c>
      <c r="F114" s="295">
        <v>10.416269265412319</v>
      </c>
      <c r="G114" s="295">
        <v>8.0974430919042941</v>
      </c>
      <c r="H114" s="295">
        <v>6.7506968675958134</v>
      </c>
      <c r="I114" s="295">
        <v>5.8419186179907738</v>
      </c>
      <c r="J114" s="295">
        <v>7.5566645570915991</v>
      </c>
      <c r="K114" s="295">
        <v>8.0868275429998153</v>
      </c>
      <c r="L114" s="295">
        <v>8.4930203083498839</v>
      </c>
      <c r="M114" s="295">
        <v>9.1443966423108947</v>
      </c>
      <c r="N114" s="295">
        <v>8.7125837150099876</v>
      </c>
      <c r="O114" s="295">
        <v>7.1755152056961311</v>
      </c>
      <c r="P114" s="295">
        <v>6.6140277566666716</v>
      </c>
      <c r="Q114" s="295">
        <v>6.3868766493518097</v>
      </c>
      <c r="R114" s="295">
        <v>6.9234504078188106</v>
      </c>
      <c r="S114" s="295">
        <v>5.8243069199081106</v>
      </c>
      <c r="T114" s="295">
        <v>7.9249825231248883</v>
      </c>
      <c r="U114" s="295">
        <v>10.464280313600259</v>
      </c>
      <c r="V114" s="295">
        <v>6.4708123887908293</v>
      </c>
      <c r="W114" s="295">
        <v>7.2365775328003599</v>
      </c>
      <c r="X114" s="295">
        <v>6.309070388337104</v>
      </c>
      <c r="Y114" s="295">
        <v>10.51001114121159</v>
      </c>
      <c r="DA114" s="122" t="s">
        <v>1558</v>
      </c>
    </row>
    <row r="115" spans="1:105" ht="12" customHeight="1" x14ac:dyDescent="0.25">
      <c r="A115" s="59" t="s">
        <v>32</v>
      </c>
      <c r="B115" s="295">
        <v>12.1156429718586</v>
      </c>
      <c r="C115" s="295">
        <v>15.375220225476239</v>
      </c>
      <c r="D115" s="295">
        <v>17.25173147545182</v>
      </c>
      <c r="E115" s="295">
        <v>17.296010156609839</v>
      </c>
      <c r="F115" s="295">
        <v>17.087438665460141</v>
      </c>
      <c r="G115" s="295">
        <v>15.417599805537529</v>
      </c>
      <c r="H115" s="295">
        <v>10.507766821236491</v>
      </c>
      <c r="I115" s="295">
        <v>6.8569950284201946</v>
      </c>
      <c r="J115" s="295">
        <v>8.4577278009042391</v>
      </c>
      <c r="K115" s="295">
        <v>8.0476568844551046</v>
      </c>
      <c r="L115" s="295">
        <v>7.9379299454071557</v>
      </c>
      <c r="M115" s="295">
        <v>6.4903971395971753</v>
      </c>
      <c r="N115" s="295">
        <v>6.6274811457249347</v>
      </c>
      <c r="O115" s="295">
        <v>6.5077919873885506</v>
      </c>
      <c r="P115" s="295">
        <v>3.5021827729036881</v>
      </c>
      <c r="Q115" s="295">
        <v>1.4015660670773979</v>
      </c>
      <c r="R115" s="295">
        <v>1.122724453023223</v>
      </c>
      <c r="S115" s="295">
        <v>1.2079277816666441</v>
      </c>
      <c r="T115" s="295">
        <v>1.0443350833306611</v>
      </c>
      <c r="U115" s="295">
        <v>0.61829772875610578</v>
      </c>
      <c r="V115" s="295">
        <v>1.1758564442557291</v>
      </c>
      <c r="W115" s="295">
        <v>1.258517096740825</v>
      </c>
      <c r="X115" s="295">
        <v>2.3405301786017141</v>
      </c>
      <c r="Y115" s="295">
        <v>1.4047216419438939</v>
      </c>
      <c r="DA115" s="122" t="s">
        <v>1559</v>
      </c>
    </row>
    <row r="116" spans="1:105" ht="12" customHeight="1" x14ac:dyDescent="0.25">
      <c r="A116" s="59" t="s">
        <v>35</v>
      </c>
      <c r="B116" s="295">
        <v>85.052172305315736</v>
      </c>
      <c r="C116" s="295">
        <v>110.64677899295221</v>
      </c>
      <c r="D116" s="295">
        <v>121.72493969929531</v>
      </c>
      <c r="E116" s="295">
        <v>132.99794568662139</v>
      </c>
      <c r="F116" s="295">
        <v>142.45429425217009</v>
      </c>
      <c r="G116" s="295">
        <v>143.8364312852197</v>
      </c>
      <c r="H116" s="295">
        <v>147.26639898885369</v>
      </c>
      <c r="I116" s="295">
        <v>134.16732028357009</v>
      </c>
      <c r="J116" s="295">
        <v>136.78589106913179</v>
      </c>
      <c r="K116" s="295">
        <v>168.06083884827811</v>
      </c>
      <c r="L116" s="295">
        <v>182.81253921135419</v>
      </c>
      <c r="M116" s="295">
        <v>173.99569346928621</v>
      </c>
      <c r="N116" s="295">
        <v>198.17207075033389</v>
      </c>
      <c r="O116" s="295">
        <v>199.4195560023872</v>
      </c>
      <c r="P116" s="295">
        <v>208.3281544153258</v>
      </c>
      <c r="Q116" s="295">
        <v>200.79603133369849</v>
      </c>
      <c r="R116" s="295">
        <v>244.4050608550375</v>
      </c>
      <c r="S116" s="295">
        <v>251.69642637152279</v>
      </c>
      <c r="T116" s="295">
        <v>245.20477628440051</v>
      </c>
      <c r="U116" s="295">
        <v>300.23813019083809</v>
      </c>
      <c r="V116" s="295">
        <v>303.96201605793328</v>
      </c>
      <c r="W116" s="295">
        <v>336.74775698984251</v>
      </c>
      <c r="X116" s="295">
        <v>299.67375071798421</v>
      </c>
      <c r="Y116" s="295">
        <v>304.82808080618582</v>
      </c>
      <c r="DA116" s="122" t="s">
        <v>1560</v>
      </c>
    </row>
    <row r="117" spans="1:105" ht="12" customHeight="1" x14ac:dyDescent="0.25">
      <c r="A117" s="60" t="s">
        <v>1561</v>
      </c>
      <c r="B117" s="262">
        <v>27.196767417238629</v>
      </c>
      <c r="C117" s="262">
        <v>27.696820791252851</v>
      </c>
      <c r="D117" s="262">
        <v>27.67924062672941</v>
      </c>
      <c r="E117" s="262">
        <v>27.498958139788929</v>
      </c>
      <c r="F117" s="262">
        <v>30.247569557511749</v>
      </c>
      <c r="G117" s="262">
        <v>28.897105095033091</v>
      </c>
      <c r="H117" s="262">
        <v>30.434703604693659</v>
      </c>
      <c r="I117" s="262">
        <v>31.7951753453431</v>
      </c>
      <c r="J117" s="262">
        <v>33.316727473552852</v>
      </c>
      <c r="K117" s="262">
        <v>37.06008360263214</v>
      </c>
      <c r="L117" s="262">
        <v>39.732139601409159</v>
      </c>
      <c r="M117" s="262">
        <v>41.510179810523937</v>
      </c>
      <c r="N117" s="262">
        <v>43.646618584526543</v>
      </c>
      <c r="O117" s="262">
        <v>42.575848108632947</v>
      </c>
      <c r="P117" s="262">
        <v>44.752567012553129</v>
      </c>
      <c r="Q117" s="262">
        <v>44.951475989855787</v>
      </c>
      <c r="R117" s="262">
        <v>51.635473689953528</v>
      </c>
      <c r="S117" s="262">
        <v>55.15492789906201</v>
      </c>
      <c r="T117" s="262">
        <v>56.830973301627097</v>
      </c>
      <c r="U117" s="262">
        <v>62.605387727716973</v>
      </c>
      <c r="V117" s="262">
        <v>63.513969863292928</v>
      </c>
      <c r="W117" s="262">
        <v>67.419484248364796</v>
      </c>
      <c r="X117" s="262">
        <v>63.219465220988567</v>
      </c>
      <c r="Y117" s="262">
        <v>56.502503814366882</v>
      </c>
      <c r="DA117" s="72" t="s">
        <v>1562</v>
      </c>
    </row>
    <row r="118" spans="1:105" ht="12" customHeight="1" x14ac:dyDescent="0.25">
      <c r="A118" s="57" t="s">
        <v>1563</v>
      </c>
      <c r="B118" s="261">
        <v>22.281772568148121</v>
      </c>
      <c r="C118" s="261">
        <v>22.691456387580921</v>
      </c>
      <c r="D118" s="261">
        <v>22.677053307184909</v>
      </c>
      <c r="E118" s="261">
        <v>22.52935143841496</v>
      </c>
      <c r="F118" s="261">
        <v>24.781234301857609</v>
      </c>
      <c r="G118" s="261">
        <v>23.674825530819511</v>
      </c>
      <c r="H118" s="261">
        <v>24.934549518151339</v>
      </c>
      <c r="I118" s="261">
        <v>26.049157053873738</v>
      </c>
      <c r="J118" s="261">
        <v>27.295734558884941</v>
      </c>
      <c r="K118" s="261">
        <v>30.362592050810981</v>
      </c>
      <c r="L118" s="261">
        <v>32.55175457666202</v>
      </c>
      <c r="M118" s="261">
        <v>34.008467683360358</v>
      </c>
      <c r="N118" s="261">
        <v>35.758809631643722</v>
      </c>
      <c r="O118" s="261">
        <v>34.881548600929257</v>
      </c>
      <c r="P118" s="261">
        <v>36.664891261395418</v>
      </c>
      <c r="Q118" s="261">
        <v>36.827853444585323</v>
      </c>
      <c r="R118" s="261">
        <v>42.303920298957273</v>
      </c>
      <c r="S118" s="261">
        <v>45.187339385067467</v>
      </c>
      <c r="T118" s="261">
        <v>46.560490168059957</v>
      </c>
      <c r="U118" s="261">
        <v>51.291353471866223</v>
      </c>
      <c r="V118" s="261">
        <v>52.035736809554848</v>
      </c>
      <c r="W118" s="261">
        <v>55.235447347015388</v>
      </c>
      <c r="X118" s="261">
        <v>51.794454992513252</v>
      </c>
      <c r="Y118" s="261">
        <v>46.291381626650377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30.66379194979125</v>
      </c>
      <c r="C119" s="261">
        <f t="shared" si="5"/>
        <v>31.394939423432241</v>
      </c>
      <c r="D119" s="261">
        <f t="shared" si="5"/>
        <v>31.29944004893548</v>
      </c>
      <c r="E119" s="261">
        <f t="shared" si="5"/>
        <v>31.410832168547007</v>
      </c>
      <c r="F119" s="261">
        <f t="shared" si="5"/>
        <v>33.619837823814343</v>
      </c>
      <c r="G119" s="261">
        <f t="shared" si="5"/>
        <v>31.709731922074788</v>
      </c>
      <c r="H119" s="261">
        <f t="shared" si="5"/>
        <v>31.583652761800543</v>
      </c>
      <c r="I119" s="261">
        <f t="shared" si="5"/>
        <v>32.917673461387189</v>
      </c>
      <c r="J119" s="261">
        <f t="shared" si="5"/>
        <v>32.440605534719623</v>
      </c>
      <c r="K119" s="261">
        <f t="shared" si="5"/>
        <v>34.258699663923359</v>
      </c>
      <c r="L119" s="261">
        <f t="shared" si="5"/>
        <v>37.377914790658203</v>
      </c>
      <c r="M119" s="261">
        <f t="shared" si="5"/>
        <v>38.209603531877313</v>
      </c>
      <c r="N119" s="261">
        <f t="shared" si="5"/>
        <v>40.156164290264329</v>
      </c>
      <c r="O119" s="261">
        <f t="shared" si="5"/>
        <v>38.68684647499007</v>
      </c>
      <c r="P119" s="261">
        <f t="shared" si="5"/>
        <v>40.320634095205719</v>
      </c>
      <c r="Q119" s="261">
        <f t="shared" si="5"/>
        <v>38.480360017109</v>
      </c>
      <c r="R119" s="261">
        <f t="shared" si="5"/>
        <v>44.220781567165503</v>
      </c>
      <c r="S119" s="261">
        <f t="shared" si="5"/>
        <v>46.46676328957831</v>
      </c>
      <c r="T119" s="261">
        <f t="shared" si="5"/>
        <v>46.783303486440353</v>
      </c>
      <c r="U119" s="261">
        <f t="shared" si="5"/>
        <v>53.542956386755378</v>
      </c>
      <c r="V119" s="261">
        <f t="shared" si="5"/>
        <v>52.95863161727862</v>
      </c>
      <c r="W119" s="261">
        <f t="shared" si="5"/>
        <v>56.454422492346716</v>
      </c>
      <c r="X119" s="261">
        <f t="shared" si="5"/>
        <v>50.167778126583876</v>
      </c>
      <c r="Y119" s="261">
        <f t="shared" si="5"/>
        <v>48.8088307542629</v>
      </c>
      <c r="DA119" s="70"/>
    </row>
    <row r="120" spans="1:105" ht="12" customHeight="1" x14ac:dyDescent="0.25">
      <c r="A120" s="60" t="s">
        <v>1566</v>
      </c>
      <c r="B120" s="262">
        <v>24.166325236041889</v>
      </c>
      <c r="C120" s="262">
        <v>24.77800703558604</v>
      </c>
      <c r="D120" s="262">
        <v>24.686707665158181</v>
      </c>
      <c r="E120" s="262">
        <v>24.841170324734879</v>
      </c>
      <c r="F120" s="262">
        <v>26.39351664539447</v>
      </c>
      <c r="G120" s="262">
        <v>24.806044597834759</v>
      </c>
      <c r="H120" s="262">
        <v>24.312624165623259</v>
      </c>
      <c r="I120" s="262">
        <v>25.321620213777859</v>
      </c>
      <c r="J120" s="262">
        <v>24.481044589500211</v>
      </c>
      <c r="K120" s="262">
        <v>25.404829057807049</v>
      </c>
      <c r="L120" s="262">
        <v>27.88567438702238</v>
      </c>
      <c r="M120" s="262">
        <v>28.292578928810919</v>
      </c>
      <c r="N120" s="262">
        <v>29.72873197560914</v>
      </c>
      <c r="O120" s="262">
        <v>28.515227486177949</v>
      </c>
      <c r="P120" s="262">
        <v>29.628984236311378</v>
      </c>
      <c r="Q120" s="262">
        <v>27.74118964082145</v>
      </c>
      <c r="R120" s="262">
        <v>31.884765069245312</v>
      </c>
      <c r="S120" s="262">
        <v>33.289928608253248</v>
      </c>
      <c r="T120" s="262">
        <v>33.206051761176582</v>
      </c>
      <c r="U120" s="262">
        <v>38.586163300957281</v>
      </c>
      <c r="V120" s="262">
        <v>37.784772948205728</v>
      </c>
      <c r="W120" s="262">
        <v>40.347513607129777</v>
      </c>
      <c r="X120" s="262">
        <v>35.064278338074267</v>
      </c>
      <c r="Y120" s="262">
        <v>35.310052309562721</v>
      </c>
      <c r="DA120" s="72" t="s">
        <v>1567</v>
      </c>
    </row>
    <row r="121" spans="1:105" ht="12" customHeight="1" x14ac:dyDescent="0.25">
      <c r="A121" s="59" t="s">
        <v>28</v>
      </c>
      <c r="B121" s="230">
        <v>15.490687111196561</v>
      </c>
      <c r="C121" s="230">
        <v>13.441854890511591</v>
      </c>
      <c r="D121" s="230">
        <v>11.892112646153519</v>
      </c>
      <c r="E121" s="230">
        <v>11.110876329901529</v>
      </c>
      <c r="F121" s="230">
        <v>11.64295215245917</v>
      </c>
      <c r="G121" s="230">
        <v>10.53001862252775</v>
      </c>
      <c r="H121" s="230">
        <v>10.43984713124147</v>
      </c>
      <c r="I121" s="230">
        <v>12.9511951980099</v>
      </c>
      <c r="J121" s="230">
        <v>11.59264071234732</v>
      </c>
      <c r="K121" s="230">
        <v>9.8434643903238577</v>
      </c>
      <c r="L121" s="230">
        <v>11.074488798534089</v>
      </c>
      <c r="M121" s="230">
        <v>12.312852784066299</v>
      </c>
      <c r="N121" s="230">
        <v>11.78263074046448</v>
      </c>
      <c r="O121" s="230">
        <v>10.561648209399269</v>
      </c>
      <c r="P121" s="230">
        <v>11.1831676080799</v>
      </c>
      <c r="Q121" s="230">
        <v>10.14417573155885</v>
      </c>
      <c r="R121" s="230">
        <v>10.622257132571621</v>
      </c>
      <c r="S121" s="230">
        <v>11.47743543774742</v>
      </c>
      <c r="T121" s="230">
        <v>11.776973182880059</v>
      </c>
      <c r="U121" s="230">
        <v>12.36472669281236</v>
      </c>
      <c r="V121" s="230">
        <v>11.578672803297691</v>
      </c>
      <c r="W121" s="230">
        <v>11.31847363959889</v>
      </c>
      <c r="X121" s="230">
        <v>9.1207718579135193</v>
      </c>
      <c r="Y121" s="230">
        <v>7.639185728014561</v>
      </c>
      <c r="DA121" s="71" t="s">
        <v>1568</v>
      </c>
    </row>
    <row r="122" spans="1:105" ht="12" customHeight="1" x14ac:dyDescent="0.25">
      <c r="A122" s="59" t="s">
        <v>31</v>
      </c>
      <c r="B122" s="295">
        <v>0.13451979039873879</v>
      </c>
      <c r="C122" s="295">
        <v>0.22301567381172119</v>
      </c>
      <c r="D122" s="295">
        <v>0.51406840531173081</v>
      </c>
      <c r="E122" s="295">
        <v>0.44958045437314631</v>
      </c>
      <c r="F122" s="295">
        <v>0.53774908750714168</v>
      </c>
      <c r="G122" s="295">
        <v>0.28118266205840231</v>
      </c>
      <c r="H122" s="295">
        <v>0.1143103967062975</v>
      </c>
      <c r="I122" s="295">
        <v>8.86692565471182E-2</v>
      </c>
      <c r="J122" s="295">
        <v>0.11041052378343361</v>
      </c>
      <c r="K122" s="295">
        <v>0.15794679580405291</v>
      </c>
      <c r="L122" s="295">
        <v>0.14935795973577631</v>
      </c>
      <c r="M122" s="295">
        <v>0.12179020807748719</v>
      </c>
      <c r="N122" s="295">
        <v>9.105156828264839E-2</v>
      </c>
      <c r="O122" s="295">
        <v>0.13275520223182621</v>
      </c>
      <c r="P122" s="295">
        <v>0.1783070350435102</v>
      </c>
      <c r="Q122" s="295">
        <v>0.1540421866367972</v>
      </c>
      <c r="R122" s="295">
        <v>0.15115827372723201</v>
      </c>
      <c r="S122" s="295">
        <v>0.17619095058940759</v>
      </c>
      <c r="T122" s="295">
        <v>0.17365411512793569</v>
      </c>
      <c r="U122" s="295">
        <v>0.18710047114937989</v>
      </c>
      <c r="V122" s="295">
        <v>0.14768182863524329</v>
      </c>
      <c r="W122" s="295">
        <v>0.1579491269520083</v>
      </c>
      <c r="X122" s="295">
        <v>0.1598256842657623</v>
      </c>
      <c r="Y122" s="295">
        <v>1.183104412557346</v>
      </c>
      <c r="DA122" s="122" t="s">
        <v>1569</v>
      </c>
    </row>
    <row r="123" spans="1:105" ht="12" customHeight="1" x14ac:dyDescent="0.25">
      <c r="A123" s="59" t="s">
        <v>159</v>
      </c>
      <c r="B123" s="295">
        <v>0.41541548936447648</v>
      </c>
      <c r="C123" s="295">
        <v>0.57448934133521401</v>
      </c>
      <c r="D123" s="295">
        <v>0.65853913622039373</v>
      </c>
      <c r="E123" s="295">
        <v>0.71231297376688096</v>
      </c>
      <c r="F123" s="295">
        <v>0.87106526542420826</v>
      </c>
      <c r="G123" s="295">
        <v>0.67715236966157977</v>
      </c>
      <c r="H123" s="295">
        <v>0.56453010275920057</v>
      </c>
      <c r="I123" s="295">
        <v>0.48853310738269629</v>
      </c>
      <c r="J123" s="295">
        <v>0.63192951818187693</v>
      </c>
      <c r="K123" s="295">
        <v>0.67626463954549998</v>
      </c>
      <c r="L123" s="295">
        <v>0.71023269470493489</v>
      </c>
      <c r="M123" s="295">
        <v>0.76470433755280531</v>
      </c>
      <c r="N123" s="295">
        <v>0.7285937846716557</v>
      </c>
      <c r="O123" s="295">
        <v>0.60005572993006961</v>
      </c>
      <c r="P123" s="295">
        <v>0.55310108605913433</v>
      </c>
      <c r="Q123" s="295">
        <v>0.5341054711664166</v>
      </c>
      <c r="R123" s="295">
        <v>0.57897669630752491</v>
      </c>
      <c r="S123" s="295">
        <v>0.48706032110249847</v>
      </c>
      <c r="T123" s="295">
        <v>0.66273027598377232</v>
      </c>
      <c r="U123" s="295">
        <v>0.87508021121405888</v>
      </c>
      <c r="V123" s="295">
        <v>0.5411246356378846</v>
      </c>
      <c r="W123" s="295">
        <v>0.60516209486853045</v>
      </c>
      <c r="X123" s="295">
        <v>0.52759888712221492</v>
      </c>
      <c r="Y123" s="295">
        <v>0.87890447251878678</v>
      </c>
      <c r="DA123" s="122" t="s">
        <v>1570</v>
      </c>
    </row>
    <row r="124" spans="1:105" ht="12" customHeight="1" x14ac:dyDescent="0.25">
      <c r="A124" s="59" t="s">
        <v>32</v>
      </c>
      <c r="B124" s="295">
        <v>1.013176166260445</v>
      </c>
      <c r="C124" s="295">
        <v>1.28575979992487</v>
      </c>
      <c r="D124" s="295">
        <v>1.442683908584304</v>
      </c>
      <c r="E124" s="295">
        <v>1.4463867334799341</v>
      </c>
      <c r="F124" s="295">
        <v>1.428944847458274</v>
      </c>
      <c r="G124" s="295">
        <v>1.2893038116256079</v>
      </c>
      <c r="H124" s="295">
        <v>0.87871679023782834</v>
      </c>
      <c r="I124" s="295">
        <v>0.57341933491260222</v>
      </c>
      <c r="J124" s="295">
        <v>0.70728134268221887</v>
      </c>
      <c r="K124" s="295">
        <v>0.67298897536932623</v>
      </c>
      <c r="L124" s="295">
        <v>0.66381301007402016</v>
      </c>
      <c r="M124" s="295">
        <v>0.54276241935148772</v>
      </c>
      <c r="N124" s="295">
        <v>0.55422613185166236</v>
      </c>
      <c r="O124" s="295">
        <v>0.54421707142722853</v>
      </c>
      <c r="P124" s="295">
        <v>0.29287163080290091</v>
      </c>
      <c r="Q124" s="295">
        <v>0.1172066012427541</v>
      </c>
      <c r="R124" s="295">
        <v>9.3888344161599455E-2</v>
      </c>
      <c r="S124" s="295">
        <v>0.10101351135809759</v>
      </c>
      <c r="T124" s="295">
        <v>8.7332997388410535E-2</v>
      </c>
      <c r="U124" s="295">
        <v>5.1705429409212099E-2</v>
      </c>
      <c r="V124" s="295">
        <v>9.8331531147859377E-2</v>
      </c>
      <c r="W124" s="295">
        <v>0.10524406589157589</v>
      </c>
      <c r="X124" s="295">
        <v>0.1957279030820416</v>
      </c>
      <c r="Y124" s="295">
        <v>0.1174704876293876</v>
      </c>
      <c r="DA124" s="122" t="s">
        <v>1571</v>
      </c>
    </row>
    <row r="125" spans="1:105" ht="12" customHeight="1" x14ac:dyDescent="0.25">
      <c r="A125" s="59" t="s">
        <v>35</v>
      </c>
      <c r="B125" s="295">
        <v>7.1125266788216708</v>
      </c>
      <c r="C125" s="295">
        <v>9.2528873300026468</v>
      </c>
      <c r="D125" s="295">
        <v>10.17930356888823</v>
      </c>
      <c r="E125" s="295">
        <v>11.122013833213391</v>
      </c>
      <c r="F125" s="295">
        <v>11.912805292545681</v>
      </c>
      <c r="G125" s="295">
        <v>12.02838713196142</v>
      </c>
      <c r="H125" s="295">
        <v>12.31521974467846</v>
      </c>
      <c r="I125" s="295">
        <v>11.219803316925541</v>
      </c>
      <c r="J125" s="295">
        <v>11.438782492505361</v>
      </c>
      <c r="K125" s="295">
        <v>14.054164256764309</v>
      </c>
      <c r="L125" s="295">
        <v>15.28778192397356</v>
      </c>
      <c r="M125" s="295">
        <v>14.550469179762841</v>
      </c>
      <c r="N125" s="295">
        <v>16.572229750338689</v>
      </c>
      <c r="O125" s="295">
        <v>16.67655127318956</v>
      </c>
      <c r="P125" s="295">
        <v>17.421536876325931</v>
      </c>
      <c r="Q125" s="295">
        <v>16.79165965021663</v>
      </c>
      <c r="R125" s="295">
        <v>20.438484622477329</v>
      </c>
      <c r="S125" s="295">
        <v>21.048228387455829</v>
      </c>
      <c r="T125" s="295">
        <v>20.5053611897964</v>
      </c>
      <c r="U125" s="295">
        <v>25.107550496372269</v>
      </c>
      <c r="V125" s="295">
        <v>25.418962149487051</v>
      </c>
      <c r="W125" s="295">
        <v>28.160684679818779</v>
      </c>
      <c r="X125" s="295">
        <v>25.06035400569073</v>
      </c>
      <c r="Y125" s="295">
        <v>25.491387208842639</v>
      </c>
      <c r="DA125" s="122" t="s">
        <v>1572</v>
      </c>
    </row>
    <row r="126" spans="1:105" ht="12" customHeight="1" x14ac:dyDescent="0.25">
      <c r="A126" s="60" t="s">
        <v>1573</v>
      </c>
      <c r="B126" s="262">
        <v>6.4974667137493611</v>
      </c>
      <c r="C126" s="262">
        <v>6.6169323878462007</v>
      </c>
      <c r="D126" s="262">
        <v>6.6127323837773009</v>
      </c>
      <c r="E126" s="262">
        <v>6.5696618438121286</v>
      </c>
      <c r="F126" s="262">
        <v>7.2263211784198704</v>
      </c>
      <c r="G126" s="262">
        <v>6.9036873242400301</v>
      </c>
      <c r="H126" s="262">
        <v>7.2710285961772838</v>
      </c>
      <c r="I126" s="262">
        <v>7.5960532476093281</v>
      </c>
      <c r="J126" s="262">
        <v>7.95956094521941</v>
      </c>
      <c r="K126" s="262">
        <v>8.8538706061163097</v>
      </c>
      <c r="L126" s="262">
        <v>9.4922404036358206</v>
      </c>
      <c r="M126" s="262">
        <v>9.9170246030663947</v>
      </c>
      <c r="N126" s="262">
        <v>10.42743231465519</v>
      </c>
      <c r="O126" s="262">
        <v>10.171618988812121</v>
      </c>
      <c r="P126" s="262">
        <v>10.69164985889434</v>
      </c>
      <c r="Q126" s="262">
        <v>10.73917037628755</v>
      </c>
      <c r="R126" s="262">
        <v>12.336016497920189</v>
      </c>
      <c r="S126" s="262">
        <v>13.17683468132506</v>
      </c>
      <c r="T126" s="262">
        <v>13.577251725263769</v>
      </c>
      <c r="U126" s="262">
        <v>14.9567930857981</v>
      </c>
      <c r="V126" s="262">
        <v>15.17385866907289</v>
      </c>
      <c r="W126" s="262">
        <v>16.106908885216939</v>
      </c>
      <c r="X126" s="262">
        <v>15.103499788509611</v>
      </c>
      <c r="Y126" s="262">
        <v>13.49877844470018</v>
      </c>
      <c r="DA126" s="72" t="s">
        <v>1574</v>
      </c>
    </row>
    <row r="127" spans="1:105" ht="12" customHeight="1" x14ac:dyDescent="0.25">
      <c r="A127" s="132" t="s">
        <v>1575</v>
      </c>
      <c r="B127" s="316">
        <v>19.88219706080913</v>
      </c>
      <c r="C127" s="316">
        <v>20.247761084303011</v>
      </c>
      <c r="D127" s="316">
        <v>20.234909104872731</v>
      </c>
      <c r="E127" s="316">
        <v>20.103113591201069</v>
      </c>
      <c r="F127" s="316">
        <v>22.11248599242683</v>
      </c>
      <c r="G127" s="316">
        <v>21.12522893519284</v>
      </c>
      <c r="H127" s="316">
        <v>22.24929033927355</v>
      </c>
      <c r="I127" s="316">
        <v>23.24386321730276</v>
      </c>
      <c r="J127" s="316">
        <v>24.356193914081981</v>
      </c>
      <c r="K127" s="316">
        <v>27.092774445339082</v>
      </c>
      <c r="L127" s="316">
        <v>29.046181006867691</v>
      </c>
      <c r="M127" s="316">
        <v>30.34601731746006</v>
      </c>
      <c r="N127" s="316">
        <v>31.90786090208216</v>
      </c>
      <c r="O127" s="316">
        <v>31.125074136213851</v>
      </c>
      <c r="P127" s="316">
        <v>32.71636451016829</v>
      </c>
      <c r="Q127" s="316">
        <v>32.861776919783871</v>
      </c>
      <c r="R127" s="316">
        <v>37.748113497531151</v>
      </c>
      <c r="S127" s="316">
        <v>40.321010528214131</v>
      </c>
      <c r="T127" s="316">
        <v>41.546283534576659</v>
      </c>
      <c r="U127" s="316">
        <v>45.767669251819171</v>
      </c>
      <c r="V127" s="316">
        <v>46.431888230064402</v>
      </c>
      <c r="W127" s="316">
        <v>49.28701455579845</v>
      </c>
      <c r="X127" s="316">
        <v>46.216590608704209</v>
      </c>
      <c r="Y127" s="316">
        <v>41.306155913011189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1.0000000000000002</v>
      </c>
      <c r="C132" s="232">
        <f t="shared" si="6"/>
        <v>0.99999999999999978</v>
      </c>
      <c r="D132" s="232">
        <f t="shared" si="6"/>
        <v>1.0000000000000002</v>
      </c>
      <c r="E132" s="232">
        <f t="shared" si="6"/>
        <v>1.0000000000000004</v>
      </c>
      <c r="F132" s="232">
        <f t="shared" si="6"/>
        <v>0.99999999999999978</v>
      </c>
      <c r="G132" s="232">
        <f t="shared" si="6"/>
        <v>1.0000000000000002</v>
      </c>
      <c r="H132" s="232">
        <f t="shared" si="6"/>
        <v>1.0000000000000002</v>
      </c>
      <c r="I132" s="232">
        <f t="shared" si="6"/>
        <v>0.99999999999999978</v>
      </c>
      <c r="J132" s="232">
        <f t="shared" si="6"/>
        <v>0.99999999999999956</v>
      </c>
      <c r="K132" s="232">
        <f t="shared" si="6"/>
        <v>0.99999999999999978</v>
      </c>
      <c r="L132" s="232">
        <f t="shared" si="6"/>
        <v>1.0000000000000002</v>
      </c>
      <c r="M132" s="232">
        <f t="shared" si="6"/>
        <v>1</v>
      </c>
      <c r="N132" s="232">
        <f t="shared" si="6"/>
        <v>1</v>
      </c>
      <c r="O132" s="232">
        <f t="shared" si="6"/>
        <v>1.0000000000000004</v>
      </c>
      <c r="P132" s="232">
        <f t="shared" si="6"/>
        <v>1.0000000000000004</v>
      </c>
      <c r="Q132" s="232">
        <f t="shared" si="6"/>
        <v>1.0000000000000002</v>
      </c>
      <c r="R132" s="232">
        <f t="shared" si="6"/>
        <v>1</v>
      </c>
      <c r="S132" s="232">
        <f t="shared" si="6"/>
        <v>1.0000000000000002</v>
      </c>
      <c r="T132" s="232">
        <f t="shared" si="6"/>
        <v>1</v>
      </c>
      <c r="U132" s="232">
        <f t="shared" si="6"/>
        <v>1</v>
      </c>
      <c r="V132" s="232">
        <f t="shared" si="6"/>
        <v>1.0000000000000004</v>
      </c>
      <c r="W132" s="232">
        <f t="shared" si="6"/>
        <v>1</v>
      </c>
      <c r="X132" s="232">
        <f t="shared" si="6"/>
        <v>1.0000000000000002</v>
      </c>
      <c r="Y132" s="232">
        <f t="shared" si="6"/>
        <v>1.0000000000000002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4.8240688551255458E-3</v>
      </c>
      <c r="C133" s="266">
        <f t="shared" si="7"/>
        <v>4.8240688551257306E-3</v>
      </c>
      <c r="D133" s="266">
        <f t="shared" si="7"/>
        <v>4.8240688551257011E-3</v>
      </c>
      <c r="E133" s="266">
        <f t="shared" si="7"/>
        <v>4.8240688551256065E-3</v>
      </c>
      <c r="F133" s="266">
        <f t="shared" si="7"/>
        <v>4.8240688551257098E-3</v>
      </c>
      <c r="G133" s="266">
        <f t="shared" si="7"/>
        <v>4.8240688551257419E-3</v>
      </c>
      <c r="H133" s="266">
        <f t="shared" si="7"/>
        <v>4.8240688551256803E-3</v>
      </c>
      <c r="I133" s="266">
        <f t="shared" si="7"/>
        <v>4.8240688551257575E-3</v>
      </c>
      <c r="J133" s="266">
        <f t="shared" si="7"/>
        <v>4.8240688551257098E-3</v>
      </c>
      <c r="K133" s="266">
        <f t="shared" si="7"/>
        <v>4.8240688551255883E-3</v>
      </c>
      <c r="L133" s="266">
        <f t="shared" si="7"/>
        <v>4.8240688551257202E-3</v>
      </c>
      <c r="M133" s="266">
        <f t="shared" si="7"/>
        <v>4.8240688551255901E-3</v>
      </c>
      <c r="N133" s="266">
        <f t="shared" si="7"/>
        <v>4.8240688551253715E-3</v>
      </c>
      <c r="O133" s="266">
        <f t="shared" si="7"/>
        <v>4.8240688551254574E-3</v>
      </c>
      <c r="P133" s="266">
        <f t="shared" si="7"/>
        <v>4.8240688551254218E-3</v>
      </c>
      <c r="Q133" s="266">
        <f t="shared" si="7"/>
        <v>4.8240688551256404E-3</v>
      </c>
      <c r="R133" s="266">
        <f t="shared" si="7"/>
        <v>4.8240688551257349E-3</v>
      </c>
      <c r="S133" s="266">
        <f t="shared" si="7"/>
        <v>4.8240688551255857E-3</v>
      </c>
      <c r="T133" s="266">
        <f t="shared" si="7"/>
        <v>4.8240688551256386E-3</v>
      </c>
      <c r="U133" s="266">
        <f t="shared" si="7"/>
        <v>4.8240688551254417E-3</v>
      </c>
      <c r="V133" s="266">
        <f t="shared" si="7"/>
        <v>4.8240688551256343E-3</v>
      </c>
      <c r="W133" s="266">
        <f t="shared" si="7"/>
        <v>4.8240688551257505E-3</v>
      </c>
      <c r="X133" s="266">
        <f t="shared" si="7"/>
        <v>4.8240688551270559E-3</v>
      </c>
      <c r="Y133" s="266">
        <f t="shared" si="7"/>
        <v>4.8240688551253394E-3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1.9288598034523173E-3</v>
      </c>
      <c r="C134" s="267">
        <f t="shared" si="8"/>
        <v>1.9288598034523901E-3</v>
      </c>
      <c r="D134" s="267">
        <f t="shared" si="8"/>
        <v>1.9288598034523778E-3</v>
      </c>
      <c r="E134" s="267">
        <f t="shared" si="8"/>
        <v>1.9288598034523411E-3</v>
      </c>
      <c r="F134" s="267">
        <f t="shared" si="8"/>
        <v>1.9288598034523823E-3</v>
      </c>
      <c r="G134" s="267">
        <f t="shared" si="8"/>
        <v>1.9288598034523953E-3</v>
      </c>
      <c r="H134" s="267">
        <f t="shared" si="8"/>
        <v>1.9288598034523702E-3</v>
      </c>
      <c r="I134" s="267">
        <f t="shared" si="8"/>
        <v>1.9288598034524014E-3</v>
      </c>
      <c r="J134" s="267">
        <f t="shared" si="8"/>
        <v>1.9288598034523823E-3</v>
      </c>
      <c r="K134" s="267">
        <f t="shared" si="8"/>
        <v>1.9288598034523331E-3</v>
      </c>
      <c r="L134" s="267">
        <f t="shared" si="8"/>
        <v>1.9288598034523864E-3</v>
      </c>
      <c r="M134" s="267">
        <f t="shared" si="8"/>
        <v>1.9288598034523346E-3</v>
      </c>
      <c r="N134" s="267">
        <f t="shared" si="8"/>
        <v>1.9288598034522472E-3</v>
      </c>
      <c r="O134" s="267">
        <f t="shared" si="8"/>
        <v>1.9288598034522819E-3</v>
      </c>
      <c r="P134" s="267">
        <f t="shared" si="8"/>
        <v>1.9288598034522665E-3</v>
      </c>
      <c r="Q134" s="267">
        <f t="shared" si="8"/>
        <v>1.9288598034523539E-3</v>
      </c>
      <c r="R134" s="267">
        <f t="shared" si="8"/>
        <v>1.9288598034523919E-3</v>
      </c>
      <c r="S134" s="267">
        <f t="shared" si="8"/>
        <v>1.928859803452332E-3</v>
      </c>
      <c r="T134" s="267">
        <f t="shared" si="8"/>
        <v>1.9288598034523528E-3</v>
      </c>
      <c r="U134" s="267">
        <f t="shared" si="8"/>
        <v>1.9288598034522737E-3</v>
      </c>
      <c r="V134" s="267">
        <f t="shared" si="8"/>
        <v>1.9288598034523511E-3</v>
      </c>
      <c r="W134" s="267">
        <f t="shared" si="8"/>
        <v>1.9288598034523981E-3</v>
      </c>
      <c r="X134" s="267">
        <f t="shared" si="8"/>
        <v>1.9288598034529209E-3</v>
      </c>
      <c r="Y134" s="267">
        <f t="shared" si="8"/>
        <v>1.9288598034522342E-3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6.1035295032430886E-3</v>
      </c>
      <c r="C135" s="267">
        <f t="shared" si="9"/>
        <v>6.0274882774205988E-3</v>
      </c>
      <c r="D135" s="267">
        <f t="shared" si="9"/>
        <v>6.057252333640707E-3</v>
      </c>
      <c r="E135" s="267">
        <f t="shared" si="9"/>
        <v>5.9296307880866159E-3</v>
      </c>
      <c r="F135" s="267">
        <f t="shared" si="9"/>
        <v>6.1260539618286829E-3</v>
      </c>
      <c r="G135" s="267">
        <f t="shared" si="9"/>
        <v>6.1721452827883279E-3</v>
      </c>
      <c r="H135" s="267">
        <f t="shared" si="9"/>
        <v>6.6098846951023246E-3</v>
      </c>
      <c r="I135" s="267">
        <f t="shared" si="9"/>
        <v>6.6712604712920757E-3</v>
      </c>
      <c r="J135" s="267">
        <f t="shared" si="9"/>
        <v>7.1746974192355602E-3</v>
      </c>
      <c r="K135" s="267">
        <f t="shared" si="9"/>
        <v>7.547173434989677E-3</v>
      </c>
      <c r="L135" s="267">
        <f t="shared" si="9"/>
        <v>7.3213393091136093E-3</v>
      </c>
      <c r="M135" s="267">
        <f t="shared" si="9"/>
        <v>7.5502851582432981E-3</v>
      </c>
      <c r="N135" s="267">
        <f t="shared" si="9"/>
        <v>7.4742426460333846E-3</v>
      </c>
      <c r="O135" s="267">
        <f t="shared" si="9"/>
        <v>7.5588252804604803E-3</v>
      </c>
      <c r="P135" s="267">
        <f t="shared" si="9"/>
        <v>7.5669360799342439E-3</v>
      </c>
      <c r="Q135" s="267">
        <f t="shared" si="9"/>
        <v>8.0593763560515268E-3</v>
      </c>
      <c r="R135" s="267">
        <f t="shared" si="9"/>
        <v>7.9001136376351117E-3</v>
      </c>
      <c r="S135" s="267">
        <f t="shared" si="9"/>
        <v>8.0440765068540698E-3</v>
      </c>
      <c r="T135" s="267">
        <f t="shared" si="9"/>
        <v>8.2398538795363224E-3</v>
      </c>
      <c r="U135" s="267">
        <f t="shared" si="9"/>
        <v>7.7548011126647434E-3</v>
      </c>
      <c r="V135" s="267">
        <f t="shared" si="9"/>
        <v>7.9445307286472224E-3</v>
      </c>
      <c r="W135" s="267">
        <f t="shared" si="9"/>
        <v>8.0021257750465067E-3</v>
      </c>
      <c r="X135" s="267">
        <f t="shared" si="9"/>
        <v>8.461375443122289E-3</v>
      </c>
      <c r="Y135" s="267">
        <f t="shared" si="9"/>
        <v>7.4364585042040804E-3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9.6251055523140618E-4</v>
      </c>
      <c r="C136" s="267">
        <f t="shared" si="10"/>
        <v>9.6251055523144304E-4</v>
      </c>
      <c r="D136" s="267">
        <f t="shared" si="10"/>
        <v>9.6251055523143665E-4</v>
      </c>
      <c r="E136" s="267">
        <f t="shared" si="10"/>
        <v>9.62510555231418E-4</v>
      </c>
      <c r="F136" s="267">
        <f t="shared" si="10"/>
        <v>9.6251055523143881E-4</v>
      </c>
      <c r="G136" s="267">
        <f t="shared" si="10"/>
        <v>9.6251055523144499E-4</v>
      </c>
      <c r="H136" s="267">
        <f t="shared" si="10"/>
        <v>9.6251055523143231E-4</v>
      </c>
      <c r="I136" s="267">
        <f t="shared" si="10"/>
        <v>9.6251055523144825E-4</v>
      </c>
      <c r="J136" s="267">
        <f t="shared" si="10"/>
        <v>9.6251055523143838E-4</v>
      </c>
      <c r="K136" s="267">
        <f t="shared" si="10"/>
        <v>9.6251055523141388E-4</v>
      </c>
      <c r="L136" s="267">
        <f t="shared" si="10"/>
        <v>9.6251055523144055E-4</v>
      </c>
      <c r="M136" s="267">
        <f t="shared" si="10"/>
        <v>9.6251055523141496E-4</v>
      </c>
      <c r="N136" s="267">
        <f t="shared" si="10"/>
        <v>9.6251055523137062E-4</v>
      </c>
      <c r="O136" s="267">
        <f t="shared" si="10"/>
        <v>9.6251055523138818E-4</v>
      </c>
      <c r="P136" s="267">
        <f t="shared" si="10"/>
        <v>9.625105552313807E-4</v>
      </c>
      <c r="Q136" s="267">
        <f t="shared" si="10"/>
        <v>9.6251055523142439E-4</v>
      </c>
      <c r="R136" s="267">
        <f t="shared" si="10"/>
        <v>9.6251055523144358E-4</v>
      </c>
      <c r="S136" s="267">
        <f t="shared" si="10"/>
        <v>9.6251055523141355E-4</v>
      </c>
      <c r="T136" s="267">
        <f t="shared" si="10"/>
        <v>9.6251055523142461E-4</v>
      </c>
      <c r="U136" s="267">
        <f t="shared" si="10"/>
        <v>9.6251055523138471E-4</v>
      </c>
      <c r="V136" s="267">
        <f t="shared" si="10"/>
        <v>9.6251055523142277E-4</v>
      </c>
      <c r="W136" s="267">
        <f t="shared" si="10"/>
        <v>9.6251055523144662E-4</v>
      </c>
      <c r="X136" s="267">
        <f t="shared" si="10"/>
        <v>9.6251055523170737E-4</v>
      </c>
      <c r="Y136" s="267">
        <f t="shared" si="10"/>
        <v>9.6251055523136422E-4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3.8561513899472823E-3</v>
      </c>
      <c r="C137" s="268">
        <f t="shared" si="11"/>
        <v>3.8704436145117955E-3</v>
      </c>
      <c r="D137" s="268">
        <f t="shared" si="11"/>
        <v>3.8933703201364488E-3</v>
      </c>
      <c r="E137" s="268">
        <f t="shared" si="11"/>
        <v>3.8605465415367983E-3</v>
      </c>
      <c r="F137" s="268">
        <f t="shared" si="11"/>
        <v>3.8701735910116777E-3</v>
      </c>
      <c r="G137" s="268">
        <f t="shared" si="11"/>
        <v>3.8452119670496507E-3</v>
      </c>
      <c r="H137" s="268">
        <f t="shared" si="11"/>
        <v>3.8764804419109339E-3</v>
      </c>
      <c r="I137" s="268">
        <f t="shared" si="11"/>
        <v>3.8880736685345755E-3</v>
      </c>
      <c r="J137" s="268">
        <f t="shared" si="11"/>
        <v>3.9205390393724599E-3</v>
      </c>
      <c r="K137" s="268">
        <f t="shared" si="11"/>
        <v>3.9130092123474862E-3</v>
      </c>
      <c r="L137" s="268">
        <f t="shared" si="11"/>
        <v>3.8634487642457958E-3</v>
      </c>
      <c r="M137" s="268">
        <f t="shared" si="11"/>
        <v>3.8947450237481582E-3</v>
      </c>
      <c r="N137" s="268">
        <f t="shared" si="11"/>
        <v>3.8546393703590819E-3</v>
      </c>
      <c r="O137" s="268">
        <f t="shared" si="11"/>
        <v>3.8503525922586827E-3</v>
      </c>
      <c r="P137" s="268">
        <f t="shared" si="11"/>
        <v>3.8219561228634872E-3</v>
      </c>
      <c r="Q137" s="268">
        <f t="shared" si="11"/>
        <v>3.875620188501946E-3</v>
      </c>
      <c r="R137" s="268">
        <f t="shared" si="11"/>
        <v>3.8020404642738941E-3</v>
      </c>
      <c r="S137" s="268">
        <f t="shared" si="11"/>
        <v>3.8155974532603555E-3</v>
      </c>
      <c r="T137" s="268">
        <f t="shared" si="11"/>
        <v>3.8328714472797925E-3</v>
      </c>
      <c r="U137" s="268">
        <f t="shared" si="11"/>
        <v>3.729571182029409E-3</v>
      </c>
      <c r="V137" s="268">
        <f t="shared" si="11"/>
        <v>3.7352349091947725E-3</v>
      </c>
      <c r="W137" s="268">
        <f t="shared" si="11"/>
        <v>3.7712335852491123E-3</v>
      </c>
      <c r="X137" s="268">
        <f t="shared" si="11"/>
        <v>3.809206618054221E-3</v>
      </c>
      <c r="Y137" s="268">
        <f t="shared" si="11"/>
        <v>3.6095869082480329E-3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2.418444511084265E-2</v>
      </c>
      <c r="C138" s="269">
        <f t="shared" si="12"/>
        <v>2.3883141602587626E-2</v>
      </c>
      <c r="D138" s="269">
        <f t="shared" si="12"/>
        <v>2.400107782023821E-2</v>
      </c>
      <c r="E138" s="269">
        <f t="shared" si="12"/>
        <v>2.3495393975870141E-2</v>
      </c>
      <c r="F138" s="269">
        <f t="shared" si="12"/>
        <v>2.4273695360558855E-2</v>
      </c>
      <c r="G138" s="269">
        <f t="shared" si="12"/>
        <v>2.4456326249988076E-2</v>
      </c>
      <c r="H138" s="269">
        <f t="shared" si="12"/>
        <v>2.6190811974081869E-2</v>
      </c>
      <c r="I138" s="269">
        <f t="shared" si="12"/>
        <v>2.6434005537676122E-2</v>
      </c>
      <c r="J138" s="269">
        <f t="shared" si="12"/>
        <v>2.8428809237378075E-2</v>
      </c>
      <c r="K138" s="269">
        <f t="shared" si="12"/>
        <v>2.9904697205696142E-2</v>
      </c>
      <c r="L138" s="269">
        <f t="shared" si="12"/>
        <v>2.9009858732563044E-2</v>
      </c>
      <c r="M138" s="269">
        <f t="shared" si="12"/>
        <v>2.9917027006049764E-2</v>
      </c>
      <c r="N138" s="269">
        <f t="shared" si="12"/>
        <v>2.9615718400651171E-2</v>
      </c>
      <c r="O138" s="269">
        <f t="shared" si="12"/>
        <v>2.995086613419546E-2</v>
      </c>
      <c r="P138" s="269">
        <f t="shared" si="12"/>
        <v>2.9983004126577402E-2</v>
      </c>
      <c r="Q138" s="269">
        <f t="shared" si="12"/>
        <v>3.1934234938486912E-2</v>
      </c>
      <c r="R138" s="269">
        <f t="shared" si="12"/>
        <v>3.130317704490275E-2</v>
      </c>
      <c r="S138" s="269">
        <f t="shared" si="12"/>
        <v>3.1873611267720106E-2</v>
      </c>
      <c r="T138" s="269">
        <f t="shared" si="12"/>
        <v>3.264935374935523E-2</v>
      </c>
      <c r="U138" s="269">
        <f t="shared" si="12"/>
        <v>3.072739498598152E-2</v>
      </c>
      <c r="V138" s="269">
        <f t="shared" si="12"/>
        <v>3.1479174015015689E-2</v>
      </c>
      <c r="W138" s="269">
        <f t="shared" si="12"/>
        <v>3.170738692650564E-2</v>
      </c>
      <c r="X138" s="269">
        <f t="shared" si="12"/>
        <v>3.3527104252988597E-2</v>
      </c>
      <c r="Y138" s="269">
        <f t="shared" si="12"/>
        <v>2.9466003632557469E-2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0.35122468899237508</v>
      </c>
      <c r="C139" s="269">
        <f t="shared" si="13"/>
        <v>0.34947840410858555</v>
      </c>
      <c r="D139" s="269">
        <f t="shared" si="13"/>
        <v>0.35021020490539173</v>
      </c>
      <c r="E139" s="269">
        <f t="shared" si="13"/>
        <v>0.35106760466555115</v>
      </c>
      <c r="F139" s="269">
        <f t="shared" si="13"/>
        <v>0.34966807883261791</v>
      </c>
      <c r="G139" s="269">
        <f t="shared" si="13"/>
        <v>0.35038030965109396</v>
      </c>
      <c r="H139" s="269">
        <f t="shared" si="13"/>
        <v>0.34858234615255629</v>
      </c>
      <c r="I139" s="269">
        <f t="shared" si="13"/>
        <v>0.34883211197522185</v>
      </c>
      <c r="J139" s="269">
        <f t="shared" si="13"/>
        <v>0.34689067791917744</v>
      </c>
      <c r="K139" s="269">
        <f t="shared" si="13"/>
        <v>0.34593046748437639</v>
      </c>
      <c r="L139" s="269">
        <f t="shared" si="13"/>
        <v>0.34511699193023904</v>
      </c>
      <c r="M139" s="269">
        <f t="shared" si="13"/>
        <v>0.34430336320398786</v>
      </c>
      <c r="N139" s="269">
        <f t="shared" si="13"/>
        <v>0.34403917146030988</v>
      </c>
      <c r="O139" s="269">
        <f t="shared" si="13"/>
        <v>0.34466865048474493</v>
      </c>
      <c r="P139" s="269">
        <f t="shared" si="13"/>
        <v>0.34356652267313353</v>
      </c>
      <c r="Q139" s="269">
        <f t="shared" si="13"/>
        <v>0.34166505835054645</v>
      </c>
      <c r="R139" s="269">
        <f t="shared" si="13"/>
        <v>0.34287569540142665</v>
      </c>
      <c r="S139" s="269">
        <f t="shared" si="13"/>
        <v>0.34298999744311803</v>
      </c>
      <c r="T139" s="269">
        <f t="shared" si="13"/>
        <v>0.34258839981426314</v>
      </c>
      <c r="U139" s="269">
        <f t="shared" si="13"/>
        <v>0.34424508787865854</v>
      </c>
      <c r="V139" s="269">
        <f t="shared" si="13"/>
        <v>0.34361150493820369</v>
      </c>
      <c r="W139" s="269">
        <f t="shared" si="13"/>
        <v>0.34290870372823329</v>
      </c>
      <c r="X139" s="269">
        <f t="shared" si="13"/>
        <v>0.34223057277950286</v>
      </c>
      <c r="Y139" s="269">
        <f t="shared" si="13"/>
        <v>0.34675893514564399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0.54772117630551365</v>
      </c>
      <c r="C140" s="269">
        <f t="shared" si="14"/>
        <v>0.54499791327563485</v>
      </c>
      <c r="D140" s="269">
        <f t="shared" si="14"/>
        <v>0.54613912801881792</v>
      </c>
      <c r="E140" s="269">
        <f t="shared" si="14"/>
        <v>0.54747620943682951</v>
      </c>
      <c r="F140" s="269">
        <f t="shared" si="14"/>
        <v>0.54529370359510365</v>
      </c>
      <c r="G140" s="269">
        <f t="shared" si="14"/>
        <v>0.54640439972189359</v>
      </c>
      <c r="H140" s="269">
        <f t="shared" si="14"/>
        <v>0.54360054591196161</v>
      </c>
      <c r="I140" s="269">
        <f t="shared" si="14"/>
        <v>0.54399004595133438</v>
      </c>
      <c r="J140" s="269">
        <f t="shared" si="14"/>
        <v>0.54096245541392973</v>
      </c>
      <c r="K140" s="269">
        <f t="shared" si="14"/>
        <v>0.53946504476674872</v>
      </c>
      <c r="L140" s="269">
        <f t="shared" si="14"/>
        <v>0.53819646143143085</v>
      </c>
      <c r="M140" s="269">
        <f t="shared" si="14"/>
        <v>0.53692763923018771</v>
      </c>
      <c r="N140" s="269">
        <f t="shared" si="14"/>
        <v>0.536515642530774</v>
      </c>
      <c r="O140" s="269">
        <f t="shared" si="14"/>
        <v>0.53749729046877137</v>
      </c>
      <c r="P140" s="269">
        <f t="shared" si="14"/>
        <v>0.53577856521871392</v>
      </c>
      <c r="Q140" s="269">
        <f t="shared" si="14"/>
        <v>0.53281330591858256</v>
      </c>
      <c r="R140" s="269">
        <f t="shared" si="14"/>
        <v>0.53470124708664091</v>
      </c>
      <c r="S140" s="269">
        <f t="shared" si="14"/>
        <v>0.53487949665363155</v>
      </c>
      <c r="T140" s="269">
        <f t="shared" si="14"/>
        <v>0.5342532208462305</v>
      </c>
      <c r="U140" s="269">
        <f t="shared" si="14"/>
        <v>0.536836761137789</v>
      </c>
      <c r="V140" s="269">
        <f t="shared" si="14"/>
        <v>0.53584871330314321</v>
      </c>
      <c r="W140" s="269">
        <f t="shared" si="14"/>
        <v>0.53475272228230053</v>
      </c>
      <c r="X140" s="269">
        <f t="shared" si="14"/>
        <v>0.53369520356972533</v>
      </c>
      <c r="Y140" s="269">
        <f t="shared" si="14"/>
        <v>0.54075700770723067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5.9194569484269245E-2</v>
      </c>
      <c r="C141" s="269">
        <f t="shared" si="15"/>
        <v>6.4027169907449791E-2</v>
      </c>
      <c r="D141" s="269">
        <f t="shared" si="15"/>
        <v>6.1983527387965774E-2</v>
      </c>
      <c r="E141" s="269">
        <f t="shared" si="15"/>
        <v>6.0455175378316947E-2</v>
      </c>
      <c r="F141" s="269">
        <f t="shared" si="15"/>
        <v>6.3052855445069597E-2</v>
      </c>
      <c r="G141" s="269">
        <f t="shared" si="15"/>
        <v>6.102616791337697E-2</v>
      </c>
      <c r="H141" s="269">
        <f t="shared" si="15"/>
        <v>6.3424491610577644E-2</v>
      </c>
      <c r="I141" s="269">
        <f t="shared" si="15"/>
        <v>6.2469063182131079E-2</v>
      </c>
      <c r="J141" s="269">
        <f t="shared" si="15"/>
        <v>6.4907381757096885E-2</v>
      </c>
      <c r="K141" s="269">
        <f t="shared" si="15"/>
        <v>6.5524168682032036E-2</v>
      </c>
      <c r="L141" s="269">
        <f t="shared" si="15"/>
        <v>6.8776460618598281E-2</v>
      </c>
      <c r="M141" s="269">
        <f t="shared" si="15"/>
        <v>6.9691501163973935E-2</v>
      </c>
      <c r="N141" s="269">
        <f t="shared" si="15"/>
        <v>7.0785146378063477E-2</v>
      </c>
      <c r="O141" s="269">
        <f t="shared" si="15"/>
        <v>6.8758575825760393E-2</v>
      </c>
      <c r="P141" s="269">
        <f t="shared" si="15"/>
        <v>7.1567576564968691E-2</v>
      </c>
      <c r="Q141" s="269">
        <f t="shared" si="15"/>
        <v>7.3936965034021321E-2</v>
      </c>
      <c r="R141" s="269">
        <f t="shared" si="15"/>
        <v>7.170228715131112E-2</v>
      </c>
      <c r="S141" s="269">
        <f t="shared" si="15"/>
        <v>7.0681781461606835E-2</v>
      </c>
      <c r="T141" s="269">
        <f t="shared" si="15"/>
        <v>7.0720861049525616E-2</v>
      </c>
      <c r="U141" s="269">
        <f t="shared" si="15"/>
        <v>6.8990944489067604E-2</v>
      </c>
      <c r="V141" s="269">
        <f t="shared" si="15"/>
        <v>6.9665402891986306E-2</v>
      </c>
      <c r="W141" s="269">
        <f t="shared" si="15"/>
        <v>7.1142388488855235E-2</v>
      </c>
      <c r="X141" s="269">
        <f t="shared" si="15"/>
        <v>7.0561098122795207E-2</v>
      </c>
      <c r="Y141" s="269">
        <f t="shared" si="15"/>
        <v>6.425656888830715E-2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2.9363766802368178E-2</v>
      </c>
      <c r="C142" s="318">
        <f t="shared" si="16"/>
        <v>2.8997936372412617E-2</v>
      </c>
      <c r="D142" s="318">
        <f t="shared" si="16"/>
        <v>2.9141129717423147E-2</v>
      </c>
      <c r="E142" s="318">
        <f t="shared" si="16"/>
        <v>2.8527149019760098E-2</v>
      </c>
      <c r="F142" s="318">
        <f t="shared" si="16"/>
        <v>2.9472130815175097E-2</v>
      </c>
      <c r="G142" s="318">
        <f t="shared" si="16"/>
        <v>2.9693873791849977E-2</v>
      </c>
      <c r="H142" s="318">
        <f t="shared" si="16"/>
        <v>3.1799815610688446E-2</v>
      </c>
      <c r="I142" s="318">
        <f t="shared" si="16"/>
        <v>3.2095091316063931E-2</v>
      </c>
      <c r="J142" s="318">
        <f t="shared" si="16"/>
        <v>3.4517100602863254E-2</v>
      </c>
      <c r="K142" s="318">
        <f t="shared" si="16"/>
        <v>3.6309063574495919E-2</v>
      </c>
      <c r="L142" s="318">
        <f t="shared" si="16"/>
        <v>3.5222587199683929E-2</v>
      </c>
      <c r="M142" s="318">
        <f t="shared" si="16"/>
        <v>3.6324033915169182E-2</v>
      </c>
      <c r="N142" s="318">
        <f t="shared" si="16"/>
        <v>3.5958197296469846E-2</v>
      </c>
      <c r="O142" s="318">
        <f t="shared" si="16"/>
        <v>3.6365120004310844E-2</v>
      </c>
      <c r="P142" s="318">
        <f t="shared" si="16"/>
        <v>3.6404140643795227E-2</v>
      </c>
      <c r="Q142" s="318">
        <f t="shared" si="16"/>
        <v>3.8773245507516867E-2</v>
      </c>
      <c r="R142" s="318">
        <f t="shared" si="16"/>
        <v>3.8007040753135657E-2</v>
      </c>
      <c r="S142" s="318">
        <f t="shared" si="16"/>
        <v>3.8699638719230371E-2</v>
      </c>
      <c r="T142" s="318">
        <f t="shared" si="16"/>
        <v>3.9641513598931935E-2</v>
      </c>
      <c r="U142" s="318">
        <f t="shared" si="16"/>
        <v>3.7307949662574696E-2</v>
      </c>
      <c r="V142" s="318">
        <f t="shared" si="16"/>
        <v>3.8220729095565426E-2</v>
      </c>
      <c r="W142" s="318">
        <f t="shared" si="16"/>
        <v>3.8497815904196646E-2</v>
      </c>
      <c r="X142" s="318">
        <f t="shared" si="16"/>
        <v>4.0707242458172817E-2</v>
      </c>
      <c r="Y142" s="318">
        <f t="shared" si="16"/>
        <v>3.57764197317159E-2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2.983080268190107E-2</v>
      </c>
      <c r="C143" s="326">
        <f t="shared" si="17"/>
        <v>3.5029233535037167E-2</v>
      </c>
      <c r="D143" s="326">
        <f t="shared" si="17"/>
        <v>3.2842397670542631E-2</v>
      </c>
      <c r="E143" s="326">
        <f t="shared" si="17"/>
        <v>3.1928026358556849E-2</v>
      </c>
      <c r="F143" s="326">
        <f t="shared" si="17"/>
        <v>3.3580724629894497E-2</v>
      </c>
      <c r="G143" s="326">
        <f t="shared" si="17"/>
        <v>3.1332294121526993E-2</v>
      </c>
      <c r="H143" s="326">
        <f t="shared" si="17"/>
        <v>3.1624675999889197E-2</v>
      </c>
      <c r="I143" s="326">
        <f t="shared" si="17"/>
        <v>3.0373971866067152E-2</v>
      </c>
      <c r="J143" s="326">
        <f t="shared" si="17"/>
        <v>3.0390281154233631E-2</v>
      </c>
      <c r="K143" s="326">
        <f t="shared" si="17"/>
        <v>2.9215105107536107E-2</v>
      </c>
      <c r="L143" s="326">
        <f t="shared" si="17"/>
        <v>3.3553873418914353E-2</v>
      </c>
      <c r="M143" s="326">
        <f t="shared" si="17"/>
        <v>3.3367467248804746E-2</v>
      </c>
      <c r="N143" s="326">
        <f t="shared" si="17"/>
        <v>3.4826949081593638E-2</v>
      </c>
      <c r="O143" s="326">
        <f t="shared" si="17"/>
        <v>3.2393455821449549E-2</v>
      </c>
      <c r="P143" s="326">
        <f t="shared" si="17"/>
        <v>3.5163435921173464E-2</v>
      </c>
      <c r="Q143" s="326">
        <f t="shared" si="17"/>
        <v>3.5163719526504454E-2</v>
      </c>
      <c r="R143" s="326">
        <f t="shared" si="17"/>
        <v>3.3695246398175463E-2</v>
      </c>
      <c r="S143" s="326">
        <f t="shared" si="17"/>
        <v>3.1982142742376464E-2</v>
      </c>
      <c r="T143" s="326">
        <f t="shared" si="17"/>
        <v>3.1079347450593677E-2</v>
      </c>
      <c r="U143" s="326">
        <f t="shared" si="17"/>
        <v>3.1682994826492908E-2</v>
      </c>
      <c r="V143" s="326">
        <f t="shared" si="17"/>
        <v>3.1444673796420873E-2</v>
      </c>
      <c r="W143" s="326">
        <f t="shared" si="17"/>
        <v>3.2644572584658582E-2</v>
      </c>
      <c r="X143" s="326">
        <f t="shared" si="17"/>
        <v>2.9853855664622397E-2</v>
      </c>
      <c r="Y143" s="326">
        <f t="shared" si="17"/>
        <v>2.848014915659125E-2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1</v>
      </c>
      <c r="D146" s="232">
        <f t="shared" si="18"/>
        <v>1.0000000000000002</v>
      </c>
      <c r="E146" s="232">
        <f t="shared" si="18"/>
        <v>1</v>
      </c>
      <c r="F146" s="232">
        <f t="shared" si="18"/>
        <v>1</v>
      </c>
      <c r="G146" s="232">
        <f t="shared" si="18"/>
        <v>0.99999999999999978</v>
      </c>
      <c r="H146" s="232">
        <f t="shared" si="18"/>
        <v>0.99999999999999989</v>
      </c>
      <c r="I146" s="232">
        <f t="shared" si="18"/>
        <v>1.0000000000000004</v>
      </c>
      <c r="J146" s="232">
        <f t="shared" si="18"/>
        <v>0.99999999999999989</v>
      </c>
      <c r="K146" s="232">
        <f t="shared" si="18"/>
        <v>0.99999999999999989</v>
      </c>
      <c r="L146" s="232">
        <f t="shared" si="18"/>
        <v>1</v>
      </c>
      <c r="M146" s="232">
        <f t="shared" si="18"/>
        <v>0.99999999999999967</v>
      </c>
      <c r="N146" s="232">
        <f t="shared" si="18"/>
        <v>1.0000000000000002</v>
      </c>
      <c r="O146" s="232">
        <f t="shared" si="18"/>
        <v>1</v>
      </c>
      <c r="P146" s="232">
        <f t="shared" si="18"/>
        <v>1</v>
      </c>
      <c r="Q146" s="232">
        <f t="shared" si="18"/>
        <v>0.99999999999999989</v>
      </c>
      <c r="R146" s="232">
        <f t="shared" si="18"/>
        <v>1.0000000000000004</v>
      </c>
      <c r="S146" s="232">
        <f t="shared" si="18"/>
        <v>1.0000000000000002</v>
      </c>
      <c r="T146" s="232">
        <f t="shared" si="18"/>
        <v>1.0000000000000002</v>
      </c>
      <c r="U146" s="232">
        <f t="shared" si="18"/>
        <v>0.99999999999999956</v>
      </c>
      <c r="V146" s="232">
        <f t="shared" si="18"/>
        <v>0.99999999999999989</v>
      </c>
      <c r="W146" s="232">
        <f t="shared" si="18"/>
        <v>1.0000000000000002</v>
      </c>
      <c r="X146" s="232">
        <f t="shared" si="18"/>
        <v>1</v>
      </c>
      <c r="Y146" s="232">
        <f t="shared" si="18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7.1955502283728339E-3</v>
      </c>
      <c r="C147" s="266">
        <f t="shared" si="19"/>
        <v>7.1955502283727359E-3</v>
      </c>
      <c r="D147" s="266">
        <f t="shared" si="19"/>
        <v>7.195550228372689E-3</v>
      </c>
      <c r="E147" s="266">
        <f t="shared" si="19"/>
        <v>7.1955502283726673E-3</v>
      </c>
      <c r="F147" s="266">
        <f t="shared" si="19"/>
        <v>7.1955502283726847E-3</v>
      </c>
      <c r="G147" s="266">
        <f t="shared" si="19"/>
        <v>7.1955502283727124E-3</v>
      </c>
      <c r="H147" s="266">
        <f t="shared" si="19"/>
        <v>7.1955502283727307E-3</v>
      </c>
      <c r="I147" s="266">
        <f t="shared" si="19"/>
        <v>7.195550228372774E-3</v>
      </c>
      <c r="J147" s="266">
        <f t="shared" si="19"/>
        <v>7.1955502283727549E-3</v>
      </c>
      <c r="K147" s="266">
        <f t="shared" si="19"/>
        <v>7.1955502283727359E-3</v>
      </c>
      <c r="L147" s="266">
        <f t="shared" si="19"/>
        <v>7.195550228372715E-3</v>
      </c>
      <c r="M147" s="266">
        <f t="shared" si="19"/>
        <v>7.1955502283727428E-3</v>
      </c>
      <c r="N147" s="266">
        <f t="shared" si="19"/>
        <v>7.1955502283725997E-3</v>
      </c>
      <c r="O147" s="266">
        <f t="shared" si="19"/>
        <v>7.1955502283725971E-3</v>
      </c>
      <c r="P147" s="266">
        <f t="shared" si="19"/>
        <v>7.1955502283725988E-3</v>
      </c>
      <c r="Q147" s="266">
        <f t="shared" si="19"/>
        <v>7.1955502283726604E-3</v>
      </c>
      <c r="R147" s="266">
        <f t="shared" si="19"/>
        <v>7.1955502283726717E-3</v>
      </c>
      <c r="S147" s="266">
        <f t="shared" si="19"/>
        <v>7.1955502283726474E-3</v>
      </c>
      <c r="T147" s="266">
        <f t="shared" si="19"/>
        <v>7.1955502283727046E-3</v>
      </c>
      <c r="U147" s="266">
        <f t="shared" si="19"/>
        <v>7.1955502283725841E-3</v>
      </c>
      <c r="V147" s="266">
        <f t="shared" si="19"/>
        <v>7.1955502283726214E-3</v>
      </c>
      <c r="W147" s="266">
        <f t="shared" si="19"/>
        <v>7.1955502283726604E-3</v>
      </c>
      <c r="X147" s="266">
        <f t="shared" si="19"/>
        <v>7.1955502283730325E-3</v>
      </c>
      <c r="Y147" s="266">
        <f t="shared" si="19"/>
        <v>7.1955502283724878E-3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8.056440269584365E-3</v>
      </c>
      <c r="C148" s="267">
        <f t="shared" si="20"/>
        <v>8.056440269584254E-3</v>
      </c>
      <c r="D148" s="267">
        <f t="shared" si="20"/>
        <v>8.056440269584202E-3</v>
      </c>
      <c r="E148" s="267">
        <f t="shared" si="20"/>
        <v>8.0564402695841777E-3</v>
      </c>
      <c r="F148" s="267">
        <f t="shared" si="20"/>
        <v>8.0564402695841968E-3</v>
      </c>
      <c r="G148" s="267">
        <f t="shared" si="20"/>
        <v>8.056440269584228E-3</v>
      </c>
      <c r="H148" s="267">
        <f t="shared" si="20"/>
        <v>8.0564402695842523E-3</v>
      </c>
      <c r="I148" s="267">
        <f t="shared" si="20"/>
        <v>8.0564402695842956E-3</v>
      </c>
      <c r="J148" s="267">
        <f t="shared" si="20"/>
        <v>8.0564402695842783E-3</v>
      </c>
      <c r="K148" s="267">
        <f t="shared" si="20"/>
        <v>8.0564402695842557E-3</v>
      </c>
      <c r="L148" s="267">
        <f t="shared" si="20"/>
        <v>8.0564402695842297E-3</v>
      </c>
      <c r="M148" s="267">
        <f t="shared" si="20"/>
        <v>8.0564402695842627E-3</v>
      </c>
      <c r="N148" s="267">
        <f t="shared" si="20"/>
        <v>8.0564402695841031E-3</v>
      </c>
      <c r="O148" s="267">
        <f t="shared" si="20"/>
        <v>8.0564402695840996E-3</v>
      </c>
      <c r="P148" s="267">
        <f t="shared" si="20"/>
        <v>8.0564402695841031E-3</v>
      </c>
      <c r="Q148" s="267">
        <f t="shared" si="20"/>
        <v>8.0564402695841725E-3</v>
      </c>
      <c r="R148" s="267">
        <f t="shared" si="20"/>
        <v>8.0564402695841829E-3</v>
      </c>
      <c r="S148" s="267">
        <f t="shared" si="20"/>
        <v>8.0564402695841569E-3</v>
      </c>
      <c r="T148" s="267">
        <f t="shared" si="20"/>
        <v>8.056440269584221E-3</v>
      </c>
      <c r="U148" s="267">
        <f t="shared" si="20"/>
        <v>8.056440269584084E-3</v>
      </c>
      <c r="V148" s="267">
        <f t="shared" si="20"/>
        <v>8.0564402695841291E-3</v>
      </c>
      <c r="W148" s="267">
        <f t="shared" si="20"/>
        <v>8.056440269584169E-3</v>
      </c>
      <c r="X148" s="267">
        <f t="shared" si="20"/>
        <v>8.0564402695845888E-3</v>
      </c>
      <c r="Y148" s="267">
        <f t="shared" si="20"/>
        <v>8.0564402695839747E-3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7.5951325988924149E-3</v>
      </c>
      <c r="C149" s="267">
        <f t="shared" si="21"/>
        <v>7.4818537181801908E-3</v>
      </c>
      <c r="D149" s="267">
        <f t="shared" si="21"/>
        <v>7.527410586547636E-3</v>
      </c>
      <c r="E149" s="267">
        <f t="shared" si="21"/>
        <v>7.3978848642028651E-3</v>
      </c>
      <c r="F149" s="267">
        <f t="shared" si="21"/>
        <v>7.6188919314625755E-3</v>
      </c>
      <c r="G149" s="267">
        <f t="shared" si="21"/>
        <v>7.7011254330895734E-3</v>
      </c>
      <c r="H149" s="267">
        <f t="shared" si="21"/>
        <v>8.2113866760344361E-3</v>
      </c>
      <c r="I149" s="267">
        <f t="shared" si="21"/>
        <v>8.2807397035893123E-3</v>
      </c>
      <c r="J149" s="267">
        <f t="shared" si="21"/>
        <v>8.8704475269225716E-3</v>
      </c>
      <c r="K149" s="267">
        <f t="shared" si="21"/>
        <v>9.3371962814031827E-3</v>
      </c>
      <c r="L149" s="267">
        <f t="shared" si="21"/>
        <v>9.0587739021227749E-3</v>
      </c>
      <c r="M149" s="267">
        <f t="shared" si="21"/>
        <v>9.3174607547965582E-3</v>
      </c>
      <c r="N149" s="267">
        <f t="shared" si="21"/>
        <v>9.2391839094899016E-3</v>
      </c>
      <c r="O149" s="267">
        <f t="shared" si="21"/>
        <v>9.3646155379282572E-3</v>
      </c>
      <c r="P149" s="267">
        <f t="shared" si="21"/>
        <v>9.3704661235313978E-3</v>
      </c>
      <c r="Q149" s="267">
        <f t="shared" si="21"/>
        <v>9.9401207462364166E-3</v>
      </c>
      <c r="R149" s="267">
        <f t="shared" si="21"/>
        <v>9.8085441314893929E-3</v>
      </c>
      <c r="S149" s="267">
        <f t="shared" si="21"/>
        <v>9.9948718501904447E-3</v>
      </c>
      <c r="T149" s="267">
        <f t="shared" si="21"/>
        <v>1.0239723808538928E-2</v>
      </c>
      <c r="U149" s="267">
        <f t="shared" si="21"/>
        <v>9.6969012835316296E-3</v>
      </c>
      <c r="V149" s="267">
        <f t="shared" si="21"/>
        <v>9.9355675704848254E-3</v>
      </c>
      <c r="W149" s="267">
        <f t="shared" si="21"/>
        <v>9.966959995102392E-3</v>
      </c>
      <c r="X149" s="267">
        <f t="shared" si="21"/>
        <v>1.0549166719579953E-2</v>
      </c>
      <c r="Y149" s="267">
        <f t="shared" si="21"/>
        <v>9.4059601458681905E-3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5.9256386055765251E-3</v>
      </c>
      <c r="C150" s="267">
        <f t="shared" si="22"/>
        <v>5.9256386055764462E-3</v>
      </c>
      <c r="D150" s="267">
        <f t="shared" si="22"/>
        <v>5.9256386055764063E-3</v>
      </c>
      <c r="E150" s="267">
        <f t="shared" si="22"/>
        <v>5.9256386055763889E-3</v>
      </c>
      <c r="F150" s="267">
        <f t="shared" si="22"/>
        <v>5.9256386055764028E-3</v>
      </c>
      <c r="G150" s="267">
        <f t="shared" si="22"/>
        <v>5.9256386055764245E-3</v>
      </c>
      <c r="H150" s="267">
        <f t="shared" si="22"/>
        <v>5.9256386055764427E-3</v>
      </c>
      <c r="I150" s="267">
        <f t="shared" si="22"/>
        <v>5.9256386055764766E-3</v>
      </c>
      <c r="J150" s="267">
        <f t="shared" si="22"/>
        <v>5.9256386055764601E-3</v>
      </c>
      <c r="K150" s="267">
        <f t="shared" si="22"/>
        <v>5.9256386055764462E-3</v>
      </c>
      <c r="L150" s="267">
        <f t="shared" si="22"/>
        <v>5.9256386055764288E-3</v>
      </c>
      <c r="M150" s="267">
        <f t="shared" si="22"/>
        <v>5.9256386055764497E-3</v>
      </c>
      <c r="N150" s="267">
        <f t="shared" si="22"/>
        <v>5.9256386055763317E-3</v>
      </c>
      <c r="O150" s="267">
        <f t="shared" si="22"/>
        <v>5.9256386055763317E-3</v>
      </c>
      <c r="P150" s="267">
        <f t="shared" si="22"/>
        <v>5.9256386055763326E-3</v>
      </c>
      <c r="Q150" s="267">
        <f t="shared" si="22"/>
        <v>5.9256386055763837E-3</v>
      </c>
      <c r="R150" s="267">
        <f t="shared" si="22"/>
        <v>5.9256386055763915E-3</v>
      </c>
      <c r="S150" s="267">
        <f t="shared" si="22"/>
        <v>5.9256386055763716E-3</v>
      </c>
      <c r="T150" s="267">
        <f t="shared" si="22"/>
        <v>5.9256386055764184E-3</v>
      </c>
      <c r="U150" s="267">
        <f t="shared" si="22"/>
        <v>5.9256386055763204E-3</v>
      </c>
      <c r="V150" s="267">
        <f t="shared" si="22"/>
        <v>5.9256386055763525E-3</v>
      </c>
      <c r="W150" s="267">
        <f t="shared" si="22"/>
        <v>5.925638605576382E-3</v>
      </c>
      <c r="X150" s="267">
        <f t="shared" si="22"/>
        <v>5.9256386055766899E-3</v>
      </c>
      <c r="Y150" s="267">
        <f t="shared" si="22"/>
        <v>5.9256386055762406E-3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7.7859179610511716E-3</v>
      </c>
      <c r="C151" s="268">
        <f t="shared" si="23"/>
        <v>7.7953392244944518E-3</v>
      </c>
      <c r="D151" s="268">
        <f t="shared" si="23"/>
        <v>7.8504958601858556E-3</v>
      </c>
      <c r="E151" s="268">
        <f t="shared" si="23"/>
        <v>7.8150208923670559E-3</v>
      </c>
      <c r="F151" s="268">
        <f t="shared" si="23"/>
        <v>7.8098532976121036E-3</v>
      </c>
      <c r="G151" s="268">
        <f t="shared" si="23"/>
        <v>7.7846623025395138E-3</v>
      </c>
      <c r="H151" s="268">
        <f t="shared" si="23"/>
        <v>7.8137885167815502E-3</v>
      </c>
      <c r="I151" s="268">
        <f t="shared" si="23"/>
        <v>7.8306381575401502E-3</v>
      </c>
      <c r="J151" s="268">
        <f t="shared" si="23"/>
        <v>7.8648267327325778E-3</v>
      </c>
      <c r="K151" s="268">
        <f t="shared" si="23"/>
        <v>7.8549687935433668E-3</v>
      </c>
      <c r="L151" s="268">
        <f t="shared" si="23"/>
        <v>7.7563157094815514E-3</v>
      </c>
      <c r="M151" s="268">
        <f t="shared" si="23"/>
        <v>7.7985647872958795E-3</v>
      </c>
      <c r="N151" s="268">
        <f t="shared" si="23"/>
        <v>7.7312836557821615E-3</v>
      </c>
      <c r="O151" s="268">
        <f t="shared" si="23"/>
        <v>7.7399397895077798E-3</v>
      </c>
      <c r="P151" s="268">
        <f t="shared" si="23"/>
        <v>7.679417196536668E-3</v>
      </c>
      <c r="Q151" s="268">
        <f t="shared" si="23"/>
        <v>7.7559119149004643E-3</v>
      </c>
      <c r="R151" s="268">
        <f t="shared" si="23"/>
        <v>7.6593053242150419E-3</v>
      </c>
      <c r="S151" s="268">
        <f t="shared" si="23"/>
        <v>7.6924560457484279E-3</v>
      </c>
      <c r="T151" s="268">
        <f t="shared" si="23"/>
        <v>7.7284859451994771E-3</v>
      </c>
      <c r="U151" s="268">
        <f t="shared" si="23"/>
        <v>7.5669810508964186E-3</v>
      </c>
      <c r="V151" s="268">
        <f t="shared" si="23"/>
        <v>7.5795563735381747E-3</v>
      </c>
      <c r="W151" s="268">
        <f t="shared" si="23"/>
        <v>7.6215308216026258E-3</v>
      </c>
      <c r="X151" s="268">
        <f t="shared" si="23"/>
        <v>7.7057187896858803E-3</v>
      </c>
      <c r="Y151" s="268">
        <f t="shared" si="23"/>
        <v>7.4079136890849735E-3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3.2388458924123266E-2</v>
      </c>
      <c r="C152" s="269">
        <f t="shared" si="24"/>
        <v>3.1905395814013304E-2</v>
      </c>
      <c r="D152" s="269">
        <f t="shared" si="24"/>
        <v>3.2099667176707626E-2</v>
      </c>
      <c r="E152" s="269">
        <f t="shared" si="24"/>
        <v>3.1547321515435975E-2</v>
      </c>
      <c r="F152" s="269">
        <f t="shared" si="24"/>
        <v>3.2489777519551788E-2</v>
      </c>
      <c r="G152" s="269">
        <f t="shared" si="24"/>
        <v>3.284045163286764E-2</v>
      </c>
      <c r="H152" s="269">
        <f t="shared" si="24"/>
        <v>3.501639459271827E-2</v>
      </c>
      <c r="I152" s="269">
        <f t="shared" si="24"/>
        <v>3.5312141593179081E-2</v>
      </c>
      <c r="J152" s="269">
        <f t="shared" si="24"/>
        <v>3.7826874201803806E-2</v>
      </c>
      <c r="K152" s="269">
        <f t="shared" si="24"/>
        <v>3.9817263792182443E-2</v>
      </c>
      <c r="L152" s="269">
        <f t="shared" si="24"/>
        <v>3.8629967628821829E-2</v>
      </c>
      <c r="M152" s="269">
        <f t="shared" si="24"/>
        <v>3.9733104195951337E-2</v>
      </c>
      <c r="N152" s="269">
        <f t="shared" si="24"/>
        <v>3.9399302730879569E-2</v>
      </c>
      <c r="O152" s="269">
        <f t="shared" si="24"/>
        <v>3.9934189659128073E-2</v>
      </c>
      <c r="P152" s="269">
        <f t="shared" si="24"/>
        <v>3.9959138723416561E-2</v>
      </c>
      <c r="Q152" s="269">
        <f t="shared" si="24"/>
        <v>4.2388357056103602E-2</v>
      </c>
      <c r="R152" s="269">
        <f t="shared" si="24"/>
        <v>4.1827265629901161E-2</v>
      </c>
      <c r="S152" s="269">
        <f t="shared" si="24"/>
        <v>4.2621836045229358E-2</v>
      </c>
      <c r="T152" s="269">
        <f t="shared" si="24"/>
        <v>4.3665975497991193E-2</v>
      </c>
      <c r="U152" s="269">
        <f t="shared" si="24"/>
        <v>4.1351179169504218E-2</v>
      </c>
      <c r="V152" s="269">
        <f t="shared" si="24"/>
        <v>4.2368940628031454E-2</v>
      </c>
      <c r="W152" s="269">
        <f t="shared" si="24"/>
        <v>4.2502809555534184E-2</v>
      </c>
      <c r="X152" s="269">
        <f t="shared" si="24"/>
        <v>4.4985554699949415E-2</v>
      </c>
      <c r="Y152" s="269">
        <f t="shared" si="24"/>
        <v>4.0110498382979927E-2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0.17566902148709912</v>
      </c>
      <c r="C153" s="269">
        <f t="shared" si="25"/>
        <v>0.18242685609604373</v>
      </c>
      <c r="D153" s="269">
        <f t="shared" si="25"/>
        <v>0.17953353927158144</v>
      </c>
      <c r="E153" s="269">
        <f t="shared" si="25"/>
        <v>0.17773647419969621</v>
      </c>
      <c r="F153" s="269">
        <f t="shared" si="25"/>
        <v>0.17944171748975971</v>
      </c>
      <c r="G153" s="269">
        <f t="shared" si="25"/>
        <v>0.17543888094085078</v>
      </c>
      <c r="H153" s="269">
        <f t="shared" si="25"/>
        <v>0.17468967654748785</v>
      </c>
      <c r="I153" s="269">
        <f t="shared" si="25"/>
        <v>0.17341614506888725</v>
      </c>
      <c r="J153" s="269">
        <f t="shared" si="25"/>
        <v>0.17177866243365569</v>
      </c>
      <c r="K153" s="269">
        <f t="shared" si="25"/>
        <v>0.16776129783161856</v>
      </c>
      <c r="L153" s="269">
        <f t="shared" si="25"/>
        <v>0.17354587498527621</v>
      </c>
      <c r="M153" s="269">
        <f t="shared" si="25"/>
        <v>0.17298940415178279</v>
      </c>
      <c r="N153" s="269">
        <f t="shared" si="25"/>
        <v>0.17418546610763683</v>
      </c>
      <c r="O153" s="269">
        <f t="shared" si="25"/>
        <v>0.17018864613137782</v>
      </c>
      <c r="P153" s="269">
        <f t="shared" si="25"/>
        <v>0.17307472071680144</v>
      </c>
      <c r="Q153" s="269">
        <f t="shared" si="25"/>
        <v>0.17152238752596313</v>
      </c>
      <c r="R153" s="269">
        <f t="shared" si="25"/>
        <v>0.16813837872799692</v>
      </c>
      <c r="S153" s="269">
        <f t="shared" si="25"/>
        <v>0.165093669770812</v>
      </c>
      <c r="T153" s="269">
        <f t="shared" si="25"/>
        <v>0.16276553345253497</v>
      </c>
      <c r="U153" s="269">
        <f t="shared" si="25"/>
        <v>0.16386592994287189</v>
      </c>
      <c r="V153" s="269">
        <f t="shared" si="25"/>
        <v>0.16223752368594715</v>
      </c>
      <c r="W153" s="269">
        <f t="shared" si="25"/>
        <v>0.16492115319391534</v>
      </c>
      <c r="X153" s="269">
        <f t="shared" si="25"/>
        <v>0.1584976160201943</v>
      </c>
      <c r="Y153" s="269">
        <f t="shared" si="25"/>
        <v>0.15754523684148022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0.12999516946119163</v>
      </c>
      <c r="C154" s="318">
        <f t="shared" si="26"/>
        <v>0.12892709260763327</v>
      </c>
      <c r="D154" s="318">
        <f t="shared" si="26"/>
        <v>0.12931625946467745</v>
      </c>
      <c r="E154" s="318">
        <f t="shared" si="26"/>
        <v>0.12872470523737276</v>
      </c>
      <c r="F154" s="318">
        <f t="shared" si="26"/>
        <v>0.12805516903752029</v>
      </c>
      <c r="G154" s="318">
        <f t="shared" si="26"/>
        <v>0.12733737862299915</v>
      </c>
      <c r="H154" s="318">
        <f t="shared" si="26"/>
        <v>0.12635073977142838</v>
      </c>
      <c r="I154" s="318">
        <f t="shared" si="26"/>
        <v>0.12702755091300219</v>
      </c>
      <c r="J154" s="318">
        <f t="shared" si="26"/>
        <v>0.12554853954091666</v>
      </c>
      <c r="K154" s="318">
        <f t="shared" si="26"/>
        <v>0.12328916069771385</v>
      </c>
      <c r="L154" s="318">
        <f t="shared" si="26"/>
        <v>0.12246363462853854</v>
      </c>
      <c r="M154" s="318">
        <f t="shared" si="26"/>
        <v>0.12232466049071064</v>
      </c>
      <c r="N154" s="318">
        <f t="shared" si="26"/>
        <v>0.1212154336448569</v>
      </c>
      <c r="O154" s="318">
        <f t="shared" si="26"/>
        <v>0.12080975688528614</v>
      </c>
      <c r="P154" s="318">
        <f t="shared" si="26"/>
        <v>0.11949742079477102</v>
      </c>
      <c r="Q154" s="318">
        <f t="shared" si="26"/>
        <v>0.11816022522848496</v>
      </c>
      <c r="R154" s="318">
        <f t="shared" si="26"/>
        <v>0.11666434087886718</v>
      </c>
      <c r="S154" s="318">
        <f t="shared" si="26"/>
        <v>0.11619951038686334</v>
      </c>
      <c r="T154" s="318">
        <f t="shared" si="26"/>
        <v>0.11524415681643048</v>
      </c>
      <c r="U154" s="318">
        <f t="shared" si="26"/>
        <v>0.11512016096950387</v>
      </c>
      <c r="V154" s="318">
        <f t="shared" si="26"/>
        <v>0.11385150210475281</v>
      </c>
      <c r="W154" s="318">
        <f t="shared" si="26"/>
        <v>0.11489274120862521</v>
      </c>
      <c r="X154" s="318">
        <f t="shared" si="26"/>
        <v>0.11270177827442167</v>
      </c>
      <c r="Y154" s="318">
        <f t="shared" si="26"/>
        <v>0.11322239239135812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4.5673852025907506E-2</v>
      </c>
      <c r="C155" s="318">
        <f t="shared" si="27"/>
        <v>5.3499763488410457E-2</v>
      </c>
      <c r="D155" s="318">
        <f t="shared" si="27"/>
        <v>5.0217279806903999E-2</v>
      </c>
      <c r="E155" s="318">
        <f t="shared" si="27"/>
        <v>4.9011768962323447E-2</v>
      </c>
      <c r="F155" s="318">
        <f t="shared" si="27"/>
        <v>5.1386548452239389E-2</v>
      </c>
      <c r="G155" s="318">
        <f t="shared" si="27"/>
        <v>4.8101502317851624E-2</v>
      </c>
      <c r="H155" s="318">
        <f t="shared" si="27"/>
        <v>4.8338936776059473E-2</v>
      </c>
      <c r="I155" s="318">
        <f t="shared" si="27"/>
        <v>4.6388594155885053E-2</v>
      </c>
      <c r="J155" s="318">
        <f t="shared" si="27"/>
        <v>4.6230122892739048E-2</v>
      </c>
      <c r="K155" s="318">
        <f t="shared" si="27"/>
        <v>4.4472137133904695E-2</v>
      </c>
      <c r="L155" s="318">
        <f t="shared" si="27"/>
        <v>5.1082240356737682E-2</v>
      </c>
      <c r="M155" s="318">
        <f t="shared" si="27"/>
        <v>5.066474366107214E-2</v>
      </c>
      <c r="N155" s="318">
        <f t="shared" si="27"/>
        <v>5.2970032462779912E-2</v>
      </c>
      <c r="O155" s="318">
        <f t="shared" si="27"/>
        <v>4.9378889246091684E-2</v>
      </c>
      <c r="P155" s="318">
        <f t="shared" si="27"/>
        <v>5.3577299922030412E-2</v>
      </c>
      <c r="Q155" s="318">
        <f t="shared" si="27"/>
        <v>5.3362162297478165E-2</v>
      </c>
      <c r="R155" s="318">
        <f t="shared" si="27"/>
        <v>5.1474037849129732E-2</v>
      </c>
      <c r="S155" s="318">
        <f t="shared" si="27"/>
        <v>4.8894159383948657E-2</v>
      </c>
      <c r="T155" s="318">
        <f t="shared" si="27"/>
        <v>4.7521376636104486E-2</v>
      </c>
      <c r="U155" s="318">
        <f t="shared" si="27"/>
        <v>4.8745768973368013E-2</v>
      </c>
      <c r="V155" s="318">
        <f t="shared" si="27"/>
        <v>4.8386021581194372E-2</v>
      </c>
      <c r="W155" s="318">
        <f t="shared" si="27"/>
        <v>5.0028411985290115E-2</v>
      </c>
      <c r="X155" s="318">
        <f t="shared" si="27"/>
        <v>4.579583774577263E-2</v>
      </c>
      <c r="Y155" s="318">
        <f t="shared" si="27"/>
        <v>4.4322844450122086E-2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0.65223067844372629</v>
      </c>
      <c r="C157" s="269">
        <f t="shared" si="29"/>
        <v>0.64713434107778356</v>
      </c>
      <c r="D157" s="269">
        <f t="shared" si="29"/>
        <v>0.64932202716515175</v>
      </c>
      <c r="E157" s="269">
        <f t="shared" si="29"/>
        <v>0.65272964044131976</v>
      </c>
      <c r="F157" s="269">
        <f t="shared" si="29"/>
        <v>0.64923652310037316</v>
      </c>
      <c r="G157" s="269">
        <f t="shared" si="29"/>
        <v>0.65284707975627287</v>
      </c>
      <c r="H157" s="269">
        <f t="shared" si="29"/>
        <v>0.64912946129182303</v>
      </c>
      <c r="I157" s="269">
        <f t="shared" si="29"/>
        <v>0.64935095192201397</v>
      </c>
      <c r="J157" s="269">
        <f t="shared" si="29"/>
        <v>0.64600608989856445</v>
      </c>
      <c r="K157" s="269">
        <f t="shared" si="29"/>
        <v>0.64669695030588248</v>
      </c>
      <c r="L157" s="269">
        <f t="shared" si="29"/>
        <v>0.6441590842185525</v>
      </c>
      <c r="M157" s="269">
        <f t="shared" si="29"/>
        <v>0.64223107934819024</v>
      </c>
      <c r="N157" s="269">
        <f t="shared" si="29"/>
        <v>0.64245467301715031</v>
      </c>
      <c r="O157" s="269">
        <f t="shared" si="29"/>
        <v>0.64543888761754764</v>
      </c>
      <c r="P157" s="269">
        <f t="shared" si="29"/>
        <v>0.64325560722013431</v>
      </c>
      <c r="Q157" s="269">
        <f t="shared" si="29"/>
        <v>0.63990279275983675</v>
      </c>
      <c r="R157" s="269">
        <f t="shared" si="29"/>
        <v>0.64546023566754362</v>
      </c>
      <c r="S157" s="269">
        <f t="shared" si="29"/>
        <v>0.6469070189639331</v>
      </c>
      <c r="T157" s="269">
        <f t="shared" si="29"/>
        <v>0.64732641902514465</v>
      </c>
      <c r="U157" s="269">
        <f t="shared" si="29"/>
        <v>0.65173366952616907</v>
      </c>
      <c r="V157" s="269">
        <f t="shared" si="29"/>
        <v>0.65170388408208335</v>
      </c>
      <c r="W157" s="269">
        <f t="shared" si="29"/>
        <v>0.64811817653068837</v>
      </c>
      <c r="X157" s="269">
        <f t="shared" si="29"/>
        <v>0.6499616439347361</v>
      </c>
      <c r="Y157" s="269">
        <f t="shared" si="29"/>
        <v>0.66205452369578177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0.62017841033411769</v>
      </c>
      <c r="C158" s="318">
        <f t="shared" si="30"/>
        <v>0.61556012190392029</v>
      </c>
      <c r="D158" s="318">
        <f t="shared" si="30"/>
        <v>0.61755555315700672</v>
      </c>
      <c r="E158" s="318">
        <f t="shared" si="30"/>
        <v>0.62150977877017199</v>
      </c>
      <c r="F158" s="318">
        <f t="shared" si="30"/>
        <v>0.61708398807801113</v>
      </c>
      <c r="G158" s="318">
        <f t="shared" si="30"/>
        <v>0.62034751060285098</v>
      </c>
      <c r="H158" s="318">
        <f t="shared" si="30"/>
        <v>0.61447653537314917</v>
      </c>
      <c r="I158" s="318">
        <f t="shared" si="30"/>
        <v>0.61440534884405973</v>
      </c>
      <c r="J158" s="318">
        <f t="shared" si="30"/>
        <v>0.60857185702860794</v>
      </c>
      <c r="K158" s="318">
        <f t="shared" si="30"/>
        <v>0.60729298800412901</v>
      </c>
      <c r="L158" s="318">
        <f t="shared" si="30"/>
        <v>0.60593009399690634</v>
      </c>
      <c r="M158" s="318">
        <f t="shared" si="30"/>
        <v>0.60291040306966859</v>
      </c>
      <c r="N158" s="318">
        <f t="shared" si="30"/>
        <v>0.60346433335880956</v>
      </c>
      <c r="O158" s="318">
        <f t="shared" si="30"/>
        <v>0.60591921313433261</v>
      </c>
      <c r="P158" s="318">
        <f t="shared" si="30"/>
        <v>0.60371124264284803</v>
      </c>
      <c r="Q158" s="318">
        <f t="shared" si="30"/>
        <v>0.59795442503196927</v>
      </c>
      <c r="R158" s="318">
        <f t="shared" si="30"/>
        <v>0.60406713526093947</v>
      </c>
      <c r="S158" s="318">
        <f t="shared" si="30"/>
        <v>0.60472759574883339</v>
      </c>
      <c r="T158" s="318">
        <f t="shared" si="30"/>
        <v>0.60411369448002028</v>
      </c>
      <c r="U158" s="318">
        <f t="shared" si="30"/>
        <v>0.61081171382292188</v>
      </c>
      <c r="V158" s="318">
        <f t="shared" si="30"/>
        <v>0.60977473124059745</v>
      </c>
      <c r="W158" s="318">
        <f t="shared" si="30"/>
        <v>0.60605654431542566</v>
      </c>
      <c r="X158" s="318">
        <f t="shared" si="30"/>
        <v>0.60544303736317406</v>
      </c>
      <c r="Y158" s="318">
        <f t="shared" si="30"/>
        <v>0.6223603705657067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3.2052268109608595E-2</v>
      </c>
      <c r="C159" s="318">
        <f t="shared" si="31"/>
        <v>3.1574219173863341E-2</v>
      </c>
      <c r="D159" s="318">
        <f t="shared" si="31"/>
        <v>3.1766474008145036E-2</v>
      </c>
      <c r="E159" s="318">
        <f t="shared" si="31"/>
        <v>3.1219861671147695E-2</v>
      </c>
      <c r="F159" s="318">
        <f t="shared" si="31"/>
        <v>3.2152535022362046E-2</v>
      </c>
      <c r="G159" s="318">
        <f t="shared" si="31"/>
        <v>3.2499569153421851E-2</v>
      </c>
      <c r="H159" s="318">
        <f t="shared" si="31"/>
        <v>3.4652925918673833E-2</v>
      </c>
      <c r="I159" s="318">
        <f t="shared" si="31"/>
        <v>3.4945603077954253E-2</v>
      </c>
      <c r="J159" s="318">
        <f t="shared" si="31"/>
        <v>3.7434232869956535E-2</v>
      </c>
      <c r="K159" s="318">
        <f t="shared" si="31"/>
        <v>3.9403962301753408E-2</v>
      </c>
      <c r="L159" s="318">
        <f t="shared" si="31"/>
        <v>3.8228990221646199E-2</v>
      </c>
      <c r="M159" s="318">
        <f t="shared" si="31"/>
        <v>3.9320676278521635E-2</v>
      </c>
      <c r="N159" s="318">
        <f t="shared" si="31"/>
        <v>3.8990339658340797E-2</v>
      </c>
      <c r="O159" s="318">
        <f t="shared" si="31"/>
        <v>3.9519674483215014E-2</v>
      </c>
      <c r="P159" s="318">
        <f t="shared" si="31"/>
        <v>3.9544364577286224E-2</v>
      </c>
      <c r="Q159" s="318">
        <f t="shared" si="31"/>
        <v>4.1948367727867412E-2</v>
      </c>
      <c r="R159" s="318">
        <f t="shared" si="31"/>
        <v>4.1393100406604148E-2</v>
      </c>
      <c r="S159" s="318">
        <f t="shared" si="31"/>
        <v>4.2179423215099793E-2</v>
      </c>
      <c r="T159" s="318">
        <f t="shared" si="31"/>
        <v>4.3212724545124342E-2</v>
      </c>
      <c r="U159" s="318">
        <f t="shared" si="31"/>
        <v>4.0921955703247109E-2</v>
      </c>
      <c r="V159" s="318">
        <f t="shared" si="31"/>
        <v>4.1929152841485913E-2</v>
      </c>
      <c r="W159" s="318">
        <f t="shared" si="31"/>
        <v>4.2061632215262684E-2</v>
      </c>
      <c r="X159" s="318">
        <f t="shared" si="31"/>
        <v>4.451860657156205E-2</v>
      </c>
      <c r="Y159" s="318">
        <f t="shared" si="31"/>
        <v>3.9694153130075058E-2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0.10315316148157422</v>
      </c>
      <c r="C160" s="269">
        <f t="shared" si="32"/>
        <v>0.10207858496595131</v>
      </c>
      <c r="D160" s="269">
        <f t="shared" si="32"/>
        <v>0.10248923083629252</v>
      </c>
      <c r="E160" s="269">
        <f t="shared" si="32"/>
        <v>0.101596028983445</v>
      </c>
      <c r="F160" s="269">
        <f t="shared" si="32"/>
        <v>0.10222560755770732</v>
      </c>
      <c r="G160" s="269">
        <f t="shared" si="32"/>
        <v>0.10221017083084606</v>
      </c>
      <c r="H160" s="269">
        <f t="shared" si="32"/>
        <v>0.1039616632716213</v>
      </c>
      <c r="I160" s="269">
        <f t="shared" si="32"/>
        <v>0.10463175445125722</v>
      </c>
      <c r="J160" s="269">
        <f t="shared" si="32"/>
        <v>0.10647547010278725</v>
      </c>
      <c r="K160" s="269">
        <f t="shared" si="32"/>
        <v>0.10735469389183658</v>
      </c>
      <c r="L160" s="269">
        <f t="shared" si="32"/>
        <v>0.10567235445221179</v>
      </c>
      <c r="M160" s="269">
        <f t="shared" si="32"/>
        <v>0.10675275765844935</v>
      </c>
      <c r="N160" s="269">
        <f t="shared" si="32"/>
        <v>0.10581246147552828</v>
      </c>
      <c r="O160" s="269">
        <f t="shared" si="32"/>
        <v>0.10615609216097743</v>
      </c>
      <c r="P160" s="269">
        <f t="shared" si="32"/>
        <v>0.10548302091604657</v>
      </c>
      <c r="Q160" s="269">
        <f t="shared" si="32"/>
        <v>0.10731280089342643</v>
      </c>
      <c r="R160" s="269">
        <f t="shared" si="32"/>
        <v>0.10592864141532107</v>
      </c>
      <c r="S160" s="269">
        <f t="shared" si="32"/>
        <v>0.10651251822055353</v>
      </c>
      <c r="T160" s="269">
        <f t="shared" si="32"/>
        <v>0.10709623316705756</v>
      </c>
      <c r="U160" s="269">
        <f t="shared" si="32"/>
        <v>0.10460770992349352</v>
      </c>
      <c r="V160" s="269">
        <f t="shared" si="32"/>
        <v>0.10499689855638182</v>
      </c>
      <c r="W160" s="269">
        <f t="shared" si="32"/>
        <v>0.10569174079962416</v>
      </c>
      <c r="X160" s="269">
        <f t="shared" si="32"/>
        <v>0.10712267073232005</v>
      </c>
      <c r="Y160" s="269">
        <f t="shared" si="32"/>
        <v>0.1022982381412722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6.9258262607491669E-2</v>
      </c>
      <c r="C161" s="318">
        <f t="shared" si="33"/>
        <v>6.8689217253611712E-2</v>
      </c>
      <c r="D161" s="318">
        <f t="shared" si="33"/>
        <v>6.8896555883924016E-2</v>
      </c>
      <c r="E161" s="318">
        <f t="shared" si="33"/>
        <v>6.8581390188221236E-2</v>
      </c>
      <c r="F161" s="318">
        <f t="shared" si="33"/>
        <v>6.8224677595385599E-2</v>
      </c>
      <c r="G161" s="318">
        <f t="shared" si="33"/>
        <v>6.7842256331333325E-2</v>
      </c>
      <c r="H161" s="318">
        <f t="shared" si="33"/>
        <v>6.7316599162962565E-2</v>
      </c>
      <c r="I161" s="318">
        <f t="shared" si="33"/>
        <v>6.7677187667697633E-2</v>
      </c>
      <c r="J161" s="318">
        <f t="shared" si="33"/>
        <v>6.6889206403225043E-2</v>
      </c>
      <c r="K161" s="318">
        <f t="shared" si="33"/>
        <v>6.5685464341878136E-2</v>
      </c>
      <c r="L161" s="318">
        <f t="shared" si="33"/>
        <v>6.5245644142979564E-2</v>
      </c>
      <c r="M161" s="318">
        <f t="shared" si="33"/>
        <v>6.51716021045467E-2</v>
      </c>
      <c r="N161" s="318">
        <f t="shared" si="33"/>
        <v>6.4580633036235624E-2</v>
      </c>
      <c r="O161" s="318">
        <f t="shared" si="33"/>
        <v>6.4364498331657263E-2</v>
      </c>
      <c r="P161" s="318">
        <f t="shared" si="33"/>
        <v>6.3665317600843138E-2</v>
      </c>
      <c r="Q161" s="318">
        <f t="shared" si="33"/>
        <v>6.2952892346341174E-2</v>
      </c>
      <c r="R161" s="318">
        <f t="shared" si="33"/>
        <v>6.2155921570075573E-2</v>
      </c>
      <c r="S161" s="318">
        <f t="shared" si="33"/>
        <v>6.1908271196476225E-2</v>
      </c>
      <c r="T161" s="318">
        <f t="shared" si="33"/>
        <v>6.1399282064508537E-2</v>
      </c>
      <c r="U161" s="318">
        <f t="shared" si="33"/>
        <v>6.1333220094942513E-2</v>
      </c>
      <c r="V161" s="318">
        <f t="shared" si="33"/>
        <v>6.0657309527046455E-2</v>
      </c>
      <c r="W161" s="318">
        <f t="shared" si="33"/>
        <v>6.1212056381041782E-2</v>
      </c>
      <c r="X161" s="318">
        <f t="shared" si="33"/>
        <v>6.0044764650977529E-2</v>
      </c>
      <c r="Y161" s="318">
        <f t="shared" si="33"/>
        <v>6.0322135182339622E-2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3.3894898874082556E-2</v>
      </c>
      <c r="C162" s="326">
        <f t="shared" si="34"/>
        <v>3.3389367712339586E-2</v>
      </c>
      <c r="D162" s="326">
        <f t="shared" si="34"/>
        <v>3.3592674952368506E-2</v>
      </c>
      <c r="E162" s="326">
        <f t="shared" si="34"/>
        <v>3.3014638795223761E-2</v>
      </c>
      <c r="F162" s="326">
        <f t="shared" si="34"/>
        <v>3.4000929962321715E-2</v>
      </c>
      <c r="G162" s="326">
        <f t="shared" si="34"/>
        <v>3.4367914499512729E-2</v>
      </c>
      <c r="H162" s="326">
        <f t="shared" si="34"/>
        <v>3.6645064108658733E-2</v>
      </c>
      <c r="I162" s="326">
        <f t="shared" si="34"/>
        <v>3.6954566783559593E-2</v>
      </c>
      <c r="J162" s="326">
        <f t="shared" si="34"/>
        <v>3.958626369956221E-2</v>
      </c>
      <c r="K162" s="326">
        <f t="shared" si="34"/>
        <v>4.1669229549958456E-2</v>
      </c>
      <c r="L162" s="326">
        <f t="shared" si="34"/>
        <v>4.0426710309232221E-2</v>
      </c>
      <c r="M162" s="326">
        <f t="shared" si="34"/>
        <v>4.1581155553902654E-2</v>
      </c>
      <c r="N162" s="326">
        <f t="shared" si="34"/>
        <v>4.1231828439292663E-2</v>
      </c>
      <c r="O162" s="326">
        <f t="shared" si="34"/>
        <v>4.1791593829320177E-2</v>
      </c>
      <c r="P162" s="326">
        <f t="shared" si="34"/>
        <v>4.1817703315203451E-2</v>
      </c>
      <c r="Q162" s="326">
        <f t="shared" si="34"/>
        <v>4.4359908547085249E-2</v>
      </c>
      <c r="R162" s="326">
        <f t="shared" si="34"/>
        <v>4.37727198452455E-2</v>
      </c>
      <c r="S162" s="326">
        <f t="shared" si="34"/>
        <v>4.4604247024077323E-2</v>
      </c>
      <c r="T162" s="326">
        <f t="shared" si="34"/>
        <v>4.5696951102549031E-2</v>
      </c>
      <c r="U162" s="326">
        <f t="shared" si="34"/>
        <v>4.3274489828551019E-2</v>
      </c>
      <c r="V162" s="326">
        <f t="shared" si="34"/>
        <v>4.4339589029335359E-2</v>
      </c>
      <c r="W162" s="326">
        <f t="shared" si="34"/>
        <v>4.4479684418582389E-2</v>
      </c>
      <c r="X162" s="326">
        <f t="shared" si="34"/>
        <v>4.7077906081342519E-2</v>
      </c>
      <c r="Y162" s="326">
        <f t="shared" si="34"/>
        <v>4.197610295893258E-2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1.0000000000000004</v>
      </c>
      <c r="C165" s="232">
        <f t="shared" si="35"/>
        <v>1.0000000000000002</v>
      </c>
      <c r="D165" s="232">
        <f t="shared" si="35"/>
        <v>1</v>
      </c>
      <c r="E165" s="232">
        <f t="shared" si="35"/>
        <v>1</v>
      </c>
      <c r="F165" s="232">
        <f t="shared" si="35"/>
        <v>1</v>
      </c>
      <c r="G165" s="232">
        <f t="shared" si="35"/>
        <v>0.99999999999999967</v>
      </c>
      <c r="H165" s="232">
        <f t="shared" si="35"/>
        <v>1</v>
      </c>
      <c r="I165" s="232">
        <f t="shared" si="35"/>
        <v>0.99999999999999978</v>
      </c>
      <c r="J165" s="232">
        <f t="shared" si="35"/>
        <v>0.99999999999999978</v>
      </c>
      <c r="K165" s="232">
        <f t="shared" si="35"/>
        <v>1.0000000000000004</v>
      </c>
      <c r="L165" s="232">
        <f t="shared" si="35"/>
        <v>0.99999999999999978</v>
      </c>
      <c r="M165" s="232">
        <f t="shared" si="35"/>
        <v>1.0000000000000002</v>
      </c>
      <c r="N165" s="232">
        <f t="shared" si="35"/>
        <v>1.0000000000000002</v>
      </c>
      <c r="O165" s="232">
        <f t="shared" si="35"/>
        <v>1</v>
      </c>
      <c r="P165" s="232">
        <f t="shared" si="35"/>
        <v>0.99999999999999978</v>
      </c>
      <c r="Q165" s="232">
        <f t="shared" si="35"/>
        <v>1.0000000000000002</v>
      </c>
      <c r="R165" s="232">
        <f t="shared" si="35"/>
        <v>0.99999999999999989</v>
      </c>
      <c r="S165" s="232">
        <f t="shared" si="35"/>
        <v>0.99999999999999989</v>
      </c>
      <c r="T165" s="232">
        <f t="shared" si="35"/>
        <v>0.99999999999999989</v>
      </c>
      <c r="U165" s="232">
        <f t="shared" si="35"/>
        <v>1.0000000000000002</v>
      </c>
      <c r="V165" s="232">
        <f t="shared" si="35"/>
        <v>1.0000000000000004</v>
      </c>
      <c r="W165" s="232">
        <f t="shared" si="35"/>
        <v>1</v>
      </c>
      <c r="X165" s="232">
        <f t="shared" si="35"/>
        <v>1</v>
      </c>
      <c r="Y165" s="232">
        <f t="shared" si="35"/>
        <v>0.99999999999999978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8.4901072430525679E-3</v>
      </c>
      <c r="C166" s="266">
        <f t="shared" si="36"/>
        <v>8.4901072430516519E-3</v>
      </c>
      <c r="D166" s="266">
        <f t="shared" si="36"/>
        <v>8.4901072430515739E-3</v>
      </c>
      <c r="E166" s="266">
        <f t="shared" si="36"/>
        <v>8.4901072430518601E-3</v>
      </c>
      <c r="F166" s="266">
        <f t="shared" si="36"/>
        <v>8.4901072430515392E-3</v>
      </c>
      <c r="G166" s="266">
        <f t="shared" si="36"/>
        <v>8.4901072430515166E-3</v>
      </c>
      <c r="H166" s="266">
        <f t="shared" si="36"/>
        <v>8.4901072430517976E-3</v>
      </c>
      <c r="I166" s="266">
        <f t="shared" si="36"/>
        <v>8.490107243051612E-3</v>
      </c>
      <c r="J166" s="266">
        <f t="shared" si="36"/>
        <v>8.4901072430517161E-3</v>
      </c>
      <c r="K166" s="266">
        <f t="shared" si="36"/>
        <v>8.4901072430520908E-3</v>
      </c>
      <c r="L166" s="266">
        <f t="shared" si="36"/>
        <v>8.4901072430516276E-3</v>
      </c>
      <c r="M166" s="266">
        <f t="shared" si="36"/>
        <v>8.4901072430521741E-3</v>
      </c>
      <c r="N166" s="266">
        <f t="shared" si="36"/>
        <v>8.4901072430525141E-3</v>
      </c>
      <c r="O166" s="266">
        <f t="shared" si="36"/>
        <v>8.4901072430521689E-3</v>
      </c>
      <c r="P166" s="266">
        <f t="shared" si="36"/>
        <v>8.4901072430523961E-3</v>
      </c>
      <c r="Q166" s="266">
        <f t="shared" si="36"/>
        <v>8.4901072430517664E-3</v>
      </c>
      <c r="R166" s="266">
        <f t="shared" si="36"/>
        <v>8.4901072430514837E-3</v>
      </c>
      <c r="S166" s="266">
        <f t="shared" si="36"/>
        <v>8.4901072430519555E-3</v>
      </c>
      <c r="T166" s="266">
        <f t="shared" si="36"/>
        <v>8.4901072430519434E-3</v>
      </c>
      <c r="U166" s="266">
        <f t="shared" si="36"/>
        <v>8.4901072430523458E-3</v>
      </c>
      <c r="V166" s="266">
        <f t="shared" si="36"/>
        <v>8.4901072430517682E-3</v>
      </c>
      <c r="W166" s="266">
        <f t="shared" si="36"/>
        <v>8.4901072430513969E-3</v>
      </c>
      <c r="X166" s="266">
        <f t="shared" si="36"/>
        <v>8.4901072430477575E-3</v>
      </c>
      <c r="Y166" s="266">
        <f t="shared" si="36"/>
        <v>8.4901072430524742E-3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9.5190184158616201E-3</v>
      </c>
      <c r="C167" s="267">
        <f t="shared" si="37"/>
        <v>9.5190184158605966E-3</v>
      </c>
      <c r="D167" s="267">
        <f t="shared" si="37"/>
        <v>9.5190184158605046E-3</v>
      </c>
      <c r="E167" s="267">
        <f t="shared" si="37"/>
        <v>9.5190184158608221E-3</v>
      </c>
      <c r="F167" s="267">
        <f t="shared" si="37"/>
        <v>9.5190184158604665E-3</v>
      </c>
      <c r="G167" s="267">
        <f t="shared" si="37"/>
        <v>9.5190184158604439E-3</v>
      </c>
      <c r="H167" s="267">
        <f t="shared" si="37"/>
        <v>9.5190184158607596E-3</v>
      </c>
      <c r="I167" s="267">
        <f t="shared" si="37"/>
        <v>9.5190184158605428E-3</v>
      </c>
      <c r="J167" s="267">
        <f t="shared" si="37"/>
        <v>9.5190184158606625E-3</v>
      </c>
      <c r="K167" s="267">
        <f t="shared" si="37"/>
        <v>9.5190184158610823E-3</v>
      </c>
      <c r="L167" s="267">
        <f t="shared" si="37"/>
        <v>9.5190184158605671E-3</v>
      </c>
      <c r="M167" s="267">
        <f t="shared" si="37"/>
        <v>9.5190184158611742E-3</v>
      </c>
      <c r="N167" s="267">
        <f t="shared" si="37"/>
        <v>9.5190184158615576E-3</v>
      </c>
      <c r="O167" s="267">
        <f t="shared" si="37"/>
        <v>9.519018415861169E-3</v>
      </c>
      <c r="P167" s="267">
        <f t="shared" si="37"/>
        <v>9.5190184158614292E-3</v>
      </c>
      <c r="Q167" s="267">
        <f t="shared" si="37"/>
        <v>9.5190184158607232E-3</v>
      </c>
      <c r="R167" s="267">
        <f t="shared" si="37"/>
        <v>9.5190184158604058E-3</v>
      </c>
      <c r="S167" s="267">
        <f t="shared" si="37"/>
        <v>9.5190184158609314E-3</v>
      </c>
      <c r="T167" s="267">
        <f t="shared" si="37"/>
        <v>9.5190184158609227E-3</v>
      </c>
      <c r="U167" s="267">
        <f t="shared" si="37"/>
        <v>9.5190184158613737E-3</v>
      </c>
      <c r="V167" s="267">
        <f t="shared" si="37"/>
        <v>9.519018415860718E-3</v>
      </c>
      <c r="W167" s="267">
        <f t="shared" si="37"/>
        <v>9.5190184158603069E-3</v>
      </c>
      <c r="X167" s="267">
        <f t="shared" si="37"/>
        <v>9.5190184158562251E-3</v>
      </c>
      <c r="Y167" s="267">
        <f t="shared" si="37"/>
        <v>9.5190184158615142E-3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1.325868667393114E-2</v>
      </c>
      <c r="C168" s="267">
        <f t="shared" si="38"/>
        <v>1.3186312795529937E-2</v>
      </c>
      <c r="D168" s="267">
        <f t="shared" si="38"/>
        <v>1.3218012566123857E-2</v>
      </c>
      <c r="E168" s="267">
        <f t="shared" si="38"/>
        <v>1.308408908424118E-2</v>
      </c>
      <c r="F168" s="267">
        <f t="shared" si="38"/>
        <v>1.3449276709475495E-2</v>
      </c>
      <c r="G168" s="267">
        <f t="shared" si="38"/>
        <v>1.3624223893871681E-2</v>
      </c>
      <c r="H168" s="267">
        <f t="shared" si="38"/>
        <v>1.4413244738103891E-2</v>
      </c>
      <c r="I168" s="267">
        <f t="shared" si="38"/>
        <v>1.4448052013157344E-2</v>
      </c>
      <c r="J168" s="267">
        <f t="shared" si="38"/>
        <v>1.5370284952954867E-2</v>
      </c>
      <c r="K168" s="267">
        <f t="shared" si="38"/>
        <v>1.6197338416642674E-2</v>
      </c>
      <c r="L168" s="267">
        <f t="shared" si="38"/>
        <v>1.5913541589487667E-2</v>
      </c>
      <c r="M168" s="267">
        <f t="shared" si="38"/>
        <v>1.6267088829286094E-2</v>
      </c>
      <c r="N168" s="267">
        <f t="shared" si="38"/>
        <v>1.62752297116899E-2</v>
      </c>
      <c r="O168" s="267">
        <f t="shared" si="38"/>
        <v>1.6480771816458122E-2</v>
      </c>
      <c r="P168" s="267">
        <f t="shared" si="38"/>
        <v>1.6622715550348686E-2</v>
      </c>
      <c r="Q168" s="267">
        <f t="shared" si="38"/>
        <v>1.7503267866062478E-2</v>
      </c>
      <c r="R168" s="267">
        <f t="shared" si="38"/>
        <v>1.7495766011452987E-2</v>
      </c>
      <c r="S168" s="267">
        <f t="shared" si="38"/>
        <v>1.7787544956813523E-2</v>
      </c>
      <c r="T168" s="267">
        <f t="shared" si="38"/>
        <v>1.8207725717541708E-2</v>
      </c>
      <c r="U168" s="267">
        <f t="shared" si="38"/>
        <v>1.751958730875363E-2</v>
      </c>
      <c r="V168" s="267">
        <f t="shared" si="38"/>
        <v>1.7974042415229079E-2</v>
      </c>
      <c r="W168" s="267">
        <f t="shared" si="38"/>
        <v>1.7897365113693362E-2</v>
      </c>
      <c r="X168" s="267">
        <f t="shared" si="38"/>
        <v>1.889457432445215E-2</v>
      </c>
      <c r="Y168" s="267">
        <f t="shared" si="38"/>
        <v>1.7343813795717838E-2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7.6201889364848662E-3</v>
      </c>
      <c r="C169" s="267">
        <f t="shared" si="39"/>
        <v>7.6201889364840404E-3</v>
      </c>
      <c r="D169" s="267">
        <f t="shared" si="39"/>
        <v>7.6201889364839728E-3</v>
      </c>
      <c r="E169" s="267">
        <f t="shared" si="39"/>
        <v>7.6201889364842243E-3</v>
      </c>
      <c r="F169" s="267">
        <f t="shared" si="39"/>
        <v>7.6201889364839416E-3</v>
      </c>
      <c r="G169" s="267">
        <f t="shared" si="39"/>
        <v>7.6201889364839199E-3</v>
      </c>
      <c r="H169" s="267">
        <f t="shared" si="39"/>
        <v>7.6201889364841732E-3</v>
      </c>
      <c r="I169" s="267">
        <f t="shared" si="39"/>
        <v>7.6201889364840023E-3</v>
      </c>
      <c r="J169" s="267">
        <f t="shared" si="39"/>
        <v>7.620188936484096E-3</v>
      </c>
      <c r="K169" s="267">
        <f t="shared" si="39"/>
        <v>7.6201889364844351E-3</v>
      </c>
      <c r="L169" s="267">
        <f t="shared" si="39"/>
        <v>7.6201889364840231E-3</v>
      </c>
      <c r="M169" s="267">
        <f t="shared" si="39"/>
        <v>7.6201889364845054E-3</v>
      </c>
      <c r="N169" s="267">
        <f t="shared" si="39"/>
        <v>7.6201889364848141E-3</v>
      </c>
      <c r="O169" s="267">
        <f t="shared" si="39"/>
        <v>7.6201889364845036E-3</v>
      </c>
      <c r="P169" s="267">
        <f t="shared" si="39"/>
        <v>7.6201889364847092E-3</v>
      </c>
      <c r="Q169" s="267">
        <f t="shared" si="39"/>
        <v>7.6201889364841428E-3</v>
      </c>
      <c r="R169" s="267">
        <f t="shared" si="39"/>
        <v>7.6201889364838921E-3</v>
      </c>
      <c r="S169" s="267">
        <f t="shared" si="39"/>
        <v>7.6201889364843163E-3</v>
      </c>
      <c r="T169" s="267">
        <f t="shared" si="39"/>
        <v>7.6201889364843041E-3</v>
      </c>
      <c r="U169" s="267">
        <f t="shared" si="39"/>
        <v>7.6201889364846658E-3</v>
      </c>
      <c r="V169" s="267">
        <f t="shared" si="39"/>
        <v>7.6201889364841428E-3</v>
      </c>
      <c r="W169" s="267">
        <f t="shared" si="39"/>
        <v>7.6201889364838115E-3</v>
      </c>
      <c r="X169" s="267">
        <f t="shared" si="39"/>
        <v>7.6201889364805458E-3</v>
      </c>
      <c r="Y169" s="267">
        <f t="shared" si="39"/>
        <v>7.6201889364847786E-3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7.9804300697818732E-3</v>
      </c>
      <c r="C170" s="268">
        <f t="shared" si="40"/>
        <v>8.0667854324630063E-3</v>
      </c>
      <c r="D170" s="268">
        <f t="shared" si="40"/>
        <v>8.0941075288945511E-3</v>
      </c>
      <c r="E170" s="268">
        <f t="shared" si="40"/>
        <v>8.1155394575311342E-3</v>
      </c>
      <c r="F170" s="268">
        <f t="shared" si="40"/>
        <v>8.094710428302206E-3</v>
      </c>
      <c r="G170" s="268">
        <f t="shared" si="40"/>
        <v>8.0862781943854527E-3</v>
      </c>
      <c r="H170" s="268">
        <f t="shared" si="40"/>
        <v>8.0530099541305019E-3</v>
      </c>
      <c r="I170" s="268">
        <f t="shared" si="40"/>
        <v>8.022110600460786E-3</v>
      </c>
      <c r="J170" s="268">
        <f t="shared" si="40"/>
        <v>8.0016006586719132E-3</v>
      </c>
      <c r="K170" s="268">
        <f t="shared" si="40"/>
        <v>8.000607363160734E-3</v>
      </c>
      <c r="L170" s="268">
        <f t="shared" si="40"/>
        <v>8.0002623172868454E-3</v>
      </c>
      <c r="M170" s="268">
        <f t="shared" si="40"/>
        <v>7.99426013664002E-3</v>
      </c>
      <c r="N170" s="268">
        <f t="shared" si="40"/>
        <v>7.9964356807162539E-3</v>
      </c>
      <c r="O170" s="268">
        <f t="shared" si="40"/>
        <v>7.9979098066960252E-3</v>
      </c>
      <c r="P170" s="268">
        <f t="shared" si="40"/>
        <v>7.9987176383786284E-3</v>
      </c>
      <c r="Q170" s="268">
        <f t="shared" si="40"/>
        <v>8.0188423084766331E-3</v>
      </c>
      <c r="R170" s="268">
        <f t="shared" si="40"/>
        <v>8.0217499342716339E-3</v>
      </c>
      <c r="S170" s="268">
        <f t="shared" si="40"/>
        <v>8.038131925903946E-3</v>
      </c>
      <c r="T170" s="268">
        <f t="shared" si="40"/>
        <v>8.0688790768174493E-3</v>
      </c>
      <c r="U170" s="268">
        <f t="shared" si="40"/>
        <v>8.027214524602087E-3</v>
      </c>
      <c r="V170" s="268">
        <f t="shared" si="40"/>
        <v>8.0509697363707316E-3</v>
      </c>
      <c r="W170" s="268">
        <f t="shared" si="40"/>
        <v>8.0356297676579848E-3</v>
      </c>
      <c r="X170" s="268">
        <f t="shared" si="40"/>
        <v>8.1037015466158095E-3</v>
      </c>
      <c r="Y170" s="268">
        <f t="shared" si="40"/>
        <v>8.0202648023114925E-3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0.77469168121111032</v>
      </c>
      <c r="C171" s="269">
        <f t="shared" si="41"/>
        <v>0.77525130348384463</v>
      </c>
      <c r="D171" s="269">
        <f t="shared" si="41"/>
        <v>0.77494607050056274</v>
      </c>
      <c r="E171" s="269">
        <f t="shared" si="41"/>
        <v>0.77610930331894434</v>
      </c>
      <c r="F171" s="269">
        <f t="shared" si="41"/>
        <v>0.77290264624329841</v>
      </c>
      <c r="G171" s="269">
        <f t="shared" si="41"/>
        <v>0.77136503476177687</v>
      </c>
      <c r="H171" s="269">
        <f t="shared" si="41"/>
        <v>0.76442593339360509</v>
      </c>
      <c r="I171" s="269">
        <f t="shared" si="41"/>
        <v>0.7641469787115015</v>
      </c>
      <c r="J171" s="269">
        <f t="shared" si="41"/>
        <v>0.75601937684223874</v>
      </c>
      <c r="K171" s="269">
        <f t="shared" si="41"/>
        <v>0.74871453075035665</v>
      </c>
      <c r="L171" s="269">
        <f t="shared" si="41"/>
        <v>0.75122176362381377</v>
      </c>
      <c r="M171" s="269">
        <f t="shared" si="41"/>
        <v>0.74810424906310191</v>
      </c>
      <c r="N171" s="269">
        <f t="shared" si="41"/>
        <v>0.74803032906340716</v>
      </c>
      <c r="O171" s="269">
        <f t="shared" si="41"/>
        <v>0.74621331600501251</v>
      </c>
      <c r="P171" s="269">
        <f t="shared" si="41"/>
        <v>0.74495871295131677</v>
      </c>
      <c r="Q171" s="269">
        <f t="shared" si="41"/>
        <v>0.73716179740649002</v>
      </c>
      <c r="R171" s="269">
        <f t="shared" si="41"/>
        <v>0.73722538167311225</v>
      </c>
      <c r="S171" s="269">
        <f t="shared" si="41"/>
        <v>0.73463283955009595</v>
      </c>
      <c r="T171" s="269">
        <f t="shared" si="41"/>
        <v>0.73089280559818237</v>
      </c>
      <c r="U171" s="269">
        <f t="shared" si="41"/>
        <v>0.73700991377034508</v>
      </c>
      <c r="V171" s="269">
        <f t="shared" si="41"/>
        <v>0.73297357032484012</v>
      </c>
      <c r="W171" s="269">
        <f t="shared" si="41"/>
        <v>0.73366505412030714</v>
      </c>
      <c r="X171" s="269">
        <f t="shared" si="41"/>
        <v>0.72479340493481081</v>
      </c>
      <c r="Y171" s="269">
        <f t="shared" si="41"/>
        <v>0.73856901951300757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0.70805516772054633</v>
      </c>
      <c r="C172" s="318">
        <f t="shared" si="42"/>
        <v>0.70897853212272766</v>
      </c>
      <c r="D172" s="318">
        <f t="shared" si="42"/>
        <v>0.70851398002717025</v>
      </c>
      <c r="E172" s="318">
        <f t="shared" si="42"/>
        <v>0.71035029564226082</v>
      </c>
      <c r="F172" s="318">
        <f t="shared" si="42"/>
        <v>0.70530825089104987</v>
      </c>
      <c r="G172" s="318">
        <f t="shared" si="42"/>
        <v>0.70289137657604761</v>
      </c>
      <c r="H172" s="318">
        <f t="shared" si="42"/>
        <v>0.69198675438186574</v>
      </c>
      <c r="I172" s="318">
        <f t="shared" si="42"/>
        <v>0.69153286265579161</v>
      </c>
      <c r="J172" s="318">
        <f t="shared" si="42"/>
        <v>0.67877023250314006</v>
      </c>
      <c r="K172" s="318">
        <f t="shared" si="42"/>
        <v>0.66730871836065775</v>
      </c>
      <c r="L172" s="318">
        <f t="shared" si="42"/>
        <v>0.67124227886115473</v>
      </c>
      <c r="M172" s="318">
        <f t="shared" si="42"/>
        <v>0.66634787975721721</v>
      </c>
      <c r="N172" s="318">
        <f t="shared" si="42"/>
        <v>0.66623304469304689</v>
      </c>
      <c r="O172" s="318">
        <f t="shared" si="42"/>
        <v>0.66338300252897198</v>
      </c>
      <c r="P172" s="318">
        <f t="shared" si="42"/>
        <v>0.66141500788748819</v>
      </c>
      <c r="Q172" s="318">
        <f t="shared" si="42"/>
        <v>0.64919254570231588</v>
      </c>
      <c r="R172" s="318">
        <f t="shared" si="42"/>
        <v>0.6492938333590389</v>
      </c>
      <c r="S172" s="318">
        <f t="shared" si="42"/>
        <v>0.64523484647366103</v>
      </c>
      <c r="T172" s="318">
        <f t="shared" si="42"/>
        <v>0.63938303617320513</v>
      </c>
      <c r="U172" s="318">
        <f t="shared" si="42"/>
        <v>0.64895864257285374</v>
      </c>
      <c r="V172" s="318">
        <f t="shared" si="42"/>
        <v>0.64263826417137926</v>
      </c>
      <c r="W172" s="318">
        <f t="shared" si="42"/>
        <v>0.64371511856680552</v>
      </c>
      <c r="X172" s="318">
        <f t="shared" si="42"/>
        <v>0.62983161966648815</v>
      </c>
      <c r="Y172" s="318">
        <f t="shared" si="42"/>
        <v>0.6514011641741716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6.6636513490563959E-2</v>
      </c>
      <c r="C173" s="318">
        <f t="shared" si="43"/>
        <v>6.6272771361116992E-2</v>
      </c>
      <c r="D173" s="318">
        <f t="shared" si="43"/>
        <v>6.6432090473392491E-2</v>
      </c>
      <c r="E173" s="318">
        <f t="shared" si="43"/>
        <v>6.5759007676683467E-2</v>
      </c>
      <c r="F173" s="318">
        <f t="shared" si="43"/>
        <v>6.7594395352248635E-2</v>
      </c>
      <c r="G173" s="318">
        <f t="shared" si="43"/>
        <v>6.847365818572923E-2</v>
      </c>
      <c r="H173" s="318">
        <f t="shared" si="43"/>
        <v>7.2439179011739324E-2</v>
      </c>
      <c r="I173" s="318">
        <f t="shared" si="43"/>
        <v>7.2614116055709887E-2</v>
      </c>
      <c r="J173" s="318">
        <f t="shared" si="43"/>
        <v>7.7249144339098602E-2</v>
      </c>
      <c r="K173" s="318">
        <f t="shared" si="43"/>
        <v>8.1405812389698948E-2</v>
      </c>
      <c r="L173" s="318">
        <f t="shared" si="43"/>
        <v>7.9979484762659023E-2</v>
      </c>
      <c r="M173" s="318">
        <f t="shared" si="43"/>
        <v>8.1756369305884646E-2</v>
      </c>
      <c r="N173" s="318">
        <f t="shared" si="43"/>
        <v>8.179728437036031E-2</v>
      </c>
      <c r="O173" s="318">
        <f t="shared" si="43"/>
        <v>8.2830313476040571E-2</v>
      </c>
      <c r="P173" s="318">
        <f t="shared" si="43"/>
        <v>8.3543705063828605E-2</v>
      </c>
      <c r="Q173" s="318">
        <f t="shared" si="43"/>
        <v>8.7969251704174092E-2</v>
      </c>
      <c r="R173" s="318">
        <f t="shared" si="43"/>
        <v>8.7931548314073391E-2</v>
      </c>
      <c r="S173" s="318">
        <f t="shared" si="43"/>
        <v>8.939799307643502E-2</v>
      </c>
      <c r="T173" s="318">
        <f t="shared" si="43"/>
        <v>9.1509769424977225E-2</v>
      </c>
      <c r="U173" s="318">
        <f t="shared" si="43"/>
        <v>8.8051271197491315E-2</v>
      </c>
      <c r="V173" s="318">
        <f t="shared" si="43"/>
        <v>9.0335306153460915E-2</v>
      </c>
      <c r="W173" s="318">
        <f t="shared" si="43"/>
        <v>8.9949935553501698E-2</v>
      </c>
      <c r="X173" s="318">
        <f t="shared" si="43"/>
        <v>9.4961785268322593E-2</v>
      </c>
      <c r="Y173" s="318">
        <f t="shared" si="43"/>
        <v>8.716785533883592E-2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5.4593974921812033E-2</v>
      </c>
      <c r="C174" s="269">
        <f t="shared" si="44"/>
        <v>5.4295968203680725E-2</v>
      </c>
      <c r="D174" s="269">
        <f t="shared" si="44"/>
        <v>5.4426495195033064E-2</v>
      </c>
      <c r="E174" s="269">
        <f t="shared" si="44"/>
        <v>5.3875051798627907E-2</v>
      </c>
      <c r="F174" s="269">
        <f t="shared" si="44"/>
        <v>5.5378748548095401E-2</v>
      </c>
      <c r="G174" s="269">
        <f t="shared" si="44"/>
        <v>5.6099111162617815E-2</v>
      </c>
      <c r="H174" s="269">
        <f t="shared" si="44"/>
        <v>5.9347983787950684E-2</v>
      </c>
      <c r="I174" s="269">
        <f t="shared" si="44"/>
        <v>5.9491306241229662E-2</v>
      </c>
      <c r="J174" s="269">
        <f t="shared" si="44"/>
        <v>6.3288693058309226E-2</v>
      </c>
      <c r="K174" s="269">
        <f t="shared" si="44"/>
        <v>6.6694168816654659E-2</v>
      </c>
      <c r="L174" s="269">
        <f t="shared" si="44"/>
        <v>6.5525606858323343E-2</v>
      </c>
      <c r="M174" s="269">
        <f t="shared" si="44"/>
        <v>6.6981373150861293E-2</v>
      </c>
      <c r="N174" s="269">
        <f t="shared" si="44"/>
        <v>6.7014894052344592E-2</v>
      </c>
      <c r="O174" s="269">
        <f t="shared" si="44"/>
        <v>6.7861234326389672E-2</v>
      </c>
      <c r="P174" s="269">
        <f t="shared" si="44"/>
        <v>6.844570191649918E-2</v>
      </c>
      <c r="Q174" s="269">
        <f t="shared" si="44"/>
        <v>7.2071464574873345E-2</v>
      </c>
      <c r="R174" s="269">
        <f t="shared" si="44"/>
        <v>7.2040574934557539E-2</v>
      </c>
      <c r="S174" s="269">
        <f t="shared" si="44"/>
        <v>7.3242004066829389E-2</v>
      </c>
      <c r="T174" s="269">
        <f t="shared" si="44"/>
        <v>7.4972140578685093E-2</v>
      </c>
      <c r="U174" s="269">
        <f t="shared" si="44"/>
        <v>7.2138661520312175E-2</v>
      </c>
      <c r="V174" s="269">
        <f t="shared" si="44"/>
        <v>7.4009926095467402E-2</v>
      </c>
      <c r="W174" s="269">
        <f t="shared" si="44"/>
        <v>7.3694199600071481E-2</v>
      </c>
      <c r="X174" s="269">
        <f t="shared" si="44"/>
        <v>7.7800308748197475E-2</v>
      </c>
      <c r="Y174" s="269">
        <f t="shared" si="44"/>
        <v>7.1414896414567344E-2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7.5131288751579747E-2</v>
      </c>
      <c r="C175" s="269">
        <f t="shared" si="45"/>
        <v>7.5121605399647268E-2</v>
      </c>
      <c r="D175" s="269">
        <f t="shared" si="45"/>
        <v>7.5120819286114041E-2</v>
      </c>
      <c r="E175" s="269">
        <f t="shared" si="45"/>
        <v>7.5113578601867459E-2</v>
      </c>
      <c r="F175" s="269">
        <f t="shared" si="45"/>
        <v>7.5130420155593236E-2</v>
      </c>
      <c r="G175" s="269">
        <f t="shared" si="45"/>
        <v>7.5138368969923611E-2</v>
      </c>
      <c r="H175" s="269">
        <f t="shared" si="45"/>
        <v>7.5173851073872269E-2</v>
      </c>
      <c r="I175" s="269">
        <f t="shared" si="45"/>
        <v>7.517768765377246E-2</v>
      </c>
      <c r="J175" s="269">
        <f t="shared" si="45"/>
        <v>7.5217742240398969E-2</v>
      </c>
      <c r="K175" s="269">
        <f t="shared" si="45"/>
        <v>7.5252320190619129E-2</v>
      </c>
      <c r="L175" s="269">
        <f t="shared" si="45"/>
        <v>7.5240507972880205E-2</v>
      </c>
      <c r="M175" s="269">
        <f t="shared" si="45"/>
        <v>7.5255719720867351E-2</v>
      </c>
      <c r="N175" s="269">
        <f t="shared" si="45"/>
        <v>7.5255891434351074E-2</v>
      </c>
      <c r="O175" s="269">
        <f t="shared" si="45"/>
        <v>7.526435205111344E-2</v>
      </c>
      <c r="P175" s="269">
        <f t="shared" si="45"/>
        <v>7.5270211022566411E-2</v>
      </c>
      <c r="Q175" s="269">
        <f t="shared" si="45"/>
        <v>7.5305391012660233E-2</v>
      </c>
      <c r="R175" s="269">
        <f t="shared" si="45"/>
        <v>7.5304853678835285E-2</v>
      </c>
      <c r="S175" s="269">
        <f t="shared" si="45"/>
        <v>7.531576127609646E-2</v>
      </c>
      <c r="T175" s="269">
        <f t="shared" si="45"/>
        <v>7.5330916686241575E-2</v>
      </c>
      <c r="U175" s="269">
        <f t="shared" si="45"/>
        <v>7.5305425693233244E-2</v>
      </c>
      <c r="V175" s="269">
        <f t="shared" si="45"/>
        <v>7.5322550470586933E-2</v>
      </c>
      <c r="W175" s="269">
        <f t="shared" si="45"/>
        <v>7.5320535621271958E-2</v>
      </c>
      <c r="X175" s="269">
        <f t="shared" si="45"/>
        <v>7.535688189060917E-2</v>
      </c>
      <c r="Y175" s="269">
        <f t="shared" si="45"/>
        <v>7.5298629462921388E-2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5.9211436157230131E-2</v>
      </c>
      <c r="C176" s="318">
        <f t="shared" si="46"/>
        <v>5.928865292626468E-2</v>
      </c>
      <c r="D176" s="318">
        <f t="shared" si="46"/>
        <v>5.9249804545514435E-2</v>
      </c>
      <c r="E176" s="318">
        <f t="shared" si="46"/>
        <v>5.9403367275884036E-2</v>
      </c>
      <c r="F176" s="318">
        <f t="shared" si="46"/>
        <v>5.8981723985221585E-2</v>
      </c>
      <c r="G176" s="318">
        <f t="shared" si="46"/>
        <v>5.8779611768932712E-2</v>
      </c>
      <c r="H176" s="318">
        <f t="shared" si="46"/>
        <v>5.7867707767231602E-2</v>
      </c>
      <c r="I176" s="318">
        <f t="shared" si="46"/>
        <v>5.7829750864738731E-2</v>
      </c>
      <c r="J176" s="318">
        <f t="shared" si="46"/>
        <v>5.676247010056483E-2</v>
      </c>
      <c r="K176" s="318">
        <f t="shared" si="46"/>
        <v>5.5803995755836042E-2</v>
      </c>
      <c r="L176" s="318">
        <f t="shared" si="46"/>
        <v>5.613294154574619E-2</v>
      </c>
      <c r="M176" s="318">
        <f t="shared" si="46"/>
        <v>5.5723645189639084E-2</v>
      </c>
      <c r="N176" s="318">
        <f t="shared" si="46"/>
        <v>5.5714042055051961E-2</v>
      </c>
      <c r="O176" s="318">
        <f t="shared" si="46"/>
        <v>5.5475705979931123E-2</v>
      </c>
      <c r="P176" s="318">
        <f t="shared" si="46"/>
        <v>5.5311131530955467E-2</v>
      </c>
      <c r="Q176" s="318">
        <f t="shared" si="46"/>
        <v>5.4289022559289669E-2</v>
      </c>
      <c r="R176" s="318">
        <f t="shared" si="46"/>
        <v>5.4297492785753645E-2</v>
      </c>
      <c r="S176" s="318">
        <f t="shared" si="46"/>
        <v>5.3958058157234076E-2</v>
      </c>
      <c r="T176" s="318">
        <f t="shared" si="46"/>
        <v>5.3468697853396245E-2</v>
      </c>
      <c r="U176" s="318">
        <f t="shared" si="46"/>
        <v>5.4269462303467068E-2</v>
      </c>
      <c r="V176" s="318">
        <f t="shared" si="46"/>
        <v>5.3740917778591642E-2</v>
      </c>
      <c r="W176" s="318">
        <f t="shared" si="46"/>
        <v>5.3830970218277534E-2</v>
      </c>
      <c r="X176" s="318">
        <f t="shared" si="46"/>
        <v>5.2669956294148425E-2</v>
      </c>
      <c r="Y176" s="318">
        <f t="shared" si="46"/>
        <v>5.4473719285765089E-2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1.591985259434962E-2</v>
      </c>
      <c r="C177" s="318">
        <f t="shared" si="47"/>
        <v>1.5832952473382591E-2</v>
      </c>
      <c r="D177" s="318">
        <f t="shared" si="47"/>
        <v>1.5871014740599609E-2</v>
      </c>
      <c r="E177" s="318">
        <f t="shared" si="47"/>
        <v>1.5710211325983429E-2</v>
      </c>
      <c r="F177" s="318">
        <f t="shared" si="47"/>
        <v>1.6148696170371644E-2</v>
      </c>
      <c r="G177" s="318">
        <f t="shared" si="47"/>
        <v>1.6358757200990903E-2</v>
      </c>
      <c r="H177" s="318">
        <f t="shared" si="47"/>
        <v>1.7306143306640674E-2</v>
      </c>
      <c r="I177" s="318">
        <f t="shared" si="47"/>
        <v>1.7347936789033729E-2</v>
      </c>
      <c r="J177" s="318">
        <f t="shared" si="47"/>
        <v>1.8455272139834129E-2</v>
      </c>
      <c r="K177" s="318">
        <f t="shared" si="47"/>
        <v>1.9448324434783081E-2</v>
      </c>
      <c r="L177" s="318">
        <f t="shared" si="47"/>
        <v>1.9107566427134015E-2</v>
      </c>
      <c r="M177" s="318">
        <f t="shared" si="47"/>
        <v>1.9532074531228263E-2</v>
      </c>
      <c r="N177" s="318">
        <f t="shared" si="47"/>
        <v>1.9541849379299113E-2</v>
      </c>
      <c r="O177" s="318">
        <f t="shared" si="47"/>
        <v>1.9788646071182324E-2</v>
      </c>
      <c r="P177" s="318">
        <f t="shared" si="47"/>
        <v>1.9959079491610941E-2</v>
      </c>
      <c r="Q177" s="318">
        <f t="shared" si="47"/>
        <v>2.1016368453370564E-2</v>
      </c>
      <c r="R177" s="318">
        <f t="shared" si="47"/>
        <v>2.1007360893081639E-2</v>
      </c>
      <c r="S177" s="318">
        <f t="shared" si="47"/>
        <v>2.1357703118862384E-2</v>
      </c>
      <c r="T177" s="318">
        <f t="shared" si="47"/>
        <v>2.1862218832845323E-2</v>
      </c>
      <c r="U177" s="318">
        <f t="shared" si="47"/>
        <v>2.1035963389766186E-2</v>
      </c>
      <c r="V177" s="318">
        <f t="shared" si="47"/>
        <v>2.1581632691995294E-2</v>
      </c>
      <c r="W177" s="318">
        <f t="shared" si="47"/>
        <v>2.1489565402994425E-2</v>
      </c>
      <c r="X177" s="318">
        <f t="shared" si="47"/>
        <v>2.2686925596460746E-2</v>
      </c>
      <c r="Y177" s="318">
        <f t="shared" si="47"/>
        <v>2.0824910177156306E-2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4.8714623776386211E-2</v>
      </c>
      <c r="C178" s="319">
        <f t="shared" si="48"/>
        <v>4.8448710089438275E-2</v>
      </c>
      <c r="D178" s="319">
        <f t="shared" si="48"/>
        <v>4.8565180327875761E-2</v>
      </c>
      <c r="E178" s="319">
        <f t="shared" si="48"/>
        <v>4.8073123143391128E-2</v>
      </c>
      <c r="F178" s="319">
        <f t="shared" si="48"/>
        <v>4.9414883319839065E-2</v>
      </c>
      <c r="G178" s="319">
        <f t="shared" si="48"/>
        <v>5.0057668422028308E-2</v>
      </c>
      <c r="H178" s="319">
        <f t="shared" si="48"/>
        <v>5.2956662456940723E-2</v>
      </c>
      <c r="I178" s="319">
        <f t="shared" si="48"/>
        <v>5.3084550184481938E-2</v>
      </c>
      <c r="J178" s="319">
        <f t="shared" si="48"/>
        <v>5.6472987652029849E-2</v>
      </c>
      <c r="K178" s="319">
        <f t="shared" si="48"/>
        <v>5.951171986716889E-2</v>
      </c>
      <c r="L178" s="319">
        <f t="shared" si="48"/>
        <v>5.8469003042811676E-2</v>
      </c>
      <c r="M178" s="319">
        <f t="shared" si="48"/>
        <v>5.9767994503845553E-2</v>
      </c>
      <c r="N178" s="319">
        <f t="shared" si="48"/>
        <v>5.9797905462092231E-2</v>
      </c>
      <c r="O178" s="319">
        <f t="shared" si="48"/>
        <v>6.055310139893242E-2</v>
      </c>
      <c r="P178" s="319">
        <f t="shared" si="48"/>
        <v>6.1074626325491703E-2</v>
      </c>
      <c r="Q178" s="319">
        <f t="shared" si="48"/>
        <v>6.4309922236040915E-2</v>
      </c>
      <c r="R178" s="319">
        <f t="shared" si="48"/>
        <v>6.4282359172374501E-2</v>
      </c>
      <c r="S178" s="319">
        <f t="shared" si="48"/>
        <v>6.5354403628863272E-2</v>
      </c>
      <c r="T178" s="319">
        <f t="shared" si="48"/>
        <v>6.6898217747134517E-2</v>
      </c>
      <c r="U178" s="319">
        <f t="shared" si="48"/>
        <v>6.4369882587355584E-2</v>
      </c>
      <c r="V178" s="319">
        <f t="shared" si="48"/>
        <v>6.6039626362109471E-2</v>
      </c>
      <c r="W178" s="319">
        <f t="shared" si="48"/>
        <v>6.5757901181602393E-2</v>
      </c>
      <c r="X178" s="319">
        <f t="shared" si="48"/>
        <v>6.9421813959930162E-2</v>
      </c>
      <c r="Y178" s="319">
        <f t="shared" si="48"/>
        <v>6.3724061416075603E-2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98.999999999999943</v>
      </c>
      <c r="C183" s="320">
        <f t="shared" si="49"/>
        <v>103.80812242148654</v>
      </c>
      <c r="D183" s="320">
        <f t="shared" si="49"/>
        <v>98.956570312495757</v>
      </c>
      <c r="E183" s="320">
        <f t="shared" si="49"/>
        <v>95.290733810743873</v>
      </c>
      <c r="F183" s="320">
        <f t="shared" si="49"/>
        <v>91.569980998830204</v>
      </c>
      <c r="G183" s="320">
        <f t="shared" si="49"/>
        <v>91.589296447084976</v>
      </c>
      <c r="H183" s="320">
        <f t="shared" si="49"/>
        <v>82.979137388801817</v>
      </c>
      <c r="I183" s="320">
        <f t="shared" si="49"/>
        <v>81.33539481035902</v>
      </c>
      <c r="J183" s="320">
        <f t="shared" si="49"/>
        <v>72.454209949822896</v>
      </c>
      <c r="K183" s="320">
        <f t="shared" si="49"/>
        <v>81.522541617272807</v>
      </c>
      <c r="L183" s="320">
        <f t="shared" si="49"/>
        <v>80.774506438547476</v>
      </c>
      <c r="M183" s="320">
        <f t="shared" si="49"/>
        <v>77.735375393045928</v>
      </c>
      <c r="N183" s="320">
        <f t="shared" si="49"/>
        <v>76.138065680365543</v>
      </c>
      <c r="O183" s="320">
        <f t="shared" si="49"/>
        <v>73.286298490648846</v>
      </c>
      <c r="P183" s="320">
        <f t="shared" si="49"/>
        <v>74.796569457879968</v>
      </c>
      <c r="Q183" s="320">
        <f t="shared" si="49"/>
        <v>71.908463483108591</v>
      </c>
      <c r="R183" s="320">
        <f t="shared" si="49"/>
        <v>75.844174066590696</v>
      </c>
      <c r="S183" s="320">
        <f t="shared" si="49"/>
        <v>76.318178644795992</v>
      </c>
      <c r="T183" s="320">
        <f t="shared" si="49"/>
        <v>77.480788910819555</v>
      </c>
      <c r="U183" s="320">
        <f t="shared" si="49"/>
        <v>77.719637912299504</v>
      </c>
      <c r="V183" s="320">
        <f t="shared" si="49"/>
        <v>72.631076632848533</v>
      </c>
      <c r="W183" s="320">
        <f t="shared" si="49"/>
        <v>73.670121415934261</v>
      </c>
      <c r="X183" s="320">
        <f t="shared" si="49"/>
        <v>69.640221994649096</v>
      </c>
      <c r="Y183" s="320">
        <f t="shared" si="49"/>
        <v>69.178431686601343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0.47758281665742869</v>
      </c>
      <c r="C184" s="273">
        <f>IF(C$6=0,0,C$6/NMM!C$9*1000)</f>
        <v>0.50077753028257244</v>
      </c>
      <c r="D184" s="273">
        <f>IF(D$6=0,0,D$6/NMM!D$9*1000)</f>
        <v>0.47737330885456714</v>
      </c>
      <c r="E184" s="273">
        <f>IF(E$6=0,0,E$6/NMM!E$9*1000)</f>
        <v>0.45968906115847391</v>
      </c>
      <c r="F184" s="273">
        <f>IF(F$6=0,0,F$6/NMM!F$9*1000)</f>
        <v>0.4417398934009098</v>
      </c>
      <c r="G184" s="273">
        <f>IF(G$6=0,0,G$6/NMM!G$9*1000)</f>
        <v>0.44183307245326137</v>
      </c>
      <c r="H184" s="273">
        <f>IF(H$6=0,0,H$6/NMM!H$9*1000)</f>
        <v>0.4002970723025136</v>
      </c>
      <c r="I184" s="273">
        <f>IF(I$6=0,0,I$6/NMM!I$9*1000)</f>
        <v>0.39236754492401016</v>
      </c>
      <c r="J184" s="273">
        <f>IF(J$6=0,0,J$6/NMM!J$9*1000)</f>
        <v>0.34952409764168008</v>
      </c>
      <c r="K184" s="273">
        <f>IF(K$6=0,0,K$6/NMM!K$9*1000)</f>
        <v>0.39327035400656535</v>
      </c>
      <c r="L184" s="273">
        <f>IF(L$6=0,0,L$6/NMM!L$9*1000)</f>
        <v>0.38966178079834873</v>
      </c>
      <c r="M184" s="273">
        <f>IF(M$6=0,0,M$6/NMM!M$9*1000)</f>
        <v>0.37500080337508901</v>
      </c>
      <c r="N184" s="273">
        <f>IF(N$6=0,0,N$6/NMM!N$9*1000)</f>
        <v>0.36729527133814144</v>
      </c>
      <c r="O184" s="273">
        <f>IF(O$6=0,0,O$6/NMM!O$9*1000)</f>
        <v>0.35353815005616673</v>
      </c>
      <c r="P184" s="273">
        <f>IF(P$6=0,0,P$6/NMM!P$9*1000)</f>
        <v>0.36082380119198398</v>
      </c>
      <c r="Q184" s="273">
        <f>IF(Q$6=0,0,Q$6/NMM!Q$9*1000)</f>
        <v>0.34689137910880352</v>
      </c>
      <c r="R184" s="273">
        <f>IF(R$6=0,0,R$6/NMM!R$9*1000)</f>
        <v>0.36587751795737516</v>
      </c>
      <c r="S184" s="273">
        <f>IF(S$6=0,0,S$6/NMM!S$9*1000)</f>
        <v>0.36816414868027081</v>
      </c>
      <c r="T184" s="273">
        <f>IF(T$6=0,0,T$6/NMM!T$9*1000)</f>
        <v>0.37377266065524856</v>
      </c>
      <c r="U184" s="273">
        <f>IF(U$6=0,0,U$6/NMM!U$9*1000)</f>
        <v>0.37492488468435065</v>
      </c>
      <c r="V184" s="273">
        <f>IF(V$6=0,0,V$6/NMM!V$9*1000)</f>
        <v>0.35037731469876765</v>
      </c>
      <c r="W184" s="273">
        <f>IF(W$6=0,0,W$6/NMM!W$9*1000)</f>
        <v>0.35538973827594111</v>
      </c>
      <c r="X184" s="273">
        <f>IF(X$6=0,0,X$6/NMM!X$9*1000)</f>
        <v>0.33594922598852078</v>
      </c>
      <c r="Y184" s="273">
        <f>IF(Y$6=0,0,Y$6/NMM!Y$9*1000)</f>
        <v>0.33372151774574926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0.19095712054177927</v>
      </c>
      <c r="C185" s="274">
        <f>IF(C$7=0,0,C$7/NMM!C$9*1000)</f>
        <v>0.20023131461067023</v>
      </c>
      <c r="D185" s="274">
        <f>IF(D$7=0,0,D$7/NMM!D$9*1000)</f>
        <v>0.19087335076328188</v>
      </c>
      <c r="E185" s="274">
        <f>IF(E$7=0,0,E$7/NMM!E$9*1000)</f>
        <v>0.18380246608902071</v>
      </c>
      <c r="F185" s="274">
        <f>IF(F$7=0,0,F$7/NMM!F$9*1000)</f>
        <v>0.176625655551542</v>
      </c>
      <c r="G185" s="274">
        <f>IF(G$7=0,0,G$7/NMM!G$9*1000)</f>
        <v>0.17666291234326745</v>
      </c>
      <c r="H185" s="274">
        <f>IF(H$7=0,0,H$7/NMM!H$9*1000)</f>
        <v>0.16005512263441146</v>
      </c>
      <c r="I185" s="274">
        <f>IF(I$7=0,0,I$7/NMM!I$9*1000)</f>
        <v>0.15688457364763261</v>
      </c>
      <c r="J185" s="274">
        <f>IF(J$7=0,0,J$7/NMM!J$9*1000)</f>
        <v>0.13975401316311309</v>
      </c>
      <c r="K185" s="274">
        <f>IF(K$7=0,0,K$7/NMM!K$9*1000)</f>
        <v>0.15724555360082748</v>
      </c>
      <c r="L185" s="274">
        <f>IF(L$7=0,0,L$7/NMM!L$9*1000)</f>
        <v>0.15580269861302015</v>
      </c>
      <c r="M185" s="274">
        <f>IF(M$7=0,0,M$7/NMM!M$9*1000)</f>
        <v>0.14994064090192399</v>
      </c>
      <c r="N185" s="274">
        <f>IF(N$7=0,0,N$7/NMM!N$9*1000)</f>
        <v>0.14685965440346418</v>
      </c>
      <c r="O185" s="274">
        <f>IF(O$7=0,0,O$7/NMM!O$9*1000)</f>
        <v>0.14135899530241811</v>
      </c>
      <c r="P185" s="274">
        <f>IF(P$7=0,0,P$7/NMM!P$9*1000)</f>
        <v>0.14427209626343013</v>
      </c>
      <c r="Q185" s="274">
        <f>IF(Q$7=0,0,Q$7/NMM!Q$9*1000)</f>
        <v>0.13870134474058957</v>
      </c>
      <c r="R185" s="274">
        <f>IF(R$7=0,0,R$7/NMM!R$9*1000)</f>
        <v>0.14629277868309312</v>
      </c>
      <c r="S185" s="274">
        <f>IF(S$7=0,0,S$7/NMM!S$9*1000)</f>
        <v>0.1472070670606411</v>
      </c>
      <c r="T185" s="274">
        <f>IF(T$7=0,0,T$7/NMM!T$9*1000)</f>
        <v>0.14944957926985666</v>
      </c>
      <c r="U185" s="274">
        <f>IF(U$7=0,0,U$7/NMM!U$9*1000)</f>
        <v>0.14991028550789995</v>
      </c>
      <c r="V185" s="274">
        <f>IF(V$7=0,0,V$7/NMM!V$9*1000)</f>
        <v>0.14009516419856882</v>
      </c>
      <c r="W185" s="274">
        <f>IF(W$7=0,0,W$7/NMM!W$9*1000)</f>
        <v>0.14209933591465329</v>
      </c>
      <c r="X185" s="274">
        <f>IF(X$7=0,0,X$7/NMM!X$9*1000)</f>
        <v>0.13432622490901658</v>
      </c>
      <c r="Y185" s="274">
        <f>IF(Y$7=0,0,Y$7/NMM!Y$9*1000)</f>
        <v>0.13343549614615161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0.60424942082106536</v>
      </c>
      <c r="C186" s="274">
        <f>IF(C$8=0,0,C$8/NMM!C$9*1000)</f>
        <v>0.62570224099655269</v>
      </c>
      <c r="D186" s="274">
        <f>IF(D$8=0,0,D$8/NMM!D$9*1000)</f>
        <v>0.59940491645444538</v>
      </c>
      <c r="E186" s="274">
        <f>IF(E$8=0,0,E$8/NMM!E$9*1000)</f>
        <v>0.56503886902355283</v>
      </c>
      <c r="F186" s="274">
        <f>IF(F$8=0,0,F$8/NMM!F$9*1000)</f>
        <v>0.56096264488246095</v>
      </c>
      <c r="G186" s="274">
        <f>IF(G$8=0,0,G$8/NMM!G$9*1000)</f>
        <v>0.56530244401977714</v>
      </c>
      <c r="H186" s="274">
        <f>IF(H$8=0,0,H$8/NMM!H$9*1000)</f>
        <v>0.54848253023903404</v>
      </c>
      <c r="I186" s="274">
        <f>IF(I$8=0,0,I$8/NMM!I$9*1000)</f>
        <v>0.54260960431528293</v>
      </c>
      <c r="J186" s="274">
        <f>IF(J$8=0,0,J$8/NMM!J$9*1000)</f>
        <v>0.51983703313974605</v>
      </c>
      <c r="K186" s="274">
        <f>IF(K$8=0,0,K$8/NMM!K$9*1000)</f>
        <v>0.61526476044672174</v>
      </c>
      <c r="L186" s="274">
        <f>IF(L$8=0,0,L$8/NMM!L$9*1000)</f>
        <v>0.59137756916278783</v>
      </c>
      <c r="M186" s="274">
        <f>IF(M$8=0,0,M$8/NMM!M$9*1000)</f>
        <v>0.58692425110058588</v>
      </c>
      <c r="N186" s="274">
        <f>IF(N$8=0,0,N$8/NMM!N$9*1000)</f>
        <v>0.56907437749467915</v>
      </c>
      <c r="O186" s="274">
        <f>IF(O$8=0,0,O$8/NMM!O$9*1000)</f>
        <v>0.55395832574248893</v>
      </c>
      <c r="P186" s="274">
        <f>IF(P$8=0,0,P$8/NMM!P$9*1000)</f>
        <v>0.56598086008613946</v>
      </c>
      <c r="Q186" s="274">
        <f>IF(Q$8=0,0,Q$8/NMM!Q$9*1000)</f>
        <v>0.57953737039575992</v>
      </c>
      <c r="R186" s="274">
        <f>IF(R$8=0,0,R$8/NMM!R$9*1000)</f>
        <v>0.59917759387864444</v>
      </c>
      <c r="S186" s="274">
        <f>IF(S$8=0,0,S$8/NMM!S$9*1000)</f>
        <v>0.61390926788249522</v>
      </c>
      <c r="T186" s="274">
        <f>IF(T$8=0,0,T$8/NMM!T$9*1000)</f>
        <v>0.63843037909635136</v>
      </c>
      <c r="U186" s="274">
        <f>IF(U$8=0,0,U$8/NMM!U$9*1000)</f>
        <v>0.60270033455820127</v>
      </c>
      <c r="V186" s="274">
        <f>IF(V$8=0,0,V$8/NMM!V$9*1000)</f>
        <v>0.57701982016439624</v>
      </c>
      <c r="W186" s="274">
        <f>IF(W$8=0,0,W$8/NMM!W$9*1000)</f>
        <v>0.58951757743325339</v>
      </c>
      <c r="X186" s="274">
        <f>IF(X$8=0,0,X$8/NMM!X$9*1000)</f>
        <v>0.58925206423910836</v>
      </c>
      <c r="Y186" s="274">
        <f>IF(Y$8=0,0,Y$8/NMM!Y$9*1000)</f>
        <v>0.51444253662332728</v>
      </c>
      <c r="DA186" s="77"/>
    </row>
    <row r="187" spans="1:105" ht="12" customHeight="1" x14ac:dyDescent="0.25">
      <c r="A187" s="173" t="s">
        <v>94</v>
      </c>
      <c r="B187" s="274">
        <f>IF(B$9=0,0,B$9/NMM!B$9*1000)</f>
        <v>9.5288544967909145E-2</v>
      </c>
      <c r="C187" s="274">
        <f>IF(C$9=0,0,C$9/NMM!C$9*1000)</f>
        <v>9.9916413549438657E-2</v>
      </c>
      <c r="D187" s="274">
        <f>IF(D$9=0,0,D$9/NMM!D$9*1000)</f>
        <v>9.5246743435278947E-2</v>
      </c>
      <c r="E187" s="274">
        <f>IF(E$9=0,0,E$9/NMM!E$9*1000)</f>
        <v>9.1718337108588302E-2</v>
      </c>
      <c r="F187" s="274">
        <f>IF(F$9=0,0,F$9/NMM!F$9*1000)</f>
        <v>8.8137073253716364E-2</v>
      </c>
      <c r="G187" s="274">
        <f>IF(G$9=0,0,G$9/NMM!G$9*1000)</f>
        <v>8.8155664576541157E-2</v>
      </c>
      <c r="H187" s="274">
        <f>IF(H$9=0,0,H$9/NMM!H$9*1000)</f>
        <v>7.9868295600720923E-2</v>
      </c>
      <c r="I187" s="274">
        <f>IF(I$9=0,0,I$9/NMM!I$9*1000)</f>
        <v>7.8286176018887738E-2</v>
      </c>
      <c r="J187" s="274">
        <f>IF(J$9=0,0,J$9/NMM!J$9*1000)</f>
        <v>6.9737941847659274E-2</v>
      </c>
      <c r="K187" s="274">
        <f>IF(K$9=0,0,K$9/NMM!K$9*1000)</f>
        <v>7.8466306795917304E-2</v>
      </c>
      <c r="L187" s="274">
        <f>IF(L$9=0,0,L$9/NMM!L$9*1000)</f>
        <v>7.7746315040711875E-2</v>
      </c>
      <c r="M187" s="274">
        <f>IF(M$9=0,0,M$9/NMM!M$9*1000)</f>
        <v>7.4821119330683111E-2</v>
      </c>
      <c r="N187" s="274">
        <f>IF(N$9=0,0,N$9/NMM!N$9*1000)</f>
        <v>7.3283691872251214E-2</v>
      </c>
      <c r="O187" s="274">
        <f>IF(O$9=0,0,O$9/NMM!O$9*1000)</f>
        <v>7.0538835851087625E-2</v>
      </c>
      <c r="P187" s="274">
        <f>IF(P$9=0,0,P$9/NMM!P$9*1000)</f>
        <v>7.1992487598306565E-2</v>
      </c>
      <c r="Q187" s="274">
        <f>IF(Q$9=0,0,Q$9/NMM!Q$9*1000)</f>
        <v>6.921265511296544E-2</v>
      </c>
      <c r="R187" s="274">
        <f>IF(R$9=0,0,R$9/NMM!R$9*1000)</f>
        <v>7.3000818091904465E-2</v>
      </c>
      <c r="S187" s="274">
        <f>IF(S$9=0,0,S$9/NMM!S$9*1000)</f>
        <v>7.345705250165277E-2</v>
      </c>
      <c r="T187" s="274">
        <f>IF(T$9=0,0,T$9/NMM!T$9*1000)</f>
        <v>7.4576077154321754E-2</v>
      </c>
      <c r="U187" s="274">
        <f>IF(U$9=0,0,U$9/NMM!U$9*1000)</f>
        <v>7.4805971839349589E-2</v>
      </c>
      <c r="V187" s="274">
        <f>IF(V$9=0,0,V$9/NMM!V$9*1000)</f>
        <v>6.9908177896939039E-2</v>
      </c>
      <c r="W187" s="274">
        <f>IF(W$9=0,0,W$9/NMM!W$9*1000)</f>
        <v>7.0908269468018995E-2</v>
      </c>
      <c r="X187" s="274">
        <f>IF(X$9=0,0,X$9/NMM!X$9*1000)</f>
        <v>6.7029448738529035E-2</v>
      </c>
      <c r="Y187" s="274">
        <f>IF(Y$9=0,0,Y$9/NMM!Y$9*1000)</f>
        <v>6.6584970692705636E-2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0.38175898760478066</v>
      </c>
      <c r="C188" s="275">
        <f>IF(C$10=0,0,C$10/NMM!C$9*1000)</f>
        <v>0.40178348456070145</v>
      </c>
      <c r="D188" s="275">
        <f>IF(D$10=0,0,D$10/NMM!D$9*1000)</f>
        <v>0.38527457383716646</v>
      </c>
      <c r="E188" s="275">
        <f>IF(E$10=0,0,E$10/NMM!E$9*1000)</f>
        <v>0.3678743128535707</v>
      </c>
      <c r="F188" s="275">
        <f>IF(F$10=0,0,F$10/NMM!F$9*1000)</f>
        <v>0.35439172219111381</v>
      </c>
      <c r="G188" s="275">
        <f>IF(G$10=0,0,G$10/NMM!G$9*1000)</f>
        <v>0.35218025875198911</v>
      </c>
      <c r="H188" s="275">
        <f>IF(H$10=0,0,H$10/NMM!H$9*1000)</f>
        <v>0.32166700317433045</v>
      </c>
      <c r="I188" s="275">
        <f>IF(I$10=0,0,I$10/NMM!I$9*1000)</f>
        <v>0.31623800688202069</v>
      </c>
      <c r="J188" s="275">
        <f>IF(J$10=0,0,J$10/NMM!J$9*1000)</f>
        <v>0.2840595586751693</v>
      </c>
      <c r="K188" s="275">
        <f>IF(K$10=0,0,K$10/NMM!K$9*1000)</f>
        <v>0.3189984563623699</v>
      </c>
      <c r="L188" s="275">
        <f>IF(L$10=0,0,L$10/NMM!L$9*1000)</f>
        <v>0.31206816708257024</v>
      </c>
      <c r="M188" s="275">
        <f>IF(M$10=0,0,M$10/NMM!M$9*1000)</f>
        <v>0.30275946648126068</v>
      </c>
      <c r="N188" s="275">
        <f>IF(N$10=0,0,N$10/NMM!N$9*1000)</f>
        <v>0.29348478555452268</v>
      </c>
      <c r="O188" s="275">
        <f>IF(O$10=0,0,O$10/NMM!O$9*1000)</f>
        <v>0.2821780893705132</v>
      </c>
      <c r="P188" s="275">
        <f>IF(P$10=0,0,P$10/NMM!P$9*1000)</f>
        <v>0.28586920660872833</v>
      </c>
      <c r="Q188" s="275">
        <f>IF(Q$10=0,0,Q$10/NMM!Q$9*1000)</f>
        <v>0.27868989279929052</v>
      </c>
      <c r="R188" s="275">
        <f>IF(R$10=0,0,R$10/NMM!R$9*1000)</f>
        <v>0.28836261878061054</v>
      </c>
      <c r="S188" s="275">
        <f>IF(S$10=0,0,S$10/NMM!S$9*1000)</f>
        <v>0.29119944807455234</v>
      </c>
      <c r="T188" s="275">
        <f>IF(T$10=0,0,T$10/NMM!T$9*1000)</f>
        <v>0.29697390352899306</v>
      </c>
      <c r="U188" s="275">
        <f>IF(U$10=0,0,U$10/NMM!U$9*1000)</f>
        <v>0.28986092183547263</v>
      </c>
      <c r="V188" s="275">
        <f>IF(V$10=0,0,V$10/NMM!V$9*1000)</f>
        <v>0.27129413293141647</v>
      </c>
      <c r="W188" s="275">
        <f>IF(W$10=0,0,W$10/NMM!W$9*1000)</f>
        <v>0.27782723611315124</v>
      </c>
      <c r="X188" s="275">
        <f>IF(X$10=0,0,X$10/NMM!X$9*1000)</f>
        <v>0.2652739945047824</v>
      </c>
      <c r="Y188" s="275">
        <f>IF(Y$10=0,0,Y$10/NMM!Y$9*1000)</f>
        <v>0.24970556134908697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2.394260065973421</v>
      </c>
      <c r="C189" s="276">
        <f>IF(C$16=0,0,C$16/NMM!C$9*1000)</f>
        <v>2.4792640872911149</v>
      </c>
      <c r="D189" s="276">
        <f>IF(D$16=0,0,D$16/NMM!D$9*1000)</f>
        <v>2.375064344894084</v>
      </c>
      <c r="E189" s="276">
        <f>IF(E$16=0,0,E$16/NMM!E$9*1000)</f>
        <v>2.2388933331331957</v>
      </c>
      <c r="F189" s="276">
        <f>IF(F$16=0,0,F$16/NMM!F$9*1000)</f>
        <v>2.2227418229377673</v>
      </c>
      <c r="G189" s="276">
        <f>IF(G$16=0,0,G$16/NMM!G$9*1000)</f>
        <v>2.2399377149167834</v>
      </c>
      <c r="H189" s="276">
        <f>IF(H$16=0,0,H$16/NMM!H$9*1000)</f>
        <v>2.1732909851216147</v>
      </c>
      <c r="I189" s="276">
        <f>IF(I$16=0,0,I$16/NMM!I$9*1000)</f>
        <v>2.1500202768261043</v>
      </c>
      <c r="J189" s="276">
        <f>IF(J$16=0,0,J$16/NMM!J$9*1000)</f>
        <v>2.0597869131084567</v>
      </c>
      <c r="K189" s="276">
        <f>IF(K$16=0,0,K$16/NMM!K$9*1000)</f>
        <v>2.4379069225033061</v>
      </c>
      <c r="L189" s="276">
        <f>IF(L$16=0,0,L$16/NMM!L$9*1000)</f>
        <v>2.3432570209747658</v>
      </c>
      <c r="M189" s="276">
        <f>IF(M$16=0,0,M$16/NMM!M$9*1000)</f>
        <v>2.325611324959171</v>
      </c>
      <c r="N189" s="276">
        <f>IF(N$16=0,0,N$16/NMM!N$9*1000)</f>
        <v>2.2548835127599896</v>
      </c>
      <c r="O189" s="276">
        <f>IF(O$16=0,0,O$16/NMM!O$9*1000)</f>
        <v>2.1949881155641133</v>
      </c>
      <c r="P189" s="276">
        <f>IF(P$16=0,0,P$16/NMM!P$9*1000)</f>
        <v>2.2426258507094476</v>
      </c>
      <c r="Q189" s="276">
        <f>IF(Q$16=0,0,Q$16/NMM!Q$9*1000)</f>
        <v>2.2963417669351962</v>
      </c>
      <c r="R189" s="276">
        <f>IF(R$16=0,0,R$16/NMM!R$9*1000)</f>
        <v>2.3741636086309104</v>
      </c>
      <c r="S189" s="276">
        <f>IF(S$16=0,0,S$16/NMM!S$9*1000)</f>
        <v>2.4325359587846451</v>
      </c>
      <c r="T189" s="276">
        <f>IF(T$16=0,0,T$16/NMM!T$9*1000)</f>
        <v>2.5296976859284679</v>
      </c>
      <c r="U189" s="276">
        <f>IF(U$16=0,0,U$16/NMM!U$9*1000)</f>
        <v>2.3881220122986919</v>
      </c>
      <c r="V189" s="276">
        <f>IF(V$16=0,0,V$16/NMM!V$9*1000)</f>
        <v>2.2863663002233774</v>
      </c>
      <c r="W189" s="276">
        <f>IF(W$16=0,0,W$16/NMM!W$9*1000)</f>
        <v>2.3358870446576776</v>
      </c>
      <c r="X189" s="276">
        <f>IF(X$16=0,0,X$16/NMM!X$9*1000)</f>
        <v>2.334834983015869</v>
      </c>
      <c r="Y189" s="276">
        <f>IF(Y$16=0,0,Y$16/NMM!Y$9*1000)</f>
        <v>2.0384119193720229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34.771244210245108</v>
      </c>
      <c r="C190" s="276">
        <f>IF(C$17=0,0,C$17/NMM!C$9*1000)</f>
        <v>36.278696957369803</v>
      </c>
      <c r="D190" s="276">
        <f>IF(D$17=0,0,D$17/NMM!D$9*1000)</f>
        <v>34.655600765873928</v>
      </c>
      <c r="E190" s="276">
        <f>IF(E$17=0,0,E$17/NMM!E$9*1000)</f>
        <v>33.453489665760479</v>
      </c>
      <c r="F190" s="276">
        <f>IF(F$17=0,0,F$17/NMM!F$9*1000)</f>
        <v>32.019099334600277</v>
      </c>
      <c r="G190" s="276">
        <f>IF(G$17=0,0,G$17/NMM!G$9*1000)</f>
        <v>32.09108604985547</v>
      </c>
      <c r="H190" s="276">
        <f>IF(H$17=0,0,H$17/NMM!H$9*1000)</f>
        <v>28.925062392703833</v>
      </c>
      <c r="I190" s="276">
        <f>IF(I$17=0,0,I$17/NMM!I$9*1000)</f>
        <v>28.372397550036045</v>
      </c>
      <c r="J190" s="276">
        <f>IF(J$17=0,0,J$17/NMM!J$9*1000)</f>
        <v>25.133690007592485</v>
      </c>
      <c r="K190" s="276">
        <f>IF(K$17=0,0,K$17/NMM!K$9*1000)</f>
        <v>28.201130932177719</v>
      </c>
      <c r="L190" s="276">
        <f>IF(L$17=0,0,L$17/NMM!L$9*1000)</f>
        <v>27.876654686721221</v>
      </c>
      <c r="M190" s="276">
        <f>IF(M$17=0,0,M$17/NMM!M$9*1000)</f>
        <v>26.764551187750229</v>
      </c>
      <c r="N190" s="276">
        <f>IF(N$17=0,0,N$17/NMM!N$9*1000)</f>
        <v>26.19447703326362</v>
      </c>
      <c r="O190" s="276">
        <f>IF(O$17=0,0,O$17/NMM!O$9*1000)</f>
        <v>25.259489599794119</v>
      </c>
      <c r="P190" s="276">
        <f>IF(P$17=0,0,P$17/NMM!P$9*1000)</f>
        <v>25.697597276523322</v>
      </c>
      <c r="Q190" s="276">
        <f>IF(Q$17=0,0,Q$17/NMM!Q$9*1000)</f>
        <v>24.568609371854432</v>
      </c>
      <c r="R190" s="276">
        <f>IF(R$17=0,0,R$17/NMM!R$9*1000)</f>
        <v>26.005123925229135</v>
      </c>
      <c r="S190" s="276">
        <f>IF(S$17=0,0,S$17/NMM!S$9*1000)</f>
        <v>26.176371898241996</v>
      </c>
      <c r="T190" s="276">
        <f>IF(T$17=0,0,T$17/NMM!T$9*1000)</f>
        <v>26.544019489304379</v>
      </c>
      <c r="U190" s="276">
        <f>IF(U$17=0,0,U$17/NMM!U$9*1000)</f>
        <v>26.754603583017069</v>
      </c>
      <c r="V190" s="276">
        <f>IF(V$17=0,0,V$17/NMM!V$9*1000)</f>
        <v>24.956873547095075</v>
      </c>
      <c r="W190" s="276">
        <f>IF(W$17=0,0,W$17/NMM!W$9*1000)</f>
        <v>25.26212583823958</v>
      </c>
      <c r="X190" s="276">
        <f>IF(X$17=0,0,X$17/NMM!X$9*1000)</f>
        <v>23.833013061720486</v>
      </c>
      <c r="Y190" s="276">
        <f>IF(Y$17=0,0,Y$17/NMM!Y$9*1000)</f>
        <v>23.988239306691547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54.224396454245806</v>
      </c>
      <c r="C191" s="276">
        <f>IF(C$25=0,0,C$25/NMM!C$9*1000)</f>
        <v>56.57521010077182</v>
      </c>
      <c r="D191" s="276">
        <f>IF(D$25=0,0,D$25/NMM!D$9*1000)</f>
        <v>54.044055022199259</v>
      </c>
      <c r="E191" s="276">
        <f>IF(E$25=0,0,E$25/NMM!E$9*1000)</f>
        <v>52.16940974115996</v>
      </c>
      <c r="F191" s="276">
        <f>IF(F$25=0,0,F$25/NMM!F$9*1000)</f>
        <v>49.932534076985398</v>
      </c>
      <c r="G191" s="276">
        <f>IF(G$25=0,0,G$25/NMM!G$9*1000)</f>
        <v>50.044794546120016</v>
      </c>
      <c r="H191" s="276">
        <f>IF(H$25=0,0,H$25/NMM!H$9*1000)</f>
        <v>45.10750438385633</v>
      </c>
      <c r="I191" s="276">
        <f>IF(I$25=0,0,I$25/NMM!I$9*1000)</f>
        <v>44.245645160357142</v>
      </c>
      <c r="J191" s="276">
        <f>IF(J$25=0,0,J$25/NMM!J$9*1000)</f>
        <v>39.195007319532586</v>
      </c>
      <c r="K191" s="276">
        <f>IF(K$25=0,0,K$25/NMM!K$9*1000)</f>
        <v>43.978561563061213</v>
      </c>
      <c r="L191" s="276">
        <f>IF(L$25=0,0,L$25/NMM!L$9*1000)</f>
        <v>43.472553539096573</v>
      </c>
      <c r="M191" s="276">
        <f>IF(M$25=0,0,M$25/NMM!M$9*1000)</f>
        <v>41.738271594460571</v>
      </c>
      <c r="N191" s="276">
        <f>IF(N$25=0,0,N$25/NMM!N$9*1000)</f>
        <v>40.849263229551596</v>
      </c>
      <c r="O191" s="276">
        <f>IF(O$25=0,0,O$25/NMM!O$9*1000)</f>
        <v>39.391186867209349</v>
      </c>
      <c r="P191" s="276">
        <f>IF(P$25=0,0,P$25/NMM!P$9*1000)</f>
        <v>40.074398667424795</v>
      </c>
      <c r="Q191" s="276">
        <f>IF(Q$25=0,0,Q$25/NMM!Q$9*1000)</f>
        <v>38.313786151960755</v>
      </c>
      <c r="R191" s="276">
        <f>IF(R$25=0,0,R$25/NMM!R$9*1000)</f>
        <v>40.553974457662314</v>
      </c>
      <c r="S191" s="276">
        <f>IF(S$25=0,0,S$25/NMM!S$9*1000)</f>
        <v>40.821028979050396</v>
      </c>
      <c r="T191" s="276">
        <f>IF(T$25=0,0,T$25/NMM!T$9*1000)</f>
        <v>41.39436102931225</v>
      </c>
      <c r="U191" s="276">
        <f>IF(U$25=0,0,U$25/NMM!U$9*1000)</f>
        <v>41.722758693640586</v>
      </c>
      <c r="V191" s="276">
        <f>IF(V$25=0,0,V$25/NMM!V$9*1000)</f>
        <v>38.919268959533859</v>
      </c>
      <c r="W191" s="276">
        <f>IF(W$25=0,0,W$25/NMM!W$9*1000)</f>
        <v>39.395297978038464</v>
      </c>
      <c r="X191" s="276">
        <f>IF(X$25=0,0,X$25/NMM!X$9*1000)</f>
        <v>37.166652454075106</v>
      </c>
      <c r="Y191" s="276">
        <f>IF(Y$25=0,0,Y$25/NMM!Y$9*1000)</f>
        <v>37.408721716725594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5.8602623789426511</v>
      </c>
      <c r="C192" s="277">
        <f>IF(C$33=0,0,C$33/NMM!C$9*1000)</f>
        <v>6.6465402920538681</v>
      </c>
      <c r="D192" s="277">
        <f>IF(D$33=0,0,D$33/NMM!D$9*1000)</f>
        <v>6.1336772861837394</v>
      </c>
      <c r="E192" s="277">
        <f>IF(E$33=0,0,E$33/NMM!E$9*1000)</f>
        <v>5.7608180244570342</v>
      </c>
      <c r="F192" s="277">
        <f>IF(F$33=0,0,F$33/NMM!F$9*1000)</f>
        <v>5.77374877502701</v>
      </c>
      <c r="G192" s="277">
        <f>IF(G$33=0,0,G$33/NMM!G$9*1000)</f>
        <v>5.5893437840478679</v>
      </c>
      <c r="H192" s="277">
        <f>IF(H$33=0,0,H$33/NMM!H$9*1000)</f>
        <v>5.2629096031690299</v>
      </c>
      <c r="I192" s="277">
        <f>IF(I$33=0,0,I$33/NMM!I$9*1000)</f>
        <v>5.0809459173518956</v>
      </c>
      <c r="J192" s="277">
        <f>IF(J$33=0,0,J$33/NMM!J$9*1000)</f>
        <v>4.7028130651220046</v>
      </c>
      <c r="K192" s="277">
        <f>IF(K$33=0,0,K$33/NMM!K$9*1000)</f>
        <v>5.3416967683181609</v>
      </c>
      <c r="L192" s="277">
        <f>IF(L$33=0,0,L$33/NMM!L$9*1000)</f>
        <v>5.555384661057472</v>
      </c>
      <c r="M192" s="277">
        <f>IF(M$33=0,0,M$33/NMM!M$9*1000)</f>
        <v>5.417495004686411</v>
      </c>
      <c r="N192" s="277">
        <f>IF(N$33=0,0,N$33/NMM!N$9*1000)</f>
        <v>5.3894441241272864</v>
      </c>
      <c r="O192" s="277">
        <f>IF(O$33=0,0,O$33/NMM!O$9*1000)</f>
        <v>5.0390615117585851</v>
      </c>
      <c r="P192" s="277">
        <f>IF(P$33=0,0,P$33/NMM!P$9*1000)</f>
        <v>5.3530092114738217</v>
      </c>
      <c r="Q192" s="277">
        <f>IF(Q$33=0,0,Q$33/NMM!Q$9*1000)</f>
        <v>5.3166935502007977</v>
      </c>
      <c r="R192" s="277">
        <f>IF(R$33=0,0,R$33/NMM!R$9*1000)</f>
        <v>5.4382007476767091</v>
      </c>
      <c r="S192" s="277">
        <f>IF(S$33=0,0,S$33/NMM!S$9*1000)</f>
        <v>5.394304824519339</v>
      </c>
      <c r="T192" s="277">
        <f>IF(T$33=0,0,T$33/NMM!T$9*1000)</f>
        <v>5.4795081065696953</v>
      </c>
      <c r="U192" s="277">
        <f>IF(U$33=0,0,U$33/NMM!U$9*1000)</f>
        <v>5.3619512249178909</v>
      </c>
      <c r="V192" s="277">
        <f>IF(V$33=0,0,V$33/NMM!V$9*1000)</f>
        <v>5.0598732161061228</v>
      </c>
      <c r="W192" s="277">
        <f>IF(W$33=0,0,W$33/NMM!W$9*1000)</f>
        <v>5.2410683977935308</v>
      </c>
      <c r="X192" s="277">
        <f>IF(X$33=0,0,X$33/NMM!X$9*1000)</f>
        <v>4.9138905374576742</v>
      </c>
      <c r="Y192" s="277">
        <f>IF(Y$33=0,0,Y$33/NMM!Y$9*1000)</f>
        <v>4.4451686612551482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92.537312406173285</v>
      </c>
      <c r="C194" s="320">
        <f t="shared" si="50"/>
        <v>94.901097822474668</v>
      </c>
      <c r="D194" s="320">
        <f t="shared" si="50"/>
        <v>88.456111003572033</v>
      </c>
      <c r="E194" s="320">
        <f t="shared" si="50"/>
        <v>82.634291174727863</v>
      </c>
      <c r="F194" s="320">
        <f t="shared" si="50"/>
        <v>77.143182514163286</v>
      </c>
      <c r="G194" s="320">
        <f t="shared" si="50"/>
        <v>77.159454824518761</v>
      </c>
      <c r="H194" s="320">
        <f t="shared" si="50"/>
        <v>70.109872219631214</v>
      </c>
      <c r="I194" s="320">
        <f t="shared" si="50"/>
        <v>70.057957481145081</v>
      </c>
      <c r="J194" s="320">
        <f t="shared" si="50"/>
        <v>62.408180003672442</v>
      </c>
      <c r="K194" s="320">
        <f t="shared" si="50"/>
        <v>70.219155727887056</v>
      </c>
      <c r="L194" s="320">
        <f t="shared" si="50"/>
        <v>69.574838246331481</v>
      </c>
      <c r="M194" s="320">
        <f t="shared" si="50"/>
        <v>67.986383675352613</v>
      </c>
      <c r="N194" s="320">
        <f t="shared" si="50"/>
        <v>66.589396648203504</v>
      </c>
      <c r="O194" s="320">
        <f t="shared" si="50"/>
        <v>64.012746744676619</v>
      </c>
      <c r="P194" s="320">
        <f t="shared" si="50"/>
        <v>65.331910011648546</v>
      </c>
      <c r="Q194" s="320">
        <f t="shared" si="50"/>
        <v>62.809261165378643</v>
      </c>
      <c r="R194" s="320">
        <f t="shared" si="50"/>
        <v>66.572328317910078</v>
      </c>
      <c r="S194" s="320">
        <f t="shared" si="50"/>
        <v>66.988386489718636</v>
      </c>
      <c r="T194" s="320">
        <f t="shared" si="50"/>
        <v>68.571202445889085</v>
      </c>
      <c r="U194" s="320">
        <f t="shared" si="50"/>
        <v>69.448400594080496</v>
      </c>
      <c r="V194" s="320">
        <f t="shared" si="50"/>
        <v>64.441441934574243</v>
      </c>
      <c r="W194" s="320">
        <f t="shared" si="50"/>
        <v>65.363327540030923</v>
      </c>
      <c r="X194" s="320">
        <f t="shared" si="50"/>
        <v>62.313126225668768</v>
      </c>
      <c r="Y194" s="320">
        <f t="shared" si="50"/>
        <v>61.695558523987394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0.66585687941724836</v>
      </c>
      <c r="C195" s="273">
        <f>IF(C$49=0,0,C$49/NMM!C$10*1000)</f>
        <v>0.68286561610933105</v>
      </c>
      <c r="D195" s="273">
        <f>IF(D$49=0,0,D$49/NMM!D$10*1000)</f>
        <v>0.63649038973271266</v>
      </c>
      <c r="E195" s="273">
        <f>IF(E$49=0,0,E$49/NMM!E$10*1000)</f>
        <v>0.59459919273372641</v>
      </c>
      <c r="F195" s="273">
        <f>IF(F$49=0,0,F$49/NMM!F$10*1000)</f>
        <v>0.55508764455718351</v>
      </c>
      <c r="G195" s="273">
        <f>IF(G$49=0,0,G$49/NMM!G$10*1000)</f>
        <v>0.5552047327836801</v>
      </c>
      <c r="H195" s="273">
        <f>IF(H$49=0,0,H$49/NMM!H$10*1000)</f>
        <v>0.5044791070611504</v>
      </c>
      <c r="I195" s="273">
        <f>IF(I$49=0,0,I$49/NMM!I$10*1000)</f>
        <v>0.50410555195278339</v>
      </c>
      <c r="J195" s="273">
        <f>IF(J$49=0,0,J$49/NMM!J$10*1000)</f>
        <v>0.44906119387775334</v>
      </c>
      <c r="K195" s="273">
        <f>IF(K$49=0,0,K$49/NMM!K$10*1000)</f>
        <v>0.50526546203393841</v>
      </c>
      <c r="L195" s="273">
        <f>IF(L$49=0,0,L$49/NMM!L$10*1000)</f>
        <v>0.50062924323238511</v>
      </c>
      <c r="M195" s="273">
        <f>IF(M$49=0,0,M$49/NMM!M$10*1000)</f>
        <v>0.48919943858142056</v>
      </c>
      <c r="N195" s="273">
        <f>IF(N$49=0,0,N$49/NMM!N$10*1000)</f>
        <v>0.47914734825917421</v>
      </c>
      <c r="O195" s="273">
        <f>IF(O$49=0,0,O$49/NMM!O$10*1000)</f>
        <v>0.46060693445741502</v>
      </c>
      <c r="P195" s="273">
        <f>IF(P$49=0,0,P$49/NMM!P$10*1000)</f>
        <v>0.47009904000433589</v>
      </c>
      <c r="Q195" s="273">
        <f>IF(Q$49=0,0,Q$49/NMM!Q$10*1000)</f>
        <v>0.45194719352245838</v>
      </c>
      <c r="R195" s="273">
        <f>IF(R$49=0,0,R$49/NMM!R$10*1000)</f>
        <v>0.47902453223123814</v>
      </c>
      <c r="S195" s="273">
        <f>IF(S$49=0,0,S$49/NMM!S$10*1000)</f>
        <v>0.48201829970441007</v>
      </c>
      <c r="T195" s="273">
        <f>IF(T$49=0,0,T$49/NMM!T$10*1000)</f>
        <v>0.49340753141930804</v>
      </c>
      <c r="U195" s="273">
        <f>IF(U$49=0,0,U$49/NMM!U$10*1000)</f>
        <v>0.49971945475484675</v>
      </c>
      <c r="V195" s="273">
        <f>IF(V$49=0,0,V$49/NMM!V$10*1000)</f>
        <v>0.46369163222898674</v>
      </c>
      <c r="W195" s="273">
        <f>IF(W$49=0,0,W$49/NMM!W$10*1000)</f>
        <v>0.47032510640786634</v>
      </c>
      <c r="X195" s="273">
        <f>IF(X$49=0,0,X$49/NMM!X$10*1000)</f>
        <v>0.44837722964374843</v>
      </c>
      <c r="Y195" s="273">
        <f>IF(Y$49=0,0,Y$49/NMM!Y$10*1000)</f>
        <v>0.4439334902268457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0.74552133010820321</v>
      </c>
      <c r="C196" s="274">
        <f>IF(C$50=0,0,C$50/NMM!C$10*1000)</f>
        <v>0.76456502612473964</v>
      </c>
      <c r="D196" s="274">
        <f>IF(D$50=0,0,D$50/NMM!D$10*1000)</f>
        <v>0.71264137477998801</v>
      </c>
      <c r="E196" s="274">
        <f>IF(E$50=0,0,E$50/NMM!E$10*1000)</f>
        <v>0.66573823106862184</v>
      </c>
      <c r="F196" s="274">
        <f>IF(F$50=0,0,F$50/NMM!F$10*1000)</f>
        <v>0.62149944213098873</v>
      </c>
      <c r="G196" s="274">
        <f>IF(G$50=0,0,G$50/NMM!G$10*1000)</f>
        <v>0.62163053902741805</v>
      </c>
      <c r="H196" s="274">
        <f>IF(H$50=0,0,H$50/NMM!H$10*1000)</f>
        <v>0.5648359978456432</v>
      </c>
      <c r="I196" s="274">
        <f>IF(I$50=0,0,I$50/NMM!I$10*1000)</f>
        <v>0.56441774985592141</v>
      </c>
      <c r="J196" s="274">
        <f>IF(J$50=0,0,J$50/NMM!J$10*1000)</f>
        <v>0.50278777453305101</v>
      </c>
      <c r="K196" s="274">
        <f>IF(K$50=0,0,K$50/NMM!K$10*1000)</f>
        <v>0.56571643390235715</v>
      </c>
      <c r="L196" s="274">
        <f>IF(L$50=0,0,L$50/NMM!L$10*1000)</f>
        <v>0.56052552859755389</v>
      </c>
      <c r="M196" s="274">
        <f>IF(M$50=0,0,M$50/NMM!M$10*1000)</f>
        <v>0.54772823922551717</v>
      </c>
      <c r="N196" s="274">
        <f>IF(N$50=0,0,N$50/NMM!N$10*1000)</f>
        <v>0.53647349668389532</v>
      </c>
      <c r="O196" s="274">
        <f>IF(O$50=0,0,O$50/NMM!O$10*1000)</f>
        <v>0.51571487064050114</v>
      </c>
      <c r="P196" s="274">
        <f>IF(P$50=0,0,P$50/NMM!P$10*1000)</f>
        <v>0.5263426307066903</v>
      </c>
      <c r="Q196" s="274">
        <f>IF(Q$50=0,0,Q$50/NMM!Q$10*1000)</f>
        <v>0.5060190609555858</v>
      </c>
      <c r="R196" s="274">
        <f>IF(R$50=0,0,R$50/NMM!R$10*1000)</f>
        <v>0.53633598670038984</v>
      </c>
      <c r="S196" s="274">
        <f>IF(S$50=0,0,S$50/NMM!S$10*1000)</f>
        <v>0.53968793451023656</v>
      </c>
      <c r="T196" s="274">
        <f>IF(T$50=0,0,T$50/NMM!T$10*1000)</f>
        <v>0.55243979671887278</v>
      </c>
      <c r="U196" s="274">
        <f>IF(U$50=0,0,U$50/NMM!U$10*1000)</f>
        <v>0.55950689120435748</v>
      </c>
      <c r="V196" s="274">
        <f>IF(V$50=0,0,V$50/NMM!V$10*1000)</f>
        <v>0.51916862783177131</v>
      </c>
      <c r="W196" s="274">
        <f>IF(W$50=0,0,W$50/NMM!W$10*1000)</f>
        <v>0.52659574414752486</v>
      </c>
      <c r="X196" s="274">
        <f>IF(X$50=0,0,X$50/NMM!X$10*1000)</f>
        <v>0.50202197944818527</v>
      </c>
      <c r="Y196" s="274">
        <f>IF(Y$50=0,0,Y$50/NMM!Y$10*1000)</f>
        <v>0.49704658214712683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0.702833158070018</v>
      </c>
      <c r="C197" s="274">
        <f>IF(C$51=0,0,C$51/NMM!C$10*1000)</f>
        <v>0.71003613160246426</v>
      </c>
      <c r="D197" s="274">
        <f>IF(D$51=0,0,D$51/NMM!D$10*1000)</f>
        <v>0.66584546641312103</v>
      </c>
      <c r="E197" s="274">
        <f>IF(E$51=0,0,E$51/NMM!E$10*1000)</f>
        <v>0.61131897194565155</v>
      </c>
      <c r="F197" s="274">
        <f>IF(F$51=0,0,F$51/NMM!F$10*1000)</f>
        <v>0.58774557082450352</v>
      </c>
      <c r="G197" s="274">
        <f>IF(G$51=0,0,G$51/NMM!G$10*1000)</f>
        <v>0.5942146399524274</v>
      </c>
      <c r="H197" s="274">
        <f>IF(H$51=0,0,H$51/NMM!H$10*1000)</f>
        <v>0.57569927060275661</v>
      </c>
      <c r="I197" s="274">
        <f>IF(I$51=0,0,I$51/NMM!I$10*1000)</f>
        <v>0.58013171006648978</v>
      </c>
      <c r="J197" s="274">
        <f>IF(J$51=0,0,J$51/NMM!J$10*1000)</f>
        <v>0.553588485973315</v>
      </c>
      <c r="K197" s="274">
        <f>IF(K$51=0,0,K$51/NMM!K$10*1000)</f>
        <v>0.65565003974569802</v>
      </c>
      <c r="L197" s="274">
        <f>IF(L$51=0,0,L$51/NMM!L$10*1000)</f>
        <v>0.63026272895028113</v>
      </c>
      <c r="M197" s="274">
        <f>IF(M$51=0,0,M$51/NMM!M$10*1000)</f>
        <v>0.63346046175563964</v>
      </c>
      <c r="N197" s="274">
        <f>IF(N$51=0,0,N$51/NMM!N$10*1000)</f>
        <v>0.61523168205472256</v>
      </c>
      <c r="O197" s="274">
        <f>IF(O$51=0,0,O$51/NMM!O$10*1000)</f>
        <v>0.59945476279066512</v>
      </c>
      <c r="P197" s="274">
        <f>IF(P$51=0,0,P$51/NMM!P$10*1000)</f>
        <v>0.61219044954975455</v>
      </c>
      <c r="Q197" s="274">
        <f>IF(Q$51=0,0,Q$51/NMM!Q$10*1000)</f>
        <v>0.62433163996576158</v>
      </c>
      <c r="R197" s="274">
        <f>IF(R$51=0,0,R$51/NMM!R$10*1000)</f>
        <v>0.65297762024222161</v>
      </c>
      <c r="S197" s="274">
        <f>IF(S$51=0,0,S$51/NMM!S$10*1000)</f>
        <v>0.66954033841576654</v>
      </c>
      <c r="T197" s="274">
        <f>IF(T$51=0,0,T$51/NMM!T$10*1000)</f>
        <v>0.70215017426531301</v>
      </c>
      <c r="U197" s="274">
        <f>IF(U$51=0,0,U$51/NMM!U$10*1000)</f>
        <v>0.67343428485995815</v>
      </c>
      <c r="V197" s="274">
        <f>IF(V$51=0,0,V$51/NMM!V$10*1000)</f>
        <v>0.64026230068043677</v>
      </c>
      <c r="W197" s="274">
        <f>IF(W$51=0,0,W$51/NMM!W$10*1000)</f>
        <v>0.65147367073826246</v>
      </c>
      <c r="X197" s="274">
        <f>IF(X$51=0,0,X$51/NMM!X$10*1000)</f>
        <v>0.6573515573728097</v>
      </c>
      <c r="Y197" s="274">
        <f>IF(Y$51=0,0,Y$51/NMM!Y$10*1000)</f>
        <v>0.58030596465370399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0.54834267085031585</v>
      </c>
      <c r="C198" s="274">
        <f>IF(C$52=0,0,C$52/NMM!C$10*1000)</f>
        <v>0.56234960896844266</v>
      </c>
      <c r="D198" s="274">
        <f>IF(D$52=0,0,D$52/NMM!D$10*1000)</f>
        <v>0.52415894626191839</v>
      </c>
      <c r="E198" s="274">
        <f>IF(E$52=0,0,E$52/NMM!E$10*1000)</f>
        <v>0.48966094592940768</v>
      </c>
      <c r="F198" s="274">
        <f>IF(F$52=0,0,F$52/NMM!F$10*1000)</f>
        <v>0.45712262046295254</v>
      </c>
      <c r="G198" s="274">
        <f>IF(G$52=0,0,G$52/NMM!G$10*1000)</f>
        <v>0.45721904429339855</v>
      </c>
      <c r="H198" s="274">
        <f>IF(H$52=0,0,H$52/NMM!H$10*1000)</f>
        <v>0.41544576545667811</v>
      </c>
      <c r="I198" s="274">
        <f>IF(I$52=0,0,I$52/NMM!I$10*1000)</f>
        <v>0.41513813747810846</v>
      </c>
      <c r="J198" s="274">
        <f>IF(J$52=0,0,J$52/NMM!J$10*1000)</f>
        <v>0.36980832073352637</v>
      </c>
      <c r="K198" s="274">
        <f>IF(K$52=0,0,K$52/NMM!K$10*1000)</f>
        <v>0.41609334003215198</v>
      </c>
      <c r="L198" s="274">
        <f>IF(L$52=0,0,L$52/NMM!L$10*1000)</f>
        <v>0.41227534748919725</v>
      </c>
      <c r="M198" s="274">
        <f>IF(M$52=0,0,M$52/NMM!M$10*1000)</f>
        <v>0.40286273976020215</v>
      </c>
      <c r="N198" s="274">
        <f>IF(N$52=0,0,N$52/NMM!N$10*1000)</f>
        <v>0.39458469950062974</v>
      </c>
      <c r="O198" s="274">
        <f>IF(O$52=0,0,O$52/NMM!O$10*1000)</f>
        <v>0.37931640335923633</v>
      </c>
      <c r="P198" s="274">
        <f>IF(P$52=0,0,P$52/NMM!P$10*1000)</f>
        <v>0.38713328814106357</v>
      </c>
      <c r="Q198" s="274">
        <f>IF(Q$52=0,0,Q$52/NMM!Q$10*1000)</f>
        <v>0.37218498274929723</v>
      </c>
      <c r="R198" s="274">
        <f>IF(R$52=0,0,R$52/NMM!R$10*1000)</f>
        <v>0.39448355874371416</v>
      </c>
      <c r="S198" s="274">
        <f>IF(S$52=0,0,S$52/NMM!S$10*1000)</f>
        <v>0.39694896910874733</v>
      </c>
      <c r="T198" s="274">
        <f>IF(T$52=0,0,T$52/NMM!T$10*1000)</f>
        <v>0.40632816444415637</v>
      </c>
      <c r="U198" s="274">
        <f>IF(U$52=0,0,U$52/NMM!U$10*1000)</f>
        <v>0.41152612365581298</v>
      </c>
      <c r="V198" s="274">
        <f>IF(V$52=0,0,V$52/NMM!V$10*1000)</f>
        <v>0.38185669612652001</v>
      </c>
      <c r="W198" s="274">
        <f>IF(W$52=0,0,W$52/NMM!W$10*1000)</f>
        <v>0.38731945706014104</v>
      </c>
      <c r="X198" s="274">
        <f>IF(X$52=0,0,X$52/NMM!X$10*1000)</f>
        <v>0.36924506639699606</v>
      </c>
      <c r="Y198" s="274">
        <f>IF(Y$52=0,0,Y$52/NMM!Y$10*1000)</f>
        <v>0.36558558338232805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0.72048792273062789</v>
      </c>
      <c r="C199" s="275">
        <f>IF(C$53=0,0,C$53/NMM!C$10*1000)</f>
        <v>0.73978625030312184</v>
      </c>
      <c r="D199" s="275">
        <f>IF(D$53=0,0,D$53/NMM!D$10*1000)</f>
        <v>0.69442433324168273</v>
      </c>
      <c r="E199" s="275">
        <f>IF(E$53=0,0,E$53/NMM!E$10*1000)</f>
        <v>0.64578871195644083</v>
      </c>
      <c r="F199" s="275">
        <f>IF(F$53=0,0,F$53/NMM!F$10*1000)</f>
        <v>0.6024769383465306</v>
      </c>
      <c r="G199" s="275">
        <f>IF(G$53=0,0,G$53/NMM!G$10*1000)</f>
        <v>0.60066029925693187</v>
      </c>
      <c r="H199" s="275">
        <f>IF(H$53=0,0,H$53/NMM!H$10*1000)</f>
        <v>0.54782371446277633</v>
      </c>
      <c r="I199" s="275">
        <f>IF(I$53=0,0,I$53/NMM!I$10*1000)</f>
        <v>0.54859851509117985</v>
      </c>
      <c r="J199" s="275">
        <f>IF(J$53=0,0,J$53/NMM!J$10*1000)</f>
        <v>0.4908295224340698</v>
      </c>
      <c r="K199" s="275">
        <f>IF(K$53=0,0,K$53/NMM!K$10*1000)</f>
        <v>0.55156927695151481</v>
      </c>
      <c r="L199" s="275">
        <f>IF(L$53=0,0,L$53/NMM!L$10*1000)</f>
        <v>0.53964441087465864</v>
      </c>
      <c r="M199" s="275">
        <f>IF(M$53=0,0,M$53/NMM!M$10*1000)</f>
        <v>0.53019621774619252</v>
      </c>
      <c r="N199" s="275">
        <f>IF(N$53=0,0,N$53/NMM!N$10*1000)</f>
        <v>0.51482151395465114</v>
      </c>
      <c r="O199" s="275">
        <f>IF(O$53=0,0,O$53/NMM!O$10*1000)</f>
        <v>0.49545480556480714</v>
      </c>
      <c r="P199" s="275">
        <f>IF(P$53=0,0,P$53/NMM!P$10*1000)</f>
        <v>0.50171099322603996</v>
      </c>
      <c r="Q199" s="275">
        <f>IF(Q$53=0,0,Q$53/NMM!Q$10*1000)</f>
        <v>0.48714309703865522</v>
      </c>
      <c r="R199" s="275">
        <f>IF(R$53=0,0,R$53/NMM!R$10*1000)</f>
        <v>0.50989778873076008</v>
      </c>
      <c r="S199" s="275">
        <f>IF(S$53=0,0,S$53/NMM!S$10*1000)</f>
        <v>0.51530521864776835</v>
      </c>
      <c r="T199" s="275">
        <f>IF(T$53=0,0,T$53/NMM!T$10*1000)</f>
        <v>0.52995157434848172</v>
      </c>
      <c r="U199" s="275">
        <f>IF(U$53=0,0,U$53/NMM!U$10*1000)</f>
        <v>0.52551473131047088</v>
      </c>
      <c r="V199" s="275">
        <f>IF(V$53=0,0,V$53/NMM!V$10*1000)</f>
        <v>0.48843754193519245</v>
      </c>
      <c r="W199" s="275">
        <f>IF(W$53=0,0,W$53/NMM!W$10*1000)</f>
        <v>0.49816861544885321</v>
      </c>
      <c r="X199" s="275">
        <f>IF(X$53=0,0,X$53/NMM!X$10*1000)</f>
        <v>0.48016742760120379</v>
      </c>
      <c r="Y199" s="275">
        <f>IF(Y$53=0,0,Y$53/NMM!Y$10*1000)</f>
        <v>0.45703537254558935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2.9971409418161055</v>
      </c>
      <c r="C200" s="276">
        <f>IF(C$59=0,0,C$59/NMM!C$10*1000)</f>
        <v>3.0278570892104502</v>
      </c>
      <c r="D200" s="276">
        <f>IF(D$59=0,0,D$59/NMM!D$10*1000)</f>
        <v>2.8394117229605671</v>
      </c>
      <c r="E200" s="276">
        <f>IF(E$59=0,0,E$59/NMM!E$10*1000)</f>
        <v>2.6068905518892933</v>
      </c>
      <c r="F200" s="276">
        <f>IF(F$59=0,0,F$59/NMM!F$10*1000)</f>
        <v>2.5063648370353429</v>
      </c>
      <c r="G200" s="276">
        <f>IF(G$59=0,0,G$59/NMM!G$10*1000)</f>
        <v>2.5339513441830444</v>
      </c>
      <c r="H200" s="276">
        <f>IF(H$59=0,0,H$59/NMM!H$10*1000)</f>
        <v>2.4549949504876634</v>
      </c>
      <c r="I200" s="276">
        <f>IF(I$59=0,0,I$59/NMM!I$10*1000)</f>
        <v>2.4738965143031137</v>
      </c>
      <c r="J200" s="276">
        <f>IF(J$59=0,0,J$59/NMM!J$10*1000)</f>
        <v>2.3607063741624454</v>
      </c>
      <c r="K200" s="276">
        <f>IF(K$59=0,0,K$59/NMM!K$10*1000)</f>
        <v>2.7959346468816175</v>
      </c>
      <c r="L200" s="276">
        <f>IF(L$59=0,0,L$59/NMM!L$10*1000)</f>
        <v>2.6876737492362999</v>
      </c>
      <c r="M200" s="276">
        <f>IF(M$59=0,0,M$59/NMM!M$10*1000)</f>
        <v>2.7013100664787117</v>
      </c>
      <c r="N200" s="276">
        <f>IF(N$59=0,0,N$59/NMM!N$10*1000)</f>
        <v>2.623575797209186</v>
      </c>
      <c r="O200" s="276">
        <f>IF(O$59=0,0,O$59/NMM!O$10*1000)</f>
        <v>2.5562971691036491</v>
      </c>
      <c r="P200" s="276">
        <f>IF(P$59=0,0,P$59/NMM!P$10*1000)</f>
        <v>2.6106068552212318</v>
      </c>
      <c r="Q200" s="276">
        <f>IF(Q$59=0,0,Q$59/NMM!Q$10*1000)</f>
        <v>2.6623813887081318</v>
      </c>
      <c r="R200" s="276">
        <f>IF(R$59=0,0,R$59/NMM!R$10*1000)</f>
        <v>2.7845384601542147</v>
      </c>
      <c r="S200" s="276">
        <f>IF(S$59=0,0,S$59/NMM!S$10*1000)</f>
        <v>2.8551680258992449</v>
      </c>
      <c r="T200" s="276">
        <f>IF(T$59=0,0,T$59/NMM!T$10*1000)</f>
        <v>2.9942284458699859</v>
      </c>
      <c r="U200" s="276">
        <f>IF(U$59=0,0,U$59/NMM!U$10*1000)</f>
        <v>2.8717732560013265</v>
      </c>
      <c r="V200" s="276">
        <f>IF(V$59=0,0,V$59/NMM!V$10*1000)</f>
        <v>2.7303156273107128</v>
      </c>
      <c r="W200" s="276">
        <f>IF(W$59=0,0,W$59/NMM!W$10*1000)</f>
        <v>2.7781250623499361</v>
      </c>
      <c r="X200" s="276">
        <f>IF(X$59=0,0,X$59/NMM!X$10*1000)</f>
        <v>2.8031905483496744</v>
      </c>
      <c r="Y200" s="276">
        <f>IF(Y$59=0,0,Y$59/NMM!Y$10*1000)</f>
        <v>2.4746396004134401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16.255939121438455</v>
      </c>
      <c r="C201" s="276">
        <f>IF(C$60=0,0,C$60/NMM!C$10*1000)</f>
        <v>17.312508915817155</v>
      </c>
      <c r="D201" s="276">
        <f>IF(D$60=0,0,D$60/NMM!D$10*1000)</f>
        <v>15.880838678671166</v>
      </c>
      <c r="E201" s="276">
        <f>IF(E$60=0,0,E$60/NMM!E$10*1000)</f>
        <v>14.687127561387202</v>
      </c>
      <c r="F201" s="276">
        <f>IF(F$60=0,0,F$60/NMM!F$10*1000)</f>
        <v>13.842705162967459</v>
      </c>
      <c r="G201" s="276">
        <f>IF(G$60=0,0,G$60/NMM!G$10*1000)</f>
        <v>13.536768408419704</v>
      </c>
      <c r="H201" s="276">
        <f>IF(H$60=0,0,H$60/NMM!H$10*1000)</f>
        <v>12.247470900833081</v>
      </c>
      <c r="I201" s="276">
        <f>IF(I$60=0,0,I$60/NMM!I$10*1000)</f>
        <v>12.149180917780185</v>
      </c>
      <c r="J201" s="276">
        <f>IF(J$60=0,0,J$60/NMM!J$10*1000)</f>
        <v>10.720393685949672</v>
      </c>
      <c r="K201" s="276">
        <f>IF(K$60=0,0,K$60/NMM!K$10*1000)</f>
        <v>11.780056697550863</v>
      </c>
      <c r="L201" s="276">
        <f>IF(L$60=0,0,L$60/NMM!L$10*1000)</f>
        <v>12.074426180418657</v>
      </c>
      <c r="M201" s="276">
        <f>IF(M$60=0,0,M$60/NMM!M$10*1000)</f>
        <v>11.760924002433747</v>
      </c>
      <c r="N201" s="276">
        <f>IF(N$60=0,0,N$60/NMM!N$10*1000)</f>
        <v>11.598905092993633</v>
      </c>
      <c r="O201" s="276">
        <f>IF(O$60=0,0,O$60/NMM!O$10*1000)</f>
        <v>10.894242703627276</v>
      </c>
      <c r="P201" s="276">
        <f>IF(P$60=0,0,P$60/NMM!P$10*1000)</f>
        <v>11.307302079161278</v>
      </c>
      <c r="Q201" s="276">
        <f>IF(Q$60=0,0,Q$60/NMM!Q$10*1000)</f>
        <v>10.773194433827502</v>
      </c>
      <c r="R201" s="276">
        <f>IF(R$60=0,0,R$60/NMM!R$10*1000)</f>
        <v>11.193363351521311</v>
      </c>
      <c r="S201" s="276">
        <f>IF(S$60=0,0,S$60/NMM!S$10*1000)</f>
        <v>11.05935855761313</v>
      </c>
      <c r="T201" s="276">
        <f>IF(T$60=0,0,T$60/NMM!T$10*1000)</f>
        <v>11.161028345586907</v>
      </c>
      <c r="U201" s="276">
        <f>IF(U$60=0,0,U$60/NMM!U$10*1000)</f>
        <v>11.380226746394099</v>
      </c>
      <c r="V201" s="276">
        <f>IF(V$60=0,0,V$60/NMM!V$10*1000)</f>
        <v>10.45481996221708</v>
      </c>
      <c r="W201" s="276">
        <f>IF(W$60=0,0,W$60/NMM!W$10*1000)</f>
        <v>10.779795354493501</v>
      </c>
      <c r="X201" s="276">
        <f>IF(X$60=0,0,X$60/NMM!X$10*1000)</f>
        <v>9.876481953533947</v>
      </c>
      <c r="Y201" s="276">
        <f>IF(Y$60=0,0,Y$60/NMM!Y$10*1000)</f>
        <v>9.7198413797289973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60.355674052037443</v>
      </c>
      <c r="C202" s="276">
        <f>IF(C$79=0,0,C$79/NMM!C$10*1000)</f>
        <v>61.413759406905442</v>
      </c>
      <c r="D202" s="276">
        <f>IF(D$79=0,0,D$79/NMM!D$10*1000)</f>
        <v>57.436501311985076</v>
      </c>
      <c r="E202" s="276">
        <f>IF(E$79=0,0,E$79/NMM!E$10*1000)</f>
        <v>53.937851166603437</v>
      </c>
      <c r="F202" s="276">
        <f>IF(F$79=0,0,F$79/NMM!F$10*1000)</f>
        <v>50.084171596392885</v>
      </c>
      <c r="G202" s="276">
        <f>IF(G$79=0,0,G$79/NMM!G$10*1000)</f>
        <v>50.37332475777314</v>
      </c>
      <c r="H202" s="276">
        <f>IF(H$79=0,0,H$79/NMM!H$10*1000)</f>
        <v>45.510383585167766</v>
      </c>
      <c r="I202" s="276">
        <f>IF(I$79=0,0,I$79/NMM!I$10*1000)</f>
        <v>45.492201380093519</v>
      </c>
      <c r="J202" s="276">
        <f>IF(J$79=0,0,J$79/NMM!J$10*1000)</f>
        <v>40.316064341858223</v>
      </c>
      <c r="K202" s="276">
        <f>IF(K$79=0,0,K$79/NMM!K$10*1000)</f>
        <v>45.410513862278393</v>
      </c>
      <c r="L202" s="276">
        <f>IF(L$79=0,0,L$79/NMM!L$10*1000)</f>
        <v>44.817264089410806</v>
      </c>
      <c r="M202" s="276">
        <f>IF(M$79=0,0,M$79/NMM!M$10*1000)</f>
        <v>43.662968568801908</v>
      </c>
      <c r="N202" s="276">
        <f>IF(N$79=0,0,N$79/NMM!N$10*1000)</f>
        <v>42.780669050030902</v>
      </c>
      <c r="O202" s="276">
        <f>IF(O$79=0,0,O$79/NMM!O$10*1000)</f>
        <v>41.316316052227869</v>
      </c>
      <c r="P202" s="276">
        <f>IF(P$79=0,0,P$79/NMM!P$10*1000)</f>
        <v>42.025117445394159</v>
      </c>
      <c r="Q202" s="276">
        <f>IF(Q$79=0,0,Q$79/NMM!Q$10*1000)</f>
        <v>40.191821630907754</v>
      </c>
      <c r="R202" s="276">
        <f>IF(R$79=0,0,R$79/NMM!R$10*1000)</f>
        <v>42.969790725015308</v>
      </c>
      <c r="S202" s="276">
        <f>IF(S$79=0,0,S$79/NMM!S$10*1000)</f>
        <v>43.33525740926769</v>
      </c>
      <c r="T202" s="276">
        <f>IF(T$79=0,0,T$79/NMM!T$10*1000)</f>
        <v>44.38795092754561</v>
      </c>
      <c r="U202" s="276">
        <f>IF(U$79=0,0,U$79/NMM!U$10*1000)</f>
        <v>45.261860961903473</v>
      </c>
      <c r="V202" s="276">
        <f>IF(V$79=0,0,V$79/NMM!V$10*1000)</f>
        <v>41.996738004612084</v>
      </c>
      <c r="W202" s="276">
        <f>IF(W$79=0,0,W$79/NMM!W$10*1000)</f>
        <v>42.363160657222956</v>
      </c>
      <c r="X202" s="276">
        <f>IF(X$79=0,0,X$79/NMM!X$10*1000)</f>
        <v>40.501141960348392</v>
      </c>
      <c r="Y202" s="276">
        <f>IF(Y$79=0,0,Y$79/NMM!Y$10*1000)</f>
        <v>40.8458236127437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9.5455163297048724</v>
      </c>
      <c r="C203" s="277">
        <f>IF(C$89=0,0,C$89/NMM!C$10*1000)</f>
        <v>9.6873697774335366</v>
      </c>
      <c r="D203" s="277">
        <f>IF(D$89=0,0,D$89/NMM!D$10*1000)</f>
        <v>9.0657987795258084</v>
      </c>
      <c r="E203" s="277">
        <f>IF(E$89=0,0,E$89/NMM!E$10*1000)</f>
        <v>8.3953158412140834</v>
      </c>
      <c r="F203" s="277">
        <f>IF(F$89=0,0,F$89/NMM!F$10*1000)</f>
        <v>7.886008701445447</v>
      </c>
      <c r="G203" s="277">
        <f>IF(G$89=0,0,G$89/NMM!G$10*1000)</f>
        <v>7.8864810588290135</v>
      </c>
      <c r="H203" s="277">
        <f>IF(H$89=0,0,H$89/NMM!H$10*1000)</f>
        <v>7.2887389277136982</v>
      </c>
      <c r="I203" s="277">
        <f>IF(I$89=0,0,I$89/NMM!I$10*1000)</f>
        <v>7.3302870045237878</v>
      </c>
      <c r="J203" s="277">
        <f>IF(J$89=0,0,J$89/NMM!J$10*1000)</f>
        <v>6.6449403041503921</v>
      </c>
      <c r="K203" s="277">
        <f>IF(K$89=0,0,K$89/NMM!K$10*1000)</f>
        <v>7.5383559685105181</v>
      </c>
      <c r="L203" s="277">
        <f>IF(L$89=0,0,L$89/NMM!L$10*1000)</f>
        <v>7.3521369681216413</v>
      </c>
      <c r="M203" s="277">
        <f>IF(M$89=0,0,M$89/NMM!M$10*1000)</f>
        <v>7.2577339405692785</v>
      </c>
      <c r="N203" s="277">
        <f>IF(N$89=0,0,N$89/NMM!N$10*1000)</f>
        <v>7.0459879675167043</v>
      </c>
      <c r="O203" s="277">
        <f>IF(O$89=0,0,O$89/NMM!O$10*1000)</f>
        <v>6.7953430429051984</v>
      </c>
      <c r="P203" s="277">
        <f>IF(P$89=0,0,P$89/NMM!P$10*1000)</f>
        <v>6.8914072302439973</v>
      </c>
      <c r="Q203" s="277">
        <f>IF(Q$89=0,0,Q$89/NMM!Q$10*1000)</f>
        <v>6.7402377377034988</v>
      </c>
      <c r="R203" s="277">
        <f>IF(R$89=0,0,R$89/NMM!R$10*1000)</f>
        <v>7.0519162945709173</v>
      </c>
      <c r="S203" s="277">
        <f>IF(S$89=0,0,S$89/NMM!S$10*1000)</f>
        <v>7.135101736551638</v>
      </c>
      <c r="T203" s="277">
        <f>IF(T$89=0,0,T$89/NMM!T$10*1000)</f>
        <v>7.3437174856904441</v>
      </c>
      <c r="U203" s="277">
        <f>IF(U$89=0,0,U$89/NMM!U$10*1000)</f>
        <v>7.2648381439961502</v>
      </c>
      <c r="V203" s="277">
        <f>IF(V$89=0,0,V$89/NMM!V$10*1000)</f>
        <v>6.7661515416314613</v>
      </c>
      <c r="W203" s="277">
        <f>IF(W$89=0,0,W$89/NMM!W$10*1000)</f>
        <v>6.9083638721618819</v>
      </c>
      <c r="X203" s="277">
        <f>IF(X$89=0,0,X$89/NMM!X$10*1000)</f>
        <v>6.675148502973812</v>
      </c>
      <c r="Y203" s="277">
        <f>IF(Y$89=0,0,Y$89/NMM!Y$10*1000)</f>
        <v>6.3113469381456584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254.23607930434619</v>
      </c>
      <c r="C205" s="320">
        <f t="shared" si="51"/>
        <v>264.64433614907011</v>
      </c>
      <c r="D205" s="320">
        <f t="shared" si="51"/>
        <v>249.00966109083609</v>
      </c>
      <c r="E205" s="320">
        <f t="shared" si="51"/>
        <v>236.83360955569867</v>
      </c>
      <c r="F205" s="320">
        <f t="shared" si="51"/>
        <v>226.42724579728747</v>
      </c>
      <c r="G205" s="320">
        <f t="shared" si="51"/>
        <v>220.85380810169988</v>
      </c>
      <c r="H205" s="320">
        <f t="shared" si="51"/>
        <v>203.65854869426076</v>
      </c>
      <c r="I205" s="320">
        <f t="shared" si="51"/>
        <v>201.62442310155228</v>
      </c>
      <c r="J205" s="320">
        <f t="shared" si="51"/>
        <v>189.51730776886589</v>
      </c>
      <c r="K205" s="320">
        <f t="shared" si="51"/>
        <v>210.76438657960981</v>
      </c>
      <c r="L205" s="320">
        <f t="shared" si="51"/>
        <v>208.99416882287426</v>
      </c>
      <c r="M205" s="320">
        <f t="shared" si="51"/>
        <v>204.89516761031948</v>
      </c>
      <c r="N205" s="320">
        <f t="shared" si="51"/>
        <v>201.20473560025872</v>
      </c>
      <c r="O205" s="320">
        <f t="shared" si="51"/>
        <v>193.50708938727504</v>
      </c>
      <c r="P205" s="320">
        <f t="shared" si="51"/>
        <v>196.08702669706582</v>
      </c>
      <c r="Q205" s="320">
        <f t="shared" si="51"/>
        <v>188.20525327071891</v>
      </c>
      <c r="R205" s="320">
        <f t="shared" si="51"/>
        <v>199.4378781286234</v>
      </c>
      <c r="S205" s="320">
        <f t="shared" si="51"/>
        <v>199.66817048913964</v>
      </c>
      <c r="T205" s="320">
        <f t="shared" si="51"/>
        <v>204.38597282399778</v>
      </c>
      <c r="U205" s="320">
        <f t="shared" si="51"/>
        <v>203.68552994676435</v>
      </c>
      <c r="V205" s="320">
        <f t="shared" si="51"/>
        <v>188.14788617530635</v>
      </c>
      <c r="W205" s="320">
        <f t="shared" si="51"/>
        <v>190.40298264932076</v>
      </c>
      <c r="X205" s="320">
        <f t="shared" si="51"/>
        <v>181.05887609691831</v>
      </c>
      <c r="Y205" s="320">
        <f t="shared" si="51"/>
        <v>179.85825910040728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2.1584915783471161</v>
      </c>
      <c r="C206" s="273">
        <f>IF(C$100=0,0,C$100/NMM!C$11*1000)</f>
        <v>2.246858795171816</v>
      </c>
      <c r="D206" s="273">
        <f>IF(D$100=0,0,D$100/NMM!D$11*1000)</f>
        <v>2.1141187272171251</v>
      </c>
      <c r="E206" s="273">
        <f>IF(E$100=0,0,E$100/NMM!E$11*1000)</f>
        <v>2.010742743886953</v>
      </c>
      <c r="F206" s="273">
        <f>IF(F$100=0,0,F$100/NMM!F$11*1000)</f>
        <v>1.9223915995677618</v>
      </c>
      <c r="G206" s="273">
        <f>IF(G$100=0,0,G$100/NMM!G$11*1000)</f>
        <v>1.8750725158197523</v>
      </c>
      <c r="H206" s="273">
        <f>IF(H$100=0,0,H$100/NMM!H$11*1000)</f>
        <v>1.7290829193785602</v>
      </c>
      <c r="I206" s="273">
        <f>IF(I$100=0,0,I$100/NMM!I$11*1000)</f>
        <v>1.7118129749505919</v>
      </c>
      <c r="J206" s="273">
        <f>IF(J$100=0,0,J$100/NMM!J$11*1000)</f>
        <v>1.6090222673721095</v>
      </c>
      <c r="K206" s="273">
        <f>IF(K$100=0,0,K$100/NMM!K$11*1000)</f>
        <v>1.7894122450769758</v>
      </c>
      <c r="L206" s="273">
        <f>IF(L$100=0,0,L$100/NMM!L$11*1000)</f>
        <v>1.7743829064786398</v>
      </c>
      <c r="M206" s="273">
        <f>IF(M$100=0,0,M$100/NMM!M$11*1000)</f>
        <v>1.7395819465947622</v>
      </c>
      <c r="N206" s="273">
        <f>IF(N$100=0,0,N$100/NMM!N$11*1000)</f>
        <v>1.7082497830562222</v>
      </c>
      <c r="O206" s="273">
        <f>IF(O$100=0,0,O$100/NMM!O$11*1000)</f>
        <v>1.6428959411888471</v>
      </c>
      <c r="P206" s="273">
        <f>IF(P$100=0,0,P$100/NMM!P$11*1000)</f>
        <v>1.6647998856293673</v>
      </c>
      <c r="Q206" s="273">
        <f>IF(Q$100=0,0,Q$100/NMM!Q$11*1000)</f>
        <v>1.5978827839741223</v>
      </c>
      <c r="R206" s="273">
        <f>IF(R$100=0,0,R$100/NMM!R$11*1000)</f>
        <v>1.6932489736386447</v>
      </c>
      <c r="S206" s="273">
        <f>IF(S$100=0,0,S$100/NMM!S$11*1000)</f>
        <v>1.695204180476777</v>
      </c>
      <c r="T206" s="273">
        <f>IF(T$100=0,0,T$100/NMM!T$11*1000)</f>
        <v>1.7352588282512416</v>
      </c>
      <c r="U206" s="273">
        <f>IF(U$100=0,0,U$100/NMM!U$11*1000)</f>
        <v>1.7293119931059795</v>
      </c>
      <c r="V206" s="273">
        <f>IF(V$100=0,0,V$100/NMM!V$11*1000)</f>
        <v>1.5973957311818476</v>
      </c>
      <c r="W206" s="273">
        <f>IF(W$100=0,0,W$100/NMM!W$11*1000)</f>
        <v>1.616541742089588</v>
      </c>
      <c r="X206" s="273">
        <f>IF(X$100=0,0,X$100/NMM!X$11*1000)</f>
        <v>1.5372092753685325</v>
      </c>
      <c r="Y206" s="273">
        <f>IF(Y$100=0,0,Y$100/NMM!Y$11*1000)</f>
        <v>1.5270159083111765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2.4200779208745264</v>
      </c>
      <c r="C207" s="274">
        <f>IF(C$101=0,0,C$101/NMM!C$11*1000)</f>
        <v>2.5191543094562001</v>
      </c>
      <c r="D207" s="274">
        <f>IF(D$101=0,0,D$101/NMM!D$11*1000)</f>
        <v>2.3703275496508516</v>
      </c>
      <c r="E207" s="274">
        <f>IF(E$101=0,0,E$101/NMM!E$11*1000)</f>
        <v>2.254423490855487</v>
      </c>
      <c r="F207" s="274">
        <f>IF(F$101=0,0,F$101/NMM!F$11*1000)</f>
        <v>2.1553651225969439</v>
      </c>
      <c r="G207" s="274">
        <f>IF(G$101=0,0,G$101/NMM!G$11*1000)</f>
        <v>2.1023114665329903</v>
      </c>
      <c r="H207" s="274">
        <f>IF(H$101=0,0,H$101/NMM!H$11*1000)</f>
        <v>1.938629475568143</v>
      </c>
      <c r="I207" s="274">
        <f>IF(I$101=0,0,I$101/NMM!I$11*1000)</f>
        <v>1.9192665965909341</v>
      </c>
      <c r="J207" s="274">
        <f>IF(J$101=0,0,J$101/NMM!J$11*1000)</f>
        <v>1.8040187427761674</v>
      </c>
      <c r="K207" s="274">
        <f>IF(K$101=0,0,K$101/NMM!K$11*1000)</f>
        <v>2.0062700772589697</v>
      </c>
      <c r="L207" s="274">
        <f>IF(L$101=0,0,L$101/NMM!L$11*1000)</f>
        <v>1.9894193418324131</v>
      </c>
      <c r="M207" s="274">
        <f>IF(M$101=0,0,M$101/NMM!M$11*1000)</f>
        <v>1.9504008738035929</v>
      </c>
      <c r="N207" s="274">
        <f>IF(N$101=0,0,N$101/NMM!N$11*1000)</f>
        <v>1.9152715835374181</v>
      </c>
      <c r="O207" s="274">
        <f>IF(O$101=0,0,O$101/NMM!O$11*1000)</f>
        <v>1.8419975474771637</v>
      </c>
      <c r="P207" s="274">
        <f>IF(P$101=0,0,P$101/NMM!P$11*1000)</f>
        <v>1.8665560182408814</v>
      </c>
      <c r="Q207" s="274">
        <f>IF(Q$101=0,0,Q$101/NMM!Q$11*1000)</f>
        <v>1.7915292718457043</v>
      </c>
      <c r="R207" s="274">
        <f>IF(R$101=0,0,R$101/NMM!R$11*1000)</f>
        <v>1.8984528347264895</v>
      </c>
      <c r="S207" s="274">
        <f>IF(S$101=0,0,S$101/NMM!S$11*1000)</f>
        <v>1.9006449919473802</v>
      </c>
      <c r="T207" s="274">
        <f>IF(T$101=0,0,T$101/NMM!T$11*1000)</f>
        <v>1.9455538392552854</v>
      </c>
      <c r="U207" s="274">
        <f>IF(U$101=0,0,U$101/NMM!U$11*1000)</f>
        <v>1.938886310607733</v>
      </c>
      <c r="V207" s="274">
        <f>IF(V$101=0,0,V$101/NMM!V$11*1000)</f>
        <v>1.7909831934080069</v>
      </c>
      <c r="W207" s="274">
        <f>IF(W$101=0,0,W$101/NMM!W$11*1000)</f>
        <v>1.8124494982736152</v>
      </c>
      <c r="X207" s="274">
        <f>IF(X$101=0,0,X$101/NMM!X$11*1000)</f>
        <v>1.7235027759207959</v>
      </c>
      <c r="Y207" s="274">
        <f>IF(Y$101=0,0,Y$101/NMM!Y$11*1000)</f>
        <v>1.7120740806215689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3.3708365167050349</v>
      </c>
      <c r="C208" s="274">
        <f>IF(C$102=0,0,C$102/NMM!C$11*1000)</f>
        <v>3.4896829960270086</v>
      </c>
      <c r="D208" s="274">
        <f>IF(D$102=0,0,D$102/NMM!D$11*1000)</f>
        <v>3.2914128293849143</v>
      </c>
      <c r="E208" s="274">
        <f>IF(E$102=0,0,E$102/NMM!E$11*1000)</f>
        <v>3.0987520455691544</v>
      </c>
      <c r="F208" s="274">
        <f>IF(F$102=0,0,F$102/NMM!F$11*1000)</f>
        <v>3.0452826832921418</v>
      </c>
      <c r="G208" s="274">
        <f>IF(G$102=0,0,G$102/NMM!G$11*1000)</f>
        <v>3.0089617293917312</v>
      </c>
      <c r="H208" s="274">
        <f>IF(H$102=0,0,H$102/NMM!H$11*1000)</f>
        <v>2.9353805053374287</v>
      </c>
      <c r="I208" s="274">
        <f>IF(I$102=0,0,I$102/NMM!I$11*1000)</f>
        <v>2.9130801520940706</v>
      </c>
      <c r="J208" s="274">
        <f>IF(J$102=0,0,J$102/NMM!J$11*1000)</f>
        <v>2.9129350239243159</v>
      </c>
      <c r="K208" s="274">
        <f>IF(K$102=0,0,K$102/NMM!K$11*1000)</f>
        <v>3.413822095606041</v>
      </c>
      <c r="L208" s="274">
        <f>IF(L$102=0,0,L$102/NMM!L$11*1000)</f>
        <v>3.3258373975232169</v>
      </c>
      <c r="M208" s="274">
        <f>IF(M$102=0,0,M$102/NMM!M$11*1000)</f>
        <v>3.3330478922085294</v>
      </c>
      <c r="N208" s="274">
        <f>IF(N$102=0,0,N$102/NMM!N$11*1000)</f>
        <v>3.2746532909740411</v>
      </c>
      <c r="O208" s="274">
        <f>IF(O$102=0,0,O$102/NMM!O$11*1000)</f>
        <v>3.1891461850586436</v>
      </c>
      <c r="P208" s="274">
        <f>IF(P$102=0,0,P$102/NMM!P$11*1000)</f>
        <v>3.2594988678989543</v>
      </c>
      <c r="Q208" s="274">
        <f>IF(Q$102=0,0,Q$102/NMM!Q$11*1000)</f>
        <v>3.2942069617975238</v>
      </c>
      <c r="R208" s="274">
        <f>IF(R$102=0,0,R$102/NMM!R$11*1000)</f>
        <v>3.489318449559073</v>
      </c>
      <c r="S208" s="274">
        <f>IF(S$102=0,0,S$102/NMM!S$11*1000)</f>
        <v>3.5516065590202781</v>
      </c>
      <c r="T208" s="274">
        <f>IF(T$102=0,0,T$102/NMM!T$11*1000)</f>
        <v>3.7214037336922856</v>
      </c>
      <c r="U208" s="274">
        <f>IF(U$102=0,0,U$102/NMM!U$11*1000)</f>
        <v>3.5684864254320896</v>
      </c>
      <c r="V208" s="274">
        <f>IF(V$102=0,0,V$102/NMM!V$11*1000)</f>
        <v>3.3817780864506486</v>
      </c>
      <c r="W208" s="274">
        <f>IF(W$102=0,0,W$102/NMM!W$11*1000)</f>
        <v>3.4077116992111165</v>
      </c>
      <c r="X208" s="274">
        <f>IF(X$102=0,0,X$102/NMM!X$11*1000)</f>
        <v>3.4210303915149956</v>
      </c>
      <c r="Y208" s="274">
        <f>IF(Y$102=0,0,Y$102/NMM!Y$11*1000)</f>
        <v>3.1194281554594379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1.9373269587702677</v>
      </c>
      <c r="C209" s="274">
        <f>IF(C$103=0,0,C$103/NMM!C$11*1000)</f>
        <v>2.0166398424263074</v>
      </c>
      <c r="D209" s="274">
        <f>IF(D$103=0,0,D$103/NMM!D$11*1000)</f>
        <v>1.8975006645220125</v>
      </c>
      <c r="E209" s="274">
        <f>IF(E$103=0,0,E$103/NMM!E$11*1000)</f>
        <v>1.8047168513239593</v>
      </c>
      <c r="F209" s="274">
        <f>IF(F$103=0,0,F$103/NMM!F$11*1000)</f>
        <v>1.7254183933430203</v>
      </c>
      <c r="G209" s="274">
        <f>IF(G$103=0,0,G$103/NMM!G$11*1000)</f>
        <v>1.6829477450769166</v>
      </c>
      <c r="H209" s="274">
        <f>IF(H$103=0,0,H$103/NMM!H$11*1000)</f>
        <v>1.5519166195804288</v>
      </c>
      <c r="I209" s="274">
        <f>IF(I$103=0,0,I$103/NMM!I$11*1000)</f>
        <v>1.5364161982434184</v>
      </c>
      <c r="J209" s="274">
        <f>IF(J$103=0,0,J$103/NMM!J$11*1000)</f>
        <v>1.4441576919325634</v>
      </c>
      <c r="K209" s="274">
        <f>IF(K$103=0,0,K$103/NMM!K$11*1000)</f>
        <v>1.6060644468188709</v>
      </c>
      <c r="L209" s="274">
        <f>IF(L$103=0,0,L$103/NMM!L$11*1000)</f>
        <v>1.5925750530537408</v>
      </c>
      <c r="M209" s="274">
        <f>IF(M$103=0,0,M$103/NMM!M$11*1000)</f>
        <v>1.5613398893632948</v>
      </c>
      <c r="N209" s="274">
        <f>IF(N$103=0,0,N$103/NMM!N$11*1000)</f>
        <v>1.5332181001894436</v>
      </c>
      <c r="O209" s="274">
        <f>IF(O$103=0,0,O$103/NMM!O$11*1000)</f>
        <v>1.4745605816802307</v>
      </c>
      <c r="P209" s="274">
        <f>IF(P$103=0,0,P$103/NMM!P$11*1000)</f>
        <v>1.4942201914251629</v>
      </c>
      <c r="Q209" s="274">
        <f>IF(Q$103=0,0,Q$103/NMM!Q$11*1000)</f>
        <v>1.434159588761728</v>
      </c>
      <c r="R209" s="274">
        <f>IF(R$103=0,0,R$103/NMM!R$11*1000)</f>
        <v>1.5197543124315589</v>
      </c>
      <c r="S209" s="274">
        <f>IF(S$103=0,0,S$103/NMM!S$11*1000)</f>
        <v>1.5215091837294059</v>
      </c>
      <c r="T209" s="274">
        <f>IF(T$103=0,0,T$103/NMM!T$11*1000)</f>
        <v>1.5574597288860099</v>
      </c>
      <c r="U209" s="274">
        <f>IF(U$103=0,0,U$103/NMM!U$11*1000)</f>
        <v>1.5521222218223496</v>
      </c>
      <c r="V209" s="274">
        <f>IF(V$103=0,0,V$103/NMM!V$11*1000)</f>
        <v>1.4337224406559468</v>
      </c>
      <c r="W209" s="274">
        <f>IF(W$103=0,0,W$103/NMM!W$11*1000)</f>
        <v>1.4509067018578736</v>
      </c>
      <c r="X209" s="274">
        <f>IF(X$103=0,0,X$103/NMM!X$11*1000)</f>
        <v>1.379702844485339</v>
      </c>
      <c r="Y209" s="274">
        <f>IF(Y$103=0,0,Y$103/NMM!Y$11*1000)</f>
        <v>1.3705539161323368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2.0289132521038531</v>
      </c>
      <c r="C210" s="275">
        <f>IF(C$104=0,0,C$104/NMM!C$11*1000)</f>
        <v>2.1348290756311616</v>
      </c>
      <c r="D210" s="275">
        <f>IF(D$104=0,0,D$104/NMM!D$11*1000)</f>
        <v>2.0155109726028173</v>
      </c>
      <c r="E210" s="275">
        <f>IF(E$104=0,0,E$104/NMM!E$11*1000)</f>
        <v>1.9220325032187948</v>
      </c>
      <c r="F210" s="275">
        <f>IF(F$104=0,0,F$104/NMM!F$11*1000)</f>
        <v>1.8328629878070499</v>
      </c>
      <c r="G210" s="275">
        <f>IF(G$104=0,0,G$104/NMM!G$11*1000)</f>
        <v>1.7858853325997655</v>
      </c>
      <c r="H210" s="275">
        <f>IF(H$104=0,0,H$104/NMM!H$11*1000)</f>
        <v>1.6400643198786531</v>
      </c>
      <c r="I210" s="275">
        <f>IF(I$104=0,0,I$104/NMM!I$11*1000)</f>
        <v>1.6174534218747532</v>
      </c>
      <c r="J210" s="275">
        <f>IF(J$104=0,0,J$104/NMM!J$11*1000)</f>
        <v>1.5164418146730849</v>
      </c>
      <c r="K210" s="275">
        <f>IF(K$104=0,0,K$104/NMM!K$11*1000)</f>
        <v>1.6862431031608811</v>
      </c>
      <c r="L210" s="275">
        <f>IF(L$104=0,0,L$104/NMM!L$11*1000)</f>
        <v>1.6720081733663266</v>
      </c>
      <c r="M210" s="275">
        <f>IF(M$104=0,0,M$104/NMM!M$11*1000)</f>
        <v>1.6379852706173521</v>
      </c>
      <c r="N210" s="275">
        <f>IF(N$104=0,0,N$104/NMM!N$11*1000)</f>
        <v>1.6089207268829886</v>
      </c>
      <c r="O210" s="275">
        <f>IF(O$104=0,0,O$104/NMM!O$11*1000)</f>
        <v>1.5476522478756909</v>
      </c>
      <c r="P210" s="275">
        <f>IF(P$104=0,0,P$104/NMM!P$11*1000)</f>
        <v>1.5684447590990416</v>
      </c>
      <c r="Q210" s="275">
        <f>IF(Q$104=0,0,Q$104/NMM!Q$11*1000)</f>
        <v>1.5091882476048009</v>
      </c>
      <c r="R210" s="275">
        <f>IF(R$104=0,0,R$104/NMM!R$11*1000)</f>
        <v>1.5998407857695589</v>
      </c>
      <c r="S210" s="275">
        <f>IF(S$104=0,0,S$104/NMM!S$11*1000)</f>
        <v>1.6049590957955855</v>
      </c>
      <c r="T210" s="275">
        <f>IF(T$104=0,0,T$104/NMM!T$11*1000)</f>
        <v>1.6491656997145356</v>
      </c>
      <c r="U210" s="275">
        <f>IF(U$104=0,0,U$104/NMM!U$11*1000)</f>
        <v>1.63502744443994</v>
      </c>
      <c r="V210" s="275">
        <f>IF(V$104=0,0,V$104/NMM!V$11*1000)</f>
        <v>1.514772937559516</v>
      </c>
      <c r="W210" s="275">
        <f>IF(W$104=0,0,W$104/NMM!W$11*1000)</f>
        <v>1.5300078752277488</v>
      </c>
      <c r="X210" s="275">
        <f>IF(X$104=0,0,X$104/NMM!X$11*1000)</f>
        <v>1.467247094255117</v>
      </c>
      <c r="Y210" s="275">
        <f>IF(Y$104=0,0,Y$104/NMM!Y$11*1000)</f>
        <v>1.4425108648680174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196.95457570080507</v>
      </c>
      <c r="C211" s="276">
        <f>IF(C$110=0,0,C$110/NMM!C$11*1000)</f>
        <v>205.16586655918334</v>
      </c>
      <c r="D211" s="276">
        <f>IF(D$110=0,0,D$110/NMM!D$11*1000)</f>
        <v>192.96905837902028</v>
      </c>
      <c r="E211" s="276">
        <f>IF(E$110=0,0,E$110/NMM!E$11*1000)</f>
        <v>183.80876771478415</v>
      </c>
      <c r="F211" s="276">
        <f>IF(F$110=0,0,F$110/NMM!F$11*1000)</f>
        <v>175.00621745830529</v>
      </c>
      <c r="G211" s="276">
        <f>IF(G$110=0,0,G$110/NMM!G$11*1000)</f>
        <v>170.35890536363857</v>
      </c>
      <c r="H211" s="276">
        <f>IF(H$110=0,0,H$110/NMM!H$11*1000)</f>
        <v>155.68187617919725</v>
      </c>
      <c r="I211" s="276">
        <f>IF(I$110=0,0,I$110/NMM!I$11*1000)</f>
        <v>154.07069374750066</v>
      </c>
      <c r="J211" s="276">
        <f>IF(J$110=0,0,J$110/NMM!J$11*1000)</f>
        <v>143.27875692023676</v>
      </c>
      <c r="K211" s="276">
        <f>IF(K$110=0,0,K$110/NMM!K$11*1000)</f>
        <v>157.80235879683929</v>
      </c>
      <c r="L211" s="276">
        <f>IF(L$110=0,0,L$110/NMM!L$11*1000)</f>
        <v>157.00096809021272</v>
      </c>
      <c r="M211" s="276">
        <f>IF(M$110=0,0,M$110/NMM!M$11*1000)</f>
        <v>153.28294550177642</v>
      </c>
      <c r="N211" s="276">
        <f>IF(N$110=0,0,N$110/NMM!N$11*1000)</f>
        <v>150.50724458017734</v>
      </c>
      <c r="O211" s="276">
        <f>IF(O$110=0,0,O$110/NMM!O$11*1000)</f>
        <v>144.39756684215686</v>
      </c>
      <c r="P211" s="276">
        <f>IF(P$110=0,0,P$110/NMM!P$11*1000)</f>
        <v>146.07673903469666</v>
      </c>
      <c r="Q211" s="276">
        <f>IF(Q$110=0,0,Q$110/NMM!Q$11*1000)</f>
        <v>138.73772278238681</v>
      </c>
      <c r="R211" s="276">
        <f>IF(R$110=0,0,R$110/NMM!R$11*1000)</f>
        <v>147.03066582345005</v>
      </c>
      <c r="S211" s="276">
        <f>IF(S$110=0,0,S$110/NMM!S$11*1000)</f>
        <v>146.68279505420935</v>
      </c>
      <c r="T211" s="276">
        <f>IF(T$110=0,0,T$110/NMM!T$11*1000)</f>
        <v>149.38423710224561</v>
      </c>
      <c r="U211" s="276">
        <f>IF(U$110=0,0,U$110/NMM!U$11*1000)</f>
        <v>150.11825486233181</v>
      </c>
      <c r="V211" s="276">
        <f>IF(V$110=0,0,V$110/NMM!V$11*1000)</f>
        <v>137.90742787898589</v>
      </c>
      <c r="W211" s="276">
        <f>IF(W$110=0,0,W$110/NMM!W$11*1000)</f>
        <v>139.69201457008185</v>
      </c>
      <c r="X211" s="276">
        <f>IF(X$110=0,0,X$110/NMM!X$11*1000)</f>
        <v>131.23027929995544</v>
      </c>
      <c r="Y211" s="276">
        <f>IF(Y$110=0,0,Y$110/NMM!Y$11*1000)</f>
        <v>132.83773807510428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13.879758137761288</v>
      </c>
      <c r="C212" s="276">
        <f>IF(C$118=0,0,C$118/NMM!C$11*1000)</f>
        <v>14.369120460834102</v>
      </c>
      <c r="D212" s="276">
        <f>IF(D$118=0,0,D$118/NMM!D$11*1000)</f>
        <v>13.5527231228772</v>
      </c>
      <c r="E212" s="276">
        <f>IF(E$118=0,0,E$118/NMM!E$11*1000)</f>
        <v>12.759422982469282</v>
      </c>
      <c r="F212" s="276">
        <f>IF(F$118=0,0,F$118/NMM!F$11*1000)</f>
        <v>12.539257509445775</v>
      </c>
      <c r="G212" s="276">
        <f>IF(G$118=0,0,G$118/NMM!G$11*1000)</f>
        <v>12.389702331384727</v>
      </c>
      <c r="H212" s="276">
        <f>IF(H$118=0,0,H$118/NMM!H$11*1000)</f>
        <v>12.08672424618455</v>
      </c>
      <c r="I212" s="276">
        <f>IF(I$118=0,0,I$118/NMM!I$11*1000)</f>
        <v>11.994900300445707</v>
      </c>
      <c r="J212" s="276">
        <f>IF(J$118=0,0,J$118/NMM!J$11*1000)</f>
        <v>11.994302720620876</v>
      </c>
      <c r="K212" s="276">
        <f>IF(K$118=0,0,K$118/NMM!K$11*1000)</f>
        <v>14.056755579079159</v>
      </c>
      <c r="L212" s="276">
        <f>IF(L$118=0,0,L$118/NMM!L$11*1000)</f>
        <v>13.694469741969719</v>
      </c>
      <c r="M212" s="276">
        <f>IF(M$118=0,0,M$118/NMM!M$11*1000)</f>
        <v>13.724159678515075</v>
      </c>
      <c r="N212" s="276">
        <f>IF(N$118=0,0,N$118/NMM!N$11*1000)</f>
        <v>13.483714039081343</v>
      </c>
      <c r="O212" s="276">
        <f>IF(O$118=0,0,O$118/NMM!O$11*1000)</f>
        <v>13.131629936727498</v>
      </c>
      <c r="P212" s="276">
        <f>IF(P$118=0,0,P$118/NMM!P$11*1000)</f>
        <v>13.421314178999983</v>
      </c>
      <c r="Q212" s="276">
        <f>IF(Q$118=0,0,Q$118/NMM!Q$11*1000)</f>
        <v>13.56422824390568</v>
      </c>
      <c r="R212" s="276">
        <f>IF(R$118=0,0,R$118/NMM!R$11*1000)</f>
        <v>14.367619404114249</v>
      </c>
      <c r="S212" s="276">
        <f>IF(S$118=0,0,S$118/NMM!S$11*1000)</f>
        <v>14.624096954981948</v>
      </c>
      <c r="T212" s="276">
        <f>IF(T$118=0,0,T$118/NMM!T$11*1000)</f>
        <v>15.323253886872074</v>
      </c>
      <c r="U212" s="276">
        <f>IF(U$118=0,0,U$118/NMM!U$11*1000)</f>
        <v>14.69360150141504</v>
      </c>
      <c r="V212" s="276">
        <f>IF(V$118=0,0,V$118/NMM!V$11*1000)</f>
        <v>13.924811150852831</v>
      </c>
      <c r="W212" s="276">
        <f>IF(W$118=0,0,W$118/NMM!W$11*1000)</f>
        <v>14.031595407807995</v>
      </c>
      <c r="X212" s="276">
        <f>IF(X$118=0,0,X$118/NMM!X$11*1000)</f>
        <v>14.086436461941876</v>
      </c>
      <c r="Y212" s="276">
        <f>IF(Y$118=0,0,Y$118/NMM!Y$11*1000)</f>
        <v>12.844558942960004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19.101084285284358</v>
      </c>
      <c r="C213" s="276">
        <f>IF(C$119=0,0,C$119/NMM!C$11*1000)</f>
        <v>19.880507391442052</v>
      </c>
      <c r="D213" s="276">
        <f>IF(D$119=0,0,D$119/NMM!D$11*1000)</f>
        <v>18.705809751301199</v>
      </c>
      <c r="E213" s="276">
        <f>IF(E$119=0,0,E$119/NMM!E$11*1000)</f>
        <v>17.789419946925957</v>
      </c>
      <c r="F213" s="276">
        <f>IF(F$119=0,0,F$119/NMM!F$11*1000)</f>
        <v>17.011574111423993</v>
      </c>
      <c r="G213" s="276">
        <f>IF(G$119=0,0,G$119/NMM!G$11*1000)</f>
        <v>16.594594921558233</v>
      </c>
      <c r="H213" s="276">
        <f>IF(H$119=0,0,H$119/NMM!H$11*1000)</f>
        <v>15.309797409463322</v>
      </c>
      <c r="I213" s="276">
        <f>IF(I$119=0,0,I$119/NMM!I$11*1000)</f>
        <v>15.157657903300562</v>
      </c>
      <c r="J213" s="276">
        <f>IF(J$119=0,0,J$119/NMM!J$11*1000)</f>
        <v>14.255064005852915</v>
      </c>
      <c r="K213" s="276">
        <f>IF(K$119=0,0,K$119/NMM!K$11*1000)</f>
        <v>15.860509103668221</v>
      </c>
      <c r="L213" s="276">
        <f>IF(L$119=0,0,L$119/NMM!L$11*1000)</f>
        <v>15.724827425602946</v>
      </c>
      <c r="M213" s="276">
        <f>IF(M$119=0,0,M$119/NMM!M$11*1000)</f>
        <v>15.419533305842338</v>
      </c>
      <c r="N213" s="276">
        <f>IF(N$119=0,0,N$119/NMM!N$11*1000)</f>
        <v>15.141841738410381</v>
      </c>
      <c r="O213" s="276">
        <f>IF(O$119=0,0,O$119/NMM!O$11*1000)</f>
        <v>14.564185700030142</v>
      </c>
      <c r="P213" s="276">
        <f>IF(P$119=0,0,P$119/NMM!P$11*1000)</f>
        <v>14.759511878275758</v>
      </c>
      <c r="Q213" s="276">
        <f>IF(Q$119=0,0,Q$119/NMM!Q$11*1000)</f>
        <v>14.172870188188234</v>
      </c>
      <c r="R213" s="276">
        <f>IF(R$119=0,0,R$119/NMM!R$11*1000)</f>
        <v>15.01864023049337</v>
      </c>
      <c r="S213" s="276">
        <f>IF(S$119=0,0,S$119/NMM!S$11*1000)</f>
        <v>15.038160262994969</v>
      </c>
      <c r="T213" s="276">
        <f>IF(T$119=0,0,T$119/NMM!T$11*1000)</f>
        <v>15.396582690641013</v>
      </c>
      <c r="U213" s="276">
        <f>IF(U$119=0,0,U$119/NMM!U$11*1000)</f>
        <v>15.338625540192897</v>
      </c>
      <c r="V213" s="276">
        <f>IF(V$119=0,0,V$119/NMM!V$11*1000)</f>
        <v>14.171778652373755</v>
      </c>
      <c r="W213" s="276">
        <f>IF(W$119=0,0,W$119/NMM!W$11*1000)</f>
        <v>14.341254637034593</v>
      </c>
      <c r="X213" s="276">
        <f>IF(X$119=0,0,X$119/NMM!X$11*1000)</f>
        <v>13.644032341281912</v>
      </c>
      <c r="Y213" s="276">
        <f>IF(Y$119=0,0,Y$119/NMM!Y$11*1000)</f>
        <v>13.543080407847681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12.385014953694711</v>
      </c>
      <c r="C214" s="277">
        <f>IF(C$127=0,0,C$127/NMM!C$11*1000)</f>
        <v>12.821676718898145</v>
      </c>
      <c r="D214" s="277">
        <f>IF(D$127=0,0,D$127/NMM!D$11*1000)</f>
        <v>12.093199094259683</v>
      </c>
      <c r="E214" s="277">
        <f>IF(E$127=0,0,E$127/NMM!E$11*1000)</f>
        <v>11.385331276664916</v>
      </c>
      <c r="F214" s="277">
        <f>IF(F$127=0,0,F$127/NMM!F$11*1000)</f>
        <v>11.188875931505482</v>
      </c>
      <c r="G214" s="277">
        <f>IF(G$127=0,0,G$127/NMM!G$11*1000)</f>
        <v>11.055426695697165</v>
      </c>
      <c r="H214" s="277">
        <f>IF(H$127=0,0,H$127/NMM!H$11*1000)</f>
        <v>10.785077019672391</v>
      </c>
      <c r="I214" s="277">
        <f>IF(I$127=0,0,I$127/NMM!I$11*1000)</f>
        <v>10.703141806551573</v>
      </c>
      <c r="J214" s="277">
        <f>IF(J$127=0,0,J$127/NMM!J$11*1000)</f>
        <v>10.702608581477103</v>
      </c>
      <c r="K214" s="277">
        <f>IF(K$127=0,0,K$127/NMM!K$11*1000)</f>
        <v>12.542951132101427</v>
      </c>
      <c r="L214" s="277">
        <f>IF(L$127=0,0,L$127/NMM!L$11*1000)</f>
        <v>12.219680692834537</v>
      </c>
      <c r="M214" s="277">
        <f>IF(M$127=0,0,M$127/NMM!M$11*1000)</f>
        <v>12.246173251598087</v>
      </c>
      <c r="N214" s="277">
        <f>IF(N$127=0,0,N$127/NMM!N$11*1000)</f>
        <v>12.031621757949532</v>
      </c>
      <c r="O214" s="277">
        <f>IF(O$127=0,0,O$127/NMM!O$11*1000)</f>
        <v>11.717454405079943</v>
      </c>
      <c r="P214" s="277">
        <f>IF(P$127=0,0,P$127/NMM!P$11*1000)</f>
        <v>11.97594188280001</v>
      </c>
      <c r="Q214" s="277">
        <f>IF(Q$127=0,0,Q$127/NMM!Q$11*1000)</f>
        <v>12.103465202254315</v>
      </c>
      <c r="R214" s="277">
        <f>IF(R$127=0,0,R$127/NMM!R$11*1000)</f>
        <v>12.820337314440422</v>
      </c>
      <c r="S214" s="277">
        <f>IF(S$127=0,0,S$127/NMM!S$11*1000)</f>
        <v>13.04919420598392</v>
      </c>
      <c r="T214" s="277">
        <f>IF(T$127=0,0,T$127/NMM!T$11*1000)</f>
        <v>13.673057314439724</v>
      </c>
      <c r="U214" s="277">
        <f>IF(U$127=0,0,U$127/NMM!U$11*1000)</f>
        <v>13.11121364741652</v>
      </c>
      <c r="V214" s="277">
        <f>IF(V$127=0,0,V$127/NMM!V$11*1000)</f>
        <v>12.425216103837931</v>
      </c>
      <c r="W214" s="277">
        <f>IF(W$127=0,0,W$127/NMM!W$11*1000)</f>
        <v>12.520500517736391</v>
      </c>
      <c r="X214" s="277">
        <f>IF(X$127=0,0,X$127/NMM!X$11*1000)</f>
        <v>12.569435612194312</v>
      </c>
      <c r="Y214" s="277">
        <f>IF(Y$127=0,0,Y$127/NMM!Y$11*1000)</f>
        <v>11.461298749102795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PL: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779.36440753538591</v>
      </c>
      <c r="C5" s="223">
        <v>648.70348737494339</v>
      </c>
      <c r="D5" s="223">
        <v>568.03321190773784</v>
      </c>
      <c r="E5" s="223">
        <v>580.21076065633724</v>
      </c>
      <c r="F5" s="223">
        <v>601.96850933269275</v>
      </c>
      <c r="G5" s="223">
        <v>603.93240208728446</v>
      </c>
      <c r="H5" s="223">
        <v>642.18762435709527</v>
      </c>
      <c r="I5" s="223">
        <v>748.67144418409532</v>
      </c>
      <c r="J5" s="223">
        <v>670.90808695968212</v>
      </c>
      <c r="K5" s="223">
        <v>659.0246094465565</v>
      </c>
      <c r="L5" s="223">
        <v>674.0623722593898</v>
      </c>
      <c r="M5" s="223">
        <v>789.75629315506808</v>
      </c>
      <c r="N5" s="223">
        <v>656.04181891505118</v>
      </c>
      <c r="O5" s="223">
        <v>582.73705363857039</v>
      </c>
      <c r="P5" s="223">
        <v>637.80103784088237</v>
      </c>
      <c r="Q5" s="223">
        <v>601.08681269079091</v>
      </c>
      <c r="R5" s="223">
        <v>662.18252267411651</v>
      </c>
      <c r="S5" s="223">
        <v>722.97825125268139</v>
      </c>
      <c r="T5" s="223">
        <v>814.91970192810618</v>
      </c>
      <c r="U5" s="223">
        <v>822.2016139648257</v>
      </c>
      <c r="V5" s="223">
        <v>770.21305043695168</v>
      </c>
      <c r="W5" s="223">
        <v>809.30487606959002</v>
      </c>
      <c r="X5" s="223">
        <v>757.17743025699008</v>
      </c>
      <c r="Y5" s="223">
        <v>667.06997542652744</v>
      </c>
      <c r="DA5" s="89" t="s">
        <v>1579</v>
      </c>
    </row>
    <row r="6" spans="1:105" ht="12" customHeight="1" x14ac:dyDescent="0.25">
      <c r="A6" s="55" t="s">
        <v>91</v>
      </c>
      <c r="B6" s="259">
        <v>3.1364640466877409</v>
      </c>
      <c r="C6" s="259">
        <v>2.605066287200188</v>
      </c>
      <c r="D6" s="259">
        <v>2.2812006419083248</v>
      </c>
      <c r="E6" s="259">
        <v>2.3382404834385619</v>
      </c>
      <c r="F6" s="259">
        <v>2.4229441275509771</v>
      </c>
      <c r="G6" s="259">
        <v>2.438875439693736</v>
      </c>
      <c r="H6" s="259">
        <v>2.585427120201488</v>
      </c>
      <c r="I6" s="259">
        <v>3.011702453305753</v>
      </c>
      <c r="J6" s="259">
        <v>2.6964919662096061</v>
      </c>
      <c r="K6" s="259">
        <v>2.652421340557793</v>
      </c>
      <c r="L6" s="259">
        <v>2.711592092212924</v>
      </c>
      <c r="M6" s="259">
        <v>3.1747017548832601</v>
      </c>
      <c r="N6" s="259">
        <v>2.637315472584143</v>
      </c>
      <c r="O6" s="259">
        <v>2.3455830786946432</v>
      </c>
      <c r="P6" s="259">
        <v>2.567779751949975</v>
      </c>
      <c r="Q6" s="259">
        <v>2.4164399321411891</v>
      </c>
      <c r="R6" s="259">
        <v>2.6714133266858928</v>
      </c>
      <c r="S6" s="259">
        <v>2.9201912973224</v>
      </c>
      <c r="T6" s="259">
        <v>3.2948690869021551</v>
      </c>
      <c r="U6" s="259">
        <v>3.3280758429282331</v>
      </c>
      <c r="V6" s="259">
        <v>3.1180124458816691</v>
      </c>
      <c r="W6" s="259">
        <v>3.2683205464823541</v>
      </c>
      <c r="X6" s="259">
        <v>3.0610202628265779</v>
      </c>
      <c r="Y6" s="259">
        <v>2.7099106842670482</v>
      </c>
      <c r="DA6" s="67" t="s">
        <v>1580</v>
      </c>
    </row>
    <row r="7" spans="1:105" ht="12" customHeight="1" x14ac:dyDescent="0.25">
      <c r="A7" s="173" t="s">
        <v>92</v>
      </c>
      <c r="B7" s="224">
        <v>0.32486159187621899</v>
      </c>
      <c r="C7" s="224">
        <v>0.26982167447340688</v>
      </c>
      <c r="D7" s="224">
        <v>0.23627704985236539</v>
      </c>
      <c r="E7" s="224">
        <v>0.24218499378032099</v>
      </c>
      <c r="F7" s="224">
        <v>0.25095823659594818</v>
      </c>
      <c r="G7" s="224">
        <v>0.25260833407716721</v>
      </c>
      <c r="H7" s="224">
        <v>0.26778753317309201</v>
      </c>
      <c r="I7" s="224">
        <v>0.31193931722942753</v>
      </c>
      <c r="J7" s="224">
        <v>0.2792911570433505</v>
      </c>
      <c r="K7" s="224">
        <v>0.27472650927723052</v>
      </c>
      <c r="L7" s="224">
        <v>0.28085516380317599</v>
      </c>
      <c r="M7" s="224">
        <v>0.32882209088694819</v>
      </c>
      <c r="N7" s="224">
        <v>0.27316190778856542</v>
      </c>
      <c r="O7" s="224">
        <v>0.24294550853447941</v>
      </c>
      <c r="P7" s="224">
        <v>0.2659596939065566</v>
      </c>
      <c r="Q7" s="224">
        <v>0.25028455972822539</v>
      </c>
      <c r="R7" s="224">
        <v>0.27669361833846179</v>
      </c>
      <c r="S7" s="224">
        <v>0.30246098131845789</v>
      </c>
      <c r="T7" s="224">
        <v>0.34126851150267368</v>
      </c>
      <c r="U7" s="224">
        <v>0.34470792590790789</v>
      </c>
      <c r="V7" s="224">
        <v>0.32295045362585217</v>
      </c>
      <c r="W7" s="224">
        <v>0.33851872672134498</v>
      </c>
      <c r="X7" s="224">
        <v>0.31736686983554918</v>
      </c>
      <c r="Y7" s="224">
        <v>0.2806810107270496</v>
      </c>
      <c r="DA7" s="177" t="s">
        <v>1581</v>
      </c>
    </row>
    <row r="8" spans="1:105" ht="12" customHeight="1" x14ac:dyDescent="0.25">
      <c r="A8" s="173" t="s">
        <v>93</v>
      </c>
      <c r="B8" s="224">
        <v>5.6348837373023546</v>
      </c>
      <c r="C8" s="224">
        <v>4.6218809105074961</v>
      </c>
      <c r="D8" s="224">
        <v>4.0672676182884988</v>
      </c>
      <c r="E8" s="224">
        <v>4.0811299729343604</v>
      </c>
      <c r="F8" s="224">
        <v>4.3690580552491003</v>
      </c>
      <c r="G8" s="224">
        <v>4.4308735729452096</v>
      </c>
      <c r="H8" s="224">
        <v>5.0302524551776377</v>
      </c>
      <c r="I8" s="224">
        <v>5.9140304767313161</v>
      </c>
      <c r="J8" s="224">
        <v>5.6946405842595071</v>
      </c>
      <c r="K8" s="224">
        <v>5.8923758615359683</v>
      </c>
      <c r="L8" s="224">
        <v>5.8435732390526161</v>
      </c>
      <c r="M8" s="224">
        <v>7.0555339249052329</v>
      </c>
      <c r="N8" s="224">
        <v>5.8022023890316294</v>
      </c>
      <c r="O8" s="224">
        <v>5.2187768214276096</v>
      </c>
      <c r="P8" s="224">
        <v>5.7192809801544664</v>
      </c>
      <c r="Q8" s="224">
        <v>5.7324600772407477</v>
      </c>
      <c r="R8" s="224">
        <v>6.2120940831720697</v>
      </c>
      <c r="S8" s="224">
        <v>6.9143457557288999</v>
      </c>
      <c r="T8" s="224">
        <v>7.9913706081540434</v>
      </c>
      <c r="U8" s="224">
        <v>7.596743742056411</v>
      </c>
      <c r="V8" s="224">
        <v>7.2913793107425127</v>
      </c>
      <c r="W8" s="224">
        <v>7.6982784456215709</v>
      </c>
      <c r="X8" s="224">
        <v>7.60732373400276</v>
      </c>
      <c r="Y8" s="224">
        <v>5.9317758857878147</v>
      </c>
      <c r="DA8" s="177" t="s">
        <v>1582</v>
      </c>
    </row>
    <row r="9" spans="1:105" ht="12" customHeight="1" x14ac:dyDescent="0.25">
      <c r="A9" s="173" t="s">
        <v>94</v>
      </c>
      <c r="B9" s="224">
        <v>0.61853595894317726</v>
      </c>
      <c r="C9" s="224">
        <v>0.51374004295236553</v>
      </c>
      <c r="D9" s="224">
        <v>0.44987113054098199</v>
      </c>
      <c r="E9" s="224">
        <v>0.46111984646875748</v>
      </c>
      <c r="F9" s="224">
        <v>0.47782408696288448</v>
      </c>
      <c r="G9" s="224">
        <v>0.4809658699665349</v>
      </c>
      <c r="H9" s="224">
        <v>0.50986704112241787</v>
      </c>
      <c r="I9" s="224">
        <v>0.59393196838148044</v>
      </c>
      <c r="J9" s="224">
        <v>0.53176992284142133</v>
      </c>
      <c r="K9" s="224">
        <v>0.52307884068871602</v>
      </c>
      <c r="L9" s="224">
        <v>0.53474778924721955</v>
      </c>
      <c r="M9" s="224">
        <v>0.6260767428177707</v>
      </c>
      <c r="N9" s="224">
        <v>0.52009984192014458</v>
      </c>
      <c r="O9" s="224">
        <v>0.46256786536208672</v>
      </c>
      <c r="P9" s="224">
        <v>0.50638683803965012</v>
      </c>
      <c r="Q9" s="224">
        <v>0.47654140726847027</v>
      </c>
      <c r="R9" s="224">
        <v>0.5268242132410923</v>
      </c>
      <c r="S9" s="224">
        <v>0.57588523174506412</v>
      </c>
      <c r="T9" s="224">
        <v>0.6497747080542744</v>
      </c>
      <c r="U9" s="224">
        <v>0.65632334766124623</v>
      </c>
      <c r="V9" s="224">
        <v>0.61489715472647544</v>
      </c>
      <c r="W9" s="224">
        <v>0.64453912216434694</v>
      </c>
      <c r="X9" s="224">
        <v>0.60426601998959195</v>
      </c>
      <c r="Y9" s="224">
        <v>0.53441620206474383</v>
      </c>
      <c r="DA9" s="177" t="s">
        <v>1583</v>
      </c>
    </row>
    <row r="10" spans="1:105" ht="12" customHeight="1" x14ac:dyDescent="0.25">
      <c r="A10" s="56" t="s">
        <v>95</v>
      </c>
      <c r="B10" s="260">
        <v>3.695133438163424</v>
      </c>
      <c r="C10" s="260">
        <v>3.0584899241137209</v>
      </c>
      <c r="D10" s="260">
        <v>2.688468429380821</v>
      </c>
      <c r="E10" s="260">
        <v>2.727619428631574</v>
      </c>
      <c r="F10" s="260">
        <v>2.8384712710146358</v>
      </c>
      <c r="G10" s="260">
        <v>2.845485359076489</v>
      </c>
      <c r="H10" s="260">
        <v>3.059012044091832</v>
      </c>
      <c r="I10" s="260">
        <v>3.5883509867431478</v>
      </c>
      <c r="J10" s="260">
        <v>3.2611403838948201</v>
      </c>
      <c r="K10" s="260">
        <v>3.2195279699522872</v>
      </c>
      <c r="L10" s="260">
        <v>3.24611805576219</v>
      </c>
      <c r="M10" s="260">
        <v>3.849367748788763</v>
      </c>
      <c r="N10" s="260">
        <v>3.1655880648765522</v>
      </c>
      <c r="O10" s="260">
        <v>2.8193650157742138</v>
      </c>
      <c r="P10" s="260">
        <v>3.0718579270685988</v>
      </c>
      <c r="Q10" s="260">
        <v>2.957926768204576</v>
      </c>
      <c r="R10" s="260">
        <v>3.2115181073775321</v>
      </c>
      <c r="S10" s="260">
        <v>3.541708149628239</v>
      </c>
      <c r="T10" s="260">
        <v>4.0391632966204769</v>
      </c>
      <c r="U10" s="260">
        <v>3.9315277312801782</v>
      </c>
      <c r="V10" s="260">
        <v>3.711943023605869</v>
      </c>
      <c r="W10" s="260">
        <v>3.910049836571023</v>
      </c>
      <c r="X10" s="260">
        <v>3.751259627040493</v>
      </c>
      <c r="Y10" s="260">
        <v>3.087956287058947</v>
      </c>
      <c r="DA10" s="68" t="s">
        <v>1584</v>
      </c>
    </row>
    <row r="11" spans="1:105" ht="12" customHeight="1" x14ac:dyDescent="0.25">
      <c r="A11" s="37" t="s">
        <v>159</v>
      </c>
      <c r="B11" s="226">
        <v>0.14463977388204949</v>
      </c>
      <c r="C11" s="226">
        <v>0.13216888429593979</v>
      </c>
      <c r="D11" s="226">
        <v>0.1221322062045712</v>
      </c>
      <c r="E11" s="226">
        <v>0.1240308148293596</v>
      </c>
      <c r="F11" s="226">
        <v>0.1441906364227383</v>
      </c>
      <c r="G11" s="226">
        <v>0.1121530887435961</v>
      </c>
      <c r="H11" s="226">
        <v>9.6097748980065748E-2</v>
      </c>
      <c r="I11" s="226">
        <v>0.1048180326188901</v>
      </c>
      <c r="J11" s="226">
        <v>0.1141933166810337</v>
      </c>
      <c r="K11" s="226">
        <v>9.5615315146465568E-2</v>
      </c>
      <c r="L11" s="226">
        <v>9.3949125686248497E-2</v>
      </c>
      <c r="M11" s="226">
        <v>0.1212022031295978</v>
      </c>
      <c r="N11" s="226">
        <v>8.4194063405586508E-2</v>
      </c>
      <c r="O11" s="226">
        <v>6.0979974859754323E-2</v>
      </c>
      <c r="P11" s="226">
        <v>5.7888452921758191E-2</v>
      </c>
      <c r="Q11" s="226">
        <v>5.2381151022265079E-2</v>
      </c>
      <c r="R11" s="226">
        <v>5.0474844918002373E-2</v>
      </c>
      <c r="S11" s="226">
        <v>4.4023209892741728E-2</v>
      </c>
      <c r="T11" s="226">
        <v>6.6007316814093858E-2</v>
      </c>
      <c r="U11" s="226">
        <v>7.4397997487419973E-2</v>
      </c>
      <c r="V11" s="226">
        <v>4.1685139625758601E-2</v>
      </c>
      <c r="W11" s="226">
        <v>4.5922030587861602E-2</v>
      </c>
      <c r="X11" s="226">
        <v>3.8985766151978192E-2</v>
      </c>
      <c r="Y11" s="226">
        <v>5.9273795297564963E-2</v>
      </c>
      <c r="DA11" s="69" t="s">
        <v>1585</v>
      </c>
    </row>
    <row r="12" spans="1:105" ht="12" customHeight="1" x14ac:dyDescent="0.25">
      <c r="A12" s="37" t="s">
        <v>35</v>
      </c>
      <c r="B12" s="226">
        <v>2.7474140198349941</v>
      </c>
      <c r="C12" s="226">
        <v>2.361672516341752</v>
      </c>
      <c r="D12" s="226">
        <v>2.0944106232388808</v>
      </c>
      <c r="E12" s="226">
        <v>2.1485097384543139</v>
      </c>
      <c r="F12" s="226">
        <v>2.1877392543343079</v>
      </c>
      <c r="G12" s="226">
        <v>2.2101786876139071</v>
      </c>
      <c r="H12" s="226">
        <v>2.3257521361441271</v>
      </c>
      <c r="I12" s="226">
        <v>2.670683358666142</v>
      </c>
      <c r="J12" s="226">
        <v>2.293226754777975</v>
      </c>
      <c r="K12" s="226">
        <v>2.2045043462900469</v>
      </c>
      <c r="L12" s="226">
        <v>2.2435291384158078</v>
      </c>
      <c r="M12" s="226">
        <v>2.5585217380828298</v>
      </c>
      <c r="N12" s="226">
        <v>2.124575195551182</v>
      </c>
      <c r="O12" s="226">
        <v>1.8801697027551001</v>
      </c>
      <c r="P12" s="226">
        <v>2.0228750118699659</v>
      </c>
      <c r="Q12" s="226">
        <v>1.826992593929774</v>
      </c>
      <c r="R12" s="226">
        <v>1.9767773457528159</v>
      </c>
      <c r="S12" s="226">
        <v>2.110618086320093</v>
      </c>
      <c r="T12" s="226">
        <v>2.2657805515078389</v>
      </c>
      <c r="U12" s="226">
        <v>2.368170033259255</v>
      </c>
      <c r="V12" s="226">
        <v>2.1723856324281869</v>
      </c>
      <c r="W12" s="226">
        <v>2.3707607523264591</v>
      </c>
      <c r="X12" s="226">
        <v>2.05439787652911</v>
      </c>
      <c r="Y12" s="226">
        <v>1.907259051335769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1588</v>
      </c>
    </row>
    <row r="15" spans="1:105" ht="12" customHeight="1" x14ac:dyDescent="0.25">
      <c r="A15" s="37" t="s">
        <v>40</v>
      </c>
      <c r="B15" s="226">
        <v>0.80307964444638058</v>
      </c>
      <c r="C15" s="226">
        <v>0.5646485234760299</v>
      </c>
      <c r="D15" s="226">
        <v>0.47192559993736932</v>
      </c>
      <c r="E15" s="226">
        <v>0.45507887534789992</v>
      </c>
      <c r="F15" s="226">
        <v>0.50654138025758988</v>
      </c>
      <c r="G15" s="226">
        <v>0.52315358271898638</v>
      </c>
      <c r="H15" s="226">
        <v>0.63716215896763839</v>
      </c>
      <c r="I15" s="226">
        <v>0.81284959545811608</v>
      </c>
      <c r="J15" s="226">
        <v>0.85372031243581115</v>
      </c>
      <c r="K15" s="226">
        <v>0.91940830851577393</v>
      </c>
      <c r="L15" s="226">
        <v>0.90863979166013453</v>
      </c>
      <c r="M15" s="226">
        <v>1.169643807576334</v>
      </c>
      <c r="N15" s="226">
        <v>0.95681880591978308</v>
      </c>
      <c r="O15" s="226">
        <v>0.87821533815935937</v>
      </c>
      <c r="P15" s="226">
        <v>0.99109446227687492</v>
      </c>
      <c r="Q15" s="226">
        <v>1.0785530232525371</v>
      </c>
      <c r="R15" s="226">
        <v>1.184265916706714</v>
      </c>
      <c r="S15" s="226">
        <v>1.3870668534154049</v>
      </c>
      <c r="T15" s="226">
        <v>1.7073754282985441</v>
      </c>
      <c r="U15" s="226">
        <v>1.4889597005335029</v>
      </c>
      <c r="V15" s="226">
        <v>1.4978722515519229</v>
      </c>
      <c r="W15" s="226">
        <v>1.493367053656703</v>
      </c>
      <c r="X15" s="226">
        <v>1.657875984359406</v>
      </c>
      <c r="Y15" s="226">
        <v>1.121423440425612</v>
      </c>
      <c r="DA15" s="69" t="s">
        <v>1589</v>
      </c>
    </row>
    <row r="16" spans="1:105" ht="12" customHeight="1" x14ac:dyDescent="0.25">
      <c r="A16" s="57" t="s">
        <v>1450</v>
      </c>
      <c r="B16" s="261">
        <v>21.95912626657076</v>
      </c>
      <c r="C16" s="261">
        <v>18.01145706539025</v>
      </c>
      <c r="D16" s="261">
        <v>15.85013060672121</v>
      </c>
      <c r="E16" s="261">
        <v>15.90415216425669</v>
      </c>
      <c r="F16" s="261">
        <v>17.02620710096916</v>
      </c>
      <c r="G16" s="261">
        <v>17.267102001663631</v>
      </c>
      <c r="H16" s="261">
        <v>19.60287984022451</v>
      </c>
      <c r="I16" s="261">
        <v>23.046960334458142</v>
      </c>
      <c r="J16" s="261">
        <v>22.191998533115939</v>
      </c>
      <c r="K16" s="261">
        <v>22.96257235921372</v>
      </c>
      <c r="L16" s="261">
        <v>22.772388675004329</v>
      </c>
      <c r="M16" s="261">
        <v>27.49539610008712</v>
      </c>
      <c r="N16" s="261">
        <v>22.611166587430059</v>
      </c>
      <c r="O16" s="261">
        <v>20.337558771646489</v>
      </c>
      <c r="P16" s="261">
        <v>22.28802208745013</v>
      </c>
      <c r="Q16" s="261">
        <v>22.339380992174512</v>
      </c>
      <c r="R16" s="261">
        <v>24.208513380526021</v>
      </c>
      <c r="S16" s="261">
        <v>26.945186197127651</v>
      </c>
      <c r="T16" s="261">
        <v>31.142349054290861</v>
      </c>
      <c r="U16" s="261">
        <v>29.604489253661221</v>
      </c>
      <c r="V16" s="261">
        <v>28.41448491334954</v>
      </c>
      <c r="W16" s="261">
        <v>30.000169711319352</v>
      </c>
      <c r="X16" s="261">
        <v>29.716063396972551</v>
      </c>
      <c r="Y16" s="261">
        <v>23.11611414424199</v>
      </c>
      <c r="DA16" s="70" t="s">
        <v>1590</v>
      </c>
    </row>
    <row r="17" spans="1:105" ht="12" customHeight="1" x14ac:dyDescent="0.25">
      <c r="A17" s="57" t="s">
        <v>1452</v>
      </c>
      <c r="B17" s="261">
        <v>202.23693626782691</v>
      </c>
      <c r="C17" s="261">
        <v>169.76577727298769</v>
      </c>
      <c r="D17" s="261">
        <v>150.36453026510969</v>
      </c>
      <c r="E17" s="261">
        <v>155.46507028817251</v>
      </c>
      <c r="F17" s="261">
        <v>160.4571600116158</v>
      </c>
      <c r="G17" s="261">
        <v>162.18398523152709</v>
      </c>
      <c r="H17" s="261">
        <v>170.26068522277211</v>
      </c>
      <c r="I17" s="261">
        <v>196.18398487187281</v>
      </c>
      <c r="J17" s="261">
        <v>175.2041574938269</v>
      </c>
      <c r="K17" s="261">
        <v>172.6509367258538</v>
      </c>
      <c r="L17" s="261">
        <v>175.12293269242289</v>
      </c>
      <c r="M17" s="261">
        <v>203.10554230578359</v>
      </c>
      <c r="N17" s="261">
        <v>168.93648685372611</v>
      </c>
      <c r="O17" s="261">
        <v>150.49730872928399</v>
      </c>
      <c r="P17" s="261">
        <v>163.42038955016989</v>
      </c>
      <c r="Q17" s="261">
        <v>153.09052097252041</v>
      </c>
      <c r="R17" s="261">
        <v>168.89650103134011</v>
      </c>
      <c r="S17" s="261">
        <v>184.11494201695001</v>
      </c>
      <c r="T17" s="261">
        <v>206.19423770234269</v>
      </c>
      <c r="U17" s="261">
        <v>209.69038117832051</v>
      </c>
      <c r="V17" s="261">
        <v>195.63179359054169</v>
      </c>
      <c r="W17" s="261">
        <v>206.4755369866817</v>
      </c>
      <c r="X17" s="261">
        <v>192.16759735703309</v>
      </c>
      <c r="Y17" s="261">
        <v>171.98181178348341</v>
      </c>
      <c r="DA17" s="70" t="s">
        <v>1591</v>
      </c>
    </row>
    <row r="18" spans="1:105" ht="12" customHeight="1" x14ac:dyDescent="0.25">
      <c r="A18" s="18" t="s">
        <v>28</v>
      </c>
      <c r="B18" s="230">
        <v>121.18836010114261</v>
      </c>
      <c r="C18" s="230">
        <v>84.266227929415379</v>
      </c>
      <c r="D18" s="230">
        <v>65.596097833935673</v>
      </c>
      <c r="E18" s="230">
        <v>57.425652312413689</v>
      </c>
      <c r="F18" s="230">
        <v>59.392327034382788</v>
      </c>
      <c r="G18" s="230">
        <v>52.907734105389487</v>
      </c>
      <c r="H18" s="230">
        <v>56.904898194740028</v>
      </c>
      <c r="I18" s="230">
        <v>82.031595680195935</v>
      </c>
      <c r="J18" s="230">
        <v>66.758943928412435</v>
      </c>
      <c r="K18" s="230">
        <v>47.752260054144017</v>
      </c>
      <c r="L18" s="230">
        <v>48.822995634700867</v>
      </c>
      <c r="M18" s="230">
        <v>63.277023535280243</v>
      </c>
      <c r="N18" s="230">
        <v>46.005711419502781</v>
      </c>
      <c r="O18" s="230">
        <v>36.912756040913493</v>
      </c>
      <c r="P18" s="230">
        <v>39.081448573068919</v>
      </c>
      <c r="Q18" s="230">
        <v>35.041489783585483</v>
      </c>
      <c r="R18" s="230">
        <v>31.382442465668891</v>
      </c>
      <c r="S18" s="230">
        <v>34.255699448956911</v>
      </c>
      <c r="T18" s="230">
        <v>37.316346467954723</v>
      </c>
      <c r="U18" s="230">
        <v>33.363083286052039</v>
      </c>
      <c r="V18" s="230">
        <v>28.836301575037542</v>
      </c>
      <c r="W18" s="230">
        <v>29.87282790882896</v>
      </c>
      <c r="X18" s="230">
        <v>23.304569197464058</v>
      </c>
      <c r="Y18" s="230">
        <v>16.140940895219529</v>
      </c>
      <c r="DA18" s="71" t="s">
        <v>1592</v>
      </c>
    </row>
    <row r="19" spans="1:105" ht="12" customHeight="1" x14ac:dyDescent="0.25">
      <c r="A19" s="18" t="s">
        <v>31</v>
      </c>
      <c r="B19" s="230">
        <v>1.2214570831811991</v>
      </c>
      <c r="C19" s="230">
        <v>1.622674985927953</v>
      </c>
      <c r="D19" s="230">
        <v>3.2911047631961701</v>
      </c>
      <c r="E19" s="230">
        <v>2.696912454886863</v>
      </c>
      <c r="F19" s="230">
        <v>3.1838215250268411</v>
      </c>
      <c r="G19" s="230">
        <v>1.6397602897295991</v>
      </c>
      <c r="H19" s="230">
        <v>0.723174404768678</v>
      </c>
      <c r="I19" s="230">
        <v>0.65184776559492152</v>
      </c>
      <c r="J19" s="230">
        <v>0.73797110161281754</v>
      </c>
      <c r="K19" s="230">
        <v>0.88932106632977459</v>
      </c>
      <c r="L19" s="230">
        <v>0.76424201660216062</v>
      </c>
      <c r="M19" s="230">
        <v>0.72644298020182729</v>
      </c>
      <c r="N19" s="230">
        <v>0.41262802159026413</v>
      </c>
      <c r="O19" s="230">
        <v>0.53851539931615855</v>
      </c>
      <c r="P19" s="230">
        <v>0.72322944734048955</v>
      </c>
      <c r="Q19" s="230">
        <v>0.61759998416595985</v>
      </c>
      <c r="R19" s="230">
        <v>0.51832679243491919</v>
      </c>
      <c r="S19" s="230">
        <v>0.61034217831702753</v>
      </c>
      <c r="T19" s="230">
        <v>0.63863440794632775</v>
      </c>
      <c r="U19" s="230">
        <v>0.58594701081751244</v>
      </c>
      <c r="V19" s="230">
        <v>0.42688376873041628</v>
      </c>
      <c r="W19" s="230">
        <v>0.48384639163708498</v>
      </c>
      <c r="X19" s="230">
        <v>0.47397764899975819</v>
      </c>
      <c r="Y19" s="230">
        <v>2.901393648285929</v>
      </c>
      <c r="DA19" s="71" t="s">
        <v>1593</v>
      </c>
    </row>
    <row r="20" spans="1:105" ht="12" customHeight="1" x14ac:dyDescent="0.25">
      <c r="A20" s="18" t="s">
        <v>159</v>
      </c>
      <c r="B20" s="295">
        <v>3.6057501937601222</v>
      </c>
      <c r="C20" s="295">
        <v>3.9957568204011729</v>
      </c>
      <c r="D20" s="295">
        <v>4.0301694185591153</v>
      </c>
      <c r="E20" s="295">
        <v>4.0846156865380516</v>
      </c>
      <c r="F20" s="295">
        <v>4.9299288104474606</v>
      </c>
      <c r="G20" s="295">
        <v>3.7748452166430222</v>
      </c>
      <c r="H20" s="295">
        <v>3.4140143264027838</v>
      </c>
      <c r="I20" s="295">
        <v>3.433112492764455</v>
      </c>
      <c r="J20" s="295">
        <v>4.0375549589413007</v>
      </c>
      <c r="K20" s="295">
        <v>3.639865694138035</v>
      </c>
      <c r="L20" s="295">
        <v>3.4739544385098471</v>
      </c>
      <c r="M20" s="295">
        <v>4.3601721032268976</v>
      </c>
      <c r="N20" s="295">
        <v>3.1562955903349859</v>
      </c>
      <c r="O20" s="295">
        <v>2.3268001587123681</v>
      </c>
      <c r="P20" s="295">
        <v>2.144534577075087</v>
      </c>
      <c r="Q20" s="295">
        <v>2.0469891818607948</v>
      </c>
      <c r="R20" s="295">
        <v>1.8978144012552181</v>
      </c>
      <c r="S20" s="295">
        <v>1.612848054863357</v>
      </c>
      <c r="T20" s="295">
        <v>2.32983392459432</v>
      </c>
      <c r="U20" s="295">
        <v>2.619704126930301</v>
      </c>
      <c r="V20" s="295">
        <v>1.4952052268908229</v>
      </c>
      <c r="W20" s="295">
        <v>1.7720783259133419</v>
      </c>
      <c r="X20" s="295">
        <v>1.4956710244367939</v>
      </c>
      <c r="Y20" s="295">
        <v>2.060374544805406</v>
      </c>
      <c r="DA20" s="122" t="s">
        <v>1594</v>
      </c>
    </row>
    <row r="21" spans="1:105" ht="12" customHeight="1" x14ac:dyDescent="0.25">
      <c r="A21" s="18" t="s">
        <v>32</v>
      </c>
      <c r="B21" s="295">
        <v>8.1978870581523324</v>
      </c>
      <c r="C21" s="295">
        <v>8.3364458423959267</v>
      </c>
      <c r="D21" s="295">
        <v>8.2303237179137199</v>
      </c>
      <c r="E21" s="295">
        <v>7.7315895816565066</v>
      </c>
      <c r="F21" s="295">
        <v>7.5389252056460823</v>
      </c>
      <c r="G21" s="295">
        <v>6.6999572034043711</v>
      </c>
      <c r="H21" s="295">
        <v>4.9537168048583968</v>
      </c>
      <c r="I21" s="295">
        <v>3.7563874608851009</v>
      </c>
      <c r="J21" s="295">
        <v>4.2125592546104977</v>
      </c>
      <c r="K21" s="295">
        <v>3.3766080018699949</v>
      </c>
      <c r="L21" s="295">
        <v>3.0267268794265081</v>
      </c>
      <c r="M21" s="295">
        <v>2.8848541678422359</v>
      </c>
      <c r="N21" s="295">
        <v>2.2381192441613731</v>
      </c>
      <c r="O21" s="295">
        <v>1.967178071392754</v>
      </c>
      <c r="P21" s="295">
        <v>1.0585463115887219</v>
      </c>
      <c r="Q21" s="295">
        <v>0.41874015478122029</v>
      </c>
      <c r="R21" s="295">
        <v>0.28688533590455029</v>
      </c>
      <c r="S21" s="295">
        <v>0.31181297875009178</v>
      </c>
      <c r="T21" s="295">
        <v>0.28620059712882329</v>
      </c>
      <c r="U21" s="295">
        <v>0.14429276200539171</v>
      </c>
      <c r="V21" s="295">
        <v>0.25327966200526902</v>
      </c>
      <c r="W21" s="295">
        <v>0.28728492016382862</v>
      </c>
      <c r="X21" s="295">
        <v>0.51723626712489346</v>
      </c>
      <c r="Y21" s="295">
        <v>0.25670675022475309</v>
      </c>
      <c r="DA21" s="122" t="s">
        <v>1595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11.09458874457567</v>
      </c>
      <c r="F22" s="295">
        <v>7.9970995278774746</v>
      </c>
      <c r="G22" s="295">
        <v>17.233905378362159</v>
      </c>
      <c r="H22" s="295">
        <v>9.0293535197904564</v>
      </c>
      <c r="I22" s="295">
        <v>3.9765028593205689</v>
      </c>
      <c r="J22" s="295">
        <v>2.938805062800351</v>
      </c>
      <c r="K22" s="295">
        <v>7.2365480723984206</v>
      </c>
      <c r="L22" s="295">
        <v>4.5181912854012287</v>
      </c>
      <c r="M22" s="295">
        <v>0.1680796835162498</v>
      </c>
      <c r="N22" s="295">
        <v>0.40411779387676772</v>
      </c>
      <c r="O22" s="295">
        <v>0.30906171537845661</v>
      </c>
      <c r="P22" s="295">
        <v>8.1295443858198174E-2</v>
      </c>
      <c r="Q22" s="295">
        <v>0.1051484101342675</v>
      </c>
      <c r="R22" s="295">
        <v>2.3984262411440569</v>
      </c>
      <c r="S22" s="295">
        <v>4.335160255899142</v>
      </c>
      <c r="T22" s="295">
        <v>5.2503753742888088</v>
      </c>
      <c r="U22" s="295">
        <v>6.2357260988614556</v>
      </c>
      <c r="V22" s="295">
        <v>4.0624432011658218</v>
      </c>
      <c r="W22" s="295">
        <v>3.6137225606049368</v>
      </c>
      <c r="X22" s="295">
        <v>6.4482154970430203</v>
      </c>
      <c r="Y22" s="295">
        <v>7.7270694291134756</v>
      </c>
      <c r="DA22" s="122" t="s">
        <v>1596</v>
      </c>
    </row>
    <row r="23" spans="1:105" ht="12" customHeight="1" x14ac:dyDescent="0.25">
      <c r="A23" s="18" t="s">
        <v>35</v>
      </c>
      <c r="B23" s="295">
        <v>66.850745439856269</v>
      </c>
      <c r="C23" s="295">
        <v>69.688921591139334</v>
      </c>
      <c r="D23" s="295">
        <v>67.457334399665129</v>
      </c>
      <c r="E23" s="295">
        <v>69.061049437162865</v>
      </c>
      <c r="F23" s="295">
        <v>73.008494263684781</v>
      </c>
      <c r="G23" s="295">
        <v>72.60884685748681</v>
      </c>
      <c r="H23" s="295">
        <v>80.64729327097514</v>
      </c>
      <c r="I23" s="295">
        <v>85.378530071284388</v>
      </c>
      <c r="J23" s="295">
        <v>79.140538843912935</v>
      </c>
      <c r="K23" s="295">
        <v>81.911164586239082</v>
      </c>
      <c r="L23" s="295">
        <v>80.972459853119346</v>
      </c>
      <c r="M23" s="295">
        <v>89.837254674507221</v>
      </c>
      <c r="N23" s="295">
        <v>77.739644121603121</v>
      </c>
      <c r="O23" s="295">
        <v>70.023390753348906</v>
      </c>
      <c r="P23" s="295">
        <v>73.144959268722005</v>
      </c>
      <c r="Q23" s="295">
        <v>69.686963285070306</v>
      </c>
      <c r="R23" s="295">
        <v>72.545544195811573</v>
      </c>
      <c r="S23" s="295">
        <v>75.473701128708385</v>
      </c>
      <c r="T23" s="295">
        <v>78.059357661894623</v>
      </c>
      <c r="U23" s="295">
        <v>81.391325702075477</v>
      </c>
      <c r="V23" s="295">
        <v>76.055514888341619</v>
      </c>
      <c r="W23" s="295">
        <v>89.294313380425592</v>
      </c>
      <c r="X23" s="295">
        <v>76.928773282126627</v>
      </c>
      <c r="Y23" s="295">
        <v>64.709399150818896</v>
      </c>
      <c r="DA23" s="122" t="s">
        <v>1597</v>
      </c>
    </row>
    <row r="24" spans="1:105" ht="12" customHeight="1" x14ac:dyDescent="0.25">
      <c r="A24" s="18" t="s">
        <v>38</v>
      </c>
      <c r="B24" s="295">
        <v>1.172736391734458</v>
      </c>
      <c r="C24" s="295">
        <v>1.855750103707984</v>
      </c>
      <c r="D24" s="295">
        <v>1.7595001318399031</v>
      </c>
      <c r="E24" s="295">
        <v>3.3706620709388071</v>
      </c>
      <c r="F24" s="295">
        <v>4.4065636445503378</v>
      </c>
      <c r="G24" s="295">
        <v>7.3189361805116349</v>
      </c>
      <c r="H24" s="295">
        <v>14.58823470123658</v>
      </c>
      <c r="I24" s="295">
        <v>16.956008541827391</v>
      </c>
      <c r="J24" s="295">
        <v>17.377784343536579</v>
      </c>
      <c r="K24" s="295">
        <v>27.84516925073445</v>
      </c>
      <c r="L24" s="295">
        <v>33.544362584662899</v>
      </c>
      <c r="M24" s="295">
        <v>41.851715161208887</v>
      </c>
      <c r="N24" s="295">
        <v>38.979970662656811</v>
      </c>
      <c r="O24" s="295">
        <v>38.419606590221839</v>
      </c>
      <c r="P24" s="295">
        <v>47.186375928516497</v>
      </c>
      <c r="Q24" s="295">
        <v>45.173590172922353</v>
      </c>
      <c r="R24" s="295">
        <v>59.867061599120909</v>
      </c>
      <c r="S24" s="295">
        <v>67.515377971455067</v>
      </c>
      <c r="T24" s="295">
        <v>82.313489268535037</v>
      </c>
      <c r="U24" s="295">
        <v>85.350302191578336</v>
      </c>
      <c r="V24" s="295">
        <v>84.502165268370263</v>
      </c>
      <c r="W24" s="295">
        <v>81.151463499107948</v>
      </c>
      <c r="X24" s="295">
        <v>82.999154439837895</v>
      </c>
      <c r="Y24" s="295">
        <v>78.185927365015388</v>
      </c>
      <c r="DA24" s="122" t="s">
        <v>1598</v>
      </c>
    </row>
    <row r="25" spans="1:105" ht="12" customHeight="1" x14ac:dyDescent="0.25">
      <c r="A25" s="57" t="s">
        <v>1461</v>
      </c>
      <c r="B25" s="261">
        <v>485.22895874936529</v>
      </c>
      <c r="C25" s="261">
        <v>398.94379101006882</v>
      </c>
      <c r="D25" s="261">
        <v>348.98677712259678</v>
      </c>
      <c r="E25" s="261">
        <v>355.89994924372547</v>
      </c>
      <c r="F25" s="261">
        <v>367.98773557981463</v>
      </c>
      <c r="G25" s="261">
        <v>369.1595265186603</v>
      </c>
      <c r="H25" s="261">
        <v>391.4306003779356</v>
      </c>
      <c r="I25" s="261">
        <v>459.43920387769492</v>
      </c>
      <c r="J25" s="261">
        <v>408.41621463553281</v>
      </c>
      <c r="K25" s="261">
        <v>398.47083058696182</v>
      </c>
      <c r="L25" s="261">
        <v>407.15098853954669</v>
      </c>
      <c r="M25" s="261">
        <v>477.31754652229438</v>
      </c>
      <c r="N25" s="261">
        <v>395.6013476271558</v>
      </c>
      <c r="O25" s="261">
        <v>352.17336178996771</v>
      </c>
      <c r="P25" s="261">
        <v>384.60487794989609</v>
      </c>
      <c r="Q25" s="261">
        <v>359.87476582708661</v>
      </c>
      <c r="R25" s="261">
        <v>398.51373669925601</v>
      </c>
      <c r="S25" s="261">
        <v>435.60154705122261</v>
      </c>
      <c r="T25" s="261">
        <v>491.0496684534362</v>
      </c>
      <c r="U25" s="261">
        <v>497.8323809809084</v>
      </c>
      <c r="V25" s="261">
        <v>465.71302087051112</v>
      </c>
      <c r="W25" s="261">
        <v>486.85606571842982</v>
      </c>
      <c r="X25" s="261">
        <v>454.83497057443668</v>
      </c>
      <c r="Y25" s="261">
        <v>407.00696075411861</v>
      </c>
      <c r="DA25" s="70" t="s">
        <v>1599</v>
      </c>
    </row>
    <row r="26" spans="1:105" ht="12" customHeight="1" x14ac:dyDescent="0.25">
      <c r="A26" s="18" t="s">
        <v>28</v>
      </c>
      <c r="B26" s="230">
        <v>315.03504129034252</v>
      </c>
      <c r="C26" s="230">
        <v>219.05416141425709</v>
      </c>
      <c r="D26" s="230">
        <v>170.52024940639851</v>
      </c>
      <c r="E26" s="230">
        <v>149.28077855222611</v>
      </c>
      <c r="F26" s="230">
        <v>154.3932452257838</v>
      </c>
      <c r="G26" s="230">
        <v>137.53623024982821</v>
      </c>
      <c r="H26" s="230">
        <v>147.9270528740627</v>
      </c>
      <c r="I26" s="230">
        <v>213.2451261049745</v>
      </c>
      <c r="J26" s="230">
        <v>173.54312443401719</v>
      </c>
      <c r="K26" s="230">
        <v>124.1343244954315</v>
      </c>
      <c r="L26" s="230">
        <v>126.9177537583594</v>
      </c>
      <c r="M26" s="230">
        <v>164.49170287913691</v>
      </c>
      <c r="N26" s="230">
        <v>119.59408630118099</v>
      </c>
      <c r="O26" s="230">
        <v>95.956506167623957</v>
      </c>
      <c r="P26" s="230">
        <v>101.5941279725848</v>
      </c>
      <c r="Q26" s="230">
        <v>91.0920584421943</v>
      </c>
      <c r="R26" s="230">
        <v>81.580186824151838</v>
      </c>
      <c r="S26" s="230">
        <v>89.049358216622679</v>
      </c>
      <c r="T26" s="230">
        <v>97.005659128693878</v>
      </c>
      <c r="U26" s="230">
        <v>86.728959050378705</v>
      </c>
      <c r="V26" s="230">
        <v>74.961369637900319</v>
      </c>
      <c r="W26" s="230">
        <v>77.655870298623682</v>
      </c>
      <c r="X26" s="230">
        <v>60.581362048709813</v>
      </c>
      <c r="Y26" s="230">
        <v>41.959161565901269</v>
      </c>
      <c r="DA26" s="71" t="s">
        <v>1600</v>
      </c>
    </row>
    <row r="27" spans="1:105" ht="12" customHeight="1" x14ac:dyDescent="0.25">
      <c r="A27" s="18" t="s">
        <v>31</v>
      </c>
      <c r="B27" s="295">
        <v>2.628987214759404</v>
      </c>
      <c r="C27" s="295">
        <v>3.492543332430484</v>
      </c>
      <c r="D27" s="295">
        <v>7.0835663929691828</v>
      </c>
      <c r="E27" s="295">
        <v>5.8046643315188513</v>
      </c>
      <c r="F27" s="295">
        <v>6.8526567151845317</v>
      </c>
      <c r="G27" s="295">
        <v>3.529316663129769</v>
      </c>
      <c r="H27" s="295">
        <v>1.5565149937372449</v>
      </c>
      <c r="I27" s="295">
        <v>1.4029960326197659</v>
      </c>
      <c r="J27" s="295">
        <v>1.588362471114509</v>
      </c>
      <c r="K27" s="295">
        <v>1.914118592777722</v>
      </c>
      <c r="L27" s="295">
        <v>1.6449063321948649</v>
      </c>
      <c r="M27" s="295">
        <v>1.5635500694206621</v>
      </c>
      <c r="N27" s="295">
        <v>0.8881145380785731</v>
      </c>
      <c r="O27" s="295">
        <v>1.159066592881032</v>
      </c>
      <c r="P27" s="295">
        <v>1.5566334638984589</v>
      </c>
      <c r="Q27" s="295">
        <v>1.3292832671445201</v>
      </c>
      <c r="R27" s="295">
        <v>1.115613908291943</v>
      </c>
      <c r="S27" s="295">
        <v>1.3136620234293039</v>
      </c>
      <c r="T27" s="295">
        <v>1.374556434699777</v>
      </c>
      <c r="U27" s="295">
        <v>1.2611554029829231</v>
      </c>
      <c r="V27" s="295">
        <v>0.91879770941906214</v>
      </c>
      <c r="W27" s="295">
        <v>1.041400467553445</v>
      </c>
      <c r="X27" s="295">
        <v>1.0201596081106299</v>
      </c>
      <c r="Y27" s="295">
        <v>6.2447767599512964</v>
      </c>
      <c r="DA27" s="122" t="s">
        <v>1601</v>
      </c>
    </row>
    <row r="28" spans="1:105" ht="12" customHeight="1" x14ac:dyDescent="0.25">
      <c r="A28" s="18" t="s">
        <v>159</v>
      </c>
      <c r="B28" s="295">
        <v>8.17230922859736</v>
      </c>
      <c r="C28" s="295">
        <v>9.0562458805674435</v>
      </c>
      <c r="D28" s="295">
        <v>9.1342408548151965</v>
      </c>
      <c r="E28" s="295">
        <v>9.257641455066695</v>
      </c>
      <c r="F28" s="295">
        <v>11.17351467765825</v>
      </c>
      <c r="G28" s="295">
        <v>8.5555573023012013</v>
      </c>
      <c r="H28" s="295">
        <v>7.7377464568975656</v>
      </c>
      <c r="I28" s="295">
        <v>7.7810317963747311</v>
      </c>
      <c r="J28" s="295">
        <v>9.1509799289551541</v>
      </c>
      <c r="K28" s="295">
        <v>8.2496308409095853</v>
      </c>
      <c r="L28" s="295">
        <v>7.8735986665662772</v>
      </c>
      <c r="M28" s="295">
        <v>9.8821806289125487</v>
      </c>
      <c r="N28" s="295">
        <v>7.1536357748003692</v>
      </c>
      <c r="O28" s="295">
        <v>5.2736128096321258</v>
      </c>
      <c r="P28" s="295">
        <v>4.8605141159268044</v>
      </c>
      <c r="Q28" s="295">
        <v>4.6394308210006967</v>
      </c>
      <c r="R28" s="295">
        <v>4.3013312936605486</v>
      </c>
      <c r="S28" s="295">
        <v>3.655464836664164</v>
      </c>
      <c r="T28" s="295">
        <v>5.2804887360225292</v>
      </c>
      <c r="U28" s="295">
        <v>5.9374696144386796</v>
      </c>
      <c r="V28" s="295">
        <v>3.3888313992224921</v>
      </c>
      <c r="W28" s="295">
        <v>4.016354788448889</v>
      </c>
      <c r="X28" s="295">
        <v>3.3898871133954218</v>
      </c>
      <c r="Y28" s="295">
        <v>4.669768287337015</v>
      </c>
      <c r="DA28" s="122" t="s">
        <v>1602</v>
      </c>
    </row>
    <row r="29" spans="1:105" ht="12" customHeight="1" x14ac:dyDescent="0.25">
      <c r="A29" s="18" t="s">
        <v>32</v>
      </c>
      <c r="B29" s="295">
        <v>18.485183345028371</v>
      </c>
      <c r="C29" s="295">
        <v>18.79761562332623</v>
      </c>
      <c r="D29" s="295">
        <v>18.558323850445959</v>
      </c>
      <c r="E29" s="295">
        <v>17.433742371859839</v>
      </c>
      <c r="F29" s="295">
        <v>16.999308927077681</v>
      </c>
      <c r="G29" s="295">
        <v>15.107543740263131</v>
      </c>
      <c r="H29" s="295">
        <v>11.169995722994759</v>
      </c>
      <c r="I29" s="295">
        <v>8.4701716963000884</v>
      </c>
      <c r="J29" s="295">
        <v>9.4987805541714412</v>
      </c>
      <c r="K29" s="295">
        <v>7.6138177503661026</v>
      </c>
      <c r="L29" s="295">
        <v>6.8248807167800498</v>
      </c>
      <c r="M29" s="295">
        <v>6.5049759575794894</v>
      </c>
      <c r="N29" s="295">
        <v>5.0466716951433437</v>
      </c>
      <c r="O29" s="295">
        <v>4.4357341183241603</v>
      </c>
      <c r="P29" s="295">
        <v>2.3868860976149171</v>
      </c>
      <c r="Q29" s="295">
        <v>0.94420531536341923</v>
      </c>
      <c r="R29" s="295">
        <v>0.6468896187002241</v>
      </c>
      <c r="S29" s="295">
        <v>0.70309825454633401</v>
      </c>
      <c r="T29" s="295">
        <v>0.6453456206281627</v>
      </c>
      <c r="U29" s="295">
        <v>0.32536166235392983</v>
      </c>
      <c r="V29" s="295">
        <v>0.57111313641218175</v>
      </c>
      <c r="W29" s="295">
        <v>0.64779062992935532</v>
      </c>
      <c r="X29" s="295">
        <v>1.166301409458143</v>
      </c>
      <c r="Y29" s="295">
        <v>0.57884078057553412</v>
      </c>
      <c r="DA29" s="122" t="s">
        <v>1603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22.918757154216561</v>
      </c>
      <c r="F30" s="295">
        <v>16.52008796695003</v>
      </c>
      <c r="G30" s="295">
        <v>35.601111612049714</v>
      </c>
      <c r="H30" s="295">
        <v>18.65247692762162</v>
      </c>
      <c r="I30" s="295">
        <v>8.2145003707662507</v>
      </c>
      <c r="J30" s="295">
        <v>6.0708658165300422</v>
      </c>
      <c r="K30" s="295">
        <v>14.94897122592322</v>
      </c>
      <c r="L30" s="295">
        <v>9.3334986298646108</v>
      </c>
      <c r="M30" s="295">
        <v>0.34721227958538797</v>
      </c>
      <c r="N30" s="295">
        <v>0.83481035600239573</v>
      </c>
      <c r="O30" s="295">
        <v>0.63844731548860667</v>
      </c>
      <c r="P30" s="295">
        <v>0.16793687250834199</v>
      </c>
      <c r="Q30" s="295">
        <v>0.21721137506763991</v>
      </c>
      <c r="R30" s="295">
        <v>4.9545728858094327</v>
      </c>
      <c r="S30" s="295">
        <v>8.9554004584569089</v>
      </c>
      <c r="T30" s="295">
        <v>10.846015200936259</v>
      </c>
      <c r="U30" s="295">
        <v>12.881513270141671</v>
      </c>
      <c r="V30" s="295">
        <v>8.3920324875348573</v>
      </c>
      <c r="W30" s="295">
        <v>7.4650833569393233</v>
      </c>
      <c r="X30" s="295">
        <v>13.320465359929591</v>
      </c>
      <c r="Y30" s="295">
        <v>15.96227060207231</v>
      </c>
      <c r="DA30" s="122" t="s">
        <v>1604</v>
      </c>
    </row>
    <row r="31" spans="1:105" ht="12" customHeight="1" x14ac:dyDescent="0.25">
      <c r="A31" s="18" t="s">
        <v>35</v>
      </c>
      <c r="B31" s="295">
        <v>137.84513843208089</v>
      </c>
      <c r="C31" s="295">
        <v>143.69741101175211</v>
      </c>
      <c r="D31" s="295">
        <v>139.09591489816319</v>
      </c>
      <c r="E31" s="295">
        <v>142.40274894907699</v>
      </c>
      <c r="F31" s="295">
        <v>150.54231530670961</v>
      </c>
      <c r="G31" s="295">
        <v>149.71824892317241</v>
      </c>
      <c r="H31" s="295">
        <v>166.29339331917711</v>
      </c>
      <c r="I31" s="295">
        <v>176.04912584545579</v>
      </c>
      <c r="J31" s="295">
        <v>163.18649045347311</v>
      </c>
      <c r="K31" s="295">
        <v>168.89947520003861</v>
      </c>
      <c r="L31" s="295">
        <v>166.96388146757749</v>
      </c>
      <c r="M31" s="295">
        <v>185.2429426999698</v>
      </c>
      <c r="N31" s="295">
        <v>160.2978685592071</v>
      </c>
      <c r="O31" s="295">
        <v>144.38708092736309</v>
      </c>
      <c r="P31" s="295">
        <v>150.82370390434929</v>
      </c>
      <c r="Q31" s="295">
        <v>143.69337301682171</v>
      </c>
      <c r="R31" s="295">
        <v>149.58771987515169</v>
      </c>
      <c r="S31" s="295">
        <v>155.62553134771281</v>
      </c>
      <c r="T31" s="295">
        <v>160.9571126249258</v>
      </c>
      <c r="U31" s="295">
        <v>167.8275759642346</v>
      </c>
      <c r="V31" s="295">
        <v>156.8252217582031</v>
      </c>
      <c r="W31" s="295">
        <v>184.12340667459361</v>
      </c>
      <c r="X31" s="295">
        <v>158.6258662145402</v>
      </c>
      <c r="Y31" s="295">
        <v>133.42971757624409</v>
      </c>
      <c r="DA31" s="122" t="s">
        <v>1605</v>
      </c>
    </row>
    <row r="32" spans="1:105" ht="12" customHeight="1" x14ac:dyDescent="0.25">
      <c r="A32" s="18" t="s">
        <v>38</v>
      </c>
      <c r="B32" s="295">
        <v>3.0622992385567271</v>
      </c>
      <c r="C32" s="295">
        <v>4.8458137477354724</v>
      </c>
      <c r="D32" s="295">
        <v>4.5944817198047927</v>
      </c>
      <c r="E32" s="295">
        <v>8.8016164297604185</v>
      </c>
      <c r="F32" s="295">
        <v>11.506606760450691</v>
      </c>
      <c r="G32" s="295">
        <v>19.111518027915849</v>
      </c>
      <c r="H32" s="295">
        <v>38.093420083444506</v>
      </c>
      <c r="I32" s="295">
        <v>44.276252031203803</v>
      </c>
      <c r="J32" s="295">
        <v>45.377610977271317</v>
      </c>
      <c r="K32" s="295">
        <v>72.710492481515004</v>
      </c>
      <c r="L32" s="295">
        <v>87.592468968204003</v>
      </c>
      <c r="M32" s="295">
        <v>109.28498200768961</v>
      </c>
      <c r="N32" s="295">
        <v>101.78616040274299</v>
      </c>
      <c r="O32" s="295">
        <v>100.3229138586546</v>
      </c>
      <c r="P32" s="295">
        <v>123.2150755230136</v>
      </c>
      <c r="Q32" s="295">
        <v>117.95920358949429</v>
      </c>
      <c r="R32" s="295">
        <v>156.3274222934904</v>
      </c>
      <c r="S32" s="295">
        <v>176.2990319137904</v>
      </c>
      <c r="T32" s="295">
        <v>214.94049070752979</v>
      </c>
      <c r="U32" s="295">
        <v>222.87034601637791</v>
      </c>
      <c r="V32" s="295">
        <v>220.65565474181901</v>
      </c>
      <c r="W32" s="295">
        <v>211.9061595023415</v>
      </c>
      <c r="X32" s="295">
        <v>216.730928820293</v>
      </c>
      <c r="Y32" s="295">
        <v>204.162425182037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56.529507478649791</v>
      </c>
      <c r="C33" s="261">
        <f t="shared" si="0"/>
        <v>50.913463187249334</v>
      </c>
      <c r="D33" s="261">
        <f t="shared" si="0"/>
        <v>43.108689043339041</v>
      </c>
      <c r="E33" s="261">
        <f t="shared" si="0"/>
        <v>43.091294234929002</v>
      </c>
      <c r="F33" s="261">
        <f t="shared" si="0"/>
        <v>46.138150862919758</v>
      </c>
      <c r="G33" s="261">
        <f t="shared" si="0"/>
        <v>44.87297975967423</v>
      </c>
      <c r="H33" s="261">
        <f t="shared" si="0"/>
        <v>49.441112722396625</v>
      </c>
      <c r="I33" s="261">
        <f t="shared" si="0"/>
        <v>56.58133989767822</v>
      </c>
      <c r="J33" s="261">
        <f t="shared" si="0"/>
        <v>52.632382282957771</v>
      </c>
      <c r="K33" s="261">
        <f t="shared" si="0"/>
        <v>52.378139252515098</v>
      </c>
      <c r="L33" s="261">
        <f t="shared" si="0"/>
        <v>56.39917601233784</v>
      </c>
      <c r="M33" s="261">
        <f t="shared" si="0"/>
        <v>66.803305964621003</v>
      </c>
      <c r="N33" s="261">
        <f t="shared" si="0"/>
        <v>56.494450170538109</v>
      </c>
      <c r="O33" s="261">
        <f t="shared" si="0"/>
        <v>48.639586057879214</v>
      </c>
      <c r="P33" s="261">
        <f t="shared" si="0"/>
        <v>55.356483062246866</v>
      </c>
      <c r="Q33" s="261">
        <f t="shared" si="0"/>
        <v>53.948492154426205</v>
      </c>
      <c r="R33" s="261">
        <f t="shared" si="0"/>
        <v>57.665228214179301</v>
      </c>
      <c r="S33" s="261">
        <f t="shared" si="0"/>
        <v>62.061984571637993</v>
      </c>
      <c r="T33" s="261">
        <f t="shared" si="0"/>
        <v>70.217000506802947</v>
      </c>
      <c r="U33" s="261">
        <f t="shared" si="0"/>
        <v>69.216983962101665</v>
      </c>
      <c r="V33" s="261">
        <f t="shared" si="0"/>
        <v>65.394568673967115</v>
      </c>
      <c r="W33" s="261">
        <f t="shared" si="0"/>
        <v>70.113396975598462</v>
      </c>
      <c r="X33" s="261">
        <f t="shared" si="0"/>
        <v>65.117562414852799</v>
      </c>
      <c r="Y33" s="261">
        <f t="shared" si="0"/>
        <v>52.420348674777998</v>
      </c>
      <c r="DA33" s="70"/>
    </row>
    <row r="34" spans="1:105" ht="12" customHeight="1" x14ac:dyDescent="0.25">
      <c r="A34" s="60" t="s">
        <v>1471</v>
      </c>
      <c r="B34" s="262">
        <v>28.143090731072299</v>
      </c>
      <c r="C34" s="262">
        <v>23.083708533602351</v>
      </c>
      <c r="D34" s="262">
        <v>20.31372552574523</v>
      </c>
      <c r="E34" s="262">
        <v>20.382960229198321</v>
      </c>
      <c r="F34" s="262">
        <v>21.820999862734169</v>
      </c>
      <c r="G34" s="262">
        <v>22.12973377885621</v>
      </c>
      <c r="H34" s="262">
        <v>25.123295855973971</v>
      </c>
      <c r="I34" s="262">
        <v>29.537272471331811</v>
      </c>
      <c r="J34" s="262">
        <v>28.44154273897885</v>
      </c>
      <c r="K34" s="262">
        <v>29.429119787336791</v>
      </c>
      <c r="L34" s="262">
        <v>29.185378000195531</v>
      </c>
      <c r="M34" s="262">
        <v>35.238443357808713</v>
      </c>
      <c r="N34" s="262">
        <v>28.978753757346549</v>
      </c>
      <c r="O34" s="262">
        <v>26.06486955859857</v>
      </c>
      <c r="P34" s="262">
        <v>28.564607726590001</v>
      </c>
      <c r="Q34" s="262">
        <v>28.63042994091494</v>
      </c>
      <c r="R34" s="262">
        <v>31.025933375577651</v>
      </c>
      <c r="S34" s="262">
        <v>34.533287468082101</v>
      </c>
      <c r="T34" s="262">
        <v>39.912423853943302</v>
      </c>
      <c r="U34" s="262">
        <v>37.941483508895217</v>
      </c>
      <c r="V34" s="262">
        <v>36.416359070281082</v>
      </c>
      <c r="W34" s="262">
        <v>38.448592529773592</v>
      </c>
      <c r="X34" s="262">
        <v>38.084478325735141</v>
      </c>
      <c r="Y34" s="262">
        <v>29.625900858432502</v>
      </c>
      <c r="DA34" s="72" t="s">
        <v>1607</v>
      </c>
    </row>
    <row r="35" spans="1:105" ht="12" customHeight="1" x14ac:dyDescent="0.25">
      <c r="A35" s="60" t="s">
        <v>1473</v>
      </c>
      <c r="B35" s="262">
        <v>28.386416747577488</v>
      </c>
      <c r="C35" s="262">
        <v>27.82975465364698</v>
      </c>
      <c r="D35" s="262">
        <v>22.794963517593811</v>
      </c>
      <c r="E35" s="262">
        <v>22.708334005730681</v>
      </c>
      <c r="F35" s="262">
        <v>24.317151000185589</v>
      </c>
      <c r="G35" s="262">
        <v>22.743245980818021</v>
      </c>
      <c r="H35" s="262">
        <v>24.31781686642265</v>
      </c>
      <c r="I35" s="262">
        <v>27.044067426346409</v>
      </c>
      <c r="J35" s="262">
        <v>24.190839543978921</v>
      </c>
      <c r="K35" s="262">
        <v>22.94901946517831</v>
      </c>
      <c r="L35" s="262">
        <v>27.213798012142309</v>
      </c>
      <c r="M35" s="262">
        <v>31.564862606812291</v>
      </c>
      <c r="N35" s="262">
        <v>27.515696413191559</v>
      </c>
      <c r="O35" s="262">
        <v>22.57471649928064</v>
      </c>
      <c r="P35" s="262">
        <v>26.791875335656862</v>
      </c>
      <c r="Q35" s="262">
        <v>25.318062213511261</v>
      </c>
      <c r="R35" s="262">
        <v>26.63929483860165</v>
      </c>
      <c r="S35" s="262">
        <v>27.528697103555889</v>
      </c>
      <c r="T35" s="262">
        <v>30.304576652859641</v>
      </c>
      <c r="U35" s="262">
        <v>31.275500453206451</v>
      </c>
      <c r="V35" s="262">
        <v>28.978209603686029</v>
      </c>
      <c r="W35" s="262">
        <v>31.664804445824871</v>
      </c>
      <c r="X35" s="262">
        <v>27.033084089117661</v>
      </c>
      <c r="Y35" s="262">
        <v>22.7944478163455</v>
      </c>
      <c r="DA35" s="72" t="s">
        <v>1608</v>
      </c>
    </row>
    <row r="36" spans="1:105" ht="12" customHeight="1" x14ac:dyDescent="0.25">
      <c r="A36" s="64" t="s">
        <v>28</v>
      </c>
      <c r="B36" s="229">
        <v>4.5128739998920846</v>
      </c>
      <c r="C36" s="229">
        <v>2.6386822724438961</v>
      </c>
      <c r="D36" s="229">
        <v>2.201585619704713</v>
      </c>
      <c r="E36" s="229">
        <v>1.9891679898456751</v>
      </c>
      <c r="F36" s="229">
        <v>1.942973491762948</v>
      </c>
      <c r="G36" s="229">
        <v>1.864148710475076</v>
      </c>
      <c r="H36" s="229">
        <v>1.975115519317129</v>
      </c>
      <c r="I36" s="229">
        <v>2.9708919306213408</v>
      </c>
      <c r="J36" s="229">
        <v>2.4032100621841348</v>
      </c>
      <c r="K36" s="229">
        <v>1.787262450643311</v>
      </c>
      <c r="L36" s="229">
        <v>1.576666885674201</v>
      </c>
      <c r="M36" s="229">
        <v>2.049966548893785</v>
      </c>
      <c r="N36" s="229">
        <v>1.424477292825657</v>
      </c>
      <c r="O36" s="229">
        <v>1.2350533969300059</v>
      </c>
      <c r="P36" s="229">
        <v>1.1964443806489431</v>
      </c>
      <c r="Q36" s="229">
        <v>1.065765113675287</v>
      </c>
      <c r="R36" s="229">
        <v>1.002072666990018</v>
      </c>
      <c r="S36" s="229">
        <v>1.1559869066532711</v>
      </c>
      <c r="T36" s="229">
        <v>1.296335881380372</v>
      </c>
      <c r="U36" s="229">
        <v>1.142589995802084</v>
      </c>
      <c r="V36" s="229">
        <v>0.99374113346606585</v>
      </c>
      <c r="W36" s="229">
        <v>0.98759348441997385</v>
      </c>
      <c r="X36" s="229">
        <v>0.84368064133109988</v>
      </c>
      <c r="Y36" s="229">
        <v>0.62265228882809043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4.5938621446298622E-2</v>
      </c>
      <c r="C38" s="229">
        <v>5.1318332207641017E-2</v>
      </c>
      <c r="D38" s="229">
        <v>0.1115595435737443</v>
      </c>
      <c r="E38" s="229">
        <v>9.4349547234253539E-2</v>
      </c>
      <c r="F38" s="229">
        <v>0.105194418020657</v>
      </c>
      <c r="G38" s="229">
        <v>5.835112103996408E-2</v>
      </c>
      <c r="H38" s="229">
        <v>2.535089779224993E-2</v>
      </c>
      <c r="I38" s="229">
        <v>2.3842913466111618E-2</v>
      </c>
      <c r="J38" s="229">
        <v>2.6830519279326701E-2</v>
      </c>
      <c r="K38" s="229">
        <v>3.3617114006757078E-2</v>
      </c>
      <c r="L38" s="229">
        <v>2.4926074050925309E-2</v>
      </c>
      <c r="M38" s="229">
        <v>2.3768934299187621E-2</v>
      </c>
      <c r="N38" s="229">
        <v>1.290357184196779E-2</v>
      </c>
      <c r="O38" s="229">
        <v>1.8197630215150001E-2</v>
      </c>
      <c r="P38" s="229">
        <v>2.236173050041762E-2</v>
      </c>
      <c r="Q38" s="229">
        <v>1.8971150145111051E-2</v>
      </c>
      <c r="R38" s="229">
        <v>1.6715661964091778E-2</v>
      </c>
      <c r="S38" s="229">
        <v>2.0801799477444771E-2</v>
      </c>
      <c r="T38" s="229">
        <v>2.240671476318911E-2</v>
      </c>
      <c r="U38" s="229">
        <v>2.026702612843782E-2</v>
      </c>
      <c r="V38" s="229">
        <v>1.485767303345817E-2</v>
      </c>
      <c r="W38" s="229">
        <v>1.6155367152194101E-2</v>
      </c>
      <c r="X38" s="229">
        <v>1.733014970210919E-2</v>
      </c>
      <c r="Y38" s="229">
        <v>0.1130396604708738</v>
      </c>
      <c r="DA38" s="73" t="s">
        <v>1611</v>
      </c>
    </row>
    <row r="39" spans="1:105" ht="12" customHeight="1" x14ac:dyDescent="0.25">
      <c r="A39" s="64" t="s">
        <v>159</v>
      </c>
      <c r="B39" s="229">
        <v>0.13819004071102209</v>
      </c>
      <c r="C39" s="229">
        <v>0.1287719893216781</v>
      </c>
      <c r="D39" s="229">
        <v>0.13920976103665431</v>
      </c>
      <c r="E39" s="229">
        <v>0.14561480582242331</v>
      </c>
      <c r="F39" s="229">
        <v>0.165983910354735</v>
      </c>
      <c r="G39" s="229">
        <v>0.13688294832558401</v>
      </c>
      <c r="H39" s="229">
        <v>0.1219542668830554</v>
      </c>
      <c r="I39" s="229">
        <v>0.1279624476594719</v>
      </c>
      <c r="J39" s="229">
        <v>0.14958551212635129</v>
      </c>
      <c r="K39" s="229">
        <v>0.1402066359274543</v>
      </c>
      <c r="L39" s="229">
        <v>0.1154591754247382</v>
      </c>
      <c r="M39" s="229">
        <v>0.14537615352589001</v>
      </c>
      <c r="N39" s="229">
        <v>0.1005796819990354</v>
      </c>
      <c r="O39" s="229">
        <v>8.0122991647300953E-2</v>
      </c>
      <c r="P39" s="229">
        <v>6.7568413890341031E-2</v>
      </c>
      <c r="Q39" s="229">
        <v>6.4074215208242219E-2</v>
      </c>
      <c r="R39" s="229">
        <v>6.2367024232832011E-2</v>
      </c>
      <c r="S39" s="229">
        <v>5.6014742015506838E-2</v>
      </c>
      <c r="T39" s="229">
        <v>8.3297544648562996E-2</v>
      </c>
      <c r="U39" s="229">
        <v>9.2334774239058059E-2</v>
      </c>
      <c r="V39" s="229">
        <v>5.3030207243150343E-2</v>
      </c>
      <c r="W39" s="229">
        <v>6.0293931428358843E-2</v>
      </c>
      <c r="X39" s="229">
        <v>5.5726516394290021E-2</v>
      </c>
      <c r="Y39" s="229">
        <v>8.1799703068028015E-2</v>
      </c>
      <c r="DA39" s="73" t="s">
        <v>1612</v>
      </c>
    </row>
    <row r="40" spans="1:105" ht="12" customHeight="1" x14ac:dyDescent="0.25">
      <c r="A40" s="64" t="s">
        <v>32</v>
      </c>
      <c r="B40" s="229">
        <v>0.30459335868471987</v>
      </c>
      <c r="C40" s="229">
        <v>0.26045978539090853</v>
      </c>
      <c r="D40" s="229">
        <v>0.27561363054075699</v>
      </c>
      <c r="E40" s="229">
        <v>0.26721480500285522</v>
      </c>
      <c r="F40" s="229">
        <v>0.2460776485869656</v>
      </c>
      <c r="G40" s="229">
        <v>0.23553726115741699</v>
      </c>
      <c r="H40" s="229">
        <v>0.17155375384427479</v>
      </c>
      <c r="I40" s="229">
        <v>0.1357382595809925</v>
      </c>
      <c r="J40" s="229">
        <v>0.15130542446755771</v>
      </c>
      <c r="K40" s="229">
        <v>0.12609598111514239</v>
      </c>
      <c r="L40" s="229">
        <v>9.7524774917245344E-2</v>
      </c>
      <c r="M40" s="229">
        <v>9.3250419810833443E-2</v>
      </c>
      <c r="N40" s="229">
        <v>6.9143793166738479E-2</v>
      </c>
      <c r="O40" s="229">
        <v>6.5671832701258245E-2</v>
      </c>
      <c r="P40" s="229">
        <v>3.2333887613706161E-2</v>
      </c>
      <c r="Q40" s="229">
        <v>1.2707196540045301E-2</v>
      </c>
      <c r="R40" s="229">
        <v>9.1400174425243542E-3</v>
      </c>
      <c r="S40" s="229">
        <v>1.0498819354417349E-2</v>
      </c>
      <c r="T40" s="229">
        <v>9.9200796810449254E-3</v>
      </c>
      <c r="U40" s="229">
        <v>4.9305456463958506E-3</v>
      </c>
      <c r="V40" s="229">
        <v>8.7088382719459779E-3</v>
      </c>
      <c r="W40" s="229">
        <v>9.4763459885636152E-3</v>
      </c>
      <c r="X40" s="229">
        <v>1.8683239172110962E-2</v>
      </c>
      <c r="Y40" s="229">
        <v>9.8805297484938475E-3</v>
      </c>
      <c r="DA40" s="73" t="s">
        <v>1613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0.36006489701266209</v>
      </c>
      <c r="F41" s="229">
        <v>0.24511680416308579</v>
      </c>
      <c r="G41" s="229">
        <v>0.56891730923255723</v>
      </c>
      <c r="H41" s="229">
        <v>0.29363211843518938</v>
      </c>
      <c r="I41" s="229">
        <v>0.1349307841789856</v>
      </c>
      <c r="J41" s="229">
        <v>9.9119044277064014E-2</v>
      </c>
      <c r="K41" s="229">
        <v>0.2537639362934847</v>
      </c>
      <c r="L41" s="229">
        <v>0.1367049334059183</v>
      </c>
      <c r="M41" s="229">
        <v>5.1017597638362304E-3</v>
      </c>
      <c r="N41" s="229">
        <v>1.172345994393852E-2</v>
      </c>
      <c r="O41" s="229">
        <v>9.6885441686757924E-3</v>
      </c>
      <c r="P41" s="229">
        <v>2.3318044074070081E-3</v>
      </c>
      <c r="Q41" s="229">
        <v>2.9963027948837419E-3</v>
      </c>
      <c r="R41" s="229">
        <v>7.1753467418533695E-2</v>
      </c>
      <c r="S41" s="229">
        <v>0.13706585598463331</v>
      </c>
      <c r="T41" s="229">
        <v>0.17088849710344819</v>
      </c>
      <c r="U41" s="229">
        <v>0.20008536275896191</v>
      </c>
      <c r="V41" s="229">
        <v>0.13116714343891239</v>
      </c>
      <c r="W41" s="229">
        <v>0.1119336683054529</v>
      </c>
      <c r="X41" s="229">
        <v>0.21871602217582831</v>
      </c>
      <c r="Y41" s="229">
        <v>0.27927728048278611</v>
      </c>
      <c r="DA41" s="73" t="s">
        <v>1614</v>
      </c>
    </row>
    <row r="42" spans="1:105" ht="12" customHeight="1" x14ac:dyDescent="0.25">
      <c r="A42" s="64" t="s">
        <v>35</v>
      </c>
      <c r="B42" s="229">
        <v>2.5081956371794019</v>
      </c>
      <c r="C42" s="229">
        <v>2.198670472400317</v>
      </c>
      <c r="D42" s="229">
        <v>2.2811277362397999</v>
      </c>
      <c r="E42" s="229">
        <v>2.410247008640638</v>
      </c>
      <c r="F42" s="229">
        <v>2.406427488353621</v>
      </c>
      <c r="G42" s="229">
        <v>2.57758969237769</v>
      </c>
      <c r="H42" s="229">
        <v>2.8203012572491581</v>
      </c>
      <c r="I42" s="229">
        <v>3.115424438968097</v>
      </c>
      <c r="J42" s="229">
        <v>2.8704113132960312</v>
      </c>
      <c r="K42" s="229">
        <v>3.0888751523215459</v>
      </c>
      <c r="L42" s="229">
        <v>2.6346062066321441</v>
      </c>
      <c r="M42" s="229">
        <v>2.932378713368883</v>
      </c>
      <c r="N42" s="229">
        <v>2.4252090616019379</v>
      </c>
      <c r="O42" s="229">
        <v>2.3605611392299859</v>
      </c>
      <c r="P42" s="229">
        <v>2.25615596393861</v>
      </c>
      <c r="Q42" s="229">
        <v>2.135469300953829</v>
      </c>
      <c r="R42" s="229">
        <v>2.3339205727538501</v>
      </c>
      <c r="S42" s="229">
        <v>2.5661295486006779</v>
      </c>
      <c r="T42" s="229">
        <v>2.7321607809997261</v>
      </c>
      <c r="U42" s="229">
        <v>2.8084404154396689</v>
      </c>
      <c r="V42" s="229">
        <v>2.6407499064552971</v>
      </c>
      <c r="W42" s="229">
        <v>2.9743257810274679</v>
      </c>
      <c r="X42" s="229">
        <v>2.8060064600231578</v>
      </c>
      <c r="Y42" s="229">
        <v>2.5150519681464201</v>
      </c>
      <c r="DA42" s="73" t="s">
        <v>1615</v>
      </c>
    </row>
    <row r="43" spans="1:105" ht="12" customHeight="1" x14ac:dyDescent="0.25">
      <c r="A43" s="64" t="s">
        <v>36</v>
      </c>
      <c r="B43" s="229">
        <v>3.6143884282168819</v>
      </c>
      <c r="C43" s="229">
        <v>6.9791780496977713</v>
      </c>
      <c r="D43" s="229">
        <v>5.473973286194151</v>
      </c>
      <c r="E43" s="229">
        <v>5.0809523492493804</v>
      </c>
      <c r="F43" s="229">
        <v>9.9969383792686131</v>
      </c>
      <c r="G43" s="229">
        <v>8.902498866922512</v>
      </c>
      <c r="H43" s="229">
        <v>9.9806612375429378</v>
      </c>
      <c r="I43" s="229">
        <v>10.99728437117462</v>
      </c>
      <c r="J43" s="229">
        <v>10.471495810766021</v>
      </c>
      <c r="K43" s="229">
        <v>8.8940494541704691</v>
      </c>
      <c r="L43" s="229">
        <v>11.13735135773654</v>
      </c>
      <c r="M43" s="229">
        <v>13.588067771413421</v>
      </c>
      <c r="N43" s="229">
        <v>11.55169527634864</v>
      </c>
      <c r="O43" s="229">
        <v>9.9388716252936735</v>
      </c>
      <c r="P43" s="229">
        <v>13.48102712765327</v>
      </c>
      <c r="Q43" s="229">
        <v>12.001642861383919</v>
      </c>
      <c r="R43" s="229">
        <v>13.194049468136511</v>
      </c>
      <c r="S43" s="229">
        <v>13.34580906143341</v>
      </c>
      <c r="T43" s="229">
        <v>12.729669413325899</v>
      </c>
      <c r="U43" s="229">
        <v>13.03581112977035</v>
      </c>
      <c r="V43" s="229">
        <v>12.76140896523922</v>
      </c>
      <c r="W43" s="229">
        <v>14.25178352332318</v>
      </c>
      <c r="X43" s="229">
        <v>10.70236182756563</v>
      </c>
      <c r="Y43" s="229">
        <v>8.0256953815483154</v>
      </c>
      <c r="DA43" s="73" t="s">
        <v>1616</v>
      </c>
    </row>
    <row r="44" spans="1:105" ht="12" customHeight="1" x14ac:dyDescent="0.25">
      <c r="A44" s="64" t="s">
        <v>38</v>
      </c>
      <c r="B44" s="229">
        <v>4.5990816440687927E-2</v>
      </c>
      <c r="C44" s="229">
        <v>6.1197186599067407E-2</v>
      </c>
      <c r="D44" s="229">
        <v>6.2190678703960049E-2</v>
      </c>
      <c r="E44" s="229">
        <v>0.1229586699016256</v>
      </c>
      <c r="F44" s="229">
        <v>0.15181511006782569</v>
      </c>
      <c r="G44" s="229">
        <v>0.27157373828876319</v>
      </c>
      <c r="H44" s="229">
        <v>0.53324158460986748</v>
      </c>
      <c r="I44" s="229">
        <v>0.64670726399698586</v>
      </c>
      <c r="J44" s="229">
        <v>0.65880228526413942</v>
      </c>
      <c r="K44" s="229">
        <v>1.097545870215024</v>
      </c>
      <c r="L44" s="229">
        <v>1.1408104348534389</v>
      </c>
      <c r="M44" s="229">
        <v>1.4278823018135769</v>
      </c>
      <c r="N44" s="229">
        <v>1.271053133053377</v>
      </c>
      <c r="O44" s="229">
        <v>1.3537566198608311</v>
      </c>
      <c r="P44" s="229">
        <v>1.521307137136616</v>
      </c>
      <c r="Q44" s="229">
        <v>1.4469114838271879</v>
      </c>
      <c r="R44" s="229">
        <v>2.013162515437537</v>
      </c>
      <c r="S44" s="229">
        <v>2.3993919451613608</v>
      </c>
      <c r="T44" s="229">
        <v>3.0113959015192902</v>
      </c>
      <c r="U44" s="229">
        <v>3.0782771491660559</v>
      </c>
      <c r="V44" s="229">
        <v>3.0667612217860158</v>
      </c>
      <c r="W44" s="229">
        <v>2.8253786116877748</v>
      </c>
      <c r="X44" s="229">
        <v>3.1643833506711019</v>
      </c>
      <c r="Y44" s="229">
        <v>3.1763163575341631</v>
      </c>
      <c r="DA44" s="73" t="s">
        <v>1617</v>
      </c>
    </row>
    <row r="45" spans="1:105" ht="12" customHeight="1" x14ac:dyDescent="0.25">
      <c r="A45" s="146" t="s">
        <v>39</v>
      </c>
      <c r="B45" s="325">
        <v>17.216245845006391</v>
      </c>
      <c r="C45" s="325">
        <v>15.511476565585699</v>
      </c>
      <c r="D45" s="325">
        <v>12.24970326160004</v>
      </c>
      <c r="E45" s="325">
        <v>12.237763933021171</v>
      </c>
      <c r="F45" s="325">
        <v>9.0566237496071391</v>
      </c>
      <c r="G45" s="325">
        <v>8.1277463329984538</v>
      </c>
      <c r="H45" s="325">
        <v>8.3960062307487853</v>
      </c>
      <c r="I45" s="325">
        <v>8.8912850166998041</v>
      </c>
      <c r="J45" s="325">
        <v>7.3600795723183019</v>
      </c>
      <c r="K45" s="325">
        <v>7.527602870485123</v>
      </c>
      <c r="L45" s="325">
        <v>10.349748169447169</v>
      </c>
      <c r="M45" s="325">
        <v>11.29907000392288</v>
      </c>
      <c r="N45" s="325">
        <v>10.64891114241027</v>
      </c>
      <c r="O45" s="325">
        <v>7.5127927192337536</v>
      </c>
      <c r="P45" s="325">
        <v>8.2123448898675537</v>
      </c>
      <c r="Q45" s="325">
        <v>8.5695245889827554</v>
      </c>
      <c r="R45" s="325">
        <v>7.9361134442257564</v>
      </c>
      <c r="S45" s="325">
        <v>7.8369984248751763</v>
      </c>
      <c r="T45" s="325">
        <v>10.2485018394381</v>
      </c>
      <c r="U45" s="325">
        <v>10.892764054255441</v>
      </c>
      <c r="V45" s="325">
        <v>9.30778451475196</v>
      </c>
      <c r="W45" s="325">
        <v>10.427863732491909</v>
      </c>
      <c r="X45" s="325">
        <v>9.2061958820823389</v>
      </c>
      <c r="Y45" s="325">
        <v>7.9707346465183253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258.25412060477328</v>
      </c>
      <c r="C48" s="223">
        <v>266.45476437325539</v>
      </c>
      <c r="D48" s="223">
        <v>278.35355914313982</v>
      </c>
      <c r="E48" s="223">
        <v>309.43980004925692</v>
      </c>
      <c r="F48" s="223">
        <v>340.40866776980141</v>
      </c>
      <c r="G48" s="223">
        <v>354.57338934365652</v>
      </c>
      <c r="H48" s="223">
        <v>353.04672926798679</v>
      </c>
      <c r="I48" s="223">
        <v>425.67411006006319</v>
      </c>
      <c r="J48" s="223">
        <v>376.61003896060959</v>
      </c>
      <c r="K48" s="223">
        <v>338.93922640672338</v>
      </c>
      <c r="L48" s="223">
        <v>376.43174513728781</v>
      </c>
      <c r="M48" s="223">
        <v>406.25089989534911</v>
      </c>
      <c r="N48" s="223">
        <v>377.96387210435802</v>
      </c>
      <c r="O48" s="223">
        <v>380.84839239276948</v>
      </c>
      <c r="P48" s="223">
        <v>364.99361649342887</v>
      </c>
      <c r="Q48" s="223">
        <v>383.26212893037803</v>
      </c>
      <c r="R48" s="223">
        <v>427.16420645676862</v>
      </c>
      <c r="S48" s="223">
        <v>430.84877252207951</v>
      </c>
      <c r="T48" s="223">
        <v>415.58777641566729</v>
      </c>
      <c r="U48" s="223">
        <v>403.26221574169352</v>
      </c>
      <c r="V48" s="223">
        <v>379.15238697562091</v>
      </c>
      <c r="W48" s="223">
        <v>426.39809438262557</v>
      </c>
      <c r="X48" s="223">
        <v>408.79620348889853</v>
      </c>
      <c r="Y48" s="223">
        <v>352.65597416264632</v>
      </c>
      <c r="DA48" s="89" t="s">
        <v>1619</v>
      </c>
    </row>
    <row r="49" spans="1:105" ht="12" customHeight="1" x14ac:dyDescent="0.25">
      <c r="A49" s="55" t="s">
        <v>91</v>
      </c>
      <c r="B49" s="259">
        <v>1.6467831488325779</v>
      </c>
      <c r="C49" s="259">
        <v>1.7009880145715</v>
      </c>
      <c r="D49" s="259">
        <v>1.778334307406628</v>
      </c>
      <c r="E49" s="259">
        <v>1.9844241796328821</v>
      </c>
      <c r="F49" s="259">
        <v>2.18139840131983</v>
      </c>
      <c r="G49" s="259">
        <v>2.2777671392812788</v>
      </c>
      <c r="H49" s="259">
        <v>2.257641882123878</v>
      </c>
      <c r="I49" s="259">
        <v>2.7155340607971779</v>
      </c>
      <c r="J49" s="259">
        <v>2.4009368684235501</v>
      </c>
      <c r="K49" s="259">
        <v>2.159949501239792</v>
      </c>
      <c r="L49" s="259">
        <v>2.3961948751240931</v>
      </c>
      <c r="M49" s="259">
        <v>2.5819466085356599</v>
      </c>
      <c r="N49" s="259">
        <v>2.4007709736853489</v>
      </c>
      <c r="O49" s="259">
        <v>2.418331873121685</v>
      </c>
      <c r="P49" s="259">
        <v>2.3160097462262441</v>
      </c>
      <c r="Q49" s="259">
        <v>2.428401022560017</v>
      </c>
      <c r="R49" s="259">
        <v>2.706079031364478</v>
      </c>
      <c r="S49" s="259">
        <v>2.72956981299148</v>
      </c>
      <c r="T49" s="259">
        <v>2.6306522506053969</v>
      </c>
      <c r="U49" s="259">
        <v>2.5531304379191488</v>
      </c>
      <c r="V49" s="259">
        <v>2.397493516251727</v>
      </c>
      <c r="W49" s="259">
        <v>2.697138084527396</v>
      </c>
      <c r="X49" s="259">
        <v>2.582915876328153</v>
      </c>
      <c r="Y49" s="259">
        <v>2.2302398273192932</v>
      </c>
      <c r="DA49" s="67" t="s">
        <v>1620</v>
      </c>
    </row>
    <row r="50" spans="1:105" ht="12" customHeight="1" x14ac:dyDescent="0.25">
      <c r="A50" s="173" t="s">
        <v>92</v>
      </c>
      <c r="B50" s="224">
        <v>0.47863219938991469</v>
      </c>
      <c r="C50" s="224">
        <v>0.49438666841314138</v>
      </c>
      <c r="D50" s="224">
        <v>0.51686711842295496</v>
      </c>
      <c r="E50" s="224">
        <v>0.57676647365109557</v>
      </c>
      <c r="F50" s="224">
        <v>0.63401639451406744</v>
      </c>
      <c r="G50" s="224">
        <v>0.66202565671450775</v>
      </c>
      <c r="H50" s="224">
        <v>0.65617631577161384</v>
      </c>
      <c r="I50" s="224">
        <v>0.78926119748005674</v>
      </c>
      <c r="J50" s="224">
        <v>0.69782454037409458</v>
      </c>
      <c r="K50" s="224">
        <v>0.62778234103405628</v>
      </c>
      <c r="L50" s="224">
        <v>0.69644629534892488</v>
      </c>
      <c r="M50" s="224">
        <v>0.75043443626856843</v>
      </c>
      <c r="N50" s="224">
        <v>0.69777632360465003</v>
      </c>
      <c r="O50" s="224">
        <v>0.70288034226456708</v>
      </c>
      <c r="P50" s="224">
        <v>0.67314074681331559</v>
      </c>
      <c r="Q50" s="224">
        <v>0.705806908002789</v>
      </c>
      <c r="R50" s="224">
        <v>0.78651312373648119</v>
      </c>
      <c r="S50" s="224">
        <v>0.79334064348824163</v>
      </c>
      <c r="T50" s="224">
        <v>0.76459057370722427</v>
      </c>
      <c r="U50" s="224">
        <v>0.74205910942000708</v>
      </c>
      <c r="V50" s="224">
        <v>0.69682374119513668</v>
      </c>
      <c r="W50" s="224">
        <v>0.78391446643767726</v>
      </c>
      <c r="X50" s="224">
        <v>0.7507161508195388</v>
      </c>
      <c r="Y50" s="224">
        <v>0.6482119971130097</v>
      </c>
      <c r="DA50" s="177" t="s">
        <v>1621</v>
      </c>
    </row>
    <row r="51" spans="1:105" ht="12" customHeight="1" x14ac:dyDescent="0.25">
      <c r="A51" s="173" t="s">
        <v>93</v>
      </c>
      <c r="B51" s="224">
        <v>2.464388477529865</v>
      </c>
      <c r="C51" s="224">
        <v>2.5075399517764541</v>
      </c>
      <c r="D51" s="224">
        <v>2.6375239219151689</v>
      </c>
      <c r="E51" s="224">
        <v>2.8925406634050219</v>
      </c>
      <c r="F51" s="224">
        <v>3.2746447985178171</v>
      </c>
      <c r="G51" s="224">
        <v>3.4562163088395099</v>
      </c>
      <c r="H51" s="224">
        <v>3.6526575019809711</v>
      </c>
      <c r="I51" s="224">
        <v>4.4305922412645833</v>
      </c>
      <c r="J51" s="224">
        <v>4.1962723431759814</v>
      </c>
      <c r="K51" s="224">
        <v>3.973722001392701</v>
      </c>
      <c r="L51" s="224">
        <v>4.2768985636728871</v>
      </c>
      <c r="M51" s="224">
        <v>4.7400423773492424</v>
      </c>
      <c r="N51" s="224">
        <v>4.3704055449966566</v>
      </c>
      <c r="O51" s="224">
        <v>4.4621405624070132</v>
      </c>
      <c r="P51" s="224">
        <v>4.2760125626066534</v>
      </c>
      <c r="Q51" s="224">
        <v>4.7560834039478861</v>
      </c>
      <c r="R51" s="224">
        <v>5.2297679761689242</v>
      </c>
      <c r="S51" s="224">
        <v>5.3753757975221701</v>
      </c>
      <c r="T51" s="224">
        <v>5.3074887167556817</v>
      </c>
      <c r="U51" s="224">
        <v>4.8780177078153724</v>
      </c>
      <c r="V51" s="224">
        <v>4.6933994435011357</v>
      </c>
      <c r="W51" s="224">
        <v>5.2966745814930718</v>
      </c>
      <c r="X51" s="224">
        <v>5.3686589107645721</v>
      </c>
      <c r="Y51" s="224">
        <v>4.1332540147443</v>
      </c>
      <c r="DA51" s="177" t="s">
        <v>1622</v>
      </c>
    </row>
    <row r="52" spans="1:105" ht="12" customHeight="1" x14ac:dyDescent="0.25">
      <c r="A52" s="173" t="s">
        <v>94</v>
      </c>
      <c r="B52" s="224">
        <v>1.343191509719988</v>
      </c>
      <c r="C52" s="224">
        <v>1.3874034725990381</v>
      </c>
      <c r="D52" s="224">
        <v>1.45049063979413</v>
      </c>
      <c r="E52" s="224">
        <v>1.618586947319393</v>
      </c>
      <c r="F52" s="224">
        <v>1.779248114147078</v>
      </c>
      <c r="G52" s="224">
        <v>1.857850855937343</v>
      </c>
      <c r="H52" s="224">
        <v>1.84143577750767</v>
      </c>
      <c r="I52" s="224">
        <v>2.214913540622486</v>
      </c>
      <c r="J52" s="224">
        <v>1.9583137095654559</v>
      </c>
      <c r="K52" s="224">
        <v>1.7617534121271039</v>
      </c>
      <c r="L52" s="224">
        <v>1.9544459233645259</v>
      </c>
      <c r="M52" s="224">
        <v>2.105953516462657</v>
      </c>
      <c r="N52" s="224">
        <v>1.9581783982440979</v>
      </c>
      <c r="O52" s="224">
        <v>1.972501869456841</v>
      </c>
      <c r="P52" s="224">
        <v>1.8890432718874639</v>
      </c>
      <c r="Q52" s="224">
        <v>1.980714727382461</v>
      </c>
      <c r="R52" s="224">
        <v>2.207201587007245</v>
      </c>
      <c r="S52" s="224">
        <v>2.2263617408261891</v>
      </c>
      <c r="T52" s="224">
        <v>2.1456800614846352</v>
      </c>
      <c r="U52" s="224">
        <v>2.0824497322867148</v>
      </c>
      <c r="V52" s="224">
        <v>1.955505154349521</v>
      </c>
      <c r="W52" s="224">
        <v>2.1999089426241998</v>
      </c>
      <c r="X52" s="224">
        <v>2.1067440955200429</v>
      </c>
      <c r="Y52" s="224">
        <v>1.819085410740501</v>
      </c>
      <c r="DA52" s="177" t="s">
        <v>1623</v>
      </c>
    </row>
    <row r="53" spans="1:105" ht="12" customHeight="1" x14ac:dyDescent="0.25">
      <c r="A53" s="56" t="s">
        <v>95</v>
      </c>
      <c r="B53" s="260">
        <v>2.6226249351277122</v>
      </c>
      <c r="C53" s="260">
        <v>2.6928862845097989</v>
      </c>
      <c r="D53" s="260">
        <v>2.8293094443898439</v>
      </c>
      <c r="E53" s="260">
        <v>3.1373622904297962</v>
      </c>
      <c r="F53" s="260">
        <v>3.4525719382415718</v>
      </c>
      <c r="G53" s="260">
        <v>3.6020502098305771</v>
      </c>
      <c r="H53" s="260">
        <v>3.604808571441072</v>
      </c>
      <c r="I53" s="260">
        <v>4.3626963903416476</v>
      </c>
      <c r="J53" s="260">
        <v>3.8998570878276362</v>
      </c>
      <c r="K53" s="260">
        <v>3.5235552988012779</v>
      </c>
      <c r="L53" s="260">
        <v>3.8556412591525548</v>
      </c>
      <c r="M53" s="260">
        <v>4.1968514120615197</v>
      </c>
      <c r="N53" s="260">
        <v>3.869591451415098</v>
      </c>
      <c r="O53" s="260">
        <v>3.912079561855109</v>
      </c>
      <c r="P53" s="260">
        <v>3.7271812699913811</v>
      </c>
      <c r="Q53" s="260">
        <v>3.9827008870843699</v>
      </c>
      <c r="R53" s="260">
        <v>4.3876969290427379</v>
      </c>
      <c r="S53" s="260">
        <v>4.4684032559901983</v>
      </c>
      <c r="T53" s="260">
        <v>4.3535252634874242</v>
      </c>
      <c r="U53" s="260">
        <v>4.0969351462654853</v>
      </c>
      <c r="V53" s="260">
        <v>3.877581881407314</v>
      </c>
      <c r="W53" s="260">
        <v>4.3659003512111836</v>
      </c>
      <c r="X53" s="260">
        <v>4.2826904795482186</v>
      </c>
      <c r="Y53" s="260">
        <v>3.4918884061922482</v>
      </c>
      <c r="DA53" s="68" t="s">
        <v>1624</v>
      </c>
    </row>
    <row r="54" spans="1:105" ht="12" customHeight="1" x14ac:dyDescent="0.25">
      <c r="A54" s="37" t="s">
        <v>159</v>
      </c>
      <c r="B54" s="226">
        <v>0.102658235201064</v>
      </c>
      <c r="C54" s="226">
        <v>0.1163697722047049</v>
      </c>
      <c r="D54" s="226">
        <v>0.1285303560579078</v>
      </c>
      <c r="E54" s="226">
        <v>0.1426627179775358</v>
      </c>
      <c r="F54" s="226">
        <v>0.17538614892952081</v>
      </c>
      <c r="G54" s="226">
        <v>0.14197263589967329</v>
      </c>
      <c r="H54" s="226">
        <v>0.1132437480553883</v>
      </c>
      <c r="I54" s="226">
        <v>0.12743715824861079</v>
      </c>
      <c r="J54" s="226">
        <v>0.13655886071031481</v>
      </c>
      <c r="K54" s="226">
        <v>0.1046444862337617</v>
      </c>
      <c r="L54" s="226">
        <v>0.1115899419043636</v>
      </c>
      <c r="M54" s="226">
        <v>0.13214316494169109</v>
      </c>
      <c r="N54" s="226">
        <v>0.1029182007693927</v>
      </c>
      <c r="O54" s="226">
        <v>8.4614270233389313E-2</v>
      </c>
      <c r="P54" s="226">
        <v>7.0237869914983458E-2</v>
      </c>
      <c r="Q54" s="226">
        <v>7.0528607700962226E-2</v>
      </c>
      <c r="R54" s="226">
        <v>6.8960633144763597E-2</v>
      </c>
      <c r="S54" s="226">
        <v>5.5541971871543208E-2</v>
      </c>
      <c r="T54" s="226">
        <v>7.1144566392156175E-2</v>
      </c>
      <c r="U54" s="226">
        <v>7.7528073449130319E-2</v>
      </c>
      <c r="V54" s="226">
        <v>4.3545264867712617E-2</v>
      </c>
      <c r="W54" s="226">
        <v>5.1275819452904811E-2</v>
      </c>
      <c r="X54" s="226">
        <v>4.4508774688222313E-2</v>
      </c>
      <c r="Y54" s="226">
        <v>6.7027334375808406E-2</v>
      </c>
      <c r="DA54" s="69" t="s">
        <v>1625</v>
      </c>
    </row>
    <row r="55" spans="1:105" ht="12" customHeight="1" x14ac:dyDescent="0.25">
      <c r="A55" s="37" t="s">
        <v>35</v>
      </c>
      <c r="B55" s="226">
        <v>1.9499800578568569</v>
      </c>
      <c r="C55" s="226">
        <v>2.0793645509894381</v>
      </c>
      <c r="D55" s="226">
        <v>2.2041306834780041</v>
      </c>
      <c r="E55" s="226">
        <v>2.471258769933856</v>
      </c>
      <c r="F55" s="226">
        <v>2.6610546440387859</v>
      </c>
      <c r="G55" s="226">
        <v>2.7978265922501762</v>
      </c>
      <c r="H55" s="226">
        <v>2.740718609334134</v>
      </c>
      <c r="I55" s="226">
        <v>3.2470013919048899</v>
      </c>
      <c r="J55" s="226">
        <v>2.742370938026228</v>
      </c>
      <c r="K55" s="226">
        <v>2.4126806920443871</v>
      </c>
      <c r="L55" s="226">
        <v>2.6647963393789409</v>
      </c>
      <c r="M55" s="226">
        <v>2.789480317291519</v>
      </c>
      <c r="N55" s="226">
        <v>2.5970650148107679</v>
      </c>
      <c r="O55" s="226">
        <v>2.608875908516441</v>
      </c>
      <c r="P55" s="226">
        <v>2.4544175006720481</v>
      </c>
      <c r="Q55" s="226">
        <v>2.4599544190058991</v>
      </c>
      <c r="R55" s="226">
        <v>2.7007476213308679</v>
      </c>
      <c r="S55" s="226">
        <v>2.662865580850994</v>
      </c>
      <c r="T55" s="226">
        <v>2.442122823001748</v>
      </c>
      <c r="U55" s="226">
        <v>2.4678037914877731</v>
      </c>
      <c r="V55" s="226">
        <v>2.269324478895212</v>
      </c>
      <c r="W55" s="226">
        <v>2.647154290569556</v>
      </c>
      <c r="X55" s="226">
        <v>2.345438893003692</v>
      </c>
      <c r="Y55" s="226">
        <v>2.1567454814289819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1628</v>
      </c>
    </row>
    <row r="58" spans="1:105" ht="12" customHeight="1" x14ac:dyDescent="0.25">
      <c r="A58" s="37" t="s">
        <v>40</v>
      </c>
      <c r="B58" s="226">
        <v>0.56998664206979188</v>
      </c>
      <c r="C58" s="226">
        <v>0.49715196131565659</v>
      </c>
      <c r="D58" s="226">
        <v>0.49664840485393241</v>
      </c>
      <c r="E58" s="226">
        <v>0.52344080251840452</v>
      </c>
      <c r="F58" s="226">
        <v>0.61613114527326529</v>
      </c>
      <c r="G58" s="226">
        <v>0.66225098168072782</v>
      </c>
      <c r="H58" s="226">
        <v>0.75084621405154939</v>
      </c>
      <c r="I58" s="226">
        <v>0.98825784018814822</v>
      </c>
      <c r="J58" s="226">
        <v>1.0209272890910921</v>
      </c>
      <c r="K58" s="226">
        <v>1.0062301205231301</v>
      </c>
      <c r="L58" s="226">
        <v>1.07925497786925</v>
      </c>
      <c r="M58" s="226">
        <v>1.2752279298283089</v>
      </c>
      <c r="N58" s="226">
        <v>1.1696082358349369</v>
      </c>
      <c r="O58" s="226">
        <v>1.218589383105279</v>
      </c>
      <c r="P58" s="226">
        <v>1.20252589940435</v>
      </c>
      <c r="Q58" s="226">
        <v>1.4522178603775091</v>
      </c>
      <c r="R58" s="226">
        <v>1.6179886745671059</v>
      </c>
      <c r="S58" s="226">
        <v>1.749995703267661</v>
      </c>
      <c r="T58" s="226">
        <v>1.84025787409352</v>
      </c>
      <c r="U58" s="226">
        <v>1.5516032813285821</v>
      </c>
      <c r="V58" s="226">
        <v>1.5647121376443891</v>
      </c>
      <c r="W58" s="226">
        <v>1.667470241188723</v>
      </c>
      <c r="X58" s="226">
        <v>1.892742811856305</v>
      </c>
      <c r="Y58" s="226">
        <v>1.2681155903874579</v>
      </c>
      <c r="DA58" s="69" t="s">
        <v>1629</v>
      </c>
    </row>
    <row r="59" spans="1:105" ht="12" customHeight="1" x14ac:dyDescent="0.25">
      <c r="A59" s="57" t="s">
        <v>1496</v>
      </c>
      <c r="B59" s="261">
        <v>8.925260137286477</v>
      </c>
      <c r="C59" s="261">
        <v>9.0815415582028152</v>
      </c>
      <c r="D59" s="261">
        <v>9.5523036794119598</v>
      </c>
      <c r="E59" s="261">
        <v>10.47589619654687</v>
      </c>
      <c r="F59" s="261">
        <v>11.8597603220734</v>
      </c>
      <c r="G59" s="261">
        <v>12.517356710758619</v>
      </c>
      <c r="H59" s="261">
        <v>13.228806535513471</v>
      </c>
      <c r="I59" s="261">
        <v>16.046247852597471</v>
      </c>
      <c r="J59" s="261">
        <v>15.197612962095359</v>
      </c>
      <c r="K59" s="261">
        <v>14.39160379910464</v>
      </c>
      <c r="L59" s="261">
        <v>15.489616434105731</v>
      </c>
      <c r="M59" s="261">
        <v>17.166981450103439</v>
      </c>
      <c r="N59" s="261">
        <v>15.82827007600376</v>
      </c>
      <c r="O59" s="261">
        <v>16.1605062074219</v>
      </c>
      <c r="P59" s="261">
        <v>15.486407609656929</v>
      </c>
      <c r="Q59" s="261">
        <v>17.225077134516599</v>
      </c>
      <c r="R59" s="261">
        <v>18.940617548960368</v>
      </c>
      <c r="S59" s="261">
        <v>19.467964473136821</v>
      </c>
      <c r="T59" s="261">
        <v>19.22209826278625</v>
      </c>
      <c r="U59" s="261">
        <v>17.666685830385472</v>
      </c>
      <c r="V59" s="261">
        <v>16.9980550320665</v>
      </c>
      <c r="W59" s="261">
        <v>19.18293277761267</v>
      </c>
      <c r="X59" s="261">
        <v>19.443637966917979</v>
      </c>
      <c r="Y59" s="261">
        <v>14.96937988123244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34.814283659578969</v>
      </c>
      <c r="C60" s="261">
        <f t="shared" si="1"/>
        <v>38.29277511512673</v>
      </c>
      <c r="D60" s="261">
        <f t="shared" si="1"/>
        <v>39.408341946528118</v>
      </c>
      <c r="E60" s="261">
        <f t="shared" si="1"/>
        <v>43.647927661946838</v>
      </c>
      <c r="F60" s="261">
        <f t="shared" si="1"/>
        <v>48.358417342172444</v>
      </c>
      <c r="G60" s="261">
        <f t="shared" si="1"/>
        <v>49.234212047234735</v>
      </c>
      <c r="H60" s="261">
        <f t="shared" si="1"/>
        <v>48.685854665615558</v>
      </c>
      <c r="I60" s="261">
        <f t="shared" si="1"/>
        <v>57.360334881735355</v>
      </c>
      <c r="J60" s="261">
        <f t="shared" si="1"/>
        <v>50.420678035056952</v>
      </c>
      <c r="K60" s="261">
        <f t="shared" si="1"/>
        <v>44.764636862950695</v>
      </c>
      <c r="L60" s="261">
        <f t="shared" si="1"/>
        <v>51.980379733003929</v>
      </c>
      <c r="M60" s="261">
        <f t="shared" si="1"/>
        <v>55.503943194283742</v>
      </c>
      <c r="N60" s="261">
        <f t="shared" si="1"/>
        <v>52.499706784198409</v>
      </c>
      <c r="O60" s="261">
        <f t="shared" si="1"/>
        <v>51.451196927995987</v>
      </c>
      <c r="P60" s="261">
        <f t="shared" si="1"/>
        <v>50.388785745817501</v>
      </c>
      <c r="Q60" s="261">
        <f t="shared" si="1"/>
        <v>52.56243522689077</v>
      </c>
      <c r="R60" s="261">
        <f t="shared" si="1"/>
        <v>57.408582888170741</v>
      </c>
      <c r="S60" s="261">
        <f t="shared" si="1"/>
        <v>56.547564604069358</v>
      </c>
      <c r="T60" s="261">
        <f t="shared" si="1"/>
        <v>53.666664719125208</v>
      </c>
      <c r="U60" s="261">
        <f t="shared" si="1"/>
        <v>52.770518667878449</v>
      </c>
      <c r="V60" s="261">
        <f t="shared" si="1"/>
        <v>49.10431290920237</v>
      </c>
      <c r="W60" s="261">
        <f t="shared" si="1"/>
        <v>56.482871858560188</v>
      </c>
      <c r="X60" s="261">
        <f t="shared" si="1"/>
        <v>51.827533947563325</v>
      </c>
      <c r="Y60" s="261">
        <f t="shared" si="1"/>
        <v>44.542598793799499</v>
      </c>
      <c r="DA60" s="70"/>
    </row>
    <row r="61" spans="1:105" ht="12" customHeight="1" x14ac:dyDescent="0.25">
      <c r="A61" s="60" t="s">
        <v>1499</v>
      </c>
      <c r="B61" s="262">
        <v>23.140808650954519</v>
      </c>
      <c r="C61" s="262">
        <v>24.095855322382551</v>
      </c>
      <c r="D61" s="262">
        <v>25.509319976157599</v>
      </c>
      <c r="E61" s="262">
        <v>28.514534885081702</v>
      </c>
      <c r="F61" s="262">
        <v>31.22247172435809</v>
      </c>
      <c r="G61" s="262">
        <v>32.554827556778562</v>
      </c>
      <c r="H61" s="262">
        <v>32.083970888483137</v>
      </c>
      <c r="I61" s="262">
        <v>38.311843641939973</v>
      </c>
      <c r="J61" s="262">
        <v>33.661458950719947</v>
      </c>
      <c r="K61" s="262">
        <v>30.214021124051229</v>
      </c>
      <c r="L61" s="262">
        <v>33.253726171384592</v>
      </c>
      <c r="M61" s="262">
        <v>35.566366282240573</v>
      </c>
      <c r="N61" s="262">
        <v>33.013322528902819</v>
      </c>
      <c r="O61" s="262">
        <v>33.304065983757567</v>
      </c>
      <c r="P61" s="262">
        <v>31.55634572470753</v>
      </c>
      <c r="Q61" s="262">
        <v>32.813160249091887</v>
      </c>
      <c r="R61" s="262">
        <v>36.323692156333863</v>
      </c>
      <c r="S61" s="262">
        <v>36.426775511549998</v>
      </c>
      <c r="T61" s="262">
        <v>34.743740847489399</v>
      </c>
      <c r="U61" s="262">
        <v>33.888943888875083</v>
      </c>
      <c r="V61" s="262">
        <v>31.567194945144252</v>
      </c>
      <c r="W61" s="262">
        <v>35.999712520324799</v>
      </c>
      <c r="X61" s="262">
        <v>33.923730658920981</v>
      </c>
      <c r="Y61" s="262">
        <v>29.60946593084817</v>
      </c>
      <c r="DA61" s="72" t="s">
        <v>1631</v>
      </c>
    </row>
    <row r="62" spans="1:105" ht="12" customHeight="1" x14ac:dyDescent="0.25">
      <c r="A62" s="59" t="s">
        <v>28</v>
      </c>
      <c r="B62" s="230">
        <v>13.94776719849553</v>
      </c>
      <c r="C62" s="230">
        <v>12.092588340201241</v>
      </c>
      <c r="D62" s="230">
        <v>11.26012926569557</v>
      </c>
      <c r="E62" s="230">
        <v>11.61324725297554</v>
      </c>
      <c r="F62" s="230">
        <v>12.52503514651209</v>
      </c>
      <c r="G62" s="230">
        <v>12.51462506420398</v>
      </c>
      <c r="H62" s="230">
        <v>12.450194618232929</v>
      </c>
      <c r="I62" s="230">
        <v>17.932982845496571</v>
      </c>
      <c r="J62" s="230">
        <v>14.50861084842078</v>
      </c>
      <c r="K62" s="230">
        <v>10.487722473538719</v>
      </c>
      <c r="L62" s="230">
        <v>11.845484024287529</v>
      </c>
      <c r="M62" s="230">
        <v>13.971029912809559</v>
      </c>
      <c r="N62" s="230">
        <v>11.72345250303437</v>
      </c>
      <c r="O62" s="230">
        <v>10.999014197263429</v>
      </c>
      <c r="P62" s="230">
        <v>10.61763962085136</v>
      </c>
      <c r="Q62" s="230">
        <v>10.665086822162371</v>
      </c>
      <c r="R62" s="230">
        <v>10.6903812045202</v>
      </c>
      <c r="S62" s="230">
        <v>11.11505189264563</v>
      </c>
      <c r="T62" s="230">
        <v>10.928984185249631</v>
      </c>
      <c r="U62" s="230">
        <v>9.5732259632650987</v>
      </c>
      <c r="V62" s="230">
        <v>8.5019621304827879</v>
      </c>
      <c r="W62" s="230">
        <v>8.8358402444527471</v>
      </c>
      <c r="X62" s="230">
        <v>7.6964191808424456</v>
      </c>
      <c r="Y62" s="230">
        <v>5.552820026486355</v>
      </c>
      <c r="DA62" s="71" t="s">
        <v>1632</v>
      </c>
    </row>
    <row r="63" spans="1:105" ht="12" customHeight="1" x14ac:dyDescent="0.25">
      <c r="A63" s="59" t="s">
        <v>31</v>
      </c>
      <c r="B63" s="295">
        <v>0.140579499755143</v>
      </c>
      <c r="C63" s="295">
        <v>0.23286126716393421</v>
      </c>
      <c r="D63" s="295">
        <v>0.5649461825359291</v>
      </c>
      <c r="E63" s="295">
        <v>0.54539931018702537</v>
      </c>
      <c r="F63" s="295">
        <v>0.67142471919137736</v>
      </c>
      <c r="G63" s="295">
        <v>0.38786361896088162</v>
      </c>
      <c r="H63" s="295">
        <v>0.15822297144759759</v>
      </c>
      <c r="I63" s="295">
        <v>0.14250088275572931</v>
      </c>
      <c r="J63" s="295">
        <v>0.16038203872970369</v>
      </c>
      <c r="K63" s="295">
        <v>0.19531960420224731</v>
      </c>
      <c r="L63" s="295">
        <v>0.1854211623163062</v>
      </c>
      <c r="M63" s="295">
        <v>0.1603924464097394</v>
      </c>
      <c r="N63" s="295">
        <v>0.1051483579598296</v>
      </c>
      <c r="O63" s="295">
        <v>0.16046318827990799</v>
      </c>
      <c r="P63" s="295">
        <v>0.19648682214764221</v>
      </c>
      <c r="Q63" s="295">
        <v>0.1879702459334793</v>
      </c>
      <c r="R63" s="295">
        <v>0.17656723200264779</v>
      </c>
      <c r="S63" s="295">
        <v>0.19803959905628821</v>
      </c>
      <c r="T63" s="295">
        <v>0.18703935420353671</v>
      </c>
      <c r="U63" s="295">
        <v>0.16813203650757569</v>
      </c>
      <c r="V63" s="295">
        <v>0.12586044109781261</v>
      </c>
      <c r="W63" s="295">
        <v>0.14311297987615909</v>
      </c>
      <c r="X63" s="295">
        <v>0.1565328514825885</v>
      </c>
      <c r="Y63" s="295">
        <v>0.99813987669665483</v>
      </c>
      <c r="DA63" s="122" t="s">
        <v>1633</v>
      </c>
    </row>
    <row r="64" spans="1:105" ht="12" customHeight="1" x14ac:dyDescent="0.25">
      <c r="A64" s="59" t="s">
        <v>159</v>
      </c>
      <c r="B64" s="295">
        <v>0.41499170577539762</v>
      </c>
      <c r="C64" s="295">
        <v>0.57340934231845153</v>
      </c>
      <c r="D64" s="295">
        <v>0.69181292964276964</v>
      </c>
      <c r="E64" s="295">
        <v>0.82603592629795319</v>
      </c>
      <c r="F64" s="295">
        <v>1.0396550312788839</v>
      </c>
      <c r="G64" s="295">
        <v>0.89288973267292226</v>
      </c>
      <c r="H64" s="295">
        <v>0.74695051114385502</v>
      </c>
      <c r="I64" s="295">
        <v>0.75051505372908622</v>
      </c>
      <c r="J64" s="295">
        <v>0.8774751401281482</v>
      </c>
      <c r="K64" s="295">
        <v>0.79941559201157197</v>
      </c>
      <c r="L64" s="295">
        <v>0.84285429985421401</v>
      </c>
      <c r="M64" s="295">
        <v>0.96268900583190109</v>
      </c>
      <c r="N64" s="295">
        <v>0.8043062545304499</v>
      </c>
      <c r="O64" s="295">
        <v>0.69332422514064906</v>
      </c>
      <c r="P64" s="295">
        <v>0.5826266969420606</v>
      </c>
      <c r="Q64" s="295">
        <v>0.62301339022403535</v>
      </c>
      <c r="R64" s="295">
        <v>0.64648758384696126</v>
      </c>
      <c r="S64" s="295">
        <v>0.52332575638897538</v>
      </c>
      <c r="T64" s="295">
        <v>0.68234756417044795</v>
      </c>
      <c r="U64" s="295">
        <v>0.75169969600761011</v>
      </c>
      <c r="V64" s="295">
        <v>0.44083941150518891</v>
      </c>
      <c r="W64" s="295">
        <v>0.52414860207459202</v>
      </c>
      <c r="X64" s="295">
        <v>0.49395082411384972</v>
      </c>
      <c r="Y64" s="295">
        <v>0.70881177923442029</v>
      </c>
      <c r="DA64" s="122" t="s">
        <v>1634</v>
      </c>
    </row>
    <row r="65" spans="1:105" ht="12" customHeight="1" x14ac:dyDescent="0.25">
      <c r="A65" s="59" t="s">
        <v>32</v>
      </c>
      <c r="B65" s="295">
        <v>0.94350827184425379</v>
      </c>
      <c r="C65" s="295">
        <v>1.1963180300050651</v>
      </c>
      <c r="D65" s="295">
        <v>1.4128052128473441</v>
      </c>
      <c r="E65" s="295">
        <v>1.563567114254566</v>
      </c>
      <c r="F65" s="295">
        <v>1.5898569374622979</v>
      </c>
      <c r="G65" s="295">
        <v>1.5847863032614209</v>
      </c>
      <c r="H65" s="295">
        <v>1.083821257232281</v>
      </c>
      <c r="I65" s="295">
        <v>0.82118641407037463</v>
      </c>
      <c r="J65" s="295">
        <v>0.91550853420623712</v>
      </c>
      <c r="K65" s="295">
        <v>0.74159689165265874</v>
      </c>
      <c r="L65" s="295">
        <v>0.73434750223818424</v>
      </c>
      <c r="M65" s="295">
        <v>0.63695132326420878</v>
      </c>
      <c r="N65" s="295">
        <v>0.57033102728914653</v>
      </c>
      <c r="O65" s="295">
        <v>0.58616645995796379</v>
      </c>
      <c r="P65" s="295">
        <v>0.28758563637724188</v>
      </c>
      <c r="Q65" s="295">
        <v>0.1274460684819225</v>
      </c>
      <c r="R65" s="295">
        <v>9.7727052512294063E-2</v>
      </c>
      <c r="S65" s="295">
        <v>0.10117491382045669</v>
      </c>
      <c r="T65" s="295">
        <v>8.382068706849341E-2</v>
      </c>
      <c r="U65" s="295">
        <v>4.1403463933405153E-2</v>
      </c>
      <c r="V65" s="295">
        <v>7.4675807131049279E-2</v>
      </c>
      <c r="W65" s="295">
        <v>8.4973664594295811E-2</v>
      </c>
      <c r="X65" s="295">
        <v>0.17081916827540261</v>
      </c>
      <c r="Y65" s="295">
        <v>8.8312471548942631E-2</v>
      </c>
      <c r="DA65" s="122" t="s">
        <v>1635</v>
      </c>
    </row>
    <row r="66" spans="1:105" ht="12" customHeight="1" x14ac:dyDescent="0.25">
      <c r="A66" s="59" t="s">
        <v>35</v>
      </c>
      <c r="B66" s="295">
        <v>7.6939619750841963</v>
      </c>
      <c r="C66" s="295">
        <v>10.00067834269387</v>
      </c>
      <c r="D66" s="295">
        <v>11.57962638543599</v>
      </c>
      <c r="E66" s="295">
        <v>13.966285281366609</v>
      </c>
      <c r="F66" s="295">
        <v>15.39649988991345</v>
      </c>
      <c r="G66" s="295">
        <v>17.17466283767935</v>
      </c>
      <c r="H66" s="295">
        <v>17.644781530426471</v>
      </c>
      <c r="I66" s="295">
        <v>18.664658445888211</v>
      </c>
      <c r="J66" s="295">
        <v>17.199482389235079</v>
      </c>
      <c r="K66" s="295">
        <v>17.989966562646028</v>
      </c>
      <c r="L66" s="295">
        <v>19.64561918268835</v>
      </c>
      <c r="M66" s="295">
        <v>19.835303593925161</v>
      </c>
      <c r="N66" s="295">
        <v>19.81008438608902</v>
      </c>
      <c r="O66" s="295">
        <v>20.865097913115608</v>
      </c>
      <c r="P66" s="295">
        <v>19.87200694838922</v>
      </c>
      <c r="Q66" s="295">
        <v>21.209643722290089</v>
      </c>
      <c r="R66" s="295">
        <v>24.712529083451759</v>
      </c>
      <c r="S66" s="295">
        <v>24.48918334963864</v>
      </c>
      <c r="T66" s="295">
        <v>22.861549056797291</v>
      </c>
      <c r="U66" s="295">
        <v>23.35448272916139</v>
      </c>
      <c r="V66" s="295">
        <v>22.423857154927411</v>
      </c>
      <c r="W66" s="295">
        <v>26.411637029327</v>
      </c>
      <c r="X66" s="295">
        <v>25.406008634206689</v>
      </c>
      <c r="Y66" s="295">
        <v>22.261381776881802</v>
      </c>
      <c r="DA66" s="122" t="s">
        <v>1636</v>
      </c>
    </row>
    <row r="67" spans="1:105" ht="12" customHeight="1" x14ac:dyDescent="0.25">
      <c r="A67" s="60" t="s">
        <v>1506</v>
      </c>
      <c r="B67" s="262">
        <v>11.67347500862445</v>
      </c>
      <c r="C67" s="262">
        <v>14.196919792744181</v>
      </c>
      <c r="D67" s="262">
        <v>13.899021970370519</v>
      </c>
      <c r="E67" s="262">
        <v>15.13339277686514</v>
      </c>
      <c r="F67" s="262">
        <v>17.13594561781435</v>
      </c>
      <c r="G67" s="262">
        <v>16.679384490456169</v>
      </c>
      <c r="H67" s="262">
        <v>16.601883777132421</v>
      </c>
      <c r="I67" s="262">
        <v>19.048491239795379</v>
      </c>
      <c r="J67" s="262">
        <v>16.759219084337008</v>
      </c>
      <c r="K67" s="262">
        <v>14.55061573889947</v>
      </c>
      <c r="L67" s="262">
        <v>18.72665356161934</v>
      </c>
      <c r="M67" s="262">
        <v>19.93757691204317</v>
      </c>
      <c r="N67" s="262">
        <v>19.48638425529559</v>
      </c>
      <c r="O67" s="262">
        <v>18.14713094423842</v>
      </c>
      <c r="P67" s="262">
        <v>18.832440021109971</v>
      </c>
      <c r="Q67" s="262">
        <v>19.74927497779888</v>
      </c>
      <c r="R67" s="262">
        <v>21.084890731836879</v>
      </c>
      <c r="S67" s="262">
        <v>20.12078909251936</v>
      </c>
      <c r="T67" s="262">
        <v>18.92292387163581</v>
      </c>
      <c r="U67" s="262">
        <v>18.881574779003369</v>
      </c>
      <c r="V67" s="262">
        <v>17.537117964058119</v>
      </c>
      <c r="W67" s="262">
        <v>20.483159338235389</v>
      </c>
      <c r="X67" s="262">
        <v>17.90380328864234</v>
      </c>
      <c r="Y67" s="262">
        <v>14.93313286295133</v>
      </c>
      <c r="DA67" s="72" t="s">
        <v>1637</v>
      </c>
    </row>
    <row r="68" spans="1:105" ht="12" customHeight="1" x14ac:dyDescent="0.25">
      <c r="A68" s="147" t="s">
        <v>28</v>
      </c>
      <c r="B68" s="229">
        <v>1.8553361980539831</v>
      </c>
      <c r="C68" s="229">
        <v>1.345740769023646</v>
      </c>
      <c r="D68" s="229">
        <v>1.3420677429529151</v>
      </c>
      <c r="E68" s="229">
        <v>1.3253046103102299</v>
      </c>
      <c r="F68" s="229">
        <v>1.3689527508262549</v>
      </c>
      <c r="G68" s="229">
        <v>1.366901787886279</v>
      </c>
      <c r="H68" s="229">
        <v>1.3482079119411821</v>
      </c>
      <c r="I68" s="229">
        <v>2.0922341118196961</v>
      </c>
      <c r="J68" s="229">
        <v>1.664693491211557</v>
      </c>
      <c r="K68" s="229">
        <v>1.1330278117887449</v>
      </c>
      <c r="L68" s="229">
        <v>1.0847648518718931</v>
      </c>
      <c r="M68" s="229">
        <v>1.294625969112817</v>
      </c>
      <c r="N68" s="229">
        <v>1.0086246915385231</v>
      </c>
      <c r="O68" s="229">
        <v>0.9926712789684079</v>
      </c>
      <c r="P68" s="229">
        <v>0.84088238216056643</v>
      </c>
      <c r="Q68" s="229">
        <v>0.83121835199636973</v>
      </c>
      <c r="R68" s="229">
        <v>0.79302853240237425</v>
      </c>
      <c r="S68" s="229">
        <v>0.84480379038869746</v>
      </c>
      <c r="T68" s="229">
        <v>0.80933915131097434</v>
      </c>
      <c r="U68" s="229">
        <v>0.68968616300455632</v>
      </c>
      <c r="V68" s="229">
        <v>0.60130704570370752</v>
      </c>
      <c r="W68" s="229">
        <v>0.63875320474692165</v>
      </c>
      <c r="X68" s="229">
        <v>0.55793165069401529</v>
      </c>
      <c r="Y68" s="229">
        <v>0.4078478253385765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1.8886321058388719E-2</v>
      </c>
      <c r="C70" s="229">
        <v>2.617259856229627E-2</v>
      </c>
      <c r="D70" s="229">
        <v>6.8005742547025502E-2</v>
      </c>
      <c r="E70" s="229">
        <v>6.2861402640980613E-2</v>
      </c>
      <c r="F70" s="229">
        <v>7.4116393523352711E-2</v>
      </c>
      <c r="G70" s="229">
        <v>4.2786421076014228E-2</v>
      </c>
      <c r="H70" s="229">
        <v>1.7304446572391011E-2</v>
      </c>
      <c r="I70" s="229">
        <v>1.6791239144310039E-2</v>
      </c>
      <c r="J70" s="229">
        <v>1.858538773324225E-2</v>
      </c>
      <c r="K70" s="229">
        <v>2.1311433644241169E-2</v>
      </c>
      <c r="L70" s="229">
        <v>1.7149424061150179E-2</v>
      </c>
      <c r="M70" s="229">
        <v>1.5010917918865529E-2</v>
      </c>
      <c r="N70" s="229">
        <v>9.1365873183089277E-3</v>
      </c>
      <c r="O70" s="229">
        <v>1.462630272081333E-2</v>
      </c>
      <c r="P70" s="229">
        <v>1.5716221762205801E-2</v>
      </c>
      <c r="Q70" s="229">
        <v>1.4796100901365581E-2</v>
      </c>
      <c r="R70" s="229">
        <v>1.322857843766527E-2</v>
      </c>
      <c r="S70" s="229">
        <v>1.5202109076069311E-2</v>
      </c>
      <c r="T70" s="229">
        <v>1.398914569177576E-2</v>
      </c>
      <c r="U70" s="229">
        <v>1.223351117845476E-2</v>
      </c>
      <c r="V70" s="229">
        <v>8.9902925187563005E-3</v>
      </c>
      <c r="W70" s="229">
        <v>1.0448927321941359E-2</v>
      </c>
      <c r="X70" s="229">
        <v>1.1460543902983291E-2</v>
      </c>
      <c r="Y70" s="229">
        <v>7.4042897660953774E-2</v>
      </c>
      <c r="DA70" s="73" t="s">
        <v>1640</v>
      </c>
    </row>
    <row r="71" spans="1:105" ht="12" customHeight="1" x14ac:dyDescent="0.25">
      <c r="A71" s="147" t="s">
        <v>159</v>
      </c>
      <c r="B71" s="229">
        <v>5.6812794850430968E-2</v>
      </c>
      <c r="C71" s="229">
        <v>6.5674339706674328E-2</v>
      </c>
      <c r="D71" s="229">
        <v>8.4861078360666031E-2</v>
      </c>
      <c r="E71" s="229">
        <v>9.7017433656198512E-2</v>
      </c>
      <c r="F71" s="229">
        <v>0.1169465932686721</v>
      </c>
      <c r="G71" s="229">
        <v>0.10037050464160779</v>
      </c>
      <c r="H71" s="229">
        <v>8.3245615711413035E-2</v>
      </c>
      <c r="I71" s="229">
        <v>9.0116841769163916E-2</v>
      </c>
      <c r="J71" s="229">
        <v>0.1036172544109483</v>
      </c>
      <c r="K71" s="229">
        <v>8.8883430548191325E-2</v>
      </c>
      <c r="L71" s="229">
        <v>7.9437233359100134E-2</v>
      </c>
      <c r="M71" s="229">
        <v>9.1810153558803551E-2</v>
      </c>
      <c r="N71" s="229">
        <v>7.1217106262244895E-2</v>
      </c>
      <c r="O71" s="229">
        <v>6.4398667127271436E-2</v>
      </c>
      <c r="P71" s="229">
        <v>4.7488282572821207E-2</v>
      </c>
      <c r="Q71" s="229">
        <v>4.9973172219148813E-2</v>
      </c>
      <c r="R71" s="229">
        <v>4.9356530047095608E-2</v>
      </c>
      <c r="S71" s="229">
        <v>4.09359882019312E-2</v>
      </c>
      <c r="T71" s="229">
        <v>5.2005012790643221E-2</v>
      </c>
      <c r="U71" s="229">
        <v>5.5734792349659883E-2</v>
      </c>
      <c r="V71" s="229">
        <v>3.2088273471395937E-2</v>
      </c>
      <c r="W71" s="229">
        <v>3.8996755784870829E-2</v>
      </c>
      <c r="X71" s="229">
        <v>3.6852317993499549E-2</v>
      </c>
      <c r="Y71" s="229">
        <v>5.358019493099056E-2</v>
      </c>
      <c r="DA71" s="73" t="s">
        <v>1641</v>
      </c>
    </row>
    <row r="72" spans="1:105" ht="12" customHeight="1" x14ac:dyDescent="0.25">
      <c r="A72" s="147" t="s">
        <v>32</v>
      </c>
      <c r="B72" s="229">
        <v>0.12522465375016339</v>
      </c>
      <c r="C72" s="229">
        <v>0.1328357550100408</v>
      </c>
      <c r="D72" s="229">
        <v>0.16801170926820641</v>
      </c>
      <c r="E72" s="229">
        <v>0.1780347435818673</v>
      </c>
      <c r="F72" s="229">
        <v>0.1733779052458029</v>
      </c>
      <c r="G72" s="229">
        <v>0.1727095599083725</v>
      </c>
      <c r="H72" s="229">
        <v>0.11710207630590989</v>
      </c>
      <c r="I72" s="229">
        <v>9.5592914049550476E-2</v>
      </c>
      <c r="J72" s="229">
        <v>0.1048086304479055</v>
      </c>
      <c r="K72" s="229">
        <v>7.9938037923204752E-2</v>
      </c>
      <c r="L72" s="229">
        <v>6.7098160669308252E-2</v>
      </c>
      <c r="M72" s="229">
        <v>5.8890919553259688E-2</v>
      </c>
      <c r="N72" s="229">
        <v>4.8958405589088302E-2</v>
      </c>
      <c r="O72" s="229">
        <v>5.2783581925933423E-2</v>
      </c>
      <c r="P72" s="229">
        <v>2.2724831075204809E-2</v>
      </c>
      <c r="Q72" s="229">
        <v>9.9106780949939702E-3</v>
      </c>
      <c r="R72" s="229">
        <v>7.233302391481543E-3</v>
      </c>
      <c r="S72" s="229">
        <v>7.6726149181880971E-3</v>
      </c>
      <c r="T72" s="229">
        <v>6.1933862861567679E-3</v>
      </c>
      <c r="U72" s="229">
        <v>2.9761586578521061E-3</v>
      </c>
      <c r="V72" s="229">
        <v>5.2696679612629091E-3</v>
      </c>
      <c r="W72" s="229">
        <v>6.1290869826269396E-3</v>
      </c>
      <c r="X72" s="229">
        <v>1.235535101903102E-2</v>
      </c>
      <c r="Y72" s="229">
        <v>6.471914812520527E-3</v>
      </c>
      <c r="DA72" s="73" t="s">
        <v>1642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0.23989711802007299</v>
      </c>
      <c r="F73" s="229">
        <v>0.17270092708693319</v>
      </c>
      <c r="G73" s="229">
        <v>0.41716311728759498</v>
      </c>
      <c r="H73" s="229">
        <v>0.20043240073939669</v>
      </c>
      <c r="I73" s="229">
        <v>9.5024253990555738E-2</v>
      </c>
      <c r="J73" s="229">
        <v>6.8659344623905799E-2</v>
      </c>
      <c r="K73" s="229">
        <v>0.16087262245453349</v>
      </c>
      <c r="L73" s="229">
        <v>9.4054557867381344E-2</v>
      </c>
      <c r="M73" s="229">
        <v>3.221940710203988E-3</v>
      </c>
      <c r="N73" s="229">
        <v>8.3009895835288883E-3</v>
      </c>
      <c r="O73" s="229">
        <v>7.7871447138786049E-3</v>
      </c>
      <c r="P73" s="229">
        <v>1.638833594395256E-3</v>
      </c>
      <c r="Q73" s="229">
        <v>2.3368956623628068E-3</v>
      </c>
      <c r="R73" s="229">
        <v>5.6784850875758047E-2</v>
      </c>
      <c r="S73" s="229">
        <v>0.10016874239858579</v>
      </c>
      <c r="T73" s="229">
        <v>0.10669052149296381</v>
      </c>
      <c r="U73" s="229">
        <v>0.12077482440911071</v>
      </c>
      <c r="V73" s="229">
        <v>7.9368484264660019E-2</v>
      </c>
      <c r="W73" s="229">
        <v>7.2396173604951056E-2</v>
      </c>
      <c r="X73" s="229">
        <v>0.14463836824946061</v>
      </c>
      <c r="Y73" s="229">
        <v>0.1829313624234081</v>
      </c>
      <c r="DA73" s="73" t="s">
        <v>1643</v>
      </c>
    </row>
    <row r="74" spans="1:105" ht="12" customHeight="1" x14ac:dyDescent="0.25">
      <c r="A74" s="147" t="s">
        <v>35</v>
      </c>
      <c r="B74" s="229">
        <v>1.031171301829233</v>
      </c>
      <c r="C74" s="229">
        <v>1.1213326148650571</v>
      </c>
      <c r="D74" s="229">
        <v>1.3905559361226449</v>
      </c>
      <c r="E74" s="229">
        <v>1.60585304451119</v>
      </c>
      <c r="F74" s="229">
        <v>1.6954866053558719</v>
      </c>
      <c r="G74" s="229">
        <v>1.890038031381303</v>
      </c>
      <c r="H74" s="229">
        <v>1.925129154164912</v>
      </c>
      <c r="I74" s="229">
        <v>2.1940203266305112</v>
      </c>
      <c r="J74" s="229">
        <v>1.988321830677239</v>
      </c>
      <c r="K74" s="229">
        <v>1.9581799267722499</v>
      </c>
      <c r="L74" s="229">
        <v>1.8126392058117</v>
      </c>
      <c r="M74" s="229">
        <v>1.8519002837629639</v>
      </c>
      <c r="N74" s="229">
        <v>1.7172093609315731</v>
      </c>
      <c r="O74" s="229">
        <v>1.897295494257365</v>
      </c>
      <c r="P74" s="229">
        <v>1.585666523381104</v>
      </c>
      <c r="Q74" s="229">
        <v>1.665508891500922</v>
      </c>
      <c r="R74" s="229">
        <v>1.8470373132861131</v>
      </c>
      <c r="S74" s="229">
        <v>1.8753464739168779</v>
      </c>
      <c r="T74" s="229">
        <v>1.705765241478048</v>
      </c>
      <c r="U74" s="229">
        <v>1.6952209465056609</v>
      </c>
      <c r="V74" s="229">
        <v>1.597902583698575</v>
      </c>
      <c r="W74" s="229">
        <v>1.9237268720018921</v>
      </c>
      <c r="X74" s="229">
        <v>1.855630838736279</v>
      </c>
      <c r="Y74" s="229">
        <v>1.6474017589377701</v>
      </c>
      <c r="DA74" s="73" t="s">
        <v>1644</v>
      </c>
    </row>
    <row r="75" spans="1:105" ht="12" customHeight="1" x14ac:dyDescent="0.25">
      <c r="A75" s="147" t="s">
        <v>36</v>
      </c>
      <c r="B75" s="229">
        <v>1.4859501250995659</v>
      </c>
      <c r="C75" s="229">
        <v>3.5594146873372479</v>
      </c>
      <c r="D75" s="229">
        <v>3.3368872450086551</v>
      </c>
      <c r="E75" s="229">
        <v>3.3852392596309699</v>
      </c>
      <c r="F75" s="229">
        <v>7.0435012892136823</v>
      </c>
      <c r="G75" s="229">
        <v>6.527827715392263</v>
      </c>
      <c r="H75" s="229">
        <v>6.8127693369106312</v>
      </c>
      <c r="I75" s="229">
        <v>7.7447763284815911</v>
      </c>
      <c r="J75" s="229">
        <v>7.2535610572421279</v>
      </c>
      <c r="K75" s="229">
        <v>5.6383467281889379</v>
      </c>
      <c r="L75" s="229">
        <v>7.6626251274720953</v>
      </c>
      <c r="M75" s="229">
        <v>8.5813426645569049</v>
      </c>
      <c r="N75" s="229">
        <v>8.1793687716439933</v>
      </c>
      <c r="O75" s="229">
        <v>7.9883448216144011</v>
      </c>
      <c r="P75" s="229">
        <v>9.474705542871753</v>
      </c>
      <c r="Q75" s="229">
        <v>9.3603981519777779</v>
      </c>
      <c r="R75" s="229">
        <v>10.441615693989229</v>
      </c>
      <c r="S75" s="229">
        <v>9.7532160753828485</v>
      </c>
      <c r="T75" s="229">
        <v>7.9474926116215832</v>
      </c>
      <c r="U75" s="229">
        <v>7.8686305610719964</v>
      </c>
      <c r="V75" s="229">
        <v>7.7218551849014689</v>
      </c>
      <c r="W75" s="229">
        <v>9.2177323387553312</v>
      </c>
      <c r="X75" s="229">
        <v>7.0775434545438793</v>
      </c>
      <c r="Y75" s="229">
        <v>5.2569667965969042</v>
      </c>
      <c r="DA75" s="73" t="s">
        <v>1645</v>
      </c>
    </row>
    <row r="76" spans="1:105" ht="12" customHeight="1" x14ac:dyDescent="0.25">
      <c r="A76" s="147" t="s">
        <v>38</v>
      </c>
      <c r="B76" s="229">
        <v>1.890777950425936E-2</v>
      </c>
      <c r="C76" s="229">
        <v>3.121086226104685E-2</v>
      </c>
      <c r="D76" s="229">
        <v>3.7910905237529741E-2</v>
      </c>
      <c r="E76" s="229">
        <v>8.192253893593017E-2</v>
      </c>
      <c r="F76" s="229">
        <v>0.1069637405890542</v>
      </c>
      <c r="G76" s="229">
        <v>0.19913359182340509</v>
      </c>
      <c r="H76" s="229">
        <v>0.36398910155677078</v>
      </c>
      <c r="I76" s="229">
        <v>0.45543999233021398</v>
      </c>
      <c r="J76" s="229">
        <v>0.45634956907503238</v>
      </c>
      <c r="K76" s="229">
        <v>0.69578477140830552</v>
      </c>
      <c r="L76" s="229">
        <v>0.78489062821188627</v>
      </c>
      <c r="M76" s="229">
        <v>0.90175788954311498</v>
      </c>
      <c r="N76" s="229">
        <v>0.89999017935341841</v>
      </c>
      <c r="O76" s="229">
        <v>1.0880787167498951</v>
      </c>
      <c r="P76" s="229">
        <v>1.0692017031159089</v>
      </c>
      <c r="Q76" s="229">
        <v>1.128484469644492</v>
      </c>
      <c r="R76" s="229">
        <v>1.593193156241238</v>
      </c>
      <c r="S76" s="229">
        <v>1.7534933987867529</v>
      </c>
      <c r="T76" s="229">
        <v>1.880099624027789</v>
      </c>
      <c r="U76" s="229">
        <v>1.85809884864482</v>
      </c>
      <c r="V76" s="229">
        <v>1.855679580977929</v>
      </c>
      <c r="W76" s="229">
        <v>1.8273912002354991</v>
      </c>
      <c r="X76" s="229">
        <v>2.0926278733657919</v>
      </c>
      <c r="Y76" s="229">
        <v>2.080541165994688</v>
      </c>
      <c r="DA76" s="73" t="s">
        <v>1646</v>
      </c>
    </row>
    <row r="77" spans="1:105" ht="12" customHeight="1" x14ac:dyDescent="0.25">
      <c r="A77" s="147" t="s">
        <v>39</v>
      </c>
      <c r="B77" s="229">
        <v>7.08118583447843</v>
      </c>
      <c r="C77" s="229">
        <v>7.914538165978164</v>
      </c>
      <c r="D77" s="229">
        <v>7.4707216108728796</v>
      </c>
      <c r="E77" s="229">
        <v>8.1572626255776974</v>
      </c>
      <c r="F77" s="229">
        <v>6.3838994127047233</v>
      </c>
      <c r="G77" s="229">
        <v>5.9624537610593258</v>
      </c>
      <c r="H77" s="229">
        <v>5.7337037332298166</v>
      </c>
      <c r="I77" s="229">
        <v>6.2644952315797848</v>
      </c>
      <c r="J77" s="229">
        <v>5.1006225189150527</v>
      </c>
      <c r="K77" s="229">
        <v>4.7742709761710662</v>
      </c>
      <c r="L77" s="229">
        <v>7.1239943722948267</v>
      </c>
      <c r="M77" s="229">
        <v>7.1390161733262376</v>
      </c>
      <c r="N77" s="229">
        <v>7.5435781630749137</v>
      </c>
      <c r="O77" s="229">
        <v>6.0411449361604586</v>
      </c>
      <c r="P77" s="229">
        <v>5.7744157005760091</v>
      </c>
      <c r="Q77" s="229">
        <v>6.6866482658014501</v>
      </c>
      <c r="R77" s="229">
        <v>6.2834127741659209</v>
      </c>
      <c r="S77" s="229">
        <v>5.7299498994494114</v>
      </c>
      <c r="T77" s="229">
        <v>6.4013491769358737</v>
      </c>
      <c r="U77" s="229">
        <v>6.5782189731812588</v>
      </c>
      <c r="V77" s="229">
        <v>5.6346568505603596</v>
      </c>
      <c r="W77" s="229">
        <v>6.7475847788013601</v>
      </c>
      <c r="X77" s="229">
        <v>6.1147628901374036</v>
      </c>
      <c r="Y77" s="229">
        <v>5.2233489462555216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183.94561358465606</v>
      </c>
      <c r="C79" s="261">
        <f t="shared" si="2"/>
        <v>187.58826711960771</v>
      </c>
      <c r="D79" s="261">
        <f t="shared" si="2"/>
        <v>196.20149946413318</v>
      </c>
      <c r="E79" s="261">
        <f t="shared" si="2"/>
        <v>218.50500852184939</v>
      </c>
      <c r="F79" s="261">
        <f t="shared" si="2"/>
        <v>239.35059921860091</v>
      </c>
      <c r="G79" s="261">
        <f t="shared" si="2"/>
        <v>250.03619556327158</v>
      </c>
      <c r="H79" s="261">
        <f t="shared" si="2"/>
        <v>247.74109094765186</v>
      </c>
      <c r="I79" s="261">
        <f t="shared" si="2"/>
        <v>300.03486096204335</v>
      </c>
      <c r="J79" s="261">
        <f t="shared" si="2"/>
        <v>263.59409545873018</v>
      </c>
      <c r="K79" s="261">
        <f t="shared" si="2"/>
        <v>236.24560726338024</v>
      </c>
      <c r="L79" s="261">
        <f t="shared" si="2"/>
        <v>261.47456673506065</v>
      </c>
      <c r="M79" s="261">
        <f t="shared" si="2"/>
        <v>281.90884160296952</v>
      </c>
      <c r="N79" s="261">
        <f t="shared" si="2"/>
        <v>261.82728906709031</v>
      </c>
      <c r="O79" s="261">
        <f t="shared" si="2"/>
        <v>264.75935708957832</v>
      </c>
      <c r="P79" s="261">
        <f t="shared" si="2"/>
        <v>252.89021973192024</v>
      </c>
      <c r="Q79" s="261">
        <f t="shared" si="2"/>
        <v>263.81981329781331</v>
      </c>
      <c r="R79" s="261">
        <f t="shared" si="2"/>
        <v>295.99423104422715</v>
      </c>
      <c r="S79" s="261">
        <f t="shared" si="2"/>
        <v>299.14916938098156</v>
      </c>
      <c r="T79" s="261">
        <f t="shared" si="2"/>
        <v>288.60228224965596</v>
      </c>
      <c r="U79" s="261">
        <f t="shared" si="2"/>
        <v>281.62116588786597</v>
      </c>
      <c r="V79" s="261">
        <f t="shared" si="2"/>
        <v>264.55887402543215</v>
      </c>
      <c r="W79" s="261">
        <f t="shared" si="2"/>
        <v>295.82476069504696</v>
      </c>
      <c r="X79" s="261">
        <f t="shared" si="2"/>
        <v>283.77870858187572</v>
      </c>
      <c r="Y79" s="261">
        <f t="shared" si="2"/>
        <v>249.09176198685935</v>
      </c>
      <c r="DA79" s="70"/>
    </row>
    <row r="80" spans="1:105" ht="12" customHeight="1" x14ac:dyDescent="0.25">
      <c r="A80" s="60" t="s">
        <v>1521</v>
      </c>
      <c r="B80" s="262">
        <v>174.36244442460881</v>
      </c>
      <c r="C80" s="262">
        <v>177.83729654311131</v>
      </c>
      <c r="D80" s="262">
        <v>185.94506540844441</v>
      </c>
      <c r="E80" s="262">
        <v>207.25690103698159</v>
      </c>
      <c r="F80" s="262">
        <v>226.61661862690471</v>
      </c>
      <c r="G80" s="262">
        <v>236.5961450828693</v>
      </c>
      <c r="H80" s="262">
        <v>233.5371474361626</v>
      </c>
      <c r="I80" s="262">
        <v>282.80579366426508</v>
      </c>
      <c r="J80" s="262">
        <v>247.27621860086131</v>
      </c>
      <c r="K80" s="262">
        <v>220.79315304134241</v>
      </c>
      <c r="L80" s="262">
        <v>244.84316190998931</v>
      </c>
      <c r="M80" s="262">
        <v>263.47642790597769</v>
      </c>
      <c r="N80" s="262">
        <v>244.83226737404479</v>
      </c>
      <c r="O80" s="262">
        <v>247.4076090939393</v>
      </c>
      <c r="P80" s="262">
        <v>236.2622602638497</v>
      </c>
      <c r="Q80" s="262">
        <v>245.3250215006164</v>
      </c>
      <c r="R80" s="262">
        <v>275.65744094786243</v>
      </c>
      <c r="S80" s="262">
        <v>278.24615995849308</v>
      </c>
      <c r="T80" s="262">
        <v>267.96326260990628</v>
      </c>
      <c r="U80" s="262">
        <v>262.65221302757811</v>
      </c>
      <c r="V80" s="262">
        <v>246.30783884455619</v>
      </c>
      <c r="W80" s="262">
        <v>275.22779355168171</v>
      </c>
      <c r="X80" s="262">
        <v>262.90181884896288</v>
      </c>
      <c r="Y80" s="262">
        <v>233.01894198875539</v>
      </c>
      <c r="DA80" s="72" t="s">
        <v>1649</v>
      </c>
    </row>
    <row r="81" spans="1:105" ht="12" customHeight="1" x14ac:dyDescent="0.25">
      <c r="A81" s="59" t="s">
        <v>28</v>
      </c>
      <c r="B81" s="230">
        <v>113.2048672865066</v>
      </c>
      <c r="C81" s="230">
        <v>97.647840974786845</v>
      </c>
      <c r="D81" s="230">
        <v>90.855588256853679</v>
      </c>
      <c r="E81" s="230">
        <v>86.933059734533686</v>
      </c>
      <c r="F81" s="230">
        <v>95.07945996290654</v>
      </c>
      <c r="G81" s="230">
        <v>88.147642275986101</v>
      </c>
      <c r="H81" s="230">
        <v>88.256927086159251</v>
      </c>
      <c r="I81" s="230">
        <v>131.26210524517549</v>
      </c>
      <c r="J81" s="230">
        <v>105.07194875335151</v>
      </c>
      <c r="K81" s="230">
        <v>68.782974316163859</v>
      </c>
      <c r="L81" s="230">
        <v>76.322899875980085</v>
      </c>
      <c r="M81" s="230">
        <v>90.798435151895504</v>
      </c>
      <c r="N81" s="230">
        <v>74.015145522814151</v>
      </c>
      <c r="O81" s="230">
        <v>67.411032019219505</v>
      </c>
      <c r="P81" s="230">
        <v>62.409136442270032</v>
      </c>
      <c r="Q81" s="230">
        <v>62.097049634772482</v>
      </c>
      <c r="R81" s="230">
        <v>56.43013894139672</v>
      </c>
      <c r="S81" s="230">
        <v>56.881437034083653</v>
      </c>
      <c r="T81" s="230">
        <v>52.93548612631664</v>
      </c>
      <c r="U81" s="230">
        <v>45.757475605094783</v>
      </c>
      <c r="V81" s="230">
        <v>39.645816468319993</v>
      </c>
      <c r="W81" s="230">
        <v>43.900149024715517</v>
      </c>
      <c r="X81" s="230">
        <v>35.016987042219498</v>
      </c>
      <c r="Y81" s="230">
        <v>24.022388749091249</v>
      </c>
      <c r="DA81" s="71" t="s">
        <v>1650</v>
      </c>
    </row>
    <row r="82" spans="1:105" ht="12" customHeight="1" x14ac:dyDescent="0.25">
      <c r="A82" s="59" t="s">
        <v>31</v>
      </c>
      <c r="B82" s="295">
        <v>0.94470173072104024</v>
      </c>
      <c r="C82" s="295">
        <v>1.556872116561981</v>
      </c>
      <c r="D82" s="295">
        <v>3.7742238463178381</v>
      </c>
      <c r="E82" s="295">
        <v>3.3803228785700932</v>
      </c>
      <c r="F82" s="295">
        <v>4.220047961542047</v>
      </c>
      <c r="G82" s="295">
        <v>2.2619563015151671</v>
      </c>
      <c r="H82" s="295">
        <v>0.92865522324529759</v>
      </c>
      <c r="I82" s="295">
        <v>0.86360807515779947</v>
      </c>
      <c r="J82" s="295">
        <v>0.96167647500287201</v>
      </c>
      <c r="K82" s="295">
        <v>1.0606153498661619</v>
      </c>
      <c r="L82" s="295">
        <v>0.98917619938735668</v>
      </c>
      <c r="M82" s="295">
        <v>0.86307027710295559</v>
      </c>
      <c r="N82" s="295">
        <v>0.54964194978061665</v>
      </c>
      <c r="O82" s="295">
        <v>0.81426344419648677</v>
      </c>
      <c r="P82" s="295">
        <v>0.95623784738088169</v>
      </c>
      <c r="Q82" s="295">
        <v>0.9061664697249906</v>
      </c>
      <c r="R82" s="295">
        <v>0.7716855072368054</v>
      </c>
      <c r="S82" s="295">
        <v>0.83911872209105409</v>
      </c>
      <c r="T82" s="295">
        <v>0.75008833229366034</v>
      </c>
      <c r="U82" s="295">
        <v>0.66537507446277344</v>
      </c>
      <c r="V82" s="295">
        <v>0.48593676363036692</v>
      </c>
      <c r="W82" s="295">
        <v>0.58872092404860887</v>
      </c>
      <c r="X82" s="295">
        <v>0.58966841566690165</v>
      </c>
      <c r="Y82" s="295">
        <v>3.5752491084271809</v>
      </c>
      <c r="DA82" s="122" t="s">
        <v>1651</v>
      </c>
    </row>
    <row r="83" spans="1:105" ht="12" customHeight="1" x14ac:dyDescent="0.25">
      <c r="A83" s="59" t="s">
        <v>159</v>
      </c>
      <c r="B83" s="295">
        <v>2.9366421521186452</v>
      </c>
      <c r="C83" s="295">
        <v>4.0370055143661947</v>
      </c>
      <c r="D83" s="295">
        <v>4.8668520544216403</v>
      </c>
      <c r="E83" s="295">
        <v>5.3911501897255274</v>
      </c>
      <c r="F83" s="295">
        <v>6.8809470251483464</v>
      </c>
      <c r="G83" s="295">
        <v>5.483298496585693</v>
      </c>
      <c r="H83" s="295">
        <v>4.6165303207858077</v>
      </c>
      <c r="I83" s="295">
        <v>4.7895801101170914</v>
      </c>
      <c r="J83" s="295">
        <v>5.5404747221990922</v>
      </c>
      <c r="K83" s="295">
        <v>4.5711300927810692</v>
      </c>
      <c r="L83" s="295">
        <v>4.7348449282841782</v>
      </c>
      <c r="M83" s="295">
        <v>5.4549045410085562</v>
      </c>
      <c r="N83" s="295">
        <v>4.4272874124866322</v>
      </c>
      <c r="O83" s="295">
        <v>3.7048001867227649</v>
      </c>
      <c r="P83" s="295">
        <v>2.9858072970744121</v>
      </c>
      <c r="Q83" s="295">
        <v>3.1626792817685021</v>
      </c>
      <c r="R83" s="295">
        <v>2.9752901039248889</v>
      </c>
      <c r="S83" s="295">
        <v>2.3349757606473811</v>
      </c>
      <c r="T83" s="295">
        <v>2.8815353736739828</v>
      </c>
      <c r="U83" s="295">
        <v>3.132559458955976</v>
      </c>
      <c r="V83" s="295">
        <v>1.792296330024983</v>
      </c>
      <c r="W83" s="295">
        <v>2.270511850179612</v>
      </c>
      <c r="X83" s="295">
        <v>1.959408456827233</v>
      </c>
      <c r="Y83" s="295">
        <v>2.673527901419074</v>
      </c>
      <c r="DA83" s="122" t="s">
        <v>1652</v>
      </c>
    </row>
    <row r="84" spans="1:105" ht="12" customHeight="1" x14ac:dyDescent="0.25">
      <c r="A84" s="59" t="s">
        <v>32</v>
      </c>
      <c r="B84" s="295">
        <v>6.6424760838337518</v>
      </c>
      <c r="C84" s="295">
        <v>8.3794189037134768</v>
      </c>
      <c r="D84" s="295">
        <v>9.8881360798091631</v>
      </c>
      <c r="E84" s="295">
        <v>10.152469605985729</v>
      </c>
      <c r="F84" s="295">
        <v>10.468625814332199</v>
      </c>
      <c r="G84" s="295">
        <v>9.6824986322990352</v>
      </c>
      <c r="H84" s="295">
        <v>6.6642948596856204</v>
      </c>
      <c r="I84" s="295">
        <v>5.2137771631748091</v>
      </c>
      <c r="J84" s="295">
        <v>5.751051139952847</v>
      </c>
      <c r="K84" s="295">
        <v>4.2188253160442972</v>
      </c>
      <c r="L84" s="295">
        <v>4.1041908810019612</v>
      </c>
      <c r="M84" s="295">
        <v>3.5907077822819118</v>
      </c>
      <c r="N84" s="295">
        <v>3.1233161394052402</v>
      </c>
      <c r="O84" s="295">
        <v>3.116176553539252</v>
      </c>
      <c r="P84" s="295">
        <v>1.4662609258126089</v>
      </c>
      <c r="Q84" s="295">
        <v>0.64366054885833413</v>
      </c>
      <c r="R84" s="295">
        <v>0.44746245974756421</v>
      </c>
      <c r="S84" s="295">
        <v>0.4491131648300411</v>
      </c>
      <c r="T84" s="295">
        <v>0.35216176514114772</v>
      </c>
      <c r="U84" s="295">
        <v>0.1716581000279862</v>
      </c>
      <c r="V84" s="295">
        <v>0.30205219966253238</v>
      </c>
      <c r="W84" s="295">
        <v>0.36620676687229231</v>
      </c>
      <c r="X84" s="295">
        <v>0.67414069214028027</v>
      </c>
      <c r="Y84" s="295">
        <v>0.33139695208097603</v>
      </c>
      <c r="DA84" s="122" t="s">
        <v>1653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13.34664585790418</v>
      </c>
      <c r="F85" s="295">
        <v>10.173508822489641</v>
      </c>
      <c r="G85" s="295">
        <v>22.81692645862184</v>
      </c>
      <c r="H85" s="295">
        <v>11.12852763705679</v>
      </c>
      <c r="I85" s="295">
        <v>5.0563997963229381</v>
      </c>
      <c r="J85" s="295">
        <v>3.6756149461020291</v>
      </c>
      <c r="K85" s="295">
        <v>8.2832424316579054</v>
      </c>
      <c r="L85" s="295">
        <v>5.6127662232033044</v>
      </c>
      <c r="M85" s="295">
        <v>0.19165909951725749</v>
      </c>
      <c r="N85" s="295">
        <v>0.51665272000041551</v>
      </c>
      <c r="O85" s="295">
        <v>0.4485197944973584</v>
      </c>
      <c r="P85" s="295">
        <v>0.1031633953577461</v>
      </c>
      <c r="Q85" s="295">
        <v>0.14807202482279849</v>
      </c>
      <c r="R85" s="295">
        <v>3.4271463112012799</v>
      </c>
      <c r="S85" s="295">
        <v>5.7203786472391727</v>
      </c>
      <c r="T85" s="295">
        <v>5.9186143607693182</v>
      </c>
      <c r="U85" s="295">
        <v>6.7961789887600208</v>
      </c>
      <c r="V85" s="295">
        <v>4.4384058269496824</v>
      </c>
      <c r="W85" s="295">
        <v>4.2201352015157072</v>
      </c>
      <c r="X85" s="295">
        <v>7.69944001143371</v>
      </c>
      <c r="Y85" s="295">
        <v>9.1386923716032911</v>
      </c>
      <c r="DA85" s="122" t="s">
        <v>1654</v>
      </c>
    </row>
    <row r="86" spans="1:105" ht="12" customHeight="1" x14ac:dyDescent="0.25">
      <c r="A86" s="59" t="s">
        <v>35</v>
      </c>
      <c r="B86" s="295">
        <v>49.533348856618836</v>
      </c>
      <c r="C86" s="295">
        <v>64.056039147453106</v>
      </c>
      <c r="D86" s="295">
        <v>74.112260662244097</v>
      </c>
      <c r="E86" s="295">
        <v>82.927666916078692</v>
      </c>
      <c r="F86" s="295">
        <v>92.707955066269832</v>
      </c>
      <c r="G86" s="295">
        <v>95.955157592254324</v>
      </c>
      <c r="H86" s="295">
        <v>99.214738642670426</v>
      </c>
      <c r="I86" s="295">
        <v>108.3662698751279</v>
      </c>
      <c r="J86" s="295">
        <v>98.801508951083861</v>
      </c>
      <c r="K86" s="295">
        <v>93.58739665212714</v>
      </c>
      <c r="L86" s="295">
        <v>100.40492547966799</v>
      </c>
      <c r="M86" s="295">
        <v>102.25299529209769</v>
      </c>
      <c r="N86" s="295">
        <v>99.206160064868428</v>
      </c>
      <c r="O86" s="295">
        <v>101.4343114843437</v>
      </c>
      <c r="P86" s="295">
        <v>92.650798855570784</v>
      </c>
      <c r="Q86" s="295">
        <v>97.955130985165084</v>
      </c>
      <c r="R86" s="295">
        <v>103.4718863132403</v>
      </c>
      <c r="S86" s="295">
        <v>99.407834481150829</v>
      </c>
      <c r="T86" s="295">
        <v>87.833463313569311</v>
      </c>
      <c r="U86" s="295">
        <v>88.544429647597894</v>
      </c>
      <c r="V86" s="295">
        <v>82.942240642915976</v>
      </c>
      <c r="W86" s="295">
        <v>104.0880098422671</v>
      </c>
      <c r="X86" s="295">
        <v>91.68826374899399</v>
      </c>
      <c r="Y86" s="295">
        <v>76.390957938082991</v>
      </c>
      <c r="DA86" s="122" t="s">
        <v>1655</v>
      </c>
    </row>
    <row r="87" spans="1:105" ht="12" customHeight="1" x14ac:dyDescent="0.25">
      <c r="A87" s="59" t="s">
        <v>38</v>
      </c>
      <c r="B87" s="295">
        <v>1.100408314809936</v>
      </c>
      <c r="C87" s="295">
        <v>2.16011988622971</v>
      </c>
      <c r="D87" s="295">
        <v>2.448004508798014</v>
      </c>
      <c r="E87" s="295">
        <v>5.1255858541836714</v>
      </c>
      <c r="F87" s="295">
        <v>7.0860739742160357</v>
      </c>
      <c r="G87" s="295">
        <v>12.248665325607099</v>
      </c>
      <c r="H87" s="295">
        <v>22.72747366655938</v>
      </c>
      <c r="I87" s="295">
        <v>27.25405339918909</v>
      </c>
      <c r="J87" s="295">
        <v>27.47394361316907</v>
      </c>
      <c r="K87" s="295">
        <v>40.288968882701987</v>
      </c>
      <c r="L87" s="295">
        <v>52.6743583224644</v>
      </c>
      <c r="M87" s="295">
        <v>60.32465576207391</v>
      </c>
      <c r="N87" s="295">
        <v>62.994063564689263</v>
      </c>
      <c r="O87" s="295">
        <v>70.478505611420232</v>
      </c>
      <c r="P87" s="295">
        <v>75.690855500383236</v>
      </c>
      <c r="Q87" s="295">
        <v>80.412262555504185</v>
      </c>
      <c r="R87" s="295">
        <v>108.1338313111148</v>
      </c>
      <c r="S87" s="295">
        <v>112.613302148451</v>
      </c>
      <c r="T87" s="295">
        <v>117.29191333814229</v>
      </c>
      <c r="U87" s="295">
        <v>117.58453615267869</v>
      </c>
      <c r="V87" s="295">
        <v>116.7010906130526</v>
      </c>
      <c r="W87" s="295">
        <v>119.7940599420828</v>
      </c>
      <c r="X87" s="295">
        <v>125.2739104816813</v>
      </c>
      <c r="Y87" s="295">
        <v>116.8867289680507</v>
      </c>
      <c r="DA87" s="122" t="s">
        <v>1656</v>
      </c>
    </row>
    <row r="88" spans="1:105" ht="12" customHeight="1" x14ac:dyDescent="0.25">
      <c r="A88" s="60" t="s">
        <v>1530</v>
      </c>
      <c r="B88" s="262">
        <v>9.5831691600472393</v>
      </c>
      <c r="C88" s="262">
        <v>9.7509705764963925</v>
      </c>
      <c r="D88" s="262">
        <v>10.25643405568877</v>
      </c>
      <c r="E88" s="262">
        <v>11.24810748486779</v>
      </c>
      <c r="F88" s="262">
        <v>12.7339805916962</v>
      </c>
      <c r="G88" s="262">
        <v>13.440050480402279</v>
      </c>
      <c r="H88" s="262">
        <v>14.203943511489269</v>
      </c>
      <c r="I88" s="262">
        <v>17.229067297778251</v>
      </c>
      <c r="J88" s="262">
        <v>16.31787685786885</v>
      </c>
      <c r="K88" s="262">
        <v>15.45245422203782</v>
      </c>
      <c r="L88" s="262">
        <v>16.631404825071321</v>
      </c>
      <c r="M88" s="262">
        <v>18.432413696991809</v>
      </c>
      <c r="N88" s="262">
        <v>16.995021693045491</v>
      </c>
      <c r="O88" s="262">
        <v>17.35174799563902</v>
      </c>
      <c r="P88" s="262">
        <v>16.627959468070539</v>
      </c>
      <c r="Q88" s="262">
        <v>18.494791797196889</v>
      </c>
      <c r="R88" s="262">
        <v>20.33679009636473</v>
      </c>
      <c r="S88" s="262">
        <v>20.903009422488481</v>
      </c>
      <c r="T88" s="262">
        <v>20.639019639749701</v>
      </c>
      <c r="U88" s="262">
        <v>18.968952860287871</v>
      </c>
      <c r="V88" s="262">
        <v>18.251035180875981</v>
      </c>
      <c r="W88" s="262">
        <v>20.596967143365241</v>
      </c>
      <c r="X88" s="262">
        <v>20.876889732912819</v>
      </c>
      <c r="Y88" s="262">
        <v>16.072819998103981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22.013342952651868</v>
      </c>
      <c r="C89" s="261">
        <f t="shared" si="3"/>
        <v>22.708976188448204</v>
      </c>
      <c r="D89" s="261">
        <f t="shared" si="3"/>
        <v>23.978888621137855</v>
      </c>
      <c r="E89" s="261">
        <f t="shared" si="3"/>
        <v>26.601287114475618</v>
      </c>
      <c r="F89" s="261">
        <f t="shared" si="3"/>
        <v>29.518011240214282</v>
      </c>
      <c r="G89" s="261">
        <f t="shared" si="3"/>
        <v>30.929714851788411</v>
      </c>
      <c r="H89" s="261">
        <f t="shared" si="3"/>
        <v>31.378257070380769</v>
      </c>
      <c r="I89" s="261">
        <f t="shared" si="3"/>
        <v>37.719668933181119</v>
      </c>
      <c r="J89" s="261">
        <f t="shared" si="3"/>
        <v>34.244447955360428</v>
      </c>
      <c r="K89" s="261">
        <f t="shared" si="3"/>
        <v>31.49061592669289</v>
      </c>
      <c r="L89" s="261">
        <f t="shared" si="3"/>
        <v>34.307555318454575</v>
      </c>
      <c r="M89" s="261">
        <f t="shared" si="3"/>
        <v>37.295905297314711</v>
      </c>
      <c r="N89" s="261">
        <f t="shared" si="3"/>
        <v>34.511883485119668</v>
      </c>
      <c r="O89" s="261">
        <f t="shared" si="3"/>
        <v>35.009397958668075</v>
      </c>
      <c r="P89" s="261">
        <f t="shared" si="3"/>
        <v>33.34681580850922</v>
      </c>
      <c r="Q89" s="261">
        <f t="shared" si="3"/>
        <v>35.801096322179859</v>
      </c>
      <c r="R89" s="261">
        <f t="shared" si="3"/>
        <v>39.50351632809047</v>
      </c>
      <c r="S89" s="261">
        <f t="shared" si="3"/>
        <v>40.091022813073351</v>
      </c>
      <c r="T89" s="261">
        <f t="shared" si="3"/>
        <v>38.894794318059454</v>
      </c>
      <c r="U89" s="261">
        <f t="shared" si="3"/>
        <v>36.851253221856865</v>
      </c>
      <c r="V89" s="261">
        <f t="shared" si="3"/>
        <v>34.870341272214986</v>
      </c>
      <c r="W89" s="261">
        <f t="shared" si="3"/>
        <v>39.56399262511227</v>
      </c>
      <c r="X89" s="261">
        <f t="shared" si="3"/>
        <v>38.654597479560969</v>
      </c>
      <c r="Y89" s="261">
        <f t="shared" si="3"/>
        <v>31.729553844645586</v>
      </c>
      <c r="DA89" s="70"/>
    </row>
    <row r="90" spans="1:105" ht="12" customHeight="1" x14ac:dyDescent="0.25">
      <c r="A90" s="60" t="s">
        <v>1533</v>
      </c>
      <c r="B90" s="262">
        <v>13.05408671293552</v>
      </c>
      <c r="C90" s="262">
        <v>13.59284325562046</v>
      </c>
      <c r="D90" s="262">
        <v>14.39020044543879</v>
      </c>
      <c r="E90" s="262">
        <v>16.08548847983009</v>
      </c>
      <c r="F90" s="262">
        <v>17.613077374680941</v>
      </c>
      <c r="G90" s="262">
        <v>18.36467982865069</v>
      </c>
      <c r="H90" s="262">
        <v>18.09906232711888</v>
      </c>
      <c r="I90" s="262">
        <v>21.612301306232968</v>
      </c>
      <c r="J90" s="262">
        <v>18.9889476489186</v>
      </c>
      <c r="K90" s="262">
        <v>17.044194852869211</v>
      </c>
      <c r="L90" s="262">
        <v>18.758939305760261</v>
      </c>
      <c r="M90" s="262">
        <v>20.063535225388211</v>
      </c>
      <c r="N90" s="262">
        <v>18.623323906903689</v>
      </c>
      <c r="O90" s="262">
        <v>18.787336769554269</v>
      </c>
      <c r="P90" s="262">
        <v>17.80142084259931</v>
      </c>
      <c r="Q90" s="262">
        <v>18.51040928076754</v>
      </c>
      <c r="R90" s="262">
        <v>20.49075441982011</v>
      </c>
      <c r="S90" s="262">
        <v>20.548905328802999</v>
      </c>
      <c r="T90" s="262">
        <v>19.599479542655409</v>
      </c>
      <c r="U90" s="262">
        <v>19.117275407613452</v>
      </c>
      <c r="V90" s="262">
        <v>17.80754105501213</v>
      </c>
      <c r="W90" s="262">
        <v>20.30799251527824</v>
      </c>
      <c r="X90" s="262">
        <v>19.136899160589909</v>
      </c>
      <c r="Y90" s="262">
        <v>16.703155953413859</v>
      </c>
      <c r="DA90" s="72" t="s">
        <v>1658</v>
      </c>
    </row>
    <row r="91" spans="1:105" ht="12" customHeight="1" x14ac:dyDescent="0.25">
      <c r="A91" s="59" t="s">
        <v>28</v>
      </c>
      <c r="B91" s="230">
        <v>7.8681503834779818</v>
      </c>
      <c r="C91" s="230">
        <v>6.8216154049702382</v>
      </c>
      <c r="D91" s="230">
        <v>6.3520124145354666</v>
      </c>
      <c r="E91" s="230">
        <v>6.5512117119921687</v>
      </c>
      <c r="F91" s="230">
        <v>7.0655653115384789</v>
      </c>
      <c r="G91" s="230">
        <v>7.0596928237102201</v>
      </c>
      <c r="H91" s="230">
        <v>7.0233466163954414</v>
      </c>
      <c r="I91" s="230">
        <v>10.11627193404242</v>
      </c>
      <c r="J91" s="230">
        <v>8.1845309278640794</v>
      </c>
      <c r="K91" s="230">
        <v>5.9162858418575546</v>
      </c>
      <c r="L91" s="230">
        <v>6.6822200529869367</v>
      </c>
      <c r="M91" s="230">
        <v>7.8812732390537752</v>
      </c>
      <c r="N91" s="230">
        <v>6.6133801915897603</v>
      </c>
      <c r="O91" s="230">
        <v>6.2047133811792339</v>
      </c>
      <c r="P91" s="230">
        <v>5.9895741064163843</v>
      </c>
      <c r="Q91" s="230">
        <v>6.0163398037410714</v>
      </c>
      <c r="R91" s="230">
        <v>6.0306087545642626</v>
      </c>
      <c r="S91" s="230">
        <v>6.2701720330498976</v>
      </c>
      <c r="T91" s="230">
        <v>6.1652083723817821</v>
      </c>
      <c r="U91" s="230">
        <v>5.4004042698755663</v>
      </c>
      <c r="V91" s="230">
        <v>4.7960878357999066</v>
      </c>
      <c r="W91" s="230">
        <v>4.9844336242750007</v>
      </c>
      <c r="X91" s="230">
        <v>4.3416686461245666</v>
      </c>
      <c r="Y91" s="230">
        <v>3.1324313346365189</v>
      </c>
      <c r="DA91" s="71" t="s">
        <v>1659</v>
      </c>
    </row>
    <row r="92" spans="1:105" ht="12" customHeight="1" x14ac:dyDescent="0.25">
      <c r="A92" s="59" t="s">
        <v>31</v>
      </c>
      <c r="B92" s="295">
        <v>7.9303061856874121E-2</v>
      </c>
      <c r="C92" s="295">
        <v>0.13136062872706289</v>
      </c>
      <c r="D92" s="295">
        <v>0.31869484624348737</v>
      </c>
      <c r="E92" s="295">
        <v>0.3076681543738089</v>
      </c>
      <c r="F92" s="295">
        <v>0.37876102938913891</v>
      </c>
      <c r="G92" s="295">
        <v>0.2187998436476194</v>
      </c>
      <c r="H92" s="295">
        <v>8.9256016088705828E-2</v>
      </c>
      <c r="I92" s="295">
        <v>8.0386943612120385E-2</v>
      </c>
      <c r="J92" s="295">
        <v>9.047397920939014E-2</v>
      </c>
      <c r="K92" s="295">
        <v>0.110182798209483</v>
      </c>
      <c r="L92" s="295">
        <v>0.10459893462670811</v>
      </c>
      <c r="M92" s="295">
        <v>9.0479850342059506E-2</v>
      </c>
      <c r="N92" s="295">
        <v>5.9315808848096653E-2</v>
      </c>
      <c r="O92" s="295">
        <v>9.0519756921010386E-2</v>
      </c>
      <c r="P92" s="295">
        <v>0.1108412438369417</v>
      </c>
      <c r="Q92" s="295">
        <v>0.1060369119713645</v>
      </c>
      <c r="R92" s="295">
        <v>9.9604296115662891E-2</v>
      </c>
      <c r="S92" s="295">
        <v>0.11171718921625209</v>
      </c>
      <c r="T92" s="295">
        <v>0.1055117816033501</v>
      </c>
      <c r="U92" s="295">
        <v>9.4845872367636572E-2</v>
      </c>
      <c r="V92" s="295">
        <v>7.099981407743014E-2</v>
      </c>
      <c r="W92" s="295">
        <v>8.0732237028930093E-2</v>
      </c>
      <c r="X92" s="295">
        <v>8.8302593375123015E-2</v>
      </c>
      <c r="Y92" s="295">
        <v>0.5630660837558692</v>
      </c>
      <c r="DA92" s="122" t="s">
        <v>1660</v>
      </c>
    </row>
    <row r="93" spans="1:105" ht="12" customHeight="1" x14ac:dyDescent="0.25">
      <c r="A93" s="59" t="s">
        <v>159</v>
      </c>
      <c r="B93" s="295">
        <v>0.23410321540849041</v>
      </c>
      <c r="C93" s="295">
        <v>0.32346904507693752</v>
      </c>
      <c r="D93" s="295">
        <v>0.39026233304574531</v>
      </c>
      <c r="E93" s="295">
        <v>0.46597959356311047</v>
      </c>
      <c r="F93" s="295">
        <v>0.58648542212004462</v>
      </c>
      <c r="G93" s="295">
        <v>0.50369285582080814</v>
      </c>
      <c r="H93" s="295">
        <v>0.42136629232881989</v>
      </c>
      <c r="I93" s="295">
        <v>0.42337710572352127</v>
      </c>
      <c r="J93" s="295">
        <v>0.49499724665869049</v>
      </c>
      <c r="K93" s="295">
        <v>0.45096265282679687</v>
      </c>
      <c r="L93" s="295">
        <v>0.47546709722322611</v>
      </c>
      <c r="M93" s="295">
        <v>0.54306770127503534</v>
      </c>
      <c r="N93" s="295">
        <v>0.45372155090888722</v>
      </c>
      <c r="O93" s="295">
        <v>0.39111487812209761</v>
      </c>
      <c r="P93" s="295">
        <v>0.32866869684085748</v>
      </c>
      <c r="Q93" s="295">
        <v>0.35145145279825912</v>
      </c>
      <c r="R93" s="295">
        <v>0.36469360711067011</v>
      </c>
      <c r="S93" s="295">
        <v>0.29521612256762969</v>
      </c>
      <c r="T93" s="295">
        <v>0.38492277454072232</v>
      </c>
      <c r="U93" s="295">
        <v>0.4240453806857718</v>
      </c>
      <c r="V93" s="295">
        <v>0.248684304471392</v>
      </c>
      <c r="W93" s="295">
        <v>0.29568030249726912</v>
      </c>
      <c r="X93" s="295">
        <v>0.27864527066309669</v>
      </c>
      <c r="Y93" s="295">
        <v>0.39985164601819401</v>
      </c>
      <c r="DA93" s="122" t="s">
        <v>1661</v>
      </c>
    </row>
    <row r="94" spans="1:105" ht="12" customHeight="1" x14ac:dyDescent="0.25">
      <c r="A94" s="59" t="s">
        <v>32</v>
      </c>
      <c r="B94" s="295">
        <v>0.53224755369639087</v>
      </c>
      <c r="C94" s="295">
        <v>0.67486143356058348</v>
      </c>
      <c r="D94" s="295">
        <v>0.79698518903036741</v>
      </c>
      <c r="E94" s="295">
        <v>0.88203230054933957</v>
      </c>
      <c r="F94" s="295">
        <v>0.89686279489368093</v>
      </c>
      <c r="G94" s="295">
        <v>0.8940023720127761</v>
      </c>
      <c r="H94" s="295">
        <v>0.61140027069232883</v>
      </c>
      <c r="I94" s="295">
        <v>0.46324390899438439</v>
      </c>
      <c r="J94" s="295">
        <v>0.51645247027561203</v>
      </c>
      <c r="K94" s="295">
        <v>0.41834623308541702</v>
      </c>
      <c r="L94" s="295">
        <v>0.41425674081832281</v>
      </c>
      <c r="M94" s="295">
        <v>0.35931405558150331</v>
      </c>
      <c r="N94" s="295">
        <v>0.32173252013831471</v>
      </c>
      <c r="O94" s="295">
        <v>0.33066553169869778</v>
      </c>
      <c r="P94" s="295">
        <v>0.16223148859183911</v>
      </c>
      <c r="Q94" s="295">
        <v>7.1894290916108897E-2</v>
      </c>
      <c r="R94" s="295">
        <v>5.5129336097875188E-2</v>
      </c>
      <c r="S94" s="295">
        <v>5.707432778636029E-2</v>
      </c>
      <c r="T94" s="295">
        <v>4.7284541082137657E-2</v>
      </c>
      <c r="U94" s="295">
        <v>2.3356331948247419E-2</v>
      </c>
      <c r="V94" s="295">
        <v>4.2125773405371283E-2</v>
      </c>
      <c r="W94" s="295">
        <v>4.7934953469488242E-2</v>
      </c>
      <c r="X94" s="295">
        <v>9.6361724801118806E-2</v>
      </c>
      <c r="Y94" s="295">
        <v>4.9818425916848659E-2</v>
      </c>
      <c r="DA94" s="122" t="s">
        <v>1662</v>
      </c>
    </row>
    <row r="95" spans="1:105" ht="12" customHeight="1" x14ac:dyDescent="0.25">
      <c r="A95" s="59" t="s">
        <v>35</v>
      </c>
      <c r="B95" s="295">
        <v>4.3402824984957844</v>
      </c>
      <c r="C95" s="295">
        <v>5.6415367432856351</v>
      </c>
      <c r="D95" s="295">
        <v>6.5322456625837191</v>
      </c>
      <c r="E95" s="295">
        <v>7.8785967193516608</v>
      </c>
      <c r="F95" s="295">
        <v>8.6854028167395949</v>
      </c>
      <c r="G95" s="295">
        <v>9.6884919334592716</v>
      </c>
      <c r="H95" s="295">
        <v>9.9536931316135853</v>
      </c>
      <c r="I95" s="295">
        <v>10.529021413860519</v>
      </c>
      <c r="J95" s="295">
        <v>9.7024930249108223</v>
      </c>
      <c r="K95" s="295">
        <v>10.148417326889961</v>
      </c>
      <c r="L95" s="295">
        <v>11.082396480105061</v>
      </c>
      <c r="M95" s="295">
        <v>11.18940037913584</v>
      </c>
      <c r="N95" s="295">
        <v>11.175173835418629</v>
      </c>
      <c r="O95" s="295">
        <v>11.77032322163323</v>
      </c>
      <c r="P95" s="295">
        <v>11.210105306913279</v>
      </c>
      <c r="Q95" s="295">
        <v>11.964686821340729</v>
      </c>
      <c r="R95" s="295">
        <v>13.940718425931641</v>
      </c>
      <c r="S95" s="295">
        <v>13.81472565618285</v>
      </c>
      <c r="T95" s="295">
        <v>12.89655207304742</v>
      </c>
      <c r="U95" s="295">
        <v>13.174623552736231</v>
      </c>
      <c r="V95" s="295">
        <v>12.64964332725803</v>
      </c>
      <c r="W95" s="295">
        <v>14.89921139800755</v>
      </c>
      <c r="X95" s="295">
        <v>14.33192092562601</v>
      </c>
      <c r="Y95" s="295">
        <v>12.55798846308643</v>
      </c>
      <c r="DA95" s="122" t="s">
        <v>1663</v>
      </c>
    </row>
    <row r="96" spans="1:105" ht="12" customHeight="1" x14ac:dyDescent="0.25">
      <c r="A96" s="61" t="s">
        <v>1540</v>
      </c>
      <c r="B96" s="263">
        <v>8.9592562397163498</v>
      </c>
      <c r="C96" s="263">
        <v>9.1161329328277443</v>
      </c>
      <c r="D96" s="263">
        <v>9.5886881756990636</v>
      </c>
      <c r="E96" s="263">
        <v>10.515798634645529</v>
      </c>
      <c r="F96" s="263">
        <v>11.904933865533341</v>
      </c>
      <c r="G96" s="263">
        <v>12.565035023137719</v>
      </c>
      <c r="H96" s="263">
        <v>13.27919474326189</v>
      </c>
      <c r="I96" s="263">
        <v>16.10736762694815</v>
      </c>
      <c r="J96" s="263">
        <v>15.25550030644183</v>
      </c>
      <c r="K96" s="263">
        <v>14.44642107382368</v>
      </c>
      <c r="L96" s="263">
        <v>15.54861601269431</v>
      </c>
      <c r="M96" s="263">
        <v>17.2323700719265</v>
      </c>
      <c r="N96" s="263">
        <v>15.888559578215981</v>
      </c>
      <c r="O96" s="263">
        <v>16.222061189113809</v>
      </c>
      <c r="P96" s="263">
        <v>15.54539496590991</v>
      </c>
      <c r="Q96" s="263">
        <v>17.290687041412319</v>
      </c>
      <c r="R96" s="263">
        <v>19.01276190827036</v>
      </c>
      <c r="S96" s="263">
        <v>19.542117484270349</v>
      </c>
      <c r="T96" s="263">
        <v>19.295314775404041</v>
      </c>
      <c r="U96" s="263">
        <v>17.73397781424341</v>
      </c>
      <c r="V96" s="263">
        <v>17.062800217202859</v>
      </c>
      <c r="W96" s="263">
        <v>19.25600010983403</v>
      </c>
      <c r="X96" s="263">
        <v>19.51769831897106</v>
      </c>
      <c r="Y96" s="263">
        <v>15.02639789123173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151.9041641581145</v>
      </c>
      <c r="C99" s="223">
        <v>157.29202616752499</v>
      </c>
      <c r="D99" s="223">
        <v>158.32219035456839</v>
      </c>
      <c r="E99" s="223">
        <v>160.15464807812651</v>
      </c>
      <c r="F99" s="223">
        <v>173.31924998353921</v>
      </c>
      <c r="G99" s="223">
        <v>164.68742313993539</v>
      </c>
      <c r="H99" s="223">
        <v>165.4999679663249</v>
      </c>
      <c r="I99" s="223">
        <v>172.19629459451281</v>
      </c>
      <c r="J99" s="223">
        <v>174.16148073498979</v>
      </c>
      <c r="K99" s="223">
        <v>186.58232233325509</v>
      </c>
      <c r="L99" s="223">
        <v>203.15809009716961</v>
      </c>
      <c r="M99" s="223">
        <v>208.25669104700549</v>
      </c>
      <c r="N99" s="223">
        <v>223.3596374104439</v>
      </c>
      <c r="O99" s="223">
        <v>216.67049525752691</v>
      </c>
      <c r="P99" s="223">
        <v>228.1101516783348</v>
      </c>
      <c r="Q99" s="223">
        <v>220.67725591367289</v>
      </c>
      <c r="R99" s="223">
        <v>257.37410472234899</v>
      </c>
      <c r="S99" s="223">
        <v>274.21011810881998</v>
      </c>
      <c r="T99" s="223">
        <v>276.19675443312121</v>
      </c>
      <c r="U99" s="223">
        <v>325.58311061589802</v>
      </c>
      <c r="V99" s="223">
        <v>329.19854931799028</v>
      </c>
      <c r="W99" s="223">
        <v>354.83396844824199</v>
      </c>
      <c r="X99" s="223">
        <v>319.2462394361682</v>
      </c>
      <c r="Y99" s="223">
        <v>309.958690270327</v>
      </c>
      <c r="DA99" s="89" t="s">
        <v>1665</v>
      </c>
    </row>
    <row r="100" spans="1:105" ht="12" customHeight="1" x14ac:dyDescent="0.25">
      <c r="A100" s="55" t="s">
        <v>91</v>
      </c>
      <c r="B100" s="259">
        <v>1.349283042322952</v>
      </c>
      <c r="C100" s="259">
        <v>1.3816334208424119</v>
      </c>
      <c r="D100" s="259">
        <v>1.3810372753982509</v>
      </c>
      <c r="E100" s="259">
        <v>1.391701821281188</v>
      </c>
      <c r="F100" s="259">
        <v>1.5018798128211259</v>
      </c>
      <c r="G100" s="259">
        <v>1.4215554810025881</v>
      </c>
      <c r="H100" s="259">
        <v>1.420805468564694</v>
      </c>
      <c r="I100" s="259">
        <v>1.490997408410194</v>
      </c>
      <c r="J100" s="259">
        <v>1.4952306246513209</v>
      </c>
      <c r="K100" s="259">
        <v>1.578303445900628</v>
      </c>
      <c r="L100" s="259">
        <v>1.722276498469403</v>
      </c>
      <c r="M100" s="259">
        <v>1.7698213883586049</v>
      </c>
      <c r="N100" s="259">
        <v>1.8887933007104849</v>
      </c>
      <c r="O100" s="259">
        <v>1.8245204994569031</v>
      </c>
      <c r="P100" s="259">
        <v>1.9191978898861459</v>
      </c>
      <c r="Q100" s="259">
        <v>1.845350951829883</v>
      </c>
      <c r="R100" s="259">
        <v>2.143748100532894</v>
      </c>
      <c r="S100" s="259">
        <v>2.283492137890232</v>
      </c>
      <c r="T100" s="259">
        <v>2.2985851765384071</v>
      </c>
      <c r="U100" s="259">
        <v>2.7004460718361338</v>
      </c>
      <c r="V100" s="259">
        <v>2.7269766722270719</v>
      </c>
      <c r="W100" s="259">
        <v>2.9317967702713732</v>
      </c>
      <c r="X100" s="259">
        <v>2.6207540240008229</v>
      </c>
      <c r="Y100" s="259">
        <v>2.551735447516255</v>
      </c>
      <c r="DA100" s="67" t="s">
        <v>1666</v>
      </c>
    </row>
    <row r="101" spans="1:105" ht="12" customHeight="1" x14ac:dyDescent="0.25">
      <c r="A101" s="173" t="s">
        <v>92</v>
      </c>
      <c r="B101" s="224">
        <v>0.39266520293926588</v>
      </c>
      <c r="C101" s="224">
        <v>0.40207973461872493</v>
      </c>
      <c r="D101" s="224">
        <v>0.40190624576244288</v>
      </c>
      <c r="E101" s="224">
        <v>0.40500981702364341</v>
      </c>
      <c r="F101" s="224">
        <v>0.43707355906325879</v>
      </c>
      <c r="G101" s="224">
        <v>0.41369775942363213</v>
      </c>
      <c r="H101" s="224">
        <v>0.41347949255382449</v>
      </c>
      <c r="I101" s="224">
        <v>0.43390658712153068</v>
      </c>
      <c r="J101" s="224">
        <v>0.43513852783542739</v>
      </c>
      <c r="K101" s="224">
        <v>0.4593141864566444</v>
      </c>
      <c r="L101" s="224">
        <v>0.50121288830898159</v>
      </c>
      <c r="M101" s="224">
        <v>0.51504929123666321</v>
      </c>
      <c r="N101" s="224">
        <v>0.54967221959370816</v>
      </c>
      <c r="O101" s="224">
        <v>0.53096769892896822</v>
      </c>
      <c r="P101" s="224">
        <v>0.55852049219809208</v>
      </c>
      <c r="Q101" s="224">
        <v>0.53702972857863418</v>
      </c>
      <c r="R101" s="224">
        <v>0.62386857059820311</v>
      </c>
      <c r="S101" s="224">
        <v>0.66453655431050196</v>
      </c>
      <c r="T101" s="224">
        <v>0.66892889520404286</v>
      </c>
      <c r="U101" s="224">
        <v>0.78813122863579976</v>
      </c>
      <c r="V101" s="224">
        <v>0.79359838879112876</v>
      </c>
      <c r="W101" s="224">
        <v>0.85320465585437111</v>
      </c>
      <c r="X101" s="224">
        <v>0.76268572153437775</v>
      </c>
      <c r="Y101" s="224">
        <v>0.74260009643437352</v>
      </c>
      <c r="DA101" s="177" t="s">
        <v>1667</v>
      </c>
    </row>
    <row r="102" spans="1:105" ht="12" customHeight="1" x14ac:dyDescent="0.25">
      <c r="A102" s="173" t="s">
        <v>93</v>
      </c>
      <c r="B102" s="224">
        <v>2.9884459265640881</v>
      </c>
      <c r="C102" s="224">
        <v>3.0433929886803819</v>
      </c>
      <c r="D102" s="224">
        <v>3.0493929603034688</v>
      </c>
      <c r="E102" s="224">
        <v>3.0418060561147979</v>
      </c>
      <c r="F102" s="224">
        <v>3.3742397794184908</v>
      </c>
      <c r="G102" s="224">
        <v>3.2353213106973251</v>
      </c>
      <c r="H102" s="224">
        <v>3.4208829405982408</v>
      </c>
      <c r="I102" s="224">
        <v>3.5985539432219782</v>
      </c>
      <c r="J102" s="224">
        <v>3.839122189060042</v>
      </c>
      <c r="K102" s="224">
        <v>4.2704731249558394</v>
      </c>
      <c r="L102" s="224">
        <v>4.5783769994722983</v>
      </c>
      <c r="M102" s="224">
        <v>4.8092915936582399</v>
      </c>
      <c r="N102" s="224">
        <v>5.1351530609511418</v>
      </c>
      <c r="O102" s="224">
        <v>5.0230572255441119</v>
      </c>
      <c r="P102" s="224">
        <v>5.3292189430326138</v>
      </c>
      <c r="Q102" s="224">
        <v>5.3956024673726182</v>
      </c>
      <c r="R102" s="224">
        <v>6.2653963050975729</v>
      </c>
      <c r="S102" s="224">
        <v>6.7851173557471238</v>
      </c>
      <c r="T102" s="224">
        <v>6.991303188693486</v>
      </c>
      <c r="U102" s="224">
        <v>7.8858763798429319</v>
      </c>
      <c r="V102" s="224">
        <v>8.1685171214851273</v>
      </c>
      <c r="W102" s="224">
        <v>8.7652597857308105</v>
      </c>
      <c r="X102" s="224">
        <v>8.271898669477789</v>
      </c>
      <c r="Y102" s="224">
        <v>7.3930234064848728</v>
      </c>
      <c r="DA102" s="177" t="s">
        <v>1668</v>
      </c>
    </row>
    <row r="103" spans="1:105" ht="12" customHeight="1" x14ac:dyDescent="0.25">
      <c r="A103" s="173" t="s">
        <v>94</v>
      </c>
      <c r="B103" s="224">
        <v>1.199818076480639</v>
      </c>
      <c r="C103" s="224">
        <v>1.2285848864909501</v>
      </c>
      <c r="D103" s="224">
        <v>1.2280547782351721</v>
      </c>
      <c r="E103" s="224">
        <v>1.2375379737741721</v>
      </c>
      <c r="F103" s="224">
        <v>1.335511150441657</v>
      </c>
      <c r="G103" s="224">
        <v>1.264084635563659</v>
      </c>
      <c r="H103" s="224">
        <v>1.2634177047179109</v>
      </c>
      <c r="I103" s="224">
        <v>1.325834229352268</v>
      </c>
      <c r="J103" s="224">
        <v>1.3295985169097631</v>
      </c>
      <c r="K103" s="224">
        <v>1.403469061097117</v>
      </c>
      <c r="L103" s="224">
        <v>1.531493697574219</v>
      </c>
      <c r="M103" s="224">
        <v>1.5737718679387811</v>
      </c>
      <c r="N103" s="224">
        <v>1.679564830983439</v>
      </c>
      <c r="O103" s="224">
        <v>1.622411760536981</v>
      </c>
      <c r="P103" s="224">
        <v>1.7066013937776481</v>
      </c>
      <c r="Q103" s="224">
        <v>1.6409347483122829</v>
      </c>
      <c r="R103" s="224">
        <v>1.9062773649124121</v>
      </c>
      <c r="S103" s="224">
        <v>2.0305414494984451</v>
      </c>
      <c r="T103" s="224">
        <v>2.0439625776317421</v>
      </c>
      <c r="U103" s="224">
        <v>2.4081942776640348</v>
      </c>
      <c r="V103" s="224">
        <v>2.4248995969341851</v>
      </c>
      <c r="W103" s="224">
        <v>2.607031031445513</v>
      </c>
      <c r="X103" s="224">
        <v>2.33044361588659</v>
      </c>
      <c r="Y103" s="224">
        <v>2.2690704769071082</v>
      </c>
      <c r="DA103" s="177" t="s">
        <v>1669</v>
      </c>
    </row>
    <row r="104" spans="1:105" ht="12" customHeight="1" x14ac:dyDescent="0.25">
      <c r="A104" s="56" t="s">
        <v>95</v>
      </c>
      <c r="B104" s="260">
        <v>1.864605999675172</v>
      </c>
      <c r="C104" s="260">
        <v>1.9162088767262091</v>
      </c>
      <c r="D104" s="260">
        <v>1.9178387711511029</v>
      </c>
      <c r="E104" s="260">
        <v>1.934333611214561</v>
      </c>
      <c r="F104" s="260">
        <v>2.085783066721882</v>
      </c>
      <c r="G104" s="260">
        <v>1.9768828065333801</v>
      </c>
      <c r="H104" s="260">
        <v>1.979366097329361</v>
      </c>
      <c r="I104" s="260">
        <v>2.077475371453569</v>
      </c>
      <c r="J104" s="260">
        <v>2.0918552011998059</v>
      </c>
      <c r="K104" s="260">
        <v>2.2201088224513921</v>
      </c>
      <c r="L104" s="260">
        <v>2.4198802708521292</v>
      </c>
      <c r="M104" s="260">
        <v>2.4965320023301421</v>
      </c>
      <c r="N104" s="260">
        <v>2.6657009583791522</v>
      </c>
      <c r="O104" s="260">
        <v>2.581946365216417</v>
      </c>
      <c r="P104" s="260">
        <v>2.7234522438778672</v>
      </c>
      <c r="Q104" s="260">
        <v>2.64900533070396</v>
      </c>
      <c r="R104" s="260">
        <v>3.0818919323759202</v>
      </c>
      <c r="S104" s="260">
        <v>3.306858031803054</v>
      </c>
      <c r="T104" s="260">
        <v>3.3622096058306838</v>
      </c>
      <c r="U104" s="260">
        <v>3.902790695822107</v>
      </c>
      <c r="V104" s="260">
        <v>3.9660404191829768</v>
      </c>
      <c r="W104" s="260">
        <v>4.2359417428579906</v>
      </c>
      <c r="X104" s="260">
        <v>3.8687506545102588</v>
      </c>
      <c r="Y104" s="260">
        <v>3.66188751621999</v>
      </c>
      <c r="DA104" s="68" t="s">
        <v>1670</v>
      </c>
    </row>
    <row r="105" spans="1:105" ht="12" customHeight="1" x14ac:dyDescent="0.25">
      <c r="A105" s="37" t="s">
        <v>159</v>
      </c>
      <c r="B105" s="226">
        <v>7.2986860876714521E-2</v>
      </c>
      <c r="C105" s="226">
        <v>8.2806612282127712E-2</v>
      </c>
      <c r="D105" s="226">
        <v>8.7123909548490835E-2</v>
      </c>
      <c r="E105" s="226">
        <v>8.7958375509564507E-2</v>
      </c>
      <c r="F105" s="226">
        <v>0.1059550578868086</v>
      </c>
      <c r="G105" s="226">
        <v>7.7917643163971609E-2</v>
      </c>
      <c r="H105" s="226">
        <v>6.2181064872949943E-2</v>
      </c>
      <c r="I105" s="226">
        <v>6.0684387356321937E-2</v>
      </c>
      <c r="J105" s="226">
        <v>7.3249187499308033E-2</v>
      </c>
      <c r="K105" s="226">
        <v>6.5934014768408558E-2</v>
      </c>
      <c r="L105" s="226">
        <v>7.0036157590879389E-2</v>
      </c>
      <c r="M105" s="226">
        <v>7.860646179133457E-2</v>
      </c>
      <c r="N105" s="226">
        <v>7.0898736952010696E-2</v>
      </c>
      <c r="O105" s="226">
        <v>5.5844852851341553E-2</v>
      </c>
      <c r="P105" s="226">
        <v>5.1322828316747192E-2</v>
      </c>
      <c r="Q105" s="226">
        <v>4.6910542133067681E-2</v>
      </c>
      <c r="R105" s="226">
        <v>4.8437533944886639E-2</v>
      </c>
      <c r="S105" s="226">
        <v>4.1104037675957453E-2</v>
      </c>
      <c r="T105" s="226">
        <v>5.4944655204493077E-2</v>
      </c>
      <c r="U105" s="226">
        <v>7.38541941524479E-2</v>
      </c>
      <c r="V105" s="226">
        <v>4.4538654710934683E-2</v>
      </c>
      <c r="W105" s="226">
        <v>4.9749505611036998E-2</v>
      </c>
      <c r="X105" s="226">
        <v>4.0206816726263708E-2</v>
      </c>
      <c r="Y105" s="226">
        <v>7.0290493407813251E-2</v>
      </c>
      <c r="DA105" s="69" t="s">
        <v>1671</v>
      </c>
    </row>
    <row r="106" spans="1:105" ht="12" customHeight="1" x14ac:dyDescent="0.25">
      <c r="A106" s="37" t="s">
        <v>35</v>
      </c>
      <c r="B106" s="226">
        <v>1.386376094586234</v>
      </c>
      <c r="C106" s="226">
        <v>1.4796379756084239</v>
      </c>
      <c r="D106" s="226">
        <v>1.4940632562619911</v>
      </c>
      <c r="E106" s="226">
        <v>1.5236489949769081</v>
      </c>
      <c r="F106" s="226">
        <v>1.6076081296613289</v>
      </c>
      <c r="G106" s="226">
        <v>1.5355075481142171</v>
      </c>
      <c r="H106" s="226">
        <v>1.5049025184344209</v>
      </c>
      <c r="I106" s="226">
        <v>1.5461918087381761</v>
      </c>
      <c r="J106" s="226">
        <v>1.4709879826711489</v>
      </c>
      <c r="K106" s="226">
        <v>1.520173017289707</v>
      </c>
      <c r="L106" s="226">
        <v>1.6724813472193749</v>
      </c>
      <c r="M106" s="226">
        <v>1.659345589880568</v>
      </c>
      <c r="N106" s="226">
        <v>1.789077422223039</v>
      </c>
      <c r="O106" s="226">
        <v>1.7218406637160779</v>
      </c>
      <c r="P106" s="226">
        <v>1.7934434537534181</v>
      </c>
      <c r="Q106" s="226">
        <v>1.6361842262289239</v>
      </c>
      <c r="R106" s="226">
        <v>1.896988885095803</v>
      </c>
      <c r="S106" s="226">
        <v>1.9706633285266619</v>
      </c>
      <c r="T106" s="226">
        <v>1.8860413842039809</v>
      </c>
      <c r="U106" s="226">
        <v>2.3508601753953369</v>
      </c>
      <c r="V106" s="226">
        <v>2.3210941465079391</v>
      </c>
      <c r="W106" s="226">
        <v>2.568357144500208</v>
      </c>
      <c r="X106" s="226">
        <v>2.1187424811001181</v>
      </c>
      <c r="Y106" s="226">
        <v>2.261744487625486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1674</v>
      </c>
    </row>
    <row r="109" spans="1:105" ht="12" customHeight="1" x14ac:dyDescent="0.25">
      <c r="A109" s="37" t="s">
        <v>40</v>
      </c>
      <c r="B109" s="226">
        <v>0.40524304421222318</v>
      </c>
      <c r="C109" s="226">
        <v>0.3537642888356578</v>
      </c>
      <c r="D109" s="226">
        <v>0.33665160534062089</v>
      </c>
      <c r="E109" s="226">
        <v>0.32272624072808848</v>
      </c>
      <c r="F109" s="226">
        <v>0.37221987917374377</v>
      </c>
      <c r="G109" s="226">
        <v>0.36345761525519149</v>
      </c>
      <c r="H109" s="226">
        <v>0.41228251402198929</v>
      </c>
      <c r="I109" s="226">
        <v>0.47059917535907092</v>
      </c>
      <c r="J109" s="226">
        <v>0.5476180310293487</v>
      </c>
      <c r="K109" s="226">
        <v>0.63400179039327664</v>
      </c>
      <c r="L109" s="226">
        <v>0.6773627660418744</v>
      </c>
      <c r="M109" s="226">
        <v>0.75857995065823935</v>
      </c>
      <c r="N109" s="226">
        <v>0.80572479920410212</v>
      </c>
      <c r="O109" s="226">
        <v>0.80426084864899827</v>
      </c>
      <c r="P109" s="226">
        <v>0.87868596180770131</v>
      </c>
      <c r="Q109" s="226">
        <v>0.96591056234196881</v>
      </c>
      <c r="R109" s="226">
        <v>1.136465513335231</v>
      </c>
      <c r="S109" s="226">
        <v>1.2950906656004351</v>
      </c>
      <c r="T109" s="226">
        <v>1.4212235664222099</v>
      </c>
      <c r="U109" s="226">
        <v>1.4780763262743219</v>
      </c>
      <c r="V109" s="226">
        <v>1.6004076179641029</v>
      </c>
      <c r="W109" s="226">
        <v>1.6178350927467451</v>
      </c>
      <c r="X109" s="226">
        <v>1.709801356683877</v>
      </c>
      <c r="Y109" s="226">
        <v>1.329852535186691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112.25821662881323</v>
      </c>
      <c r="C110" s="261">
        <f t="shared" si="4"/>
        <v>116.68066446737913</v>
      </c>
      <c r="D110" s="261">
        <f t="shared" si="4"/>
        <v>117.58241741590874</v>
      </c>
      <c r="E110" s="261">
        <f t="shared" si="4"/>
        <v>119.29213543920426</v>
      </c>
      <c r="F110" s="261">
        <f t="shared" si="4"/>
        <v>128.47367774119451</v>
      </c>
      <c r="G110" s="261">
        <f t="shared" si="4"/>
        <v>121.86490690564007</v>
      </c>
      <c r="H110" s="261">
        <f t="shared" si="4"/>
        <v>121.17196549647515</v>
      </c>
      <c r="I110" s="261">
        <f t="shared" si="4"/>
        <v>125.72789164166613</v>
      </c>
      <c r="J110" s="261">
        <f t="shared" si="4"/>
        <v>125.64842394460418</v>
      </c>
      <c r="K110" s="261">
        <f t="shared" si="4"/>
        <v>133.45301945536801</v>
      </c>
      <c r="L110" s="261">
        <f t="shared" si="4"/>
        <v>145.85380980611021</v>
      </c>
      <c r="M110" s="261">
        <f t="shared" si="4"/>
        <v>148.59039540784732</v>
      </c>
      <c r="N110" s="261">
        <f t="shared" si="4"/>
        <v>159.57391379814325</v>
      </c>
      <c r="O110" s="261">
        <f t="shared" si="4"/>
        <v>154.49048328792517</v>
      </c>
      <c r="P110" s="261">
        <f t="shared" si="4"/>
        <v>162.32781213282482</v>
      </c>
      <c r="Q110" s="261">
        <f t="shared" si="4"/>
        <v>155.18472336974091</v>
      </c>
      <c r="R110" s="261">
        <f t="shared" si="4"/>
        <v>181.22780239597839</v>
      </c>
      <c r="S110" s="261">
        <f t="shared" si="4"/>
        <v>192.2093303311581</v>
      </c>
      <c r="T110" s="261">
        <f t="shared" si="4"/>
        <v>192.35697157827116</v>
      </c>
      <c r="U110" s="261">
        <f t="shared" si="4"/>
        <v>229.30421927521562</v>
      </c>
      <c r="V110" s="261">
        <f t="shared" si="4"/>
        <v>230.47766456227836</v>
      </c>
      <c r="W110" s="261">
        <f t="shared" si="4"/>
        <v>248.92441570973918</v>
      </c>
      <c r="X110" s="261">
        <f t="shared" si="4"/>
        <v>220.94556131278324</v>
      </c>
      <c r="Y110" s="261">
        <f t="shared" si="4"/>
        <v>219.54428601157304</v>
      </c>
      <c r="DA110" s="70"/>
    </row>
    <row r="111" spans="1:105" ht="12" customHeight="1" x14ac:dyDescent="0.25">
      <c r="A111" s="60" t="s">
        <v>1554</v>
      </c>
      <c r="B111" s="262">
        <v>99.169794392966296</v>
      </c>
      <c r="C111" s="262">
        <v>103.35159195132979</v>
      </c>
      <c r="D111" s="262">
        <v>104.22706697349371</v>
      </c>
      <c r="E111" s="262">
        <v>105.9700131722103</v>
      </c>
      <c r="F111" s="262">
        <v>113.6956037712243</v>
      </c>
      <c r="G111" s="262">
        <v>107.6952506951541</v>
      </c>
      <c r="H111" s="262">
        <v>106.1896096345327</v>
      </c>
      <c r="I111" s="262">
        <v>109.9673945121387</v>
      </c>
      <c r="J111" s="262">
        <v>108.8343160570311</v>
      </c>
      <c r="K111" s="262">
        <v>114.74973461108721</v>
      </c>
      <c r="L111" s="262">
        <v>125.8020060269869</v>
      </c>
      <c r="M111" s="262">
        <v>127.52726072851939</v>
      </c>
      <c r="N111" s="262">
        <v>137.0836117618922</v>
      </c>
      <c r="O111" s="262">
        <v>132.49112459170439</v>
      </c>
      <c r="P111" s="262">
        <v>138.98756458353091</v>
      </c>
      <c r="Q111" s="262">
        <v>131.55373755132109</v>
      </c>
      <c r="R111" s="262">
        <v>153.78740215747879</v>
      </c>
      <c r="S111" s="262">
        <v>162.49272074408239</v>
      </c>
      <c r="T111" s="262">
        <v>161.7373350310408</v>
      </c>
      <c r="U111" s="262">
        <v>194.59164832069351</v>
      </c>
      <c r="V111" s="262">
        <v>194.61761279163289</v>
      </c>
      <c r="W111" s="262">
        <v>210.53542561198779</v>
      </c>
      <c r="X111" s="262">
        <v>184.71733261508589</v>
      </c>
      <c r="Y111" s="262">
        <v>187.1652454261457</v>
      </c>
      <c r="DA111" s="72" t="s">
        <v>1676</v>
      </c>
    </row>
    <row r="112" spans="1:105" ht="12" customHeight="1" x14ac:dyDescent="0.25">
      <c r="A112" s="59" t="s">
        <v>28</v>
      </c>
      <c r="B112" s="230">
        <v>59.773071294926702</v>
      </c>
      <c r="C112" s="230">
        <v>51.867353910071103</v>
      </c>
      <c r="D112" s="230">
        <v>46.007116152165921</v>
      </c>
      <c r="E112" s="230">
        <v>43.158900165466513</v>
      </c>
      <c r="F112" s="230">
        <v>45.609503495123199</v>
      </c>
      <c r="G112" s="230">
        <v>41.399871687069513</v>
      </c>
      <c r="H112" s="230">
        <v>41.206910172664728</v>
      </c>
      <c r="I112" s="230">
        <v>51.473466476338928</v>
      </c>
      <c r="J112" s="230">
        <v>46.909278083792778</v>
      </c>
      <c r="K112" s="230">
        <v>39.831287784309922</v>
      </c>
      <c r="L112" s="230">
        <v>44.8125916757662</v>
      </c>
      <c r="M112" s="230">
        <v>50.094720393926281</v>
      </c>
      <c r="N112" s="230">
        <v>48.680141480093482</v>
      </c>
      <c r="O112" s="230">
        <v>43.756571978516611</v>
      </c>
      <c r="P112" s="230">
        <v>46.764599595963283</v>
      </c>
      <c r="Q112" s="230">
        <v>42.758211099268649</v>
      </c>
      <c r="R112" s="230">
        <v>45.260981357304672</v>
      </c>
      <c r="S112" s="230">
        <v>49.582072469603538</v>
      </c>
      <c r="T112" s="230">
        <v>50.876063820467841</v>
      </c>
      <c r="U112" s="230">
        <v>54.969839899606598</v>
      </c>
      <c r="V112" s="230">
        <v>52.416173713082642</v>
      </c>
      <c r="W112" s="230">
        <v>51.674228938776167</v>
      </c>
      <c r="X112" s="230">
        <v>41.907596663427228</v>
      </c>
      <c r="Y112" s="230">
        <v>35.100090136437153</v>
      </c>
      <c r="DA112" s="71" t="s">
        <v>1677</v>
      </c>
    </row>
    <row r="113" spans="1:105" ht="12" customHeight="1" x14ac:dyDescent="0.25">
      <c r="A113" s="59" t="s">
        <v>31</v>
      </c>
      <c r="B113" s="295">
        <v>0.6024525891409821</v>
      </c>
      <c r="C113" s="295">
        <v>0.99878515799524914</v>
      </c>
      <c r="D113" s="295">
        <v>2.3082811952112752</v>
      </c>
      <c r="E113" s="295">
        <v>2.026895136728017</v>
      </c>
      <c r="F113" s="295">
        <v>2.444971029498396</v>
      </c>
      <c r="G113" s="295">
        <v>1.2830990920369441</v>
      </c>
      <c r="H113" s="295">
        <v>0.52367693611351962</v>
      </c>
      <c r="I113" s="295">
        <v>0.40902366742729312</v>
      </c>
      <c r="J113" s="295">
        <v>0.5185476220306916</v>
      </c>
      <c r="K113" s="295">
        <v>0.74180370280833619</v>
      </c>
      <c r="L113" s="295">
        <v>0.70146587660662241</v>
      </c>
      <c r="M113" s="295">
        <v>0.57510540069969018</v>
      </c>
      <c r="N113" s="295">
        <v>0.43661514733472662</v>
      </c>
      <c r="O113" s="295">
        <v>0.63835894035112473</v>
      </c>
      <c r="P113" s="295">
        <v>0.86541151251477044</v>
      </c>
      <c r="Q113" s="295">
        <v>0.75360581587610376</v>
      </c>
      <c r="R113" s="295">
        <v>0.74755109692474286</v>
      </c>
      <c r="S113" s="295">
        <v>0.88341591628169325</v>
      </c>
      <c r="T113" s="295">
        <v>0.87069630261166575</v>
      </c>
      <c r="U113" s="295">
        <v>0.96542076456576686</v>
      </c>
      <c r="V113" s="295">
        <v>0.77595296743735676</v>
      </c>
      <c r="W113" s="295">
        <v>0.83696090939103884</v>
      </c>
      <c r="X113" s="295">
        <v>0.85233346188278059</v>
      </c>
      <c r="Y113" s="295">
        <v>6.309370639371096</v>
      </c>
      <c r="DA113" s="122" t="s">
        <v>1678</v>
      </c>
    </row>
    <row r="114" spans="1:105" ht="12" customHeight="1" x14ac:dyDescent="0.25">
      <c r="A114" s="59" t="s">
        <v>159</v>
      </c>
      <c r="B114" s="295">
        <v>1.7784444250540481</v>
      </c>
      <c r="C114" s="295">
        <v>2.4594590055215022</v>
      </c>
      <c r="D114" s="295">
        <v>2.8266387586340889</v>
      </c>
      <c r="E114" s="295">
        <v>3.0698392361402269</v>
      </c>
      <c r="F114" s="295">
        <v>3.7858695986207649</v>
      </c>
      <c r="G114" s="295">
        <v>2.9537856846462431</v>
      </c>
      <c r="H114" s="295">
        <v>2.4722121669532102</v>
      </c>
      <c r="I114" s="295">
        <v>2.154221179540873</v>
      </c>
      <c r="J114" s="295">
        <v>2.8370548903630342</v>
      </c>
      <c r="K114" s="295">
        <v>3.0360979311777609</v>
      </c>
      <c r="L114" s="295">
        <v>3.1885979082059892</v>
      </c>
      <c r="M114" s="295">
        <v>3.4518311731076841</v>
      </c>
      <c r="N114" s="295">
        <v>3.3397791524068761</v>
      </c>
      <c r="O114" s="295">
        <v>2.758200945805132</v>
      </c>
      <c r="P114" s="295">
        <v>2.5661357108887639</v>
      </c>
      <c r="Q114" s="295">
        <v>2.497770388658612</v>
      </c>
      <c r="R114" s="295">
        <v>2.7371018788229931</v>
      </c>
      <c r="S114" s="295">
        <v>2.3344538405310278</v>
      </c>
      <c r="T114" s="295">
        <v>3.1764304563026098</v>
      </c>
      <c r="U114" s="295">
        <v>4.3162892112522711</v>
      </c>
      <c r="V114" s="295">
        <v>2.7178567509941329</v>
      </c>
      <c r="W114" s="295">
        <v>3.0653536180156991</v>
      </c>
      <c r="X114" s="295">
        <v>2.6896003741658041</v>
      </c>
      <c r="Y114" s="295">
        <v>4.4804904935194507</v>
      </c>
      <c r="DA114" s="122" t="s">
        <v>1679</v>
      </c>
    </row>
    <row r="115" spans="1:105" ht="12" customHeight="1" x14ac:dyDescent="0.25">
      <c r="A115" s="59" t="s">
        <v>32</v>
      </c>
      <c r="B115" s="295">
        <v>4.043398946777863</v>
      </c>
      <c r="C115" s="295">
        <v>5.131229882769599</v>
      </c>
      <c r="D115" s="295">
        <v>5.772499763912621</v>
      </c>
      <c r="E115" s="295">
        <v>5.8107638213617836</v>
      </c>
      <c r="F115" s="295">
        <v>5.7894117419802624</v>
      </c>
      <c r="G115" s="295">
        <v>5.2426620270162516</v>
      </c>
      <c r="H115" s="295">
        <v>3.5871668322831329</v>
      </c>
      <c r="I115" s="295">
        <v>2.357070863205077</v>
      </c>
      <c r="J115" s="295">
        <v>2.9600245583704812</v>
      </c>
      <c r="K115" s="295">
        <v>2.8165084732071399</v>
      </c>
      <c r="L115" s="295">
        <v>2.7781063820140388</v>
      </c>
      <c r="M115" s="295">
        <v>2.283861579467855</v>
      </c>
      <c r="N115" s="295">
        <v>2.3682268590875122</v>
      </c>
      <c r="O115" s="295">
        <v>2.3319030629967119</v>
      </c>
      <c r="P115" s="295">
        <v>1.266649426330184</v>
      </c>
      <c r="Q115" s="295">
        <v>0.51095373069049443</v>
      </c>
      <c r="R115" s="295">
        <v>0.41375721007900162</v>
      </c>
      <c r="S115" s="295">
        <v>0.45132150147413741</v>
      </c>
      <c r="T115" s="295">
        <v>0.39019789510974839</v>
      </c>
      <c r="U115" s="295">
        <v>0.23774031788675881</v>
      </c>
      <c r="V115" s="295">
        <v>0.46039020389325891</v>
      </c>
      <c r="W115" s="295">
        <v>0.49694748620756379</v>
      </c>
      <c r="X115" s="295">
        <v>0.93012355983501693</v>
      </c>
      <c r="Y115" s="295">
        <v>0.5582345000835307</v>
      </c>
      <c r="DA115" s="122" t="s">
        <v>1680</v>
      </c>
    </row>
    <row r="116" spans="1:105" ht="12" customHeight="1" x14ac:dyDescent="0.25">
      <c r="A116" s="59" t="s">
        <v>35</v>
      </c>
      <c r="B116" s="295">
        <v>32.972427137066703</v>
      </c>
      <c r="C116" s="295">
        <v>42.894763994972337</v>
      </c>
      <c r="D116" s="295">
        <v>47.312531103569853</v>
      </c>
      <c r="E116" s="295">
        <v>51.903614812513737</v>
      </c>
      <c r="F116" s="295">
        <v>56.065847906001629</v>
      </c>
      <c r="G116" s="295">
        <v>56.815832204385153</v>
      </c>
      <c r="H116" s="295">
        <v>58.399643526518091</v>
      </c>
      <c r="I116" s="295">
        <v>53.573612325626478</v>
      </c>
      <c r="J116" s="295">
        <v>55.609410902474139</v>
      </c>
      <c r="K116" s="295">
        <v>68.324036719584072</v>
      </c>
      <c r="L116" s="295">
        <v>74.321244184394047</v>
      </c>
      <c r="M116" s="295">
        <v>71.121742181317899</v>
      </c>
      <c r="N116" s="295">
        <v>82.258849122969579</v>
      </c>
      <c r="O116" s="295">
        <v>83.006089664034789</v>
      </c>
      <c r="P116" s="295">
        <v>87.524768337833905</v>
      </c>
      <c r="Q116" s="295">
        <v>85.033196516827275</v>
      </c>
      <c r="R116" s="295">
        <v>104.6280106143473</v>
      </c>
      <c r="S116" s="295">
        <v>109.241457016192</v>
      </c>
      <c r="T116" s="295">
        <v>106.423946556549</v>
      </c>
      <c r="U116" s="295">
        <v>134.1023581273821</v>
      </c>
      <c r="V116" s="295">
        <v>138.2472391562255</v>
      </c>
      <c r="W116" s="295">
        <v>154.4619346595974</v>
      </c>
      <c r="X116" s="295">
        <v>138.33767855577511</v>
      </c>
      <c r="Y116" s="295">
        <v>140.71705965673451</v>
      </c>
      <c r="DA116" s="122" t="s">
        <v>1681</v>
      </c>
    </row>
    <row r="117" spans="1:105" ht="12" customHeight="1" x14ac:dyDescent="0.25">
      <c r="A117" s="60" t="s">
        <v>1561</v>
      </c>
      <c r="B117" s="262">
        <v>13.08842223584694</v>
      </c>
      <c r="C117" s="262">
        <v>13.32907251604934</v>
      </c>
      <c r="D117" s="262">
        <v>13.35535044241503</v>
      </c>
      <c r="E117" s="262">
        <v>13.32212226699396</v>
      </c>
      <c r="F117" s="262">
        <v>14.778073969970221</v>
      </c>
      <c r="G117" s="262">
        <v>14.16965621048597</v>
      </c>
      <c r="H117" s="262">
        <v>14.98235586194245</v>
      </c>
      <c r="I117" s="262">
        <v>15.76049712952743</v>
      </c>
      <c r="J117" s="262">
        <v>16.814107887573069</v>
      </c>
      <c r="K117" s="262">
        <v>18.703284844280791</v>
      </c>
      <c r="L117" s="262">
        <v>20.051803779123311</v>
      </c>
      <c r="M117" s="262">
        <v>21.06313467932792</v>
      </c>
      <c r="N117" s="262">
        <v>22.490302036251041</v>
      </c>
      <c r="O117" s="262">
        <v>21.999358696220781</v>
      </c>
      <c r="P117" s="262">
        <v>23.340247549293899</v>
      </c>
      <c r="Q117" s="262">
        <v>23.63098581841982</v>
      </c>
      <c r="R117" s="262">
        <v>27.440400238499581</v>
      </c>
      <c r="S117" s="262">
        <v>29.716609587075698</v>
      </c>
      <c r="T117" s="262">
        <v>30.61963654723036</v>
      </c>
      <c r="U117" s="262">
        <v>34.712570954522107</v>
      </c>
      <c r="V117" s="262">
        <v>35.86005177064547</v>
      </c>
      <c r="W117" s="262">
        <v>38.388990097751382</v>
      </c>
      <c r="X117" s="262">
        <v>36.22822869769734</v>
      </c>
      <c r="Y117" s="262">
        <v>32.379040585427319</v>
      </c>
      <c r="DA117" s="72" t="s">
        <v>1682</v>
      </c>
    </row>
    <row r="118" spans="1:105" ht="12" customHeight="1" x14ac:dyDescent="0.25">
      <c r="A118" s="57" t="s">
        <v>1563</v>
      </c>
      <c r="B118" s="261">
        <v>10.49186241640834</v>
      </c>
      <c r="C118" s="261">
        <v>10.684771048545709</v>
      </c>
      <c r="D118" s="261">
        <v>10.70583580203923</v>
      </c>
      <c r="E118" s="261">
        <v>10.67919963164497</v>
      </c>
      <c r="F118" s="261">
        <v>11.8463108905349</v>
      </c>
      <c r="G118" s="261">
        <v>11.358594700670171</v>
      </c>
      <c r="H118" s="261">
        <v>12.01006611374784</v>
      </c>
      <c r="I118" s="261">
        <v>12.63383504272317</v>
      </c>
      <c r="J118" s="261">
        <v>13.478424170019711</v>
      </c>
      <c r="K118" s="261">
        <v>14.992814854615769</v>
      </c>
      <c r="L118" s="261">
        <v>16.07380650321485</v>
      </c>
      <c r="M118" s="261">
        <v>16.88450350482503</v>
      </c>
      <c r="N118" s="261">
        <v>18.02854082912652</v>
      </c>
      <c r="O118" s="261">
        <v>17.634993777768269</v>
      </c>
      <c r="P118" s="261">
        <v>18.70986904604985</v>
      </c>
      <c r="Q118" s="261">
        <v>18.942928911011979</v>
      </c>
      <c r="R118" s="261">
        <v>21.996608816989799</v>
      </c>
      <c r="S118" s="261">
        <v>23.821250082825109</v>
      </c>
      <c r="T118" s="261">
        <v>24.545129130545732</v>
      </c>
      <c r="U118" s="261">
        <v>27.826082625694799</v>
      </c>
      <c r="V118" s="261">
        <v>28.745919305112189</v>
      </c>
      <c r="W118" s="261">
        <v>30.77315165668676</v>
      </c>
      <c r="X118" s="261">
        <v>29.041055081901579</v>
      </c>
      <c r="Y118" s="261">
        <v>25.95549202769298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11.737242614649098</v>
      </c>
      <c r="C119" s="261">
        <f t="shared" si="5"/>
        <v>12.155751141600817</v>
      </c>
      <c r="D119" s="261">
        <f t="shared" si="5"/>
        <v>12.237449143728815</v>
      </c>
      <c r="E119" s="261">
        <f t="shared" si="5"/>
        <v>12.37909363833473</v>
      </c>
      <c r="F119" s="261">
        <f t="shared" si="5"/>
        <v>13.400593140998176</v>
      </c>
      <c r="G119" s="261">
        <f t="shared" si="5"/>
        <v>12.73548029782415</v>
      </c>
      <c r="H119" s="261">
        <f t="shared" si="5"/>
        <v>12.805624874516154</v>
      </c>
      <c r="I119" s="261">
        <f t="shared" si="5"/>
        <v>13.321385839929835</v>
      </c>
      <c r="J119" s="261">
        <f t="shared" si="5"/>
        <v>13.482705394529003</v>
      </c>
      <c r="K119" s="261">
        <f t="shared" si="5"/>
        <v>14.454998579843297</v>
      </c>
      <c r="L119" s="261">
        <f t="shared" si="5"/>
        <v>15.736041657142287</v>
      </c>
      <c r="M119" s="261">
        <f t="shared" si="5"/>
        <v>16.132648844932575</v>
      </c>
      <c r="N119" s="261">
        <f t="shared" si="5"/>
        <v>17.304431481229066</v>
      </c>
      <c r="O119" s="261">
        <f t="shared" si="5"/>
        <v>16.789167357068536</v>
      </c>
      <c r="P119" s="261">
        <f t="shared" si="5"/>
        <v>17.676770573942949</v>
      </c>
      <c r="Q119" s="261">
        <f t="shared" si="5"/>
        <v>17.10923363559623</v>
      </c>
      <c r="R119" s="261">
        <f t="shared" si="5"/>
        <v>19.955552893445017</v>
      </c>
      <c r="S119" s="261">
        <f t="shared" si="5"/>
        <v>21.262666234928155</v>
      </c>
      <c r="T119" s="261">
        <f t="shared" si="5"/>
        <v>21.419473205982285</v>
      </c>
      <c r="U119" s="261">
        <f t="shared" si="5"/>
        <v>25.248236165998115</v>
      </c>
      <c r="V119" s="261">
        <f t="shared" si="5"/>
        <v>25.532222641393385</v>
      </c>
      <c r="W119" s="261">
        <f t="shared" si="5"/>
        <v>27.521293824181658</v>
      </c>
      <c r="X119" s="261">
        <f t="shared" si="5"/>
        <v>24.771712490363718</v>
      </c>
      <c r="Y119" s="261">
        <f t="shared" si="5"/>
        <v>24.036968838169706</v>
      </c>
      <c r="DA119" s="70"/>
    </row>
    <row r="120" spans="1:105" ht="12" customHeight="1" x14ac:dyDescent="0.25">
      <c r="A120" s="60" t="s">
        <v>1566</v>
      </c>
      <c r="B120" s="262">
        <v>8.5234836851357265</v>
      </c>
      <c r="C120" s="262">
        <v>8.8829024323604315</v>
      </c>
      <c r="D120" s="262">
        <v>8.9581480967669656</v>
      </c>
      <c r="E120" s="262">
        <v>9.10795150797464</v>
      </c>
      <c r="F120" s="262">
        <v>9.771953544399187</v>
      </c>
      <c r="G120" s="262">
        <v>9.2562328870962531</v>
      </c>
      <c r="H120" s="262">
        <v>9.1268254692990105</v>
      </c>
      <c r="I120" s="262">
        <v>9.4515199790267719</v>
      </c>
      <c r="J120" s="262">
        <v>9.3541337155459949</v>
      </c>
      <c r="K120" s="262">
        <v>9.8625543878371396</v>
      </c>
      <c r="L120" s="262">
        <v>10.81247926842955</v>
      </c>
      <c r="M120" s="262">
        <v>10.96076212402312</v>
      </c>
      <c r="N120" s="262">
        <v>11.782115063403211</v>
      </c>
      <c r="O120" s="262">
        <v>11.387398207238521</v>
      </c>
      <c r="P120" s="262">
        <v>11.94575673385178</v>
      </c>
      <c r="Q120" s="262">
        <v>11.306831304843779</v>
      </c>
      <c r="R120" s="262">
        <v>13.21777887402423</v>
      </c>
      <c r="S120" s="262">
        <v>13.965986948882239</v>
      </c>
      <c r="T120" s="262">
        <v>13.90106276667024</v>
      </c>
      <c r="U120" s="262">
        <v>16.724837939592788</v>
      </c>
      <c r="V120" s="262">
        <v>16.727069543941671</v>
      </c>
      <c r="W120" s="262">
        <v>18.09517985119632</v>
      </c>
      <c r="X120" s="262">
        <v>15.87615645009487</v>
      </c>
      <c r="Y120" s="262">
        <v>16.08655060322809</v>
      </c>
      <c r="DA120" s="72" t="s">
        <v>1684</v>
      </c>
    </row>
    <row r="121" spans="1:105" ht="12" customHeight="1" x14ac:dyDescent="0.25">
      <c r="A121" s="59" t="s">
        <v>28</v>
      </c>
      <c r="B121" s="230">
        <v>5.1373989541002558</v>
      </c>
      <c r="C121" s="230">
        <v>4.4579153113078087</v>
      </c>
      <c r="D121" s="230">
        <v>3.954237339337908</v>
      </c>
      <c r="E121" s="230">
        <v>3.709437774682395</v>
      </c>
      <c r="F121" s="230">
        <v>3.9200631735442619</v>
      </c>
      <c r="G121" s="230">
        <v>3.558252117506429</v>
      </c>
      <c r="H121" s="230">
        <v>3.5416673869445101</v>
      </c>
      <c r="I121" s="230">
        <v>4.4240613224420811</v>
      </c>
      <c r="J121" s="230">
        <v>4.0317767005178036</v>
      </c>
      <c r="K121" s="230">
        <v>3.4234348640697698</v>
      </c>
      <c r="L121" s="230">
        <v>3.8515698895523078</v>
      </c>
      <c r="M121" s="230">
        <v>4.3055603231073212</v>
      </c>
      <c r="N121" s="230">
        <v>4.1839795497761409</v>
      </c>
      <c r="O121" s="230">
        <v>3.7608067018721769</v>
      </c>
      <c r="P121" s="230">
        <v>4.0193418181208669</v>
      </c>
      <c r="Q121" s="230">
        <v>3.6749991964897588</v>
      </c>
      <c r="R121" s="230">
        <v>3.8901082586048039</v>
      </c>
      <c r="S121" s="230">
        <v>4.2614990618540318</v>
      </c>
      <c r="T121" s="230">
        <v>4.3727155288771877</v>
      </c>
      <c r="U121" s="230">
        <v>4.7245689721027668</v>
      </c>
      <c r="V121" s="230">
        <v>4.5050854871227539</v>
      </c>
      <c r="W121" s="230">
        <v>4.4413165318901386</v>
      </c>
      <c r="X121" s="230">
        <v>3.6018902593318778</v>
      </c>
      <c r="Y121" s="230">
        <v>3.0167960663427049</v>
      </c>
      <c r="DA121" s="71" t="s">
        <v>1685</v>
      </c>
    </row>
    <row r="122" spans="1:105" ht="12" customHeight="1" x14ac:dyDescent="0.25">
      <c r="A122" s="59" t="s">
        <v>31</v>
      </c>
      <c r="B122" s="295">
        <v>5.1779827174625467E-2</v>
      </c>
      <c r="C122" s="295">
        <v>8.5843971455607002E-2</v>
      </c>
      <c r="D122" s="295">
        <v>0.19839304123317139</v>
      </c>
      <c r="E122" s="295">
        <v>0.17420836389883179</v>
      </c>
      <c r="F122" s="295">
        <v>0.2101413117585039</v>
      </c>
      <c r="G122" s="295">
        <v>0.11028029496615591</v>
      </c>
      <c r="H122" s="295">
        <v>4.5009187006664099E-2</v>
      </c>
      <c r="I122" s="295">
        <v>3.5154923709292123E-2</v>
      </c>
      <c r="J122" s="295">
        <v>4.4568330744245328E-2</v>
      </c>
      <c r="K122" s="295">
        <v>6.3756830365159736E-2</v>
      </c>
      <c r="L122" s="295">
        <v>6.0289859342090552E-2</v>
      </c>
      <c r="M122" s="295">
        <v>4.942938048931686E-2</v>
      </c>
      <c r="N122" s="295">
        <v>3.752636685162497E-2</v>
      </c>
      <c r="O122" s="295">
        <v>5.4865920078273837E-2</v>
      </c>
      <c r="P122" s="295">
        <v>7.4380722003104749E-2</v>
      </c>
      <c r="Q122" s="295">
        <v>6.477120292485905E-2</v>
      </c>
      <c r="R122" s="295">
        <v>6.4250809608366821E-2</v>
      </c>
      <c r="S122" s="295">
        <v>7.5928171432714964E-2</v>
      </c>
      <c r="T122" s="295">
        <v>7.4834941177864336E-2</v>
      </c>
      <c r="U122" s="295">
        <v>8.2976355718361774E-2</v>
      </c>
      <c r="V122" s="295">
        <v>6.6691904514567135E-2</v>
      </c>
      <c r="W122" s="295">
        <v>7.1935438607673999E-2</v>
      </c>
      <c r="X122" s="295">
        <v>7.3256684670190267E-2</v>
      </c>
      <c r="Y122" s="295">
        <v>0.54228021785601443</v>
      </c>
      <c r="DA122" s="122" t="s">
        <v>1686</v>
      </c>
    </row>
    <row r="123" spans="1:105" ht="12" customHeight="1" x14ac:dyDescent="0.25">
      <c r="A123" s="59" t="s">
        <v>159</v>
      </c>
      <c r="B123" s="295">
        <v>0.15285442643757161</v>
      </c>
      <c r="C123" s="295">
        <v>0.21138652990198681</v>
      </c>
      <c r="D123" s="295">
        <v>0.24294503674698301</v>
      </c>
      <c r="E123" s="295">
        <v>0.26384772505978449</v>
      </c>
      <c r="F123" s="295">
        <v>0.32538937844348409</v>
      </c>
      <c r="G123" s="295">
        <v>0.25387310971631277</v>
      </c>
      <c r="H123" s="295">
        <v>0.21248264353278001</v>
      </c>
      <c r="I123" s="295">
        <v>0.18515183166793739</v>
      </c>
      <c r="J123" s="295">
        <v>0.243840286448743</v>
      </c>
      <c r="K123" s="295">
        <v>0.26094771438492981</v>
      </c>
      <c r="L123" s="295">
        <v>0.27405484114807521</v>
      </c>
      <c r="M123" s="295">
        <v>0.29667931518786123</v>
      </c>
      <c r="N123" s="295">
        <v>0.2870486249542476</v>
      </c>
      <c r="O123" s="295">
        <v>0.23706291725016809</v>
      </c>
      <c r="P123" s="295">
        <v>0.2205552204629343</v>
      </c>
      <c r="Q123" s="295">
        <v>0.21467933141602641</v>
      </c>
      <c r="R123" s="295">
        <v>0.2352494865145833</v>
      </c>
      <c r="S123" s="295">
        <v>0.20064253783387809</v>
      </c>
      <c r="T123" s="295">
        <v>0.27300906830541732</v>
      </c>
      <c r="U123" s="295">
        <v>0.37097808760855339</v>
      </c>
      <c r="V123" s="295">
        <v>0.23359539885541519</v>
      </c>
      <c r="W123" s="295">
        <v>0.26346219342551852</v>
      </c>
      <c r="X123" s="295">
        <v>0.23116680889643071</v>
      </c>
      <c r="Y123" s="295">
        <v>0.38509092266129957</v>
      </c>
      <c r="DA123" s="122" t="s">
        <v>1687</v>
      </c>
    </row>
    <row r="124" spans="1:105" ht="12" customHeight="1" x14ac:dyDescent="0.25">
      <c r="A124" s="59" t="s">
        <v>32</v>
      </c>
      <c r="B124" s="295">
        <v>0.34752361004996168</v>
      </c>
      <c r="C124" s="295">
        <v>0.44102092233005158</v>
      </c>
      <c r="D124" s="295">
        <v>0.49613703306869739</v>
      </c>
      <c r="E124" s="295">
        <v>0.49942576701628111</v>
      </c>
      <c r="F124" s="295">
        <v>0.4975905902735428</v>
      </c>
      <c r="G124" s="295">
        <v>0.45059833518342951</v>
      </c>
      <c r="H124" s="295">
        <v>0.30831119654911648</v>
      </c>
      <c r="I124" s="295">
        <v>0.20258643440993351</v>
      </c>
      <c r="J124" s="295">
        <v>0.25440933083815398</v>
      </c>
      <c r="K124" s="295">
        <v>0.24207435507328501</v>
      </c>
      <c r="L124" s="295">
        <v>0.2387737573483118</v>
      </c>
      <c r="M124" s="295">
        <v>0.19629421469369551</v>
      </c>
      <c r="N124" s="295">
        <v>0.20354527424092661</v>
      </c>
      <c r="O124" s="295">
        <v>0.2004233026238906</v>
      </c>
      <c r="P124" s="295">
        <v>0.1088664727621699</v>
      </c>
      <c r="Q124" s="295">
        <v>4.3915648046443378E-2</v>
      </c>
      <c r="R124" s="295">
        <v>3.5561764056312041E-2</v>
      </c>
      <c r="S124" s="295">
        <v>3.8790354241559348E-2</v>
      </c>
      <c r="T124" s="295">
        <v>3.3536878979131268E-2</v>
      </c>
      <c r="U124" s="295">
        <v>2.0433396410777391E-2</v>
      </c>
      <c r="V124" s="295">
        <v>3.9569794570016997E-2</v>
      </c>
      <c r="W124" s="295">
        <v>4.2711833950921298E-2</v>
      </c>
      <c r="X124" s="295">
        <v>7.9942617970945609E-2</v>
      </c>
      <c r="Y124" s="295">
        <v>4.7979353825093198E-2</v>
      </c>
      <c r="DA124" s="122" t="s">
        <v>1688</v>
      </c>
    </row>
    <row r="125" spans="1:105" ht="12" customHeight="1" x14ac:dyDescent="0.25">
      <c r="A125" s="59" t="s">
        <v>35</v>
      </c>
      <c r="B125" s="295">
        <v>2.8339268673733131</v>
      </c>
      <c r="C125" s="295">
        <v>3.686735697364977</v>
      </c>
      <c r="D125" s="295">
        <v>4.0664356463802056</v>
      </c>
      <c r="E125" s="295">
        <v>4.4610318773173478</v>
      </c>
      <c r="F125" s="295">
        <v>4.8187690903793943</v>
      </c>
      <c r="G125" s="295">
        <v>4.8832290297239247</v>
      </c>
      <c r="H125" s="295">
        <v>5.0193550552659412</v>
      </c>
      <c r="I125" s="295">
        <v>4.6045654667975278</v>
      </c>
      <c r="J125" s="295">
        <v>4.7795390669970477</v>
      </c>
      <c r="K125" s="295">
        <v>5.8723406239439946</v>
      </c>
      <c r="L125" s="295">
        <v>6.387790921038766</v>
      </c>
      <c r="M125" s="295">
        <v>6.1127988905449229</v>
      </c>
      <c r="N125" s="295">
        <v>7.0700152475802733</v>
      </c>
      <c r="O125" s="295">
        <v>7.1342393654140066</v>
      </c>
      <c r="P125" s="295">
        <v>7.5226125005027047</v>
      </c>
      <c r="Q125" s="295">
        <v>7.3084659259666944</v>
      </c>
      <c r="R125" s="295">
        <v>8.9926085552401656</v>
      </c>
      <c r="S125" s="295">
        <v>9.3891268235200531</v>
      </c>
      <c r="T125" s="295">
        <v>9.1469663493306435</v>
      </c>
      <c r="U125" s="295">
        <v>11.52588112775233</v>
      </c>
      <c r="V125" s="295">
        <v>11.882126958878921</v>
      </c>
      <c r="W125" s="295">
        <v>13.27575385332206</v>
      </c>
      <c r="X125" s="295">
        <v>11.88990007922542</v>
      </c>
      <c r="Y125" s="295">
        <v>12.09440404254298</v>
      </c>
      <c r="DA125" s="122" t="s">
        <v>1689</v>
      </c>
    </row>
    <row r="126" spans="1:105" ht="12" customHeight="1" x14ac:dyDescent="0.25">
      <c r="A126" s="60" t="s">
        <v>1573</v>
      </c>
      <c r="B126" s="262">
        <v>3.2137589295133719</v>
      </c>
      <c r="C126" s="262">
        <v>3.2728487092403848</v>
      </c>
      <c r="D126" s="262">
        <v>3.2793010469618502</v>
      </c>
      <c r="E126" s="262">
        <v>3.2711421303600909</v>
      </c>
      <c r="F126" s="262">
        <v>3.628639596598989</v>
      </c>
      <c r="G126" s="262">
        <v>3.479247410727897</v>
      </c>
      <c r="H126" s="262">
        <v>3.6787994052171431</v>
      </c>
      <c r="I126" s="262">
        <v>3.8698658609030638</v>
      </c>
      <c r="J126" s="262">
        <v>4.1285716789830076</v>
      </c>
      <c r="K126" s="262">
        <v>4.5924441920061572</v>
      </c>
      <c r="L126" s="262">
        <v>4.923562388712738</v>
      </c>
      <c r="M126" s="262">
        <v>5.1718867209094572</v>
      </c>
      <c r="N126" s="262">
        <v>5.5223164178258539</v>
      </c>
      <c r="O126" s="262">
        <v>5.4017691498300131</v>
      </c>
      <c r="P126" s="262">
        <v>5.7310138400911681</v>
      </c>
      <c r="Q126" s="262">
        <v>5.802402330752451</v>
      </c>
      <c r="R126" s="262">
        <v>6.7377740194207876</v>
      </c>
      <c r="S126" s="262">
        <v>7.2966792860459142</v>
      </c>
      <c r="T126" s="262">
        <v>7.5184104393120466</v>
      </c>
      <c r="U126" s="262">
        <v>8.5233982264053285</v>
      </c>
      <c r="V126" s="262">
        <v>8.8051530974517149</v>
      </c>
      <c r="W126" s="262">
        <v>9.4261139729853376</v>
      </c>
      <c r="X126" s="262">
        <v>8.8955560402688505</v>
      </c>
      <c r="Y126" s="262">
        <v>7.9504182349416164</v>
      </c>
      <c r="DA126" s="72" t="s">
        <v>1690</v>
      </c>
    </row>
    <row r="127" spans="1:105" ht="12" customHeight="1" x14ac:dyDescent="0.25">
      <c r="A127" s="132" t="s">
        <v>1575</v>
      </c>
      <c r="B127" s="316">
        <v>9.6220242502616777</v>
      </c>
      <c r="C127" s="316">
        <v>9.7989396026406546</v>
      </c>
      <c r="D127" s="316">
        <v>9.8182579620411268</v>
      </c>
      <c r="E127" s="316">
        <v>9.79383008953425</v>
      </c>
      <c r="F127" s="316">
        <v>10.864180842345281</v>
      </c>
      <c r="G127" s="316">
        <v>10.41689924258044</v>
      </c>
      <c r="H127" s="316">
        <v>11.01435977782176</v>
      </c>
      <c r="I127" s="316">
        <v>11.58641453063418</v>
      </c>
      <c r="J127" s="316">
        <v>12.36098216618049</v>
      </c>
      <c r="K127" s="316">
        <v>13.74982080256645</v>
      </c>
      <c r="L127" s="316">
        <v>14.741191776025261</v>
      </c>
      <c r="M127" s="316">
        <v>15.484677145878029</v>
      </c>
      <c r="N127" s="316">
        <v>16.533866931327179</v>
      </c>
      <c r="O127" s="316">
        <v>16.17294728508152</v>
      </c>
      <c r="P127" s="316">
        <v>17.1587089627449</v>
      </c>
      <c r="Q127" s="316">
        <v>17.372446770526398</v>
      </c>
      <c r="R127" s="316">
        <v>20.17295834241887</v>
      </c>
      <c r="S127" s="316">
        <v>21.846325930659312</v>
      </c>
      <c r="T127" s="316">
        <v>22.510191074423609</v>
      </c>
      <c r="U127" s="316">
        <v>25.519133895188521</v>
      </c>
      <c r="V127" s="316">
        <v>26.362710610585829</v>
      </c>
      <c r="W127" s="316">
        <v>28.22187327147433</v>
      </c>
      <c r="X127" s="316">
        <v>26.633377865709789</v>
      </c>
      <c r="Y127" s="316">
        <v>23.803626449328739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0.99999999999999978</v>
      </c>
      <c r="C132" s="232">
        <f t="shared" si="6"/>
        <v>0.99999999999999978</v>
      </c>
      <c r="D132" s="232">
        <f t="shared" si="6"/>
        <v>0.99999999999999978</v>
      </c>
      <c r="E132" s="232">
        <f t="shared" si="6"/>
        <v>1</v>
      </c>
      <c r="F132" s="232">
        <f t="shared" si="6"/>
        <v>1.0000000000000002</v>
      </c>
      <c r="G132" s="232">
        <f t="shared" si="6"/>
        <v>0.99999999999999989</v>
      </c>
      <c r="H132" s="232">
        <f t="shared" si="6"/>
        <v>1</v>
      </c>
      <c r="I132" s="232">
        <f t="shared" si="6"/>
        <v>0.99999999999999978</v>
      </c>
      <c r="J132" s="232">
        <f t="shared" si="6"/>
        <v>1</v>
      </c>
      <c r="K132" s="232">
        <f t="shared" si="6"/>
        <v>1</v>
      </c>
      <c r="L132" s="232">
        <f t="shared" si="6"/>
        <v>1</v>
      </c>
      <c r="M132" s="232">
        <f t="shared" si="6"/>
        <v>1</v>
      </c>
      <c r="N132" s="232">
        <f t="shared" si="6"/>
        <v>1</v>
      </c>
      <c r="O132" s="232">
        <f t="shared" si="6"/>
        <v>1</v>
      </c>
      <c r="P132" s="232">
        <f t="shared" si="6"/>
        <v>0.99999999999999967</v>
      </c>
      <c r="Q132" s="232">
        <f t="shared" si="6"/>
        <v>1</v>
      </c>
      <c r="R132" s="232">
        <f t="shared" si="6"/>
        <v>0.99999999999999989</v>
      </c>
      <c r="S132" s="232">
        <f t="shared" si="6"/>
        <v>0.99999999999999978</v>
      </c>
      <c r="T132" s="232">
        <f t="shared" si="6"/>
        <v>1.0000000000000002</v>
      </c>
      <c r="U132" s="232">
        <f t="shared" si="6"/>
        <v>1</v>
      </c>
      <c r="V132" s="232">
        <f t="shared" si="6"/>
        <v>1.0000000000000002</v>
      </c>
      <c r="W132" s="232">
        <f t="shared" si="6"/>
        <v>1</v>
      </c>
      <c r="X132" s="232">
        <f t="shared" si="6"/>
        <v>1</v>
      </c>
      <c r="Y132" s="232">
        <f t="shared" si="6"/>
        <v>1.0000000000000002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4.024387072802442E-3</v>
      </c>
      <c r="C133" s="266">
        <f t="shared" si="7"/>
        <v>4.0158043511403056E-3</v>
      </c>
      <c r="D133" s="266">
        <f t="shared" si="7"/>
        <v>4.0159634931325921E-3</v>
      </c>
      <c r="E133" s="266">
        <f t="shared" si="7"/>
        <v>4.0299846917584443E-3</v>
      </c>
      <c r="F133" s="266">
        <f t="shared" si="7"/>
        <v>4.0250346820249984E-3</v>
      </c>
      <c r="G133" s="266">
        <f t="shared" si="7"/>
        <v>4.0383252020666591E-3</v>
      </c>
      <c r="H133" s="266">
        <f t="shared" si="7"/>
        <v>4.0259684586569262E-3</v>
      </c>
      <c r="I133" s="266">
        <f t="shared" si="7"/>
        <v>4.0227291647111189E-3</v>
      </c>
      <c r="J133" s="266">
        <f t="shared" si="7"/>
        <v>4.0191674815385709E-3</v>
      </c>
      <c r="K133" s="266">
        <f t="shared" si="7"/>
        <v>4.0247682750197671E-3</v>
      </c>
      <c r="L133" s="266">
        <f t="shared" si="7"/>
        <v>4.0227613998448514E-3</v>
      </c>
      <c r="M133" s="266">
        <f t="shared" si="7"/>
        <v>4.0198498985052214E-3</v>
      </c>
      <c r="N133" s="266">
        <f t="shared" si="7"/>
        <v>4.0200417054901813E-3</v>
      </c>
      <c r="O133" s="266">
        <f t="shared" si="7"/>
        <v>4.0251140099106146E-3</v>
      </c>
      <c r="P133" s="266">
        <f t="shared" si="7"/>
        <v>4.0259886698249319E-3</v>
      </c>
      <c r="Q133" s="266">
        <f t="shared" si="7"/>
        <v>4.0201180280829852E-3</v>
      </c>
      <c r="R133" s="266">
        <f t="shared" si="7"/>
        <v>4.0342552622769689E-3</v>
      </c>
      <c r="S133" s="266">
        <f t="shared" si="7"/>
        <v>4.0391136140854548E-3</v>
      </c>
      <c r="T133" s="266">
        <f t="shared" si="7"/>
        <v>4.0431825112418685E-3</v>
      </c>
      <c r="U133" s="266">
        <f t="shared" si="7"/>
        <v>4.0477612624470116E-3</v>
      </c>
      <c r="V133" s="266">
        <f t="shared" si="7"/>
        <v>4.0482467079891475E-3</v>
      </c>
      <c r="W133" s="266">
        <f t="shared" si="7"/>
        <v>4.0384293275916453E-3</v>
      </c>
      <c r="X133" s="266">
        <f t="shared" si="7"/>
        <v>4.0426723519580493E-3</v>
      </c>
      <c r="Y133" s="266">
        <f t="shared" si="7"/>
        <v>4.0624084190482709E-3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4.1682887842356224E-4</v>
      </c>
      <c r="C134" s="267">
        <f t="shared" si="8"/>
        <v>4.1593991665633356E-4</v>
      </c>
      <c r="D134" s="267">
        <f t="shared" si="8"/>
        <v>4.1595639990631822E-4</v>
      </c>
      <c r="E134" s="267">
        <f t="shared" si="8"/>
        <v>4.1740865596211993E-4</v>
      </c>
      <c r="F134" s="267">
        <f t="shared" si="8"/>
        <v>4.1689595502951784E-4</v>
      </c>
      <c r="G134" s="267">
        <f t="shared" si="8"/>
        <v>4.1827253050856928E-4</v>
      </c>
      <c r="H134" s="267">
        <f t="shared" si="8"/>
        <v>4.1699267163732495E-4</v>
      </c>
      <c r="I134" s="267">
        <f t="shared" si="8"/>
        <v>4.1665715936231552E-4</v>
      </c>
      <c r="J134" s="267">
        <f t="shared" si="8"/>
        <v>4.1628825538383226E-4</v>
      </c>
      <c r="K134" s="267">
        <f t="shared" si="8"/>
        <v>4.1686836172619352E-4</v>
      </c>
      <c r="L134" s="267">
        <f t="shared" si="8"/>
        <v>4.1666049814022033E-4</v>
      </c>
      <c r="M134" s="267">
        <f t="shared" si="8"/>
        <v>4.1635893722772048E-4</v>
      </c>
      <c r="N134" s="267">
        <f t="shared" si="8"/>
        <v>4.1637880377856873E-4</v>
      </c>
      <c r="O134" s="267">
        <f t="shared" si="8"/>
        <v>4.1690417147415671E-4</v>
      </c>
      <c r="P134" s="267">
        <f t="shared" si="8"/>
        <v>4.1699476502405416E-4</v>
      </c>
      <c r="Q134" s="267">
        <f t="shared" si="8"/>
        <v>4.1638670894777379E-4</v>
      </c>
      <c r="R134" s="267">
        <f t="shared" si="8"/>
        <v>4.1785098347367971E-4</v>
      </c>
      <c r="S134" s="267">
        <f t="shared" si="8"/>
        <v>4.1835419086866496E-4</v>
      </c>
      <c r="T134" s="267">
        <f t="shared" si="8"/>
        <v>4.1877562991203895E-4</v>
      </c>
      <c r="U134" s="267">
        <f t="shared" si="8"/>
        <v>4.1924987746698184E-4</v>
      </c>
      <c r="V134" s="267">
        <f t="shared" si="8"/>
        <v>4.1930015784936162E-4</v>
      </c>
      <c r="W134" s="267">
        <f t="shared" si="8"/>
        <v>4.1828331538711332E-4</v>
      </c>
      <c r="X134" s="267">
        <f t="shared" si="8"/>
        <v>4.1914465111279555E-4</v>
      </c>
      <c r="Y134" s="267">
        <f t="shared" si="8"/>
        <v>4.2076696758474392E-4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7.2301014555203576E-3</v>
      </c>
      <c r="C135" s="267">
        <f t="shared" si="9"/>
        <v>7.124797385027931E-3</v>
      </c>
      <c r="D135" s="267">
        <f t="shared" si="9"/>
        <v>7.1602637539952864E-3</v>
      </c>
      <c r="E135" s="267">
        <f t="shared" si="9"/>
        <v>7.0338750152061404E-3</v>
      </c>
      <c r="F135" s="267">
        <f t="shared" si="9"/>
        <v>7.2579511843441505E-3</v>
      </c>
      <c r="G135" s="267">
        <f t="shared" si="9"/>
        <v>7.3367045014167487E-3</v>
      </c>
      <c r="H135" s="267">
        <f t="shared" si="9"/>
        <v>7.8329950070487684E-3</v>
      </c>
      <c r="I135" s="267">
        <f t="shared" si="9"/>
        <v>7.8993669688797157E-3</v>
      </c>
      <c r="J135" s="267">
        <f t="shared" si="9"/>
        <v>8.4879593717011245E-3</v>
      </c>
      <c r="K135" s="267">
        <f t="shared" si="9"/>
        <v>8.9410558833065996E-3</v>
      </c>
      <c r="L135" s="267">
        <f t="shared" si="9"/>
        <v>8.6691877184384911E-3</v>
      </c>
      <c r="M135" s="267">
        <f t="shared" si="9"/>
        <v>8.9338115897987323E-3</v>
      </c>
      <c r="N135" s="267">
        <f t="shared" si="9"/>
        <v>8.8442569082367271E-3</v>
      </c>
      <c r="O135" s="267">
        <f t="shared" si="9"/>
        <v>8.9556289390590894E-3</v>
      </c>
      <c r="P135" s="267">
        <f t="shared" si="9"/>
        <v>8.9671866943266156E-3</v>
      </c>
      <c r="Q135" s="267">
        <f t="shared" si="9"/>
        <v>9.536825556992581E-3</v>
      </c>
      <c r="R135" s="267">
        <f t="shared" si="9"/>
        <v>9.3812413805268325E-3</v>
      </c>
      <c r="S135" s="267">
        <f t="shared" si="9"/>
        <v>9.5636981385659025E-3</v>
      </c>
      <c r="T135" s="267">
        <f t="shared" si="9"/>
        <v>9.8063288803134831E-3</v>
      </c>
      <c r="U135" s="267">
        <f t="shared" si="9"/>
        <v>9.2395145096144313E-3</v>
      </c>
      <c r="V135" s="267">
        <f t="shared" si="9"/>
        <v>9.4667044483419498E-3</v>
      </c>
      <c r="W135" s="267">
        <f t="shared" si="9"/>
        <v>9.5122106306939087E-3</v>
      </c>
      <c r="X135" s="267">
        <f t="shared" si="9"/>
        <v>1.0046949935394659E-2</v>
      </c>
      <c r="Y135" s="267">
        <f t="shared" si="9"/>
        <v>8.8922843244368943E-3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7.9364152758681569E-4</v>
      </c>
      <c r="C136" s="267">
        <f t="shared" si="10"/>
        <v>7.919489457830362E-4</v>
      </c>
      <c r="D136" s="267">
        <f t="shared" si="10"/>
        <v>7.919803298650287E-4</v>
      </c>
      <c r="E136" s="267">
        <f t="shared" si="10"/>
        <v>7.9474542310648715E-4</v>
      </c>
      <c r="F136" s="267">
        <f t="shared" si="10"/>
        <v>7.9376924133884089E-4</v>
      </c>
      <c r="G136" s="267">
        <f t="shared" si="10"/>
        <v>7.963902388814409E-4</v>
      </c>
      <c r="H136" s="267">
        <f t="shared" si="10"/>
        <v>7.9395338960767774E-4</v>
      </c>
      <c r="I136" s="267">
        <f t="shared" si="10"/>
        <v>7.9331457476483494E-4</v>
      </c>
      <c r="J136" s="267">
        <f t="shared" si="10"/>
        <v>7.9261218217120373E-4</v>
      </c>
      <c r="K136" s="267">
        <f t="shared" si="10"/>
        <v>7.937167037327989E-4</v>
      </c>
      <c r="L136" s="267">
        <f t="shared" si="10"/>
        <v>7.933209317927039E-4</v>
      </c>
      <c r="M136" s="267">
        <f t="shared" si="10"/>
        <v>7.9274676029057105E-4</v>
      </c>
      <c r="N136" s="267">
        <f t="shared" si="10"/>
        <v>7.9278458617207555E-4</v>
      </c>
      <c r="O136" s="267">
        <f t="shared" si="10"/>
        <v>7.9378488543648386E-4</v>
      </c>
      <c r="P136" s="267">
        <f t="shared" si="10"/>
        <v>7.9395737541271098E-4</v>
      </c>
      <c r="Q136" s="267">
        <f t="shared" si="10"/>
        <v>7.9279963760178372E-4</v>
      </c>
      <c r="R136" s="267">
        <f t="shared" si="10"/>
        <v>7.9558761399137862E-4</v>
      </c>
      <c r="S136" s="267">
        <f t="shared" si="10"/>
        <v>7.9654572007836495E-4</v>
      </c>
      <c r="T136" s="267">
        <f t="shared" si="10"/>
        <v>7.9734813935275158E-4</v>
      </c>
      <c r="U136" s="267">
        <f t="shared" si="10"/>
        <v>7.9825110594993821E-4</v>
      </c>
      <c r="V136" s="267">
        <f t="shared" si="10"/>
        <v>7.9834683971874594E-4</v>
      </c>
      <c r="W136" s="267">
        <f t="shared" si="10"/>
        <v>7.964107732731919E-4</v>
      </c>
      <c r="X136" s="267">
        <f t="shared" si="10"/>
        <v>7.9805075513740662E-4</v>
      </c>
      <c r="Y136" s="267">
        <f t="shared" si="10"/>
        <v>8.0113964314318864E-4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4.7412139975043085E-3</v>
      </c>
      <c r="C137" s="268">
        <f t="shared" si="11"/>
        <v>4.714773365085901E-3</v>
      </c>
      <c r="D137" s="268">
        <f t="shared" si="11"/>
        <v>4.732942322776529E-3</v>
      </c>
      <c r="E137" s="268">
        <f t="shared" si="11"/>
        <v>4.7010838364081311E-3</v>
      </c>
      <c r="F137" s="268">
        <f t="shared" si="11"/>
        <v>4.7153152150121603E-3</v>
      </c>
      <c r="G137" s="268">
        <f t="shared" si="11"/>
        <v>4.7115957833062912E-3</v>
      </c>
      <c r="H137" s="268">
        <f t="shared" si="11"/>
        <v>4.7634241584058237E-3</v>
      </c>
      <c r="I137" s="268">
        <f t="shared" si="11"/>
        <v>4.7929582657633548E-3</v>
      </c>
      <c r="J137" s="268">
        <f t="shared" si="11"/>
        <v>4.8607856236659083E-3</v>
      </c>
      <c r="K137" s="268">
        <f t="shared" si="11"/>
        <v>4.8852924819545365E-3</v>
      </c>
      <c r="L137" s="268">
        <f t="shared" si="11"/>
        <v>4.8157532438452633E-3</v>
      </c>
      <c r="M137" s="268">
        <f t="shared" si="11"/>
        <v>4.8741210195496886E-3</v>
      </c>
      <c r="N137" s="268">
        <f t="shared" si="11"/>
        <v>4.8252839584399338E-3</v>
      </c>
      <c r="O137" s="268">
        <f t="shared" si="11"/>
        <v>4.8381426891773759E-3</v>
      </c>
      <c r="P137" s="268">
        <f t="shared" si="11"/>
        <v>4.8163263224964541E-3</v>
      </c>
      <c r="Q137" s="268">
        <f t="shared" si="11"/>
        <v>4.9209643361884615E-3</v>
      </c>
      <c r="R137" s="268">
        <f t="shared" si="11"/>
        <v>4.8498986267537505E-3</v>
      </c>
      <c r="S137" s="268">
        <f t="shared" si="11"/>
        <v>4.8987755074120613E-3</v>
      </c>
      <c r="T137" s="268">
        <f t="shared" si="11"/>
        <v>4.9565169268380501E-3</v>
      </c>
      <c r="U137" s="268">
        <f t="shared" si="11"/>
        <v>4.7817076304697836E-3</v>
      </c>
      <c r="V137" s="268">
        <f t="shared" si="11"/>
        <v>4.8193717588919539E-3</v>
      </c>
      <c r="W137" s="268">
        <f t="shared" si="11"/>
        <v>4.8313681928623493E-3</v>
      </c>
      <c r="X137" s="268">
        <f t="shared" si="11"/>
        <v>4.954267622276189E-3</v>
      </c>
      <c r="Y137" s="268">
        <f t="shared" si="11"/>
        <v>4.629133975164291E-3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2.8175685281822082E-2</v>
      </c>
      <c r="C138" s="269">
        <f t="shared" si="12"/>
        <v>2.7765315611722352E-2</v>
      </c>
      <c r="D138" s="269">
        <f t="shared" si="12"/>
        <v>2.7903527953037455E-2</v>
      </c>
      <c r="E138" s="269">
        <f t="shared" si="12"/>
        <v>2.741099138917354E-2</v>
      </c>
      <c r="F138" s="269">
        <f t="shared" si="12"/>
        <v>2.8284215597662112E-2</v>
      </c>
      <c r="G138" s="269">
        <f t="shared" si="12"/>
        <v>2.8591117055461565E-2</v>
      </c>
      <c r="H138" s="269">
        <f t="shared" si="12"/>
        <v>3.0525159776863157E-2</v>
      </c>
      <c r="I138" s="269">
        <f t="shared" si="12"/>
        <v>3.0783811127690061E-2</v>
      </c>
      <c r="J138" s="269">
        <f t="shared" si="12"/>
        <v>3.3077554085958659E-2</v>
      </c>
      <c r="K138" s="269">
        <f t="shared" si="12"/>
        <v>3.4843269932662305E-2</v>
      </c>
      <c r="L138" s="269">
        <f t="shared" si="12"/>
        <v>3.3783800449613523E-2</v>
      </c>
      <c r="M138" s="269">
        <f t="shared" si="12"/>
        <v>3.4815038940991916E-2</v>
      </c>
      <c r="N138" s="269">
        <f t="shared" si="12"/>
        <v>3.4466044595791091E-2</v>
      </c>
      <c r="O138" s="269">
        <f t="shared" si="12"/>
        <v>3.4900061090435489E-2</v>
      </c>
      <c r="P138" s="269">
        <f t="shared" si="12"/>
        <v>3.49451016305974E-2</v>
      </c>
      <c r="Q138" s="269">
        <f t="shared" si="12"/>
        <v>3.7164982695546613E-2</v>
      </c>
      <c r="R138" s="269">
        <f t="shared" si="12"/>
        <v>3.6558671592182582E-2</v>
      </c>
      <c r="S138" s="269">
        <f t="shared" si="12"/>
        <v>3.7269705071266784E-2</v>
      </c>
      <c r="T138" s="269">
        <f t="shared" si="12"/>
        <v>3.8215236397657129E-2</v>
      </c>
      <c r="U138" s="269">
        <f t="shared" si="12"/>
        <v>3.6006362370054557E-2</v>
      </c>
      <c r="V138" s="269">
        <f t="shared" si="12"/>
        <v>3.6891720929981178E-2</v>
      </c>
      <c r="W138" s="269">
        <f t="shared" si="12"/>
        <v>3.7069058396158379E-2</v>
      </c>
      <c r="X138" s="269">
        <f t="shared" si="12"/>
        <v>3.9245838834481316E-2</v>
      </c>
      <c r="Y138" s="269">
        <f t="shared" si="12"/>
        <v>3.4653207303268964E-2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0.25948957164642478</v>
      </c>
      <c r="C139" s="269">
        <f t="shared" si="13"/>
        <v>0.26170011504017854</v>
      </c>
      <c r="D139" s="269">
        <f t="shared" si="13"/>
        <v>0.26471080759540605</v>
      </c>
      <c r="E139" s="269">
        <f t="shared" si="13"/>
        <v>0.26794585835035128</v>
      </c>
      <c r="F139" s="269">
        <f t="shared" si="13"/>
        <v>0.2665540763743427</v>
      </c>
      <c r="G139" s="269">
        <f t="shared" si="13"/>
        <v>0.2685465867885114</v>
      </c>
      <c r="H139" s="269">
        <f t="shared" si="13"/>
        <v>0.26512607650018627</v>
      </c>
      <c r="I139" s="269">
        <f t="shared" si="13"/>
        <v>0.26204283119903787</v>
      </c>
      <c r="J139" s="269">
        <f t="shared" si="13"/>
        <v>0.26114479896611487</v>
      </c>
      <c r="K139" s="269">
        <f t="shared" si="13"/>
        <v>0.26197949856659319</v>
      </c>
      <c r="L139" s="269">
        <f t="shared" si="13"/>
        <v>0.25980226741544449</v>
      </c>
      <c r="M139" s="269">
        <f t="shared" si="13"/>
        <v>0.25717495899194304</v>
      </c>
      <c r="N139" s="269">
        <f t="shared" si="13"/>
        <v>0.25750871664417657</v>
      </c>
      <c r="O139" s="269">
        <f t="shared" si="13"/>
        <v>0.25825937751785144</v>
      </c>
      <c r="P139" s="269">
        <f t="shared" si="13"/>
        <v>0.25622471563136551</v>
      </c>
      <c r="Q139" s="269">
        <f t="shared" si="13"/>
        <v>0.25468953525565485</v>
      </c>
      <c r="R139" s="269">
        <f t="shared" si="13"/>
        <v>0.25506034250085463</v>
      </c>
      <c r="S139" s="269">
        <f t="shared" si="13"/>
        <v>0.25466179888252505</v>
      </c>
      <c r="T139" s="269">
        <f t="shared" si="13"/>
        <v>0.25302399391557912</v>
      </c>
      <c r="U139" s="269">
        <f t="shared" si="13"/>
        <v>0.25503523420143903</v>
      </c>
      <c r="V139" s="269">
        <f t="shared" si="13"/>
        <v>0.25399698626186257</v>
      </c>
      <c r="W139" s="269">
        <f t="shared" si="13"/>
        <v>0.25512701466650672</v>
      </c>
      <c r="X139" s="269">
        <f t="shared" si="13"/>
        <v>0.25379467173474834</v>
      </c>
      <c r="Y139" s="269">
        <f t="shared" si="13"/>
        <v>0.25781674804583654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0.62259573834507476</v>
      </c>
      <c r="C140" s="269">
        <f t="shared" si="14"/>
        <v>0.61498635166035998</v>
      </c>
      <c r="D140" s="269">
        <f t="shared" si="14"/>
        <v>0.61437741633191789</v>
      </c>
      <c r="E140" s="269">
        <f t="shared" si="14"/>
        <v>0.61339770541506278</v>
      </c>
      <c r="F140" s="269">
        <f t="shared" si="14"/>
        <v>0.6113072858042764</v>
      </c>
      <c r="G140" s="269">
        <f t="shared" si="14"/>
        <v>0.61125967946542936</v>
      </c>
      <c r="H140" s="269">
        <f t="shared" si="14"/>
        <v>0.60952685092585412</v>
      </c>
      <c r="I140" s="269">
        <f t="shared" si="14"/>
        <v>0.61367266969610856</v>
      </c>
      <c r="J140" s="269">
        <f t="shared" si="14"/>
        <v>0.6087513663553088</v>
      </c>
      <c r="K140" s="269">
        <f t="shared" si="14"/>
        <v>0.60463725462633999</v>
      </c>
      <c r="L140" s="269">
        <f t="shared" si="14"/>
        <v>0.60402568856472016</v>
      </c>
      <c r="M140" s="269">
        <f t="shared" si="14"/>
        <v>0.60438587278034317</v>
      </c>
      <c r="N140" s="269">
        <f t="shared" si="14"/>
        <v>0.60301239375470517</v>
      </c>
      <c r="O140" s="269">
        <f t="shared" si="14"/>
        <v>0.6043435192442651</v>
      </c>
      <c r="P140" s="269">
        <f t="shared" si="14"/>
        <v>0.60301701491719228</v>
      </c>
      <c r="Q140" s="269">
        <f t="shared" si="14"/>
        <v>0.59870680612022042</v>
      </c>
      <c r="R140" s="269">
        <f t="shared" si="14"/>
        <v>0.60181856671469225</v>
      </c>
      <c r="S140" s="269">
        <f t="shared" si="14"/>
        <v>0.60250989057619597</v>
      </c>
      <c r="T140" s="269">
        <f t="shared" si="14"/>
        <v>0.6025742993961356</v>
      </c>
      <c r="U140" s="269">
        <f t="shared" si="14"/>
        <v>0.60548699069107637</v>
      </c>
      <c r="V140" s="269">
        <f t="shared" si="14"/>
        <v>0.60465480376670611</v>
      </c>
      <c r="W140" s="269">
        <f t="shared" si="14"/>
        <v>0.60157312789570583</v>
      </c>
      <c r="X140" s="269">
        <f t="shared" si="14"/>
        <v>0.60069800339936608</v>
      </c>
      <c r="Y140" s="269">
        <f t="shared" si="14"/>
        <v>0.61014132811760358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7.2532831794840658E-2</v>
      </c>
      <c r="C141" s="269">
        <f t="shared" si="15"/>
        <v>7.8484953724045445E-2</v>
      </c>
      <c r="D141" s="269">
        <f t="shared" si="15"/>
        <v>7.5891141819962676E-2</v>
      </c>
      <c r="E141" s="269">
        <f t="shared" si="15"/>
        <v>7.4268347222971043E-2</v>
      </c>
      <c r="F141" s="269">
        <f t="shared" si="15"/>
        <v>7.6645455945969374E-2</v>
      </c>
      <c r="G141" s="269">
        <f t="shared" si="15"/>
        <v>7.4301328434417863E-2</v>
      </c>
      <c r="H141" s="269">
        <f t="shared" si="15"/>
        <v>7.6988579111740035E-2</v>
      </c>
      <c r="I141" s="269">
        <f t="shared" si="15"/>
        <v>7.5575661843681988E-2</v>
      </c>
      <c r="J141" s="269">
        <f t="shared" si="15"/>
        <v>7.8449467678157067E-2</v>
      </c>
      <c r="K141" s="269">
        <f t="shared" si="15"/>
        <v>7.9478275168664542E-2</v>
      </c>
      <c r="L141" s="269">
        <f t="shared" si="15"/>
        <v>8.3670559778160333E-2</v>
      </c>
      <c r="M141" s="269">
        <f t="shared" si="15"/>
        <v>8.458724108134992E-2</v>
      </c>
      <c r="N141" s="269">
        <f t="shared" si="15"/>
        <v>8.6114099043209616E-2</v>
      </c>
      <c r="O141" s="269">
        <f t="shared" si="15"/>
        <v>8.3467467452390337E-2</v>
      </c>
      <c r="P141" s="269">
        <f t="shared" si="15"/>
        <v>8.679271399375979E-2</v>
      </c>
      <c r="Q141" s="269">
        <f t="shared" si="15"/>
        <v>8.9751581660764551E-2</v>
      </c>
      <c r="R141" s="269">
        <f t="shared" si="15"/>
        <v>8.7083585325247861E-2</v>
      </c>
      <c r="S141" s="269">
        <f t="shared" si="15"/>
        <v>8.5842118299001624E-2</v>
      </c>
      <c r="T141" s="269">
        <f t="shared" si="15"/>
        <v>8.6164318202970172E-2</v>
      </c>
      <c r="U141" s="269">
        <f t="shared" si="15"/>
        <v>8.4184928351481947E-2</v>
      </c>
      <c r="V141" s="269">
        <f t="shared" si="15"/>
        <v>8.4904519128659192E-2</v>
      </c>
      <c r="W141" s="269">
        <f t="shared" si="15"/>
        <v>8.6634096801820812E-2</v>
      </c>
      <c r="X141" s="269">
        <f t="shared" si="15"/>
        <v>8.6000400715525227E-2</v>
      </c>
      <c r="Y141" s="269">
        <f t="shared" si="15"/>
        <v>7.8582983203913798E-2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3.6110310477316096E-2</v>
      </c>
      <c r="C142" s="318">
        <f t="shared" si="16"/>
        <v>3.5584375578144881E-2</v>
      </c>
      <c r="D142" s="318">
        <f t="shared" si="16"/>
        <v>3.5761510242546639E-2</v>
      </c>
      <c r="E142" s="318">
        <f t="shared" si="16"/>
        <v>3.5130269225170895E-2</v>
      </c>
      <c r="F142" s="318">
        <f t="shared" si="16"/>
        <v>3.624940428681836E-2</v>
      </c>
      <c r="G142" s="318">
        <f t="shared" si="16"/>
        <v>3.6642733031664473E-2</v>
      </c>
      <c r="H142" s="318">
        <f t="shared" si="16"/>
        <v>3.9121426360598774E-2</v>
      </c>
      <c r="I142" s="318">
        <f t="shared" si="16"/>
        <v>3.9452917165181359E-2</v>
      </c>
      <c r="J142" s="318">
        <f t="shared" si="16"/>
        <v>4.2392606814244629E-2</v>
      </c>
      <c r="K142" s="318">
        <f t="shared" si="16"/>
        <v>4.4655570316336331E-2</v>
      </c>
      <c r="L142" s="318">
        <f t="shared" si="16"/>
        <v>4.3297740982587499E-2</v>
      </c>
      <c r="M142" s="318">
        <f t="shared" si="16"/>
        <v>4.4619389124500045E-2</v>
      </c>
      <c r="N142" s="318">
        <f t="shared" si="16"/>
        <v>4.4172113608963268E-2</v>
      </c>
      <c r="O142" s="318">
        <f t="shared" si="16"/>
        <v>4.472835457407643E-2</v>
      </c>
      <c r="P142" s="318">
        <f t="shared" si="16"/>
        <v>4.4786079093393161E-2</v>
      </c>
      <c r="Q142" s="318">
        <f t="shared" si="16"/>
        <v>4.7631106416641533E-2</v>
      </c>
      <c r="R142" s="318">
        <f t="shared" si="16"/>
        <v>4.6854050527163509E-2</v>
      </c>
      <c r="S142" s="318">
        <f t="shared" si="16"/>
        <v>4.7765319922483659E-2</v>
      </c>
      <c r="T142" s="318">
        <f t="shared" si="16"/>
        <v>4.8977124690334772E-2</v>
      </c>
      <c r="U142" s="318">
        <f t="shared" si="16"/>
        <v>4.6146204123747168E-2</v>
      </c>
      <c r="V142" s="318">
        <f t="shared" si="16"/>
        <v>4.7280890721887431E-2</v>
      </c>
      <c r="W142" s="318">
        <f t="shared" si="16"/>
        <v>4.7508168635409902E-2</v>
      </c>
      <c r="X142" s="318">
        <f t="shared" si="16"/>
        <v>5.029795765677942E-2</v>
      </c>
      <c r="Y142" s="318">
        <f t="shared" si="16"/>
        <v>4.4411983674560639E-2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3.6422521317524555E-2</v>
      </c>
      <c r="C143" s="326">
        <f t="shared" si="17"/>
        <v>4.2900578145900564E-2</v>
      </c>
      <c r="D143" s="326">
        <f t="shared" si="17"/>
        <v>4.0129631577416038E-2</v>
      </c>
      <c r="E143" s="326">
        <f t="shared" si="17"/>
        <v>3.9138077997800148E-2</v>
      </c>
      <c r="F143" s="326">
        <f t="shared" si="17"/>
        <v>4.0396051659151021E-2</v>
      </c>
      <c r="G143" s="326">
        <f t="shared" si="17"/>
        <v>3.7658595402753389E-2</v>
      </c>
      <c r="H143" s="326">
        <f t="shared" si="17"/>
        <v>3.7867152751141261E-2</v>
      </c>
      <c r="I143" s="326">
        <f t="shared" si="17"/>
        <v>3.6122744678500629E-2</v>
      </c>
      <c r="J143" s="326">
        <f t="shared" si="17"/>
        <v>3.6056860863912431E-2</v>
      </c>
      <c r="K143" s="326">
        <f t="shared" si="17"/>
        <v>3.4822704852328218E-2</v>
      </c>
      <c r="L143" s="326">
        <f t="shared" si="17"/>
        <v>4.0372818795572842E-2</v>
      </c>
      <c r="M143" s="326">
        <f t="shared" si="17"/>
        <v>3.9967851956849876E-2</v>
      </c>
      <c r="N143" s="326">
        <f t="shared" si="17"/>
        <v>4.1941985434246348E-2</v>
      </c>
      <c r="O143" s="326">
        <f t="shared" si="17"/>
        <v>3.87391128783139E-2</v>
      </c>
      <c r="P143" s="326">
        <f t="shared" si="17"/>
        <v>4.2006634900366623E-2</v>
      </c>
      <c r="Q143" s="326">
        <f t="shared" si="17"/>
        <v>4.2120475244123004E-2</v>
      </c>
      <c r="R143" s="326">
        <f t="shared" si="17"/>
        <v>4.0229534798084353E-2</v>
      </c>
      <c r="S143" s="326">
        <f t="shared" si="17"/>
        <v>3.8076798376517958E-2</v>
      </c>
      <c r="T143" s="326">
        <f t="shared" si="17"/>
        <v>3.71871935126354E-2</v>
      </c>
      <c r="U143" s="326">
        <f t="shared" si="17"/>
        <v>3.8038724227734778E-2</v>
      </c>
      <c r="V143" s="326">
        <f t="shared" si="17"/>
        <v>3.7623628406771761E-2</v>
      </c>
      <c r="W143" s="326">
        <f t="shared" si="17"/>
        <v>3.9125928166410917E-2</v>
      </c>
      <c r="X143" s="326">
        <f t="shared" si="17"/>
        <v>3.5702443058745807E-2</v>
      </c>
      <c r="Y143" s="326">
        <f t="shared" si="17"/>
        <v>3.4170999529353173E-2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1.0000000000000007</v>
      </c>
      <c r="C146" s="232">
        <f t="shared" si="18"/>
        <v>1</v>
      </c>
      <c r="D146" s="232">
        <f t="shared" si="18"/>
        <v>1</v>
      </c>
      <c r="E146" s="232">
        <f t="shared" si="18"/>
        <v>1</v>
      </c>
      <c r="F146" s="232">
        <f t="shared" si="18"/>
        <v>1</v>
      </c>
      <c r="G146" s="232">
        <f t="shared" si="18"/>
        <v>1</v>
      </c>
      <c r="H146" s="232">
        <f t="shared" si="18"/>
        <v>1.0000000000000002</v>
      </c>
      <c r="I146" s="232">
        <f t="shared" si="18"/>
        <v>1</v>
      </c>
      <c r="J146" s="232">
        <f t="shared" si="18"/>
        <v>1</v>
      </c>
      <c r="K146" s="232">
        <f t="shared" si="18"/>
        <v>0.99999999999999989</v>
      </c>
      <c r="L146" s="232">
        <f t="shared" si="18"/>
        <v>1.0000000000000002</v>
      </c>
      <c r="M146" s="232">
        <f t="shared" si="18"/>
        <v>0.99999999999999989</v>
      </c>
      <c r="N146" s="232">
        <f t="shared" si="18"/>
        <v>0.99999999999999989</v>
      </c>
      <c r="O146" s="232">
        <f t="shared" si="18"/>
        <v>1.0000000000000002</v>
      </c>
      <c r="P146" s="232">
        <f t="shared" si="18"/>
        <v>1.0000000000000004</v>
      </c>
      <c r="Q146" s="232">
        <f t="shared" si="18"/>
        <v>1</v>
      </c>
      <c r="R146" s="232">
        <f t="shared" si="18"/>
        <v>0.99999999999999989</v>
      </c>
      <c r="S146" s="232">
        <f t="shared" si="18"/>
        <v>0.99999999999999967</v>
      </c>
      <c r="T146" s="232">
        <f t="shared" si="18"/>
        <v>0.99999999999999989</v>
      </c>
      <c r="U146" s="232">
        <f t="shared" si="18"/>
        <v>0.99999999999999989</v>
      </c>
      <c r="V146" s="232">
        <f t="shared" si="18"/>
        <v>0.99999999999999978</v>
      </c>
      <c r="W146" s="232">
        <f t="shared" si="18"/>
        <v>1</v>
      </c>
      <c r="X146" s="232">
        <f t="shared" si="18"/>
        <v>1</v>
      </c>
      <c r="Y146" s="232">
        <f t="shared" si="18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6.3765997033316674E-3</v>
      </c>
      <c r="C147" s="266">
        <f t="shared" si="19"/>
        <v>6.383777818994899E-3</v>
      </c>
      <c r="D147" s="266">
        <f t="shared" si="19"/>
        <v>6.3887608007632546E-3</v>
      </c>
      <c r="E147" s="266">
        <f t="shared" si="19"/>
        <v>6.4129571545644727E-3</v>
      </c>
      <c r="F147" s="266">
        <f t="shared" si="19"/>
        <v>6.4081752547939901E-3</v>
      </c>
      <c r="G147" s="266">
        <f t="shared" si="19"/>
        <v>6.4239652713296014E-3</v>
      </c>
      <c r="H147" s="266">
        <f t="shared" si="19"/>
        <v>6.3947395485150415E-3</v>
      </c>
      <c r="I147" s="266">
        <f t="shared" si="19"/>
        <v>6.3793733201533264E-3</v>
      </c>
      <c r="J147" s="266">
        <f t="shared" si="19"/>
        <v>6.375127107736682E-3</v>
      </c>
      <c r="K147" s="266">
        <f t="shared" si="19"/>
        <v>6.3726749014523217E-3</v>
      </c>
      <c r="L147" s="266">
        <f t="shared" si="19"/>
        <v>6.3655494152072131E-3</v>
      </c>
      <c r="M147" s="266">
        <f t="shared" si="19"/>
        <v>6.3555468042059068E-3</v>
      </c>
      <c r="N147" s="266">
        <f t="shared" si="19"/>
        <v>6.3518530496546564E-3</v>
      </c>
      <c r="O147" s="266">
        <f t="shared" si="19"/>
        <v>6.3498544865266387E-3</v>
      </c>
      <c r="P147" s="266">
        <f t="shared" si="19"/>
        <v>6.3453431555232148E-3</v>
      </c>
      <c r="Q147" s="266">
        <f t="shared" si="19"/>
        <v>6.3361361304788638E-3</v>
      </c>
      <c r="R147" s="266">
        <f t="shared" si="19"/>
        <v>6.3349854469567975E-3</v>
      </c>
      <c r="S147" s="266">
        <f t="shared" si="19"/>
        <v>6.3353315294674513E-3</v>
      </c>
      <c r="T147" s="266">
        <f t="shared" si="19"/>
        <v>6.3299557876655187E-3</v>
      </c>
      <c r="U147" s="266">
        <f t="shared" si="19"/>
        <v>6.3311918108254822E-3</v>
      </c>
      <c r="V147" s="266">
        <f t="shared" si="19"/>
        <v>6.3232979630585403E-3</v>
      </c>
      <c r="W147" s="266">
        <f t="shared" si="19"/>
        <v>6.3253990110639109E-3</v>
      </c>
      <c r="X147" s="266">
        <f t="shared" si="19"/>
        <v>6.31834604696444E-3</v>
      </c>
      <c r="Y147" s="266">
        <f t="shared" si="19"/>
        <v>6.3241231985785044E-3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1.8533380929956328E-3</v>
      </c>
      <c r="C148" s="267">
        <f t="shared" si="20"/>
        <v>1.8554243891116702E-3</v>
      </c>
      <c r="D148" s="267">
        <f t="shared" si="20"/>
        <v>1.8568726766563905E-3</v>
      </c>
      <c r="E148" s="267">
        <f t="shared" si="20"/>
        <v>1.8639052686799996E-3</v>
      </c>
      <c r="F148" s="267">
        <f t="shared" si="20"/>
        <v>1.8625154249680149E-3</v>
      </c>
      <c r="G148" s="267">
        <f t="shared" si="20"/>
        <v>1.8671047422367758E-3</v>
      </c>
      <c r="H148" s="267">
        <f t="shared" si="20"/>
        <v>1.858610380365628E-3</v>
      </c>
      <c r="I148" s="267">
        <f t="shared" si="20"/>
        <v>1.8541442357598186E-3</v>
      </c>
      <c r="J148" s="267">
        <f t="shared" si="20"/>
        <v>1.8529100878457504E-3</v>
      </c>
      <c r="K148" s="267">
        <f t="shared" si="20"/>
        <v>1.8521973620153494E-3</v>
      </c>
      <c r="L148" s="267">
        <f t="shared" si="20"/>
        <v>1.8501263624695762E-3</v>
      </c>
      <c r="M148" s="267">
        <f t="shared" si="20"/>
        <v>1.8472191359130074E-3</v>
      </c>
      <c r="N148" s="267">
        <f t="shared" si="20"/>
        <v>1.8461455580918325E-3</v>
      </c>
      <c r="O148" s="267">
        <f t="shared" si="20"/>
        <v>1.8455646821785336E-3</v>
      </c>
      <c r="P148" s="267">
        <f t="shared" si="20"/>
        <v>1.8442534784041474E-3</v>
      </c>
      <c r="Q148" s="267">
        <f t="shared" si="20"/>
        <v>1.8415774863344331E-3</v>
      </c>
      <c r="R148" s="267">
        <f t="shared" si="20"/>
        <v>1.8412430438880432E-3</v>
      </c>
      <c r="S148" s="267">
        <f t="shared" si="20"/>
        <v>1.8413436316511397E-3</v>
      </c>
      <c r="T148" s="267">
        <f t="shared" si="20"/>
        <v>1.8397811896721605E-3</v>
      </c>
      <c r="U148" s="267">
        <f t="shared" si="20"/>
        <v>1.8401404358084647E-3</v>
      </c>
      <c r="V148" s="267">
        <f t="shared" si="20"/>
        <v>1.8378461144699103E-3</v>
      </c>
      <c r="W148" s="267">
        <f t="shared" si="20"/>
        <v>1.838456777281553E-3</v>
      </c>
      <c r="X148" s="267">
        <f t="shared" si="20"/>
        <v>1.8364068560630007E-3</v>
      </c>
      <c r="Y148" s="267">
        <f t="shared" si="20"/>
        <v>1.8380859665064167E-3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9.542494314355254E-3</v>
      </c>
      <c r="C149" s="267">
        <f t="shared" si="21"/>
        <v>9.4107529196356936E-3</v>
      </c>
      <c r="D149" s="267">
        <f t="shared" si="21"/>
        <v>9.4754452935119655E-3</v>
      </c>
      <c r="E149" s="267">
        <f t="shared" si="21"/>
        <v>9.3476684736242214E-3</v>
      </c>
      <c r="F149" s="267">
        <f t="shared" si="21"/>
        <v>9.6197456427057522E-3</v>
      </c>
      <c r="G149" s="267">
        <f t="shared" si="21"/>
        <v>9.7475343968627774E-3</v>
      </c>
      <c r="H149" s="267">
        <f t="shared" si="21"/>
        <v>1.0346102085563727E-2</v>
      </c>
      <c r="I149" s="267">
        <f t="shared" si="21"/>
        <v>1.04084137055914E-2</v>
      </c>
      <c r="J149" s="267">
        <f t="shared" si="21"/>
        <v>1.11422211546912E-2</v>
      </c>
      <c r="K149" s="267">
        <f t="shared" si="21"/>
        <v>1.1723995606882863E-2</v>
      </c>
      <c r="L149" s="267">
        <f t="shared" si="21"/>
        <v>1.1361684073996115E-2</v>
      </c>
      <c r="M149" s="267">
        <f t="shared" si="21"/>
        <v>1.1667770775573138E-2</v>
      </c>
      <c r="N149" s="267">
        <f t="shared" si="21"/>
        <v>1.1563024583973895E-2</v>
      </c>
      <c r="O149" s="267">
        <f t="shared" si="21"/>
        <v>1.1716317179055337E-2</v>
      </c>
      <c r="P149" s="267">
        <f t="shared" si="21"/>
        <v>1.1715307800961599E-2</v>
      </c>
      <c r="Q149" s="267">
        <f t="shared" si="21"/>
        <v>1.2409479165659643E-2</v>
      </c>
      <c r="R149" s="267">
        <f t="shared" si="21"/>
        <v>1.2242992032381828E-2</v>
      </c>
      <c r="S149" s="267">
        <f t="shared" si="21"/>
        <v>1.2476247213276441E-2</v>
      </c>
      <c r="T149" s="267">
        <f t="shared" si="21"/>
        <v>1.2771041445278644E-2</v>
      </c>
      <c r="U149" s="267">
        <f t="shared" si="21"/>
        <v>1.2096391671219574E-2</v>
      </c>
      <c r="V149" s="267">
        <f t="shared" si="21"/>
        <v>1.23786625238968E-2</v>
      </c>
      <c r="W149" s="267">
        <f t="shared" si="21"/>
        <v>1.2421900217828213E-2</v>
      </c>
      <c r="X149" s="267">
        <f t="shared" si="21"/>
        <v>1.3132849241126492E-2</v>
      </c>
      <c r="Y149" s="267">
        <f t="shared" si="21"/>
        <v>1.1720357281791084E-2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5.201045801610191E-3</v>
      </c>
      <c r="C150" s="267">
        <f t="shared" si="22"/>
        <v>5.2069006004168659E-3</v>
      </c>
      <c r="D150" s="267">
        <f t="shared" si="22"/>
        <v>5.2109649478138459E-3</v>
      </c>
      <c r="E150" s="267">
        <f t="shared" si="22"/>
        <v>5.2307005985065425E-3</v>
      </c>
      <c r="F150" s="267">
        <f t="shared" si="22"/>
        <v>5.2268002627661641E-3</v>
      </c>
      <c r="G150" s="267">
        <f t="shared" si="22"/>
        <v>5.2396793210465467E-3</v>
      </c>
      <c r="H150" s="267">
        <f t="shared" si="22"/>
        <v>5.2158414874023474E-3</v>
      </c>
      <c r="I150" s="267">
        <f t="shared" si="22"/>
        <v>5.2033080901019765E-3</v>
      </c>
      <c r="J150" s="267">
        <f t="shared" si="22"/>
        <v>5.1998446854208255E-3</v>
      </c>
      <c r="K150" s="267">
        <f t="shared" si="22"/>
        <v>5.1978445540352388E-3</v>
      </c>
      <c r="L150" s="267">
        <f t="shared" si="22"/>
        <v>5.1920326821844505E-3</v>
      </c>
      <c r="M150" s="267">
        <f t="shared" si="22"/>
        <v>5.1838740960454587E-3</v>
      </c>
      <c r="N150" s="267">
        <f t="shared" si="22"/>
        <v>5.1808613012183169E-3</v>
      </c>
      <c r="O150" s="267">
        <f t="shared" si="22"/>
        <v>5.179231181899272E-3</v>
      </c>
      <c r="P150" s="267">
        <f t="shared" si="22"/>
        <v>5.1755515343964191E-3</v>
      </c>
      <c r="Q150" s="267">
        <f t="shared" si="22"/>
        <v>5.1680418644813987E-3</v>
      </c>
      <c r="R150" s="267">
        <f t="shared" si="22"/>
        <v>5.1671033144735784E-3</v>
      </c>
      <c r="S150" s="267">
        <f t="shared" si="22"/>
        <v>5.1673855951674917E-3</v>
      </c>
      <c r="T150" s="267">
        <f t="shared" si="22"/>
        <v>5.1630008947581383E-3</v>
      </c>
      <c r="U150" s="267">
        <f t="shared" si="22"/>
        <v>5.1640090516702703E-3</v>
      </c>
      <c r="V150" s="267">
        <f t="shared" si="22"/>
        <v>5.1575704690875589E-3</v>
      </c>
      <c r="W150" s="267">
        <f t="shared" si="22"/>
        <v>5.1592841797508731E-3</v>
      </c>
      <c r="X150" s="267">
        <f t="shared" si="22"/>
        <v>5.1535314602726119E-3</v>
      </c>
      <c r="Y150" s="267">
        <f t="shared" si="22"/>
        <v>5.1582435688485792E-3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1.0155210414401568E-2</v>
      </c>
      <c r="C151" s="268">
        <f t="shared" si="23"/>
        <v>1.0106354415706929E-2</v>
      </c>
      <c r="D151" s="268">
        <f t="shared" si="23"/>
        <v>1.0164445006916212E-2</v>
      </c>
      <c r="E151" s="268">
        <f t="shared" si="23"/>
        <v>1.0138845390704065E-2</v>
      </c>
      <c r="F151" s="268">
        <f t="shared" si="23"/>
        <v>1.0142432508729024E-2</v>
      </c>
      <c r="G151" s="268">
        <f t="shared" si="23"/>
        <v>1.0158828378232947E-2</v>
      </c>
      <c r="H151" s="268">
        <f t="shared" si="23"/>
        <v>1.0210570648580556E-2</v>
      </c>
      <c r="I151" s="268">
        <f t="shared" si="23"/>
        <v>1.0248911754877611E-2</v>
      </c>
      <c r="J151" s="268">
        <f t="shared" si="23"/>
        <v>1.035515967282946E-2</v>
      </c>
      <c r="K151" s="268">
        <f t="shared" si="23"/>
        <v>1.0395832126474054E-2</v>
      </c>
      <c r="L151" s="268">
        <f t="shared" si="23"/>
        <v>1.0242603895551823E-2</v>
      </c>
      <c r="M151" s="268">
        <f t="shared" si="23"/>
        <v>1.033068828436475E-2</v>
      </c>
      <c r="N151" s="268">
        <f t="shared" si="23"/>
        <v>1.0237992932686121E-2</v>
      </c>
      <c r="O151" s="268">
        <f t="shared" si="23"/>
        <v>1.0272012800885282E-2</v>
      </c>
      <c r="P151" s="268">
        <f t="shared" si="23"/>
        <v>1.021163412609569E-2</v>
      </c>
      <c r="Q151" s="268">
        <f t="shared" si="23"/>
        <v>1.039158473131545E-2</v>
      </c>
      <c r="R151" s="268">
        <f t="shared" si="23"/>
        <v>1.0271686772254868E-2</v>
      </c>
      <c r="S151" s="268">
        <f t="shared" si="23"/>
        <v>1.0371163946535807E-2</v>
      </c>
      <c r="T151" s="268">
        <f t="shared" si="23"/>
        <v>1.0475585449204997E-2</v>
      </c>
      <c r="U151" s="268">
        <f t="shared" si="23"/>
        <v>1.0159481811927912E-2</v>
      </c>
      <c r="V151" s="268">
        <f t="shared" si="23"/>
        <v>1.022697473260702E-2</v>
      </c>
      <c r="W151" s="268">
        <f t="shared" si="23"/>
        <v>1.0239024068652312E-2</v>
      </c>
      <c r="X151" s="268">
        <f t="shared" si="23"/>
        <v>1.0476346020333141E-2</v>
      </c>
      <c r="Y151" s="268">
        <f t="shared" si="23"/>
        <v>9.9016851039698418E-3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3.4559991207054191E-2</v>
      </c>
      <c r="C152" s="269">
        <f t="shared" si="24"/>
        <v>3.4082864232373805E-2</v>
      </c>
      <c r="D152" s="269">
        <f t="shared" si="24"/>
        <v>3.4317160193018434E-2</v>
      </c>
      <c r="E152" s="269">
        <f t="shared" si="24"/>
        <v>3.3854391693891046E-2</v>
      </c>
      <c r="F152" s="269">
        <f t="shared" si="24"/>
        <v>3.4839771853557695E-2</v>
      </c>
      <c r="G152" s="269">
        <f t="shared" si="24"/>
        <v>3.5302583574952535E-2</v>
      </c>
      <c r="H152" s="269">
        <f t="shared" si="24"/>
        <v>3.7470412381223041E-2</v>
      </c>
      <c r="I152" s="269">
        <f t="shared" si="24"/>
        <v>3.7696085980736115E-2</v>
      </c>
      <c r="J152" s="269">
        <f t="shared" si="24"/>
        <v>4.0353711770505694E-2</v>
      </c>
      <c r="K152" s="269">
        <f t="shared" si="24"/>
        <v>4.2460720618494811E-2</v>
      </c>
      <c r="L152" s="269">
        <f t="shared" si="24"/>
        <v>4.1148539235065146E-2</v>
      </c>
      <c r="M152" s="269">
        <f t="shared" si="24"/>
        <v>4.2257091503122041E-2</v>
      </c>
      <c r="N152" s="269">
        <f t="shared" si="24"/>
        <v>4.1877732884569141E-2</v>
      </c>
      <c r="O152" s="269">
        <f t="shared" si="24"/>
        <v>4.2432911705074357E-2</v>
      </c>
      <c r="P152" s="269">
        <f t="shared" si="24"/>
        <v>4.2429256046826611E-2</v>
      </c>
      <c r="Q152" s="269">
        <f t="shared" si="24"/>
        <v>4.4943332080811048E-2</v>
      </c>
      <c r="R152" s="269">
        <f t="shared" si="24"/>
        <v>4.4340366684906832E-2</v>
      </c>
      <c r="S152" s="269">
        <f t="shared" si="24"/>
        <v>4.5185145495892427E-2</v>
      </c>
      <c r="T152" s="269">
        <f t="shared" si="24"/>
        <v>4.6252799898427413E-2</v>
      </c>
      <c r="U152" s="269">
        <f t="shared" si="24"/>
        <v>4.3809425085591776E-2</v>
      </c>
      <c r="V152" s="269">
        <f t="shared" si="24"/>
        <v>4.4831723644560506E-2</v>
      </c>
      <c r="W152" s="269">
        <f t="shared" si="24"/>
        <v>4.4988317326763165E-2</v>
      </c>
      <c r="X152" s="269">
        <f t="shared" si="24"/>
        <v>4.7563156900614419E-2</v>
      </c>
      <c r="Y152" s="269">
        <f t="shared" si="24"/>
        <v>4.2447543719558549E-2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0.13480630465082888</v>
      </c>
      <c r="C153" s="269">
        <f t="shared" si="25"/>
        <v>0.14371210514924557</v>
      </c>
      <c r="D153" s="269">
        <f t="shared" si="25"/>
        <v>0.14157656926622186</v>
      </c>
      <c r="E153" s="269">
        <f t="shared" si="25"/>
        <v>0.14105466606105266</v>
      </c>
      <c r="F153" s="269">
        <f t="shared" si="25"/>
        <v>0.14205988836592853</v>
      </c>
      <c r="G153" s="269">
        <f t="shared" si="25"/>
        <v>0.13885478585511216</v>
      </c>
      <c r="H153" s="269">
        <f t="shared" si="25"/>
        <v>0.13790201304671948</v>
      </c>
      <c r="I153" s="269">
        <f t="shared" si="25"/>
        <v>0.13475175850756282</v>
      </c>
      <c r="J153" s="269">
        <f t="shared" si="25"/>
        <v>0.13388033461405036</v>
      </c>
      <c r="K153" s="269">
        <f t="shared" si="25"/>
        <v>0.13207275338863733</v>
      </c>
      <c r="L153" s="269">
        <f t="shared" si="25"/>
        <v>0.13808713107882611</v>
      </c>
      <c r="M153" s="269">
        <f t="shared" si="25"/>
        <v>0.13662478829851613</v>
      </c>
      <c r="N153" s="269">
        <f t="shared" si="25"/>
        <v>0.13890138888645667</v>
      </c>
      <c r="O153" s="269">
        <f t="shared" si="25"/>
        <v>0.1350962691603915</v>
      </c>
      <c r="P153" s="269">
        <f t="shared" si="25"/>
        <v>0.13805388222926543</v>
      </c>
      <c r="Q153" s="269">
        <f t="shared" si="25"/>
        <v>0.13714487098838576</v>
      </c>
      <c r="R153" s="269">
        <f t="shared" si="25"/>
        <v>0.1343946473520384</v>
      </c>
      <c r="S153" s="269">
        <f t="shared" si="25"/>
        <v>0.13124689731168143</v>
      </c>
      <c r="T153" s="269">
        <f t="shared" si="25"/>
        <v>0.12913436767073794</v>
      </c>
      <c r="U153" s="269">
        <f t="shared" si="25"/>
        <v>0.13085907037142352</v>
      </c>
      <c r="V153" s="269">
        <f t="shared" si="25"/>
        <v>0.12951075766894676</v>
      </c>
      <c r="W153" s="269">
        <f t="shared" si="25"/>
        <v>0.13246511324198285</v>
      </c>
      <c r="X153" s="269">
        <f t="shared" si="25"/>
        <v>0.12678085927716004</v>
      </c>
      <c r="Y153" s="269">
        <f t="shared" si="25"/>
        <v>0.12630609448645347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8.9604799322326123E-2</v>
      </c>
      <c r="C154" s="318">
        <f t="shared" si="26"/>
        <v>9.043131722211796E-2</v>
      </c>
      <c r="D154" s="318">
        <f t="shared" si="26"/>
        <v>9.1643591893286164E-2</v>
      </c>
      <c r="E154" s="318">
        <f t="shared" si="26"/>
        <v>9.2148892548866476E-2</v>
      </c>
      <c r="F154" s="318">
        <f t="shared" si="26"/>
        <v>9.1720554382216948E-2</v>
      </c>
      <c r="G154" s="318">
        <f t="shared" si="26"/>
        <v>9.1814074420644293E-2</v>
      </c>
      <c r="H154" s="318">
        <f t="shared" si="26"/>
        <v>9.0877405818222984E-2</v>
      </c>
      <c r="I154" s="318">
        <f t="shared" si="26"/>
        <v>9.0002757359460075E-2</v>
      </c>
      <c r="J154" s="318">
        <f t="shared" si="26"/>
        <v>8.9380142503956636E-2</v>
      </c>
      <c r="K154" s="318">
        <f t="shared" si="26"/>
        <v>8.9142886895583848E-2</v>
      </c>
      <c r="L154" s="318">
        <f t="shared" si="26"/>
        <v>8.8339324727399596E-2</v>
      </c>
      <c r="M154" s="318">
        <f t="shared" si="26"/>
        <v>8.7547784611437238E-2</v>
      </c>
      <c r="N154" s="318">
        <f t="shared" si="26"/>
        <v>8.7345180228727393E-2</v>
      </c>
      <c r="O154" s="318">
        <f t="shared" si="26"/>
        <v>8.7447043624149096E-2</v>
      </c>
      <c r="P154" s="318">
        <f t="shared" si="26"/>
        <v>8.6457253767548162E-2</v>
      </c>
      <c r="Q154" s="318">
        <f t="shared" si="26"/>
        <v>8.5615451598800157E-2</v>
      </c>
      <c r="R154" s="318">
        <f t="shared" si="26"/>
        <v>8.5034494012573639E-2</v>
      </c>
      <c r="S154" s="318">
        <f t="shared" si="26"/>
        <v>8.4546545875753304E-2</v>
      </c>
      <c r="T154" s="318">
        <f t="shared" si="26"/>
        <v>8.360145032932588E-2</v>
      </c>
      <c r="U154" s="318">
        <f t="shared" si="26"/>
        <v>8.4036992720841419E-2</v>
      </c>
      <c r="V154" s="318">
        <f t="shared" si="26"/>
        <v>8.3257276043930031E-2</v>
      </c>
      <c r="W154" s="318">
        <f t="shared" si="26"/>
        <v>8.4427470466180571E-2</v>
      </c>
      <c r="X154" s="318">
        <f t="shared" si="26"/>
        <v>8.2984456238577156E-2</v>
      </c>
      <c r="Y154" s="318">
        <f t="shared" si="26"/>
        <v>8.3961333708165595E-2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4.5201505328502749E-2</v>
      </c>
      <c r="C155" s="318">
        <f t="shared" si="27"/>
        <v>5.3280787927127621E-2</v>
      </c>
      <c r="D155" s="318">
        <f t="shared" si="27"/>
        <v>4.99329773729357E-2</v>
      </c>
      <c r="E155" s="318">
        <f t="shared" si="27"/>
        <v>4.8905773512186189E-2</v>
      </c>
      <c r="F155" s="318">
        <f t="shared" si="27"/>
        <v>5.0339333983711584E-2</v>
      </c>
      <c r="G155" s="318">
        <f t="shared" si="27"/>
        <v>4.7040711434467863E-2</v>
      </c>
      <c r="H155" s="318">
        <f t="shared" si="27"/>
        <v>4.7024607228496509E-2</v>
      </c>
      <c r="I155" s="318">
        <f t="shared" si="27"/>
        <v>4.4749001148102735E-2</v>
      </c>
      <c r="J155" s="318">
        <f t="shared" si="27"/>
        <v>4.450019211009372E-2</v>
      </c>
      <c r="K155" s="318">
        <f t="shared" si="27"/>
        <v>4.2929866493053505E-2</v>
      </c>
      <c r="L155" s="318">
        <f t="shared" si="27"/>
        <v>4.9747806351426532E-2</v>
      </c>
      <c r="M155" s="318">
        <f t="shared" si="27"/>
        <v>4.9077003687078902E-2</v>
      </c>
      <c r="N155" s="318">
        <f t="shared" si="27"/>
        <v>5.1556208657729294E-2</v>
      </c>
      <c r="O155" s="318">
        <f t="shared" si="27"/>
        <v>4.7649225536242408E-2</v>
      </c>
      <c r="P155" s="318">
        <f t="shared" si="27"/>
        <v>5.1596628461717274E-2</v>
      </c>
      <c r="Q155" s="318">
        <f t="shared" si="27"/>
        <v>5.1529419389585607E-2</v>
      </c>
      <c r="R155" s="318">
        <f t="shared" si="27"/>
        <v>4.9360153339464752E-2</v>
      </c>
      <c r="S155" s="318">
        <f t="shared" si="27"/>
        <v>4.6700351435928107E-2</v>
      </c>
      <c r="T155" s="318">
        <f t="shared" si="27"/>
        <v>4.5532917341412044E-2</v>
      </c>
      <c r="U155" s="318">
        <f t="shared" si="27"/>
        <v>4.6822077650582106E-2</v>
      </c>
      <c r="V155" s="318">
        <f t="shared" si="27"/>
        <v>4.6253481625016739E-2</v>
      </c>
      <c r="W155" s="318">
        <f t="shared" si="27"/>
        <v>4.8037642775802275E-2</v>
      </c>
      <c r="X155" s="318">
        <f t="shared" si="27"/>
        <v>4.3796403038582878E-2</v>
      </c>
      <c r="Y155" s="318">
        <f t="shared" si="27"/>
        <v>4.2344760778287881E-2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0.71226593850234277</v>
      </c>
      <c r="C157" s="269">
        <f t="shared" si="29"/>
        <v>0.70401543601911409</v>
      </c>
      <c r="D157" s="269">
        <f t="shared" si="29"/>
        <v>0.70486434615064153</v>
      </c>
      <c r="E157" s="269">
        <f t="shared" si="29"/>
        <v>0.70613091298232344</v>
      </c>
      <c r="F157" s="269">
        <f t="shared" si="29"/>
        <v>0.7031272170203956</v>
      </c>
      <c r="G157" s="269">
        <f t="shared" si="29"/>
        <v>0.70517473413926635</v>
      </c>
      <c r="H157" s="269">
        <f t="shared" si="29"/>
        <v>0.70172322927710595</v>
      </c>
      <c r="I157" s="269">
        <f t="shared" si="29"/>
        <v>0.70484639274798278</v>
      </c>
      <c r="J157" s="269">
        <f t="shared" si="29"/>
        <v>0.69991255726005763</v>
      </c>
      <c r="K157" s="269">
        <f t="shared" si="29"/>
        <v>0.69701465294515097</v>
      </c>
      <c r="L157" s="269">
        <f t="shared" si="29"/>
        <v>0.69461348601111916</v>
      </c>
      <c r="M157" s="269">
        <f t="shared" si="29"/>
        <v>0.69392791911498464</v>
      </c>
      <c r="N157" s="269">
        <f t="shared" si="29"/>
        <v>0.69273099465654286</v>
      </c>
      <c r="O157" s="269">
        <f t="shared" si="29"/>
        <v>0.69518307646296063</v>
      </c>
      <c r="P157" s="269">
        <f t="shared" si="29"/>
        <v>0.69286203457882423</v>
      </c>
      <c r="Q157" s="269">
        <f t="shared" si="29"/>
        <v>0.68835346198720782</v>
      </c>
      <c r="R157" s="269">
        <f t="shared" si="29"/>
        <v>0.69292844899022077</v>
      </c>
      <c r="S157" s="269">
        <f t="shared" si="29"/>
        <v>0.69432522142244513</v>
      </c>
      <c r="T157" s="269">
        <f t="shared" si="29"/>
        <v>0.69444362569749518</v>
      </c>
      <c r="U157" s="269">
        <f t="shared" si="29"/>
        <v>0.69835743318996246</v>
      </c>
      <c r="V157" s="269">
        <f t="shared" si="29"/>
        <v>0.69776396803336749</v>
      </c>
      <c r="W157" s="269">
        <f t="shared" si="29"/>
        <v>0.69377599147896407</v>
      </c>
      <c r="X157" s="269">
        <f t="shared" si="29"/>
        <v>0.69418136998325175</v>
      </c>
      <c r="Y157" s="269">
        <f t="shared" si="29"/>
        <v>0.70633075925711453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0.67515842154344352</v>
      </c>
      <c r="C158" s="318">
        <f t="shared" si="30"/>
        <v>0.66742021656626527</v>
      </c>
      <c r="D158" s="318">
        <f t="shared" si="30"/>
        <v>0.66801756004429058</v>
      </c>
      <c r="E158" s="318">
        <f t="shared" si="30"/>
        <v>0.66978100749803438</v>
      </c>
      <c r="F158" s="318">
        <f t="shared" si="30"/>
        <v>0.66571929590274814</v>
      </c>
      <c r="G158" s="318">
        <f t="shared" si="30"/>
        <v>0.66726988599124015</v>
      </c>
      <c r="H158" s="318">
        <f t="shared" si="30"/>
        <v>0.66149075483685282</v>
      </c>
      <c r="I158" s="318">
        <f t="shared" si="30"/>
        <v>0.66437160959674246</v>
      </c>
      <c r="J158" s="318">
        <f t="shared" si="30"/>
        <v>0.65658424635548396</v>
      </c>
      <c r="K158" s="318">
        <f t="shared" si="30"/>
        <v>0.6514240189372269</v>
      </c>
      <c r="L158" s="318">
        <f t="shared" si="30"/>
        <v>0.6504317584073388</v>
      </c>
      <c r="M158" s="318">
        <f t="shared" si="30"/>
        <v>0.64855592436558207</v>
      </c>
      <c r="N158" s="318">
        <f t="shared" si="30"/>
        <v>0.64776632224374397</v>
      </c>
      <c r="O158" s="318">
        <f t="shared" si="30"/>
        <v>0.64962230125101195</v>
      </c>
      <c r="P158" s="318">
        <f t="shared" si="30"/>
        <v>0.64730518449520125</v>
      </c>
      <c r="Q158" s="318">
        <f t="shared" si="30"/>
        <v>0.6400972154104515</v>
      </c>
      <c r="R158" s="318">
        <f t="shared" si="30"/>
        <v>0.64531961428692519</v>
      </c>
      <c r="S158" s="318">
        <f t="shared" si="30"/>
        <v>0.64580933660251738</v>
      </c>
      <c r="T158" s="318">
        <f t="shared" si="30"/>
        <v>0.64478138630788728</v>
      </c>
      <c r="U158" s="318">
        <f t="shared" si="30"/>
        <v>0.6513186774627503</v>
      </c>
      <c r="V158" s="318">
        <f t="shared" si="30"/>
        <v>0.64962755690205776</v>
      </c>
      <c r="W158" s="318">
        <f t="shared" si="30"/>
        <v>0.64547144365215625</v>
      </c>
      <c r="X158" s="318">
        <f t="shared" si="30"/>
        <v>0.64311218305162754</v>
      </c>
      <c r="Y158" s="318">
        <f t="shared" si="30"/>
        <v>0.66075427345883031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3.7107516958899259E-2</v>
      </c>
      <c r="C159" s="318">
        <f t="shared" si="31"/>
        <v>3.6595219452848778E-2</v>
      </c>
      <c r="D159" s="318">
        <f t="shared" si="31"/>
        <v>3.6846786106350907E-2</v>
      </c>
      <c r="E159" s="318">
        <f t="shared" si="31"/>
        <v>3.6349905484289048E-2</v>
      </c>
      <c r="F159" s="318">
        <f t="shared" si="31"/>
        <v>3.7407921117647486E-2</v>
      </c>
      <c r="G159" s="318">
        <f t="shared" si="31"/>
        <v>3.7904848148026221E-2</v>
      </c>
      <c r="H159" s="318">
        <f t="shared" si="31"/>
        <v>4.0232474440253199E-2</v>
      </c>
      <c r="I159" s="318">
        <f t="shared" si="31"/>
        <v>4.0474783151240291E-2</v>
      </c>
      <c r="J159" s="318">
        <f t="shared" si="31"/>
        <v>4.332831090457355E-2</v>
      </c>
      <c r="K159" s="318">
        <f t="shared" si="31"/>
        <v>4.5590634007924014E-2</v>
      </c>
      <c r="L159" s="318">
        <f t="shared" si="31"/>
        <v>4.4181727603780356E-2</v>
      </c>
      <c r="M159" s="318">
        <f t="shared" si="31"/>
        <v>4.5371994749402469E-2</v>
      </c>
      <c r="N159" s="318">
        <f t="shared" si="31"/>
        <v>4.4964672412798931E-2</v>
      </c>
      <c r="O159" s="318">
        <f t="shared" si="31"/>
        <v>4.5560775211948741E-2</v>
      </c>
      <c r="P159" s="318">
        <f t="shared" si="31"/>
        <v>4.5556850083623035E-2</v>
      </c>
      <c r="Q159" s="318">
        <f t="shared" si="31"/>
        <v>4.8256246576756305E-2</v>
      </c>
      <c r="R159" s="318">
        <f t="shared" si="31"/>
        <v>4.7608834703295591E-2</v>
      </c>
      <c r="S159" s="318">
        <f t="shared" si="31"/>
        <v>4.8515884819927795E-2</v>
      </c>
      <c r="T159" s="318">
        <f t="shared" si="31"/>
        <v>4.9662239389607871E-2</v>
      </c>
      <c r="U159" s="318">
        <f t="shared" si="31"/>
        <v>4.7038755727212209E-2</v>
      </c>
      <c r="V159" s="318">
        <f t="shared" si="31"/>
        <v>4.8136411131309856E-2</v>
      </c>
      <c r="W159" s="318">
        <f t="shared" si="31"/>
        <v>4.8304547826807792E-2</v>
      </c>
      <c r="X159" s="318">
        <f t="shared" si="31"/>
        <v>5.1069186931624141E-2</v>
      </c>
      <c r="Y159" s="318">
        <f t="shared" si="31"/>
        <v>4.5576485798284348E-2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8.5239077313080433E-2</v>
      </c>
      <c r="C160" s="269">
        <f t="shared" si="32"/>
        <v>8.5226384455400456E-2</v>
      </c>
      <c r="D160" s="269">
        <f t="shared" si="32"/>
        <v>8.6145435664456566E-2</v>
      </c>
      <c r="E160" s="269">
        <f t="shared" si="32"/>
        <v>8.5965952376653554E-2</v>
      </c>
      <c r="F160" s="269">
        <f t="shared" si="32"/>
        <v>8.6713453666155169E-2</v>
      </c>
      <c r="G160" s="269">
        <f t="shared" si="32"/>
        <v>8.7230784320960375E-2</v>
      </c>
      <c r="H160" s="269">
        <f t="shared" si="32"/>
        <v>8.8878481144524388E-2</v>
      </c>
      <c r="I160" s="269">
        <f t="shared" si="32"/>
        <v>8.8611611657234274E-2</v>
      </c>
      <c r="J160" s="269">
        <f t="shared" si="32"/>
        <v>9.0928133646862572E-2</v>
      </c>
      <c r="K160" s="269">
        <f t="shared" si="32"/>
        <v>9.290932849685711E-2</v>
      </c>
      <c r="L160" s="269">
        <f t="shared" si="32"/>
        <v>9.1138847245580537E-2</v>
      </c>
      <c r="M160" s="269">
        <f t="shared" si="32"/>
        <v>9.1805101987274845E-2</v>
      </c>
      <c r="N160" s="269">
        <f t="shared" si="32"/>
        <v>9.1310006146806372E-2</v>
      </c>
      <c r="O160" s="269">
        <f t="shared" si="32"/>
        <v>9.1924762341028435E-2</v>
      </c>
      <c r="P160" s="269">
        <f t="shared" si="32"/>
        <v>9.1362737049702825E-2</v>
      </c>
      <c r="Q160" s="269">
        <f t="shared" si="32"/>
        <v>9.3411515565325662E-2</v>
      </c>
      <c r="R160" s="269">
        <f t="shared" si="32"/>
        <v>9.2478526362878774E-2</v>
      </c>
      <c r="S160" s="269">
        <f t="shared" si="32"/>
        <v>9.3051263853882335E-2</v>
      </c>
      <c r="T160" s="269">
        <f t="shared" si="32"/>
        <v>9.3589841966759915E-2</v>
      </c>
      <c r="U160" s="269">
        <f t="shared" si="32"/>
        <v>9.1382856571570414E-2</v>
      </c>
      <c r="V160" s="269">
        <f t="shared" si="32"/>
        <v>9.1969198850005165E-2</v>
      </c>
      <c r="W160" s="269">
        <f t="shared" si="32"/>
        <v>9.2786513697713152E-2</v>
      </c>
      <c r="X160" s="269">
        <f t="shared" si="32"/>
        <v>9.4557134214214134E-2</v>
      </c>
      <c r="Y160" s="269">
        <f t="shared" si="32"/>
        <v>8.9973107417178733E-2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5.0547447925964453E-2</v>
      </c>
      <c r="C161" s="318">
        <f t="shared" si="33"/>
        <v>5.1013699408201697E-2</v>
      </c>
      <c r="D161" s="318">
        <f t="shared" si="33"/>
        <v>5.1697562228901879E-2</v>
      </c>
      <c r="E161" s="318">
        <f t="shared" si="33"/>
        <v>5.1982610114373093E-2</v>
      </c>
      <c r="F161" s="318">
        <f t="shared" si="33"/>
        <v>5.1740977954743625E-2</v>
      </c>
      <c r="G161" s="318">
        <f t="shared" si="33"/>
        <v>5.1793734049374575E-2</v>
      </c>
      <c r="H161" s="318">
        <f t="shared" si="33"/>
        <v>5.1265344858585117E-2</v>
      </c>
      <c r="I161" s="318">
        <f t="shared" si="33"/>
        <v>5.0771942186437984E-2</v>
      </c>
      <c r="J161" s="318">
        <f t="shared" si="33"/>
        <v>5.042071555321629E-2</v>
      </c>
      <c r="K161" s="318">
        <f t="shared" si="33"/>
        <v>5.0286876008905391E-2</v>
      </c>
      <c r="L161" s="318">
        <f t="shared" si="33"/>
        <v>4.9833574208569258E-2</v>
      </c>
      <c r="M161" s="318">
        <f t="shared" si="33"/>
        <v>4.9387054233126892E-2</v>
      </c>
      <c r="N161" s="318">
        <f t="shared" si="33"/>
        <v>4.9272761979117626E-2</v>
      </c>
      <c r="O161" s="318">
        <f t="shared" si="33"/>
        <v>4.9330224689983361E-2</v>
      </c>
      <c r="P161" s="318">
        <f t="shared" si="33"/>
        <v>4.8771868981220379E-2</v>
      </c>
      <c r="Q161" s="318">
        <f t="shared" si="33"/>
        <v>4.8296995407365366E-2</v>
      </c>
      <c r="R161" s="318">
        <f t="shared" si="33"/>
        <v>4.7969268281596734E-2</v>
      </c>
      <c r="S161" s="318">
        <f t="shared" si="33"/>
        <v>4.7694009219325186E-2</v>
      </c>
      <c r="T161" s="318">
        <f t="shared" si="33"/>
        <v>4.7160866259579735E-2</v>
      </c>
      <c r="U161" s="318">
        <f t="shared" si="33"/>
        <v>4.7406562433458616E-2</v>
      </c>
      <c r="V161" s="318">
        <f t="shared" si="33"/>
        <v>4.6966712242160133E-2</v>
      </c>
      <c r="W161" s="318">
        <f t="shared" si="33"/>
        <v>4.7626836946074606E-2</v>
      </c>
      <c r="X161" s="318">
        <f t="shared" si="33"/>
        <v>4.6812810386360648E-2</v>
      </c>
      <c r="Y161" s="318">
        <f t="shared" si="33"/>
        <v>4.7363882018656225E-2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3.4691629387115987E-2</v>
      </c>
      <c r="C162" s="326">
        <f t="shared" si="34"/>
        <v>3.4212685047198765E-2</v>
      </c>
      <c r="D162" s="326">
        <f t="shared" si="34"/>
        <v>3.444787343555468E-2</v>
      </c>
      <c r="E162" s="326">
        <f t="shared" si="34"/>
        <v>3.3983342262280468E-2</v>
      </c>
      <c r="F162" s="326">
        <f t="shared" si="34"/>
        <v>3.4972475711411544E-2</v>
      </c>
      <c r="G162" s="326">
        <f t="shared" si="34"/>
        <v>3.5437050271585793E-2</v>
      </c>
      <c r="H162" s="326">
        <f t="shared" si="34"/>
        <v>3.7613136285939264E-2</v>
      </c>
      <c r="I162" s="326">
        <f t="shared" si="34"/>
        <v>3.7839669470796283E-2</v>
      </c>
      <c r="J162" s="326">
        <f t="shared" si="34"/>
        <v>4.0507418093646289E-2</v>
      </c>
      <c r="K162" s="326">
        <f t="shared" si="34"/>
        <v>4.2622452487951726E-2</v>
      </c>
      <c r="L162" s="326">
        <f t="shared" si="34"/>
        <v>4.1305273037011266E-2</v>
      </c>
      <c r="M162" s="326">
        <f t="shared" si="34"/>
        <v>4.241804775414796E-2</v>
      </c>
      <c r="N162" s="326">
        <f t="shared" si="34"/>
        <v>4.2037244167688753E-2</v>
      </c>
      <c r="O162" s="326">
        <f t="shared" si="34"/>
        <v>4.2594537651045074E-2</v>
      </c>
      <c r="P162" s="326">
        <f t="shared" si="34"/>
        <v>4.2590868068482453E-2</v>
      </c>
      <c r="Q162" s="326">
        <f t="shared" si="34"/>
        <v>4.5114520157960303E-2</v>
      </c>
      <c r="R162" s="326">
        <f t="shared" si="34"/>
        <v>4.450925808128204E-2</v>
      </c>
      <c r="S162" s="326">
        <f t="shared" si="34"/>
        <v>4.535725463455715E-2</v>
      </c>
      <c r="T162" s="326">
        <f t="shared" si="34"/>
        <v>4.6428975707180173E-2</v>
      </c>
      <c r="U162" s="326">
        <f t="shared" si="34"/>
        <v>4.3976294138111792E-2</v>
      </c>
      <c r="V162" s="326">
        <f t="shared" si="34"/>
        <v>4.5002486607845039E-2</v>
      </c>
      <c r="W162" s="326">
        <f t="shared" si="34"/>
        <v>4.5159676751638539E-2</v>
      </c>
      <c r="X162" s="326">
        <f t="shared" si="34"/>
        <v>4.7744323827853485E-2</v>
      </c>
      <c r="Y162" s="326">
        <f t="shared" si="34"/>
        <v>4.2609225398522514E-2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0.99999999999999989</v>
      </c>
      <c r="C165" s="232">
        <f t="shared" si="35"/>
        <v>0.99999999999999989</v>
      </c>
      <c r="D165" s="232">
        <f t="shared" si="35"/>
        <v>0.99999999999999967</v>
      </c>
      <c r="E165" s="232">
        <f t="shared" si="35"/>
        <v>1.0000000000000004</v>
      </c>
      <c r="F165" s="232">
        <f t="shared" si="35"/>
        <v>1.0000000000000004</v>
      </c>
      <c r="G165" s="232">
        <f t="shared" si="35"/>
        <v>1</v>
      </c>
      <c r="H165" s="232">
        <f t="shared" si="35"/>
        <v>1.0000000000000004</v>
      </c>
      <c r="I165" s="232">
        <f t="shared" si="35"/>
        <v>1.0000000000000002</v>
      </c>
      <c r="J165" s="232">
        <f t="shared" si="35"/>
        <v>0.99999999999999978</v>
      </c>
      <c r="K165" s="232">
        <f t="shared" si="35"/>
        <v>1.0000000000000002</v>
      </c>
      <c r="L165" s="232">
        <f t="shared" si="35"/>
        <v>1.0000000000000002</v>
      </c>
      <c r="M165" s="232">
        <f t="shared" si="35"/>
        <v>0.99999999999999944</v>
      </c>
      <c r="N165" s="232">
        <f t="shared" si="35"/>
        <v>1.0000000000000002</v>
      </c>
      <c r="O165" s="232">
        <f t="shared" si="35"/>
        <v>0.99999999999999989</v>
      </c>
      <c r="P165" s="232">
        <f t="shared" si="35"/>
        <v>1.0000000000000004</v>
      </c>
      <c r="Q165" s="232">
        <f t="shared" si="35"/>
        <v>1</v>
      </c>
      <c r="R165" s="232">
        <f t="shared" si="35"/>
        <v>1.0000000000000004</v>
      </c>
      <c r="S165" s="232">
        <f t="shared" si="35"/>
        <v>1</v>
      </c>
      <c r="T165" s="232">
        <f t="shared" si="35"/>
        <v>0.99999999999999967</v>
      </c>
      <c r="U165" s="232">
        <f t="shared" si="35"/>
        <v>1</v>
      </c>
      <c r="V165" s="232">
        <f t="shared" si="35"/>
        <v>0.99999999999999978</v>
      </c>
      <c r="W165" s="232">
        <f t="shared" si="35"/>
        <v>1</v>
      </c>
      <c r="X165" s="232">
        <f t="shared" si="35"/>
        <v>0.99999999999999989</v>
      </c>
      <c r="Y165" s="232">
        <f t="shared" si="35"/>
        <v>1.0000000000000004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8.882462503914678E-3</v>
      </c>
      <c r="C166" s="266">
        <f t="shared" si="36"/>
        <v>8.7838745199384314E-3</v>
      </c>
      <c r="D166" s="266">
        <f t="shared" si="36"/>
        <v>8.7229545795530425E-3</v>
      </c>
      <c r="E166" s="266">
        <f t="shared" si="36"/>
        <v>8.6897373131642683E-3</v>
      </c>
      <c r="F166" s="266">
        <f t="shared" si="36"/>
        <v>8.6653952920045831E-3</v>
      </c>
      <c r="G166" s="266">
        <f t="shared" si="36"/>
        <v>8.6318399662777424E-3</v>
      </c>
      <c r="H166" s="266">
        <f t="shared" si="36"/>
        <v>8.5849289641783642E-3</v>
      </c>
      <c r="I166" s="266">
        <f t="shared" si="36"/>
        <v>8.6587078538547489E-3</v>
      </c>
      <c r="J166" s="266">
        <f t="shared" si="36"/>
        <v>8.5853118516287553E-3</v>
      </c>
      <c r="K166" s="266">
        <f t="shared" si="36"/>
        <v>8.459019194120742E-3</v>
      </c>
      <c r="L166" s="266">
        <f t="shared" si="36"/>
        <v>8.4775186538013116E-3</v>
      </c>
      <c r="M166" s="266">
        <f t="shared" si="36"/>
        <v>8.4982690326100476E-3</v>
      </c>
      <c r="N166" s="266">
        <f t="shared" si="36"/>
        <v>8.4562874591332417E-3</v>
      </c>
      <c r="O166" s="266">
        <f t="shared" si="36"/>
        <v>8.4207150460811116E-3</v>
      </c>
      <c r="P166" s="266">
        <f t="shared" si="36"/>
        <v>8.4134698774496735E-3</v>
      </c>
      <c r="Q166" s="266">
        <f t="shared" si="36"/>
        <v>8.3622163244216202E-3</v>
      </c>
      <c r="R166" s="266">
        <f t="shared" si="36"/>
        <v>8.3293076544959117E-3</v>
      </c>
      <c r="S166" s="266">
        <f t="shared" si="36"/>
        <v>8.3275269112572659E-3</v>
      </c>
      <c r="T166" s="266">
        <f t="shared" si="36"/>
        <v>8.3222743918773701E-3</v>
      </c>
      <c r="U166" s="266">
        <f t="shared" si="36"/>
        <v>8.2941835242244678E-3</v>
      </c>
      <c r="V166" s="266">
        <f t="shared" si="36"/>
        <v>8.283683746105882E-3</v>
      </c>
      <c r="W166" s="266">
        <f t="shared" si="36"/>
        <v>8.2624467524704329E-3</v>
      </c>
      <c r="X166" s="266">
        <f t="shared" si="36"/>
        <v>8.2091930937994041E-3</v>
      </c>
      <c r="Y166" s="266">
        <f t="shared" si="36"/>
        <v>8.2325017094722775E-3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2.5849535140494719E-3</v>
      </c>
      <c r="C167" s="267">
        <f t="shared" si="37"/>
        <v>2.5562626689701806E-3</v>
      </c>
      <c r="D167" s="267">
        <f t="shared" si="37"/>
        <v>2.5385338900526769E-3</v>
      </c>
      <c r="E167" s="267">
        <f t="shared" si="37"/>
        <v>2.5288670786880432E-3</v>
      </c>
      <c r="F167" s="267">
        <f t="shared" si="37"/>
        <v>2.5217831204829779E-3</v>
      </c>
      <c r="G167" s="267">
        <f t="shared" si="37"/>
        <v>2.5120179278785115E-3</v>
      </c>
      <c r="H167" s="267">
        <f t="shared" si="37"/>
        <v>2.4983659974964901E-3</v>
      </c>
      <c r="I167" s="267">
        <f t="shared" si="37"/>
        <v>2.519836957835198E-3</v>
      </c>
      <c r="J167" s="267">
        <f t="shared" si="37"/>
        <v>2.4984774245089786E-3</v>
      </c>
      <c r="K167" s="267">
        <f t="shared" si="37"/>
        <v>2.4617240299767643E-3</v>
      </c>
      <c r="L167" s="267">
        <f t="shared" si="37"/>
        <v>2.4671076995715687E-3</v>
      </c>
      <c r="M167" s="267">
        <f t="shared" si="37"/>
        <v>2.4731464263993887E-3</v>
      </c>
      <c r="N167" s="267">
        <f t="shared" si="37"/>
        <v>2.4609290468341639E-3</v>
      </c>
      <c r="O167" s="267">
        <f t="shared" si="37"/>
        <v>2.4505768461823966E-3</v>
      </c>
      <c r="P167" s="267">
        <f t="shared" si="37"/>
        <v>2.4484683741111141E-3</v>
      </c>
      <c r="Q167" s="267">
        <f t="shared" si="37"/>
        <v>2.4335526846895167E-3</v>
      </c>
      <c r="R167" s="267">
        <f t="shared" si="37"/>
        <v>2.4239756803475718E-3</v>
      </c>
      <c r="S167" s="267">
        <f t="shared" si="37"/>
        <v>2.4234574526049448E-3</v>
      </c>
      <c r="T167" s="267">
        <f t="shared" si="37"/>
        <v>2.4219288766697601E-3</v>
      </c>
      <c r="U167" s="267">
        <f t="shared" si="37"/>
        <v>2.4206760207705806E-3</v>
      </c>
      <c r="V167" s="267">
        <f t="shared" si="37"/>
        <v>2.4106983169739004E-3</v>
      </c>
      <c r="W167" s="267">
        <f t="shared" si="37"/>
        <v>2.4045179766345403E-3</v>
      </c>
      <c r="X167" s="267">
        <f t="shared" si="37"/>
        <v>2.3890202211352069E-3</v>
      </c>
      <c r="Y167" s="267">
        <f t="shared" si="37"/>
        <v>2.3958034400865585E-3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1.9673232416811594E-2</v>
      </c>
      <c r="C168" s="267">
        <f t="shared" si="38"/>
        <v>1.9348679413913803E-2</v>
      </c>
      <c r="D168" s="267">
        <f t="shared" si="38"/>
        <v>1.9260679463025624E-2</v>
      </c>
      <c r="E168" s="267">
        <f t="shared" si="38"/>
        <v>1.8992930224734698E-2</v>
      </c>
      <c r="F168" s="267">
        <f t="shared" si="38"/>
        <v>1.9468349763450715E-2</v>
      </c>
      <c r="G168" s="267">
        <f t="shared" si="38"/>
        <v>1.9645223958287713E-2</v>
      </c>
      <c r="H168" s="267">
        <f t="shared" si="38"/>
        <v>2.0669991557305346E-2</v>
      </c>
      <c r="I168" s="267">
        <f t="shared" si="38"/>
        <v>2.0897975486033771E-2</v>
      </c>
      <c r="J168" s="267">
        <f t="shared" si="38"/>
        <v>2.204346318633903E-2</v>
      </c>
      <c r="K168" s="267">
        <f t="shared" si="38"/>
        <v>2.2887876362307991E-2</v>
      </c>
      <c r="L168" s="267">
        <f t="shared" si="38"/>
        <v>2.2536030917018765E-2</v>
      </c>
      <c r="M168" s="267">
        <f t="shared" si="38"/>
        <v>2.3093095206111469E-2</v>
      </c>
      <c r="N168" s="267">
        <f t="shared" si="38"/>
        <v>2.2990514850786695E-2</v>
      </c>
      <c r="O168" s="267">
        <f t="shared" si="38"/>
        <v>2.3182931388853308E-2</v>
      </c>
      <c r="P168" s="267">
        <f t="shared" si="38"/>
        <v>2.3362480379862754E-2</v>
      </c>
      <c r="Q168" s="267">
        <f t="shared" si="38"/>
        <v>2.4450197393624168E-2</v>
      </c>
      <c r="R168" s="267">
        <f t="shared" si="38"/>
        <v>2.4343538025539051E-2</v>
      </c>
      <c r="S168" s="267">
        <f t="shared" si="38"/>
        <v>2.4744226808780474E-2</v>
      </c>
      <c r="T168" s="267">
        <f t="shared" si="38"/>
        <v>2.5312763732661357E-2</v>
      </c>
      <c r="U168" s="267">
        <f t="shared" si="38"/>
        <v>2.4220778420985665E-2</v>
      </c>
      <c r="V168" s="267">
        <f t="shared" si="38"/>
        <v>2.4813344829155745E-2</v>
      </c>
      <c r="W168" s="267">
        <f t="shared" si="38"/>
        <v>2.4702425824852669E-2</v>
      </c>
      <c r="X168" s="267">
        <f t="shared" si="38"/>
        <v>2.5910716079497364E-2</v>
      </c>
      <c r="Y168" s="267">
        <f t="shared" si="38"/>
        <v>2.3851641004280701E-2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7.8985199854809014E-3</v>
      </c>
      <c r="C169" s="267">
        <f t="shared" si="39"/>
        <v>7.8108529492934183E-3</v>
      </c>
      <c r="D169" s="267">
        <f t="shared" si="39"/>
        <v>7.7566813311823061E-3</v>
      </c>
      <c r="E169" s="267">
        <f t="shared" si="39"/>
        <v>7.7271436616093547E-3</v>
      </c>
      <c r="F169" s="267">
        <f t="shared" si="39"/>
        <v>7.7054980942307082E-3</v>
      </c>
      <c r="G169" s="267">
        <f t="shared" si="39"/>
        <v>7.6756598133760501E-3</v>
      </c>
      <c r="H169" s="267">
        <f t="shared" si="39"/>
        <v>7.6339453127567056E-3</v>
      </c>
      <c r="I169" s="267">
        <f t="shared" si="39"/>
        <v>7.6995514478075009E-3</v>
      </c>
      <c r="J169" s="267">
        <f t="shared" si="39"/>
        <v>7.634285786378486E-3</v>
      </c>
      <c r="K169" s="267">
        <f t="shared" si="39"/>
        <v>7.5219830236134474E-3</v>
      </c>
      <c r="L169" s="267">
        <f t="shared" si="39"/>
        <v>7.5384332311930697E-3</v>
      </c>
      <c r="M169" s="267">
        <f t="shared" si="39"/>
        <v>7.55688501544263E-3</v>
      </c>
      <c r="N169" s="267">
        <f t="shared" si="39"/>
        <v>7.5195538927970412E-3</v>
      </c>
      <c r="O169" s="267">
        <f t="shared" si="39"/>
        <v>7.4879219646802374E-3</v>
      </c>
      <c r="P169" s="267">
        <f t="shared" si="39"/>
        <v>7.4814793695993842E-3</v>
      </c>
      <c r="Q169" s="267">
        <f t="shared" si="39"/>
        <v>7.43590335813403E-3</v>
      </c>
      <c r="R169" s="267">
        <f t="shared" si="39"/>
        <v>7.4066401006770794E-3</v>
      </c>
      <c r="S169" s="267">
        <f t="shared" si="39"/>
        <v>7.4050566168117364E-3</v>
      </c>
      <c r="T169" s="267">
        <f t="shared" si="39"/>
        <v>7.4003859380131522E-3</v>
      </c>
      <c r="U169" s="267">
        <f t="shared" si="39"/>
        <v>7.3965577425331112E-3</v>
      </c>
      <c r="V169" s="267">
        <f t="shared" si="39"/>
        <v>7.3660701177387222E-3</v>
      </c>
      <c r="W169" s="267">
        <f t="shared" si="39"/>
        <v>7.3471856227479209E-3</v>
      </c>
      <c r="X169" s="267">
        <f t="shared" si="39"/>
        <v>7.2998310645803277E-3</v>
      </c>
      <c r="Y169" s="267">
        <f t="shared" si="39"/>
        <v>7.3205577005379776E-3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1.2274884036321314E-2</v>
      </c>
      <c r="C170" s="268">
        <f t="shared" si="40"/>
        <v>1.2182492167055799E-2</v>
      </c>
      <c r="D170" s="268">
        <f t="shared" si="40"/>
        <v>1.2113518432609049E-2</v>
      </c>
      <c r="E170" s="268">
        <f t="shared" si="40"/>
        <v>1.2077911159162586E-2</v>
      </c>
      <c r="F170" s="268">
        <f t="shared" si="40"/>
        <v>1.2034341637873328E-2</v>
      </c>
      <c r="G170" s="268">
        <f t="shared" si="40"/>
        <v>1.2003848070739542E-2</v>
      </c>
      <c r="H170" s="268">
        <f t="shared" si="40"/>
        <v>1.1959918310873102E-2</v>
      </c>
      <c r="I170" s="268">
        <f t="shared" si="40"/>
        <v>1.2064576513365751E-2</v>
      </c>
      <c r="J170" s="268">
        <f t="shared" si="40"/>
        <v>1.2011009508944438E-2</v>
      </c>
      <c r="K170" s="268">
        <f t="shared" si="40"/>
        <v>1.189881653678879E-2</v>
      </c>
      <c r="L170" s="268">
        <f t="shared" si="40"/>
        <v>1.1911316303941976E-2</v>
      </c>
      <c r="M170" s="268">
        <f t="shared" si="40"/>
        <v>1.1987763705352695E-2</v>
      </c>
      <c r="N170" s="268">
        <f t="shared" si="40"/>
        <v>1.1934568793558172E-2</v>
      </c>
      <c r="O170" s="268">
        <f t="shared" si="40"/>
        <v>1.1916464962834956E-2</v>
      </c>
      <c r="P170" s="268">
        <f t="shared" si="40"/>
        <v>1.193919789996147E-2</v>
      </c>
      <c r="Q170" s="268">
        <f t="shared" si="40"/>
        <v>1.2003979838050138E-2</v>
      </c>
      <c r="R170" s="268">
        <f t="shared" si="40"/>
        <v>1.1974366790709637E-2</v>
      </c>
      <c r="S170" s="268">
        <f t="shared" si="40"/>
        <v>1.2059576993766259E-2</v>
      </c>
      <c r="T170" s="268">
        <f t="shared" si="40"/>
        <v>1.2173240821498557E-2</v>
      </c>
      <c r="U170" s="268">
        <f t="shared" si="40"/>
        <v>1.1987079699678795E-2</v>
      </c>
      <c r="V170" s="268">
        <f t="shared" si="40"/>
        <v>1.2047563476204656E-2</v>
      </c>
      <c r="W170" s="268">
        <f t="shared" si="40"/>
        <v>1.1937813511436315E-2</v>
      </c>
      <c r="X170" s="268">
        <f t="shared" si="40"/>
        <v>1.2118390685957625E-2</v>
      </c>
      <c r="Y170" s="268">
        <f t="shared" si="40"/>
        <v>1.1814114690658668E-2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0.73900684191886623</v>
      </c>
      <c r="C171" s="269">
        <f t="shared" si="41"/>
        <v>0.74180915148939308</v>
      </c>
      <c r="D171" s="269">
        <f t="shared" si="41"/>
        <v>0.74267806144279946</v>
      </c>
      <c r="E171" s="269">
        <f t="shared" si="41"/>
        <v>0.74485590565570892</v>
      </c>
      <c r="F171" s="269">
        <f t="shared" si="41"/>
        <v>0.74125452166101657</v>
      </c>
      <c r="G171" s="269">
        <f t="shared" si="41"/>
        <v>0.73997700967177737</v>
      </c>
      <c r="H171" s="269">
        <f t="shared" si="41"/>
        <v>0.73215703293145418</v>
      </c>
      <c r="I171" s="269">
        <f t="shared" si="41"/>
        <v>0.73014284040042621</v>
      </c>
      <c r="J171" s="269">
        <f t="shared" si="41"/>
        <v>0.72144783917975075</v>
      </c>
      <c r="K171" s="269">
        <f t="shared" si="41"/>
        <v>0.71525007185304124</v>
      </c>
      <c r="L171" s="269">
        <f t="shared" si="41"/>
        <v>0.71793257032663071</v>
      </c>
      <c r="M171" s="269">
        <f t="shared" si="41"/>
        <v>0.71349638112856162</v>
      </c>
      <c r="N171" s="269">
        <f t="shared" si="41"/>
        <v>0.71442591709132974</v>
      </c>
      <c r="O171" s="269">
        <f t="shared" si="41"/>
        <v>0.71302040042093984</v>
      </c>
      <c r="P171" s="269">
        <f t="shared" si="41"/>
        <v>0.7116202893141218</v>
      </c>
      <c r="Q171" s="269">
        <f t="shared" si="41"/>
        <v>0.70322028759705024</v>
      </c>
      <c r="R171" s="269">
        <f t="shared" si="41"/>
        <v>0.70414155531102862</v>
      </c>
      <c r="S171" s="269">
        <f t="shared" si="41"/>
        <v>0.70095637482961159</v>
      </c>
      <c r="T171" s="269">
        <f t="shared" si="41"/>
        <v>0.69644906571430698</v>
      </c>
      <c r="U171" s="269">
        <f t="shared" si="41"/>
        <v>0.70428782021722858</v>
      </c>
      <c r="V171" s="269">
        <f t="shared" si="41"/>
        <v>0.70011749760065867</v>
      </c>
      <c r="W171" s="269">
        <f t="shared" si="41"/>
        <v>0.70152363596510814</v>
      </c>
      <c r="X171" s="269">
        <f t="shared" si="41"/>
        <v>0.69208508674370861</v>
      </c>
      <c r="Y171" s="269">
        <f t="shared" si="41"/>
        <v>0.70830176053492788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0.65284447561122894</v>
      </c>
      <c r="C172" s="318">
        <f t="shared" si="42"/>
        <v>0.65706822188973801</v>
      </c>
      <c r="D172" s="318">
        <f t="shared" si="42"/>
        <v>0.65832254303754478</v>
      </c>
      <c r="E172" s="318">
        <f t="shared" si="42"/>
        <v>0.66167304192455345</v>
      </c>
      <c r="F172" s="318">
        <f t="shared" si="42"/>
        <v>0.6559894748103422</v>
      </c>
      <c r="G172" s="318">
        <f t="shared" si="42"/>
        <v>0.65393731131274746</v>
      </c>
      <c r="H172" s="318">
        <f t="shared" si="42"/>
        <v>0.64162918542763481</v>
      </c>
      <c r="I172" s="318">
        <f t="shared" si="42"/>
        <v>0.63861649735895598</v>
      </c>
      <c r="J172" s="318">
        <f t="shared" si="42"/>
        <v>0.6249046321708599</v>
      </c>
      <c r="K172" s="318">
        <f t="shared" si="42"/>
        <v>0.61500860947658509</v>
      </c>
      <c r="L172" s="318">
        <f t="shared" si="42"/>
        <v>0.61923207668873226</v>
      </c>
      <c r="M172" s="318">
        <f t="shared" si="42"/>
        <v>0.61235612689022945</v>
      </c>
      <c r="N172" s="318">
        <f t="shared" si="42"/>
        <v>0.61373493148177194</v>
      </c>
      <c r="O172" s="318">
        <f t="shared" si="42"/>
        <v>0.61148669288926538</v>
      </c>
      <c r="P172" s="318">
        <f t="shared" si="42"/>
        <v>0.60930021553587665</v>
      </c>
      <c r="Q172" s="318">
        <f t="shared" si="42"/>
        <v>0.59613636668920611</v>
      </c>
      <c r="R172" s="318">
        <f t="shared" si="42"/>
        <v>0.59752476778261021</v>
      </c>
      <c r="S172" s="318">
        <f t="shared" si="42"/>
        <v>0.59258470061122004</v>
      </c>
      <c r="T172" s="318">
        <f t="shared" si="42"/>
        <v>0.58558738448247827</v>
      </c>
      <c r="U172" s="318">
        <f t="shared" si="42"/>
        <v>0.59767119969026961</v>
      </c>
      <c r="V172" s="318">
        <f t="shared" si="42"/>
        <v>0.59118611912120378</v>
      </c>
      <c r="W172" s="318">
        <f t="shared" si="42"/>
        <v>0.59333503647551045</v>
      </c>
      <c r="X172" s="318">
        <f t="shared" si="42"/>
        <v>0.578604568502738</v>
      </c>
      <c r="Y172" s="318">
        <f t="shared" si="42"/>
        <v>0.60383932214615965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8.6162366307637364E-2</v>
      </c>
      <c r="C173" s="318">
        <f t="shared" si="43"/>
        <v>8.4740929599655082E-2</v>
      </c>
      <c r="D173" s="318">
        <f t="shared" si="43"/>
        <v>8.4355518405254695E-2</v>
      </c>
      <c r="E173" s="318">
        <f t="shared" si="43"/>
        <v>8.3182863731155479E-2</v>
      </c>
      <c r="F173" s="318">
        <f t="shared" si="43"/>
        <v>8.5265046850674417E-2</v>
      </c>
      <c r="G173" s="318">
        <f t="shared" si="43"/>
        <v>8.6039698359029942E-2</v>
      </c>
      <c r="H173" s="318">
        <f t="shared" si="43"/>
        <v>9.0527847503819356E-2</v>
      </c>
      <c r="I173" s="318">
        <f t="shared" si="43"/>
        <v>9.1526343041470143E-2</v>
      </c>
      <c r="J173" s="318">
        <f t="shared" si="43"/>
        <v>9.6543207008890811E-2</v>
      </c>
      <c r="K173" s="318">
        <f t="shared" si="43"/>
        <v>0.10024146237645608</v>
      </c>
      <c r="L173" s="318">
        <f t="shared" si="43"/>
        <v>9.8700493637898568E-2</v>
      </c>
      <c r="M173" s="318">
        <f t="shared" si="43"/>
        <v>0.10114025423833212</v>
      </c>
      <c r="N173" s="318">
        <f t="shared" si="43"/>
        <v>0.10069098560955773</v>
      </c>
      <c r="O173" s="318">
        <f t="shared" si="43"/>
        <v>0.1015337075316744</v>
      </c>
      <c r="P173" s="318">
        <f t="shared" si="43"/>
        <v>0.1023200737782451</v>
      </c>
      <c r="Q173" s="318">
        <f t="shared" si="43"/>
        <v>0.1070839209078441</v>
      </c>
      <c r="R173" s="318">
        <f t="shared" si="43"/>
        <v>0.10661678752841837</v>
      </c>
      <c r="S173" s="318">
        <f t="shared" si="43"/>
        <v>0.10837167421839151</v>
      </c>
      <c r="T173" s="318">
        <f t="shared" si="43"/>
        <v>0.11086168123182873</v>
      </c>
      <c r="U173" s="318">
        <f t="shared" si="43"/>
        <v>0.10661662052695897</v>
      </c>
      <c r="V173" s="318">
        <f t="shared" si="43"/>
        <v>0.1089313784794548</v>
      </c>
      <c r="W173" s="318">
        <f t="shared" si="43"/>
        <v>0.10818859948959765</v>
      </c>
      <c r="X173" s="318">
        <f t="shared" si="43"/>
        <v>0.11348051824097057</v>
      </c>
      <c r="Y173" s="318">
        <f t="shared" si="43"/>
        <v>0.1044624383887682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6.9068958540777964E-2</v>
      </c>
      <c r="C174" s="269">
        <f t="shared" si="44"/>
        <v>6.7929514984858913E-2</v>
      </c>
      <c r="D174" s="269">
        <f t="shared" si="44"/>
        <v>6.7620563978196074E-2</v>
      </c>
      <c r="E174" s="269">
        <f t="shared" si="44"/>
        <v>6.6680547581956226E-2</v>
      </c>
      <c r="F174" s="269">
        <f t="shared" si="44"/>
        <v>6.8349654707483387E-2</v>
      </c>
      <c r="G174" s="269">
        <f t="shared" si="44"/>
        <v>6.897062619662668E-2</v>
      </c>
      <c r="H174" s="269">
        <f t="shared" si="44"/>
        <v>7.2568389355770674E-2</v>
      </c>
      <c r="I174" s="269">
        <f t="shared" si="44"/>
        <v>7.3368797351146708E-2</v>
      </c>
      <c r="J174" s="269">
        <f t="shared" si="44"/>
        <v>7.7390385710655235E-2</v>
      </c>
      <c r="K174" s="269">
        <f t="shared" si="44"/>
        <v>8.0354958964639053E-2</v>
      </c>
      <c r="L174" s="269">
        <f t="shared" si="44"/>
        <v>7.9119696860345659E-2</v>
      </c>
      <c r="M174" s="269">
        <f t="shared" si="44"/>
        <v>8.1075443098315811E-2</v>
      </c>
      <c r="N174" s="269">
        <f t="shared" si="44"/>
        <v>8.0715303078673153E-2</v>
      </c>
      <c r="O174" s="269">
        <f t="shared" si="44"/>
        <v>8.1390840764027139E-2</v>
      </c>
      <c r="P174" s="269">
        <f t="shared" si="44"/>
        <v>8.2021202951253203E-2</v>
      </c>
      <c r="Q174" s="269">
        <f t="shared" si="44"/>
        <v>8.5839969472985903E-2</v>
      </c>
      <c r="R174" s="269">
        <f t="shared" si="44"/>
        <v>8.5465508819231775E-2</v>
      </c>
      <c r="S174" s="269">
        <f t="shared" si="44"/>
        <v>8.6872250546829469E-2</v>
      </c>
      <c r="T174" s="269">
        <f t="shared" si="44"/>
        <v>8.8868275012583958E-2</v>
      </c>
      <c r="U174" s="269">
        <f t="shared" si="44"/>
        <v>8.546537494852495E-2</v>
      </c>
      <c r="V174" s="269">
        <f t="shared" si="44"/>
        <v>8.7320917314690188E-2</v>
      </c>
      <c r="W174" s="269">
        <f t="shared" si="44"/>
        <v>8.6725495282381618E-2</v>
      </c>
      <c r="X174" s="269">
        <f t="shared" si="44"/>
        <v>9.0967571405671022E-2</v>
      </c>
      <c r="Y174" s="269">
        <f t="shared" si="44"/>
        <v>8.3738552402115876E-2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7.7267418439115332E-2</v>
      </c>
      <c r="C175" s="269">
        <f t="shared" si="45"/>
        <v>7.728142002986374E-2</v>
      </c>
      <c r="D175" s="269">
        <f t="shared" si="45"/>
        <v>7.7294592225654504E-2</v>
      </c>
      <c r="E175" s="269">
        <f t="shared" si="45"/>
        <v>7.7294626081011217E-2</v>
      </c>
      <c r="F175" s="269">
        <f t="shared" si="45"/>
        <v>7.7317396320783063E-2</v>
      </c>
      <c r="G175" s="269">
        <f t="shared" si="45"/>
        <v>7.7331225754882174E-2</v>
      </c>
      <c r="H175" s="269">
        <f t="shared" si="45"/>
        <v>7.7375391861838769E-2</v>
      </c>
      <c r="I175" s="269">
        <f t="shared" si="45"/>
        <v>7.7361628897410273E-2</v>
      </c>
      <c r="J175" s="269">
        <f t="shared" si="45"/>
        <v>7.7414967635953666E-2</v>
      </c>
      <c r="K175" s="269">
        <f t="shared" si="45"/>
        <v>7.7472497925206399E-2</v>
      </c>
      <c r="L175" s="269">
        <f t="shared" si="45"/>
        <v>7.7457125382581662E-2</v>
      </c>
      <c r="M175" s="269">
        <f t="shared" si="45"/>
        <v>7.7465212588493898E-2</v>
      </c>
      <c r="N175" s="269">
        <f t="shared" si="45"/>
        <v>7.7473404245506458E-2</v>
      </c>
      <c r="O175" s="269">
        <f t="shared" si="45"/>
        <v>7.7487095495459693E-2</v>
      </c>
      <c r="P175" s="269">
        <f t="shared" si="45"/>
        <v>7.7492257332192352E-2</v>
      </c>
      <c r="Q175" s="269">
        <f t="shared" si="45"/>
        <v>7.7530570899835824E-2</v>
      </c>
      <c r="R175" s="269">
        <f t="shared" si="45"/>
        <v>7.7535200811957139E-2</v>
      </c>
      <c r="S175" s="269">
        <f t="shared" si="45"/>
        <v>7.7541508612348459E-2</v>
      </c>
      <c r="T175" s="269">
        <f t="shared" si="45"/>
        <v>7.7551502188881932E-2</v>
      </c>
      <c r="U175" s="269">
        <f t="shared" si="45"/>
        <v>7.7547745392064757E-2</v>
      </c>
      <c r="V175" s="269">
        <f t="shared" si="45"/>
        <v>7.755873376200835E-2</v>
      </c>
      <c r="W175" s="269">
        <f t="shared" si="45"/>
        <v>7.7561046211380588E-2</v>
      </c>
      <c r="X175" s="269">
        <f t="shared" si="45"/>
        <v>7.7594375219936479E-2</v>
      </c>
      <c r="Y175" s="269">
        <f t="shared" si="45"/>
        <v>7.754894310982581E-2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5.6110928442118117E-2</v>
      </c>
      <c r="C176" s="318">
        <f t="shared" si="46"/>
        <v>5.6473952614099029E-2</v>
      </c>
      <c r="D176" s="318">
        <f t="shared" si="46"/>
        <v>5.6581759491230267E-2</v>
      </c>
      <c r="E176" s="318">
        <f t="shared" si="46"/>
        <v>5.6869729460062919E-2</v>
      </c>
      <c r="F176" s="318">
        <f t="shared" si="46"/>
        <v>5.6381236044624396E-2</v>
      </c>
      <c r="G176" s="318">
        <f t="shared" si="46"/>
        <v>5.6204855905913377E-2</v>
      </c>
      <c r="H176" s="318">
        <f t="shared" si="46"/>
        <v>5.5146992361690912E-2</v>
      </c>
      <c r="I176" s="318">
        <f t="shared" si="46"/>
        <v>5.4888056687184682E-2</v>
      </c>
      <c r="J176" s="318">
        <f t="shared" si="46"/>
        <v>5.3709544016679399E-2</v>
      </c>
      <c r="K176" s="318">
        <f t="shared" si="46"/>
        <v>5.2858996846558752E-2</v>
      </c>
      <c r="L176" s="318">
        <f t="shared" si="46"/>
        <v>5.3221997033236483E-2</v>
      </c>
      <c r="M176" s="318">
        <f t="shared" si="46"/>
        <v>5.2631020251585448E-2</v>
      </c>
      <c r="N176" s="318">
        <f t="shared" si="46"/>
        <v>5.2749526279685391E-2</v>
      </c>
      <c r="O176" s="318">
        <f t="shared" si="46"/>
        <v>5.2556293803195771E-2</v>
      </c>
      <c r="P176" s="318">
        <f t="shared" si="46"/>
        <v>5.2368369605474037E-2</v>
      </c>
      <c r="Q176" s="318">
        <f t="shared" si="46"/>
        <v>5.1236958054557816E-2</v>
      </c>
      <c r="R176" s="318">
        <f t="shared" si="46"/>
        <v>5.1356288886496002E-2</v>
      </c>
      <c r="S176" s="318">
        <f t="shared" si="46"/>
        <v>5.0931698090512664E-2</v>
      </c>
      <c r="T176" s="318">
        <f t="shared" si="46"/>
        <v>5.0330290068764251E-2</v>
      </c>
      <c r="U176" s="318">
        <f t="shared" si="46"/>
        <v>5.1368874472495822E-2</v>
      </c>
      <c r="V176" s="318">
        <f t="shared" si="46"/>
        <v>5.0811492269925256E-2</v>
      </c>
      <c r="W176" s="318">
        <f t="shared" si="46"/>
        <v>5.0996188246379186E-2</v>
      </c>
      <c r="X176" s="318">
        <f t="shared" si="46"/>
        <v>4.9730128311407197E-2</v>
      </c>
      <c r="Y176" s="318">
        <f t="shared" si="46"/>
        <v>5.1899014637074331E-2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2.1156489996997214E-2</v>
      </c>
      <c r="C177" s="318">
        <f t="shared" si="47"/>
        <v>2.08074674157647E-2</v>
      </c>
      <c r="D177" s="318">
        <f t="shared" si="47"/>
        <v>2.0712832734424241E-2</v>
      </c>
      <c r="E177" s="318">
        <f t="shared" si="47"/>
        <v>2.0424896620948305E-2</v>
      </c>
      <c r="F177" s="318">
        <f t="shared" si="47"/>
        <v>2.0936160276158678E-2</v>
      </c>
      <c r="G177" s="318">
        <f t="shared" si="47"/>
        <v>2.1126369848968797E-2</v>
      </c>
      <c r="H177" s="318">
        <f t="shared" si="47"/>
        <v>2.222839950014786E-2</v>
      </c>
      <c r="I177" s="318">
        <f t="shared" si="47"/>
        <v>2.2473572210225602E-2</v>
      </c>
      <c r="J177" s="318">
        <f t="shared" si="47"/>
        <v>2.3705423619274267E-2</v>
      </c>
      <c r="K177" s="318">
        <f t="shared" si="47"/>
        <v>2.4613501078647647E-2</v>
      </c>
      <c r="L177" s="318">
        <f t="shared" si="47"/>
        <v>2.4235128349345183E-2</v>
      </c>
      <c r="M177" s="318">
        <f t="shared" si="47"/>
        <v>2.4834192336908464E-2</v>
      </c>
      <c r="N177" s="318">
        <f t="shared" si="47"/>
        <v>2.4723877965821053E-2</v>
      </c>
      <c r="O177" s="318">
        <f t="shared" si="47"/>
        <v>2.4930801692263919E-2</v>
      </c>
      <c r="P177" s="318">
        <f t="shared" si="47"/>
        <v>2.5123887726718312E-2</v>
      </c>
      <c r="Q177" s="318">
        <f t="shared" si="47"/>
        <v>2.6293612845278005E-2</v>
      </c>
      <c r="R177" s="318">
        <f t="shared" si="47"/>
        <v>2.6178911925461144E-2</v>
      </c>
      <c r="S177" s="318">
        <f t="shared" si="47"/>
        <v>2.6609810521835794E-2</v>
      </c>
      <c r="T177" s="318">
        <f t="shared" si="47"/>
        <v>2.7221212120117681E-2</v>
      </c>
      <c r="U177" s="318">
        <f t="shared" si="47"/>
        <v>2.6178870919568935E-2</v>
      </c>
      <c r="V177" s="318">
        <f t="shared" si="47"/>
        <v>2.6747241492083101E-2</v>
      </c>
      <c r="W177" s="318">
        <f t="shared" si="47"/>
        <v>2.6564857965001402E-2</v>
      </c>
      <c r="X177" s="318">
        <f t="shared" si="47"/>
        <v>2.7864246908529289E-2</v>
      </c>
      <c r="Y177" s="318">
        <f t="shared" si="47"/>
        <v>2.5649928472751476E-2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6.3342728644662269E-2</v>
      </c>
      <c r="C178" s="319">
        <f t="shared" si="48"/>
        <v>6.2297751776712595E-2</v>
      </c>
      <c r="D178" s="319">
        <f t="shared" si="48"/>
        <v>6.2014414656926961E-2</v>
      </c>
      <c r="E178" s="319">
        <f t="shared" si="48"/>
        <v>6.1152331243965095E-2</v>
      </c>
      <c r="F178" s="319">
        <f t="shared" si="48"/>
        <v>6.2683059402675087E-2</v>
      </c>
      <c r="G178" s="319">
        <f t="shared" si="48"/>
        <v>6.3252548640154324E-2</v>
      </c>
      <c r="H178" s="319">
        <f t="shared" si="48"/>
        <v>6.6552035708326573E-2</v>
      </c>
      <c r="I178" s="319">
        <f t="shared" si="48"/>
        <v>6.7286085092120168E-2</v>
      </c>
      <c r="J178" s="319">
        <f t="shared" si="48"/>
        <v>7.0974259715840343E-2</v>
      </c>
      <c r="K178" s="319">
        <f t="shared" si="48"/>
        <v>7.3693052110305843E-2</v>
      </c>
      <c r="L178" s="319">
        <f t="shared" si="48"/>
        <v>7.2560200624915375E-2</v>
      </c>
      <c r="M178" s="319">
        <f t="shared" si="48"/>
        <v>7.4353803798712009E-2</v>
      </c>
      <c r="N178" s="319">
        <f t="shared" si="48"/>
        <v>7.4023521541381601E-2</v>
      </c>
      <c r="O178" s="319">
        <f t="shared" si="48"/>
        <v>7.4643053110941229E-2</v>
      </c>
      <c r="P178" s="319">
        <f t="shared" si="48"/>
        <v>7.5221154501448617E-2</v>
      </c>
      <c r="Q178" s="319">
        <f t="shared" si="48"/>
        <v>7.8723322431208567E-2</v>
      </c>
      <c r="R178" s="319">
        <f t="shared" si="48"/>
        <v>7.8379906806013491E-2</v>
      </c>
      <c r="S178" s="319">
        <f t="shared" si="48"/>
        <v>7.9670021227989926E-2</v>
      </c>
      <c r="T178" s="319">
        <f t="shared" si="48"/>
        <v>8.1500563323506636E-2</v>
      </c>
      <c r="U178" s="319">
        <f t="shared" si="48"/>
        <v>7.837978403398925E-2</v>
      </c>
      <c r="V178" s="319">
        <f t="shared" si="48"/>
        <v>8.0081490836463848E-2</v>
      </c>
      <c r="W178" s="319">
        <f t="shared" si="48"/>
        <v>7.9535432852987767E-2</v>
      </c>
      <c r="X178" s="319">
        <f t="shared" si="48"/>
        <v>8.3425815485713845E-2</v>
      </c>
      <c r="Y178" s="319">
        <f t="shared" si="48"/>
        <v>7.6796125408094454E-2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0.52321997560033839</v>
      </c>
      <c r="C183" s="320">
        <f>IF(C$5=0,0,C$5/NMM_fec!C$5)</f>
        <v>0.52433822017255061</v>
      </c>
      <c r="D183" s="320">
        <f>IF(D$5=0,0,D$5/NMM_fec!D$5)</f>
        <v>0.52431744203820074</v>
      </c>
      <c r="E183" s="320">
        <f>IF(E$5=0,0,E$5/NMM_fec!E$5)</f>
        <v>0.52249322692073608</v>
      </c>
      <c r="F183" s="320">
        <f>IF(F$5=0,0,F$5/NMM_fec!F$5)</f>
        <v>0.52313579195763182</v>
      </c>
      <c r="G183" s="320">
        <f>IF(G$5=0,0,G$5/NMM_fec!G$5)</f>
        <v>0.52141410131123445</v>
      </c>
      <c r="H183" s="320">
        <f>IF(H$5=0,0,H$5/NMM_fec!H$5)</f>
        <v>0.52688995015494011</v>
      </c>
      <c r="I183" s="320">
        <f>IF(I$5=0,0,I$5/NMM_fec!I$5)</f>
        <v>0.53766225931337142</v>
      </c>
      <c r="J183" s="320">
        <f>IF(J$5=0,0,J$5/NMM_fec!J$5)</f>
        <v>0.53813872182215849</v>
      </c>
      <c r="K183" s="320">
        <f>IF(K$5=0,0,K$5/NMM_fec!K$5)</f>
        <v>0.53738985787788562</v>
      </c>
      <c r="L183" s="320">
        <f>IF(L$5=0,0,L$5/NMM_fec!L$5)</f>
        <v>0.53765795092589175</v>
      </c>
      <c r="M183" s="320">
        <f>IF(M$5=0,0,M$5/NMM_fec!M$5)</f>
        <v>0.54762549590640497</v>
      </c>
      <c r="N183" s="320">
        <f>IF(N$5=0,0,N$5/NMM_fec!N$5)</f>
        <v>0.54759936722340818</v>
      </c>
      <c r="O183" s="320">
        <f>IF(O$5=0,0,O$5/NMM_fec!O$5)</f>
        <v>0.54690930212609279</v>
      </c>
      <c r="P183" s="320">
        <f>IF(P$5=0,0,P$5/NMM_fec!P$5)</f>
        <v>0.54679048419524778</v>
      </c>
      <c r="Q183" s="320">
        <f>IF(Q$5=0,0,Q$5/NMM_fec!Q$5)</f>
        <v>0.54758897096063408</v>
      </c>
      <c r="R183" s="320">
        <f>IF(R$5=0,0,R$5/NMM_fec!R$5)</f>
        <v>0.55320034397863049</v>
      </c>
      <c r="S183" s="320">
        <f>IF(S$5=0,0,S$5/NMM_fec!S$5)</f>
        <v>0.55253494009340198</v>
      </c>
      <c r="T183" s="320">
        <f>IF(T$5=0,0,T$5/NMM_fec!T$5)</f>
        <v>0.55980945861315889</v>
      </c>
      <c r="U183" s="320">
        <f>IF(U$5=0,0,U$5/NMM_fec!U$5)</f>
        <v>0.56715121411946179</v>
      </c>
      <c r="V183" s="320">
        <f>IF(V$5=0,0,V$5/NMM_fec!V$5)</f>
        <v>0.56708320417629887</v>
      </c>
      <c r="W183" s="320">
        <f>IF(W$5=0,0,W$5/NMM_fec!W$5)</f>
        <v>0.56846177764654682</v>
      </c>
      <c r="X183" s="320">
        <f>IF(X$5=0,0,X$5/NMM_fec!X$5)</f>
        <v>0.57670942066817443</v>
      </c>
      <c r="Y183" s="320">
        <f>IF(Y$5=0,0,Y$5/NMM_fec!Y$5)</f>
        <v>0.5744858497492541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0.43648624621117932</v>
      </c>
      <c r="C184" s="273">
        <f>IF(C$6=0,0,C$6/NMM_fec!C$6)</f>
        <v>0.43648624621117948</v>
      </c>
      <c r="D184" s="273">
        <f>IF(D$6=0,0,D$6/NMM_fec!D$6)</f>
        <v>0.43648624621117915</v>
      </c>
      <c r="E184" s="273">
        <f>IF(E$6=0,0,E$6/NMM_fec!E$6)</f>
        <v>0.43648624621117932</v>
      </c>
      <c r="F184" s="273">
        <f>IF(F$6=0,0,F$6/NMM_fec!F$6)</f>
        <v>0.43648624621117926</v>
      </c>
      <c r="G184" s="273">
        <f>IF(G$6=0,0,G$6/NMM_fec!G$6)</f>
        <v>0.43648624621117932</v>
      </c>
      <c r="H184" s="273">
        <f>IF(H$6=0,0,H$6/NMM_fec!H$6)</f>
        <v>0.4397205728631427</v>
      </c>
      <c r="I184" s="273">
        <f>IF(I$6=0,0,I$6/NMM_fec!I$6)</f>
        <v>0.44834966420643857</v>
      </c>
      <c r="J184" s="273">
        <f>IF(J$6=0,0,J$6/NMM_fec!J$6)</f>
        <v>0.44834966420643857</v>
      </c>
      <c r="K184" s="273">
        <f>IF(K$6=0,0,K$6/NMM_fec!K$6)</f>
        <v>0.44834966420643851</v>
      </c>
      <c r="L184" s="273">
        <f>IF(L$6=0,0,L$6/NMM_fec!L$6)</f>
        <v>0.44834966420643846</v>
      </c>
      <c r="M184" s="273">
        <f>IF(M$6=0,0,M$6/NMM_fec!M$6)</f>
        <v>0.45633102682588533</v>
      </c>
      <c r="N184" s="273">
        <f>IF(N$6=0,0,N$6/NMM_fec!N$6)</f>
        <v>0.45633102682588533</v>
      </c>
      <c r="O184" s="273">
        <f>IF(O$6=0,0,O$6/NMM_fec!O$6)</f>
        <v>0.45633102682588533</v>
      </c>
      <c r="P184" s="273">
        <f>IF(P$6=0,0,P$6/NMM_fec!P$6)</f>
        <v>0.45633102682588522</v>
      </c>
      <c r="Q184" s="273">
        <f>IF(Q$6=0,0,Q$6/NMM_fec!Q$6)</f>
        <v>0.45633102682588511</v>
      </c>
      <c r="R184" s="273">
        <f>IF(R$6=0,0,R$6/NMM_fec!R$6)</f>
        <v>0.46262842961246475</v>
      </c>
      <c r="S184" s="273">
        <f>IF(S$6=0,0,S$6/NMM_fec!S$6)</f>
        <v>0.46262842961246486</v>
      </c>
      <c r="T184" s="273">
        <f>IF(T$6=0,0,T$6/NMM_fec!T$6)</f>
        <v>0.46919143997863894</v>
      </c>
      <c r="U184" s="273">
        <f>IF(U$6=0,0,U$6/NMM_fec!U$6)</f>
        <v>0.4758830736886015</v>
      </c>
      <c r="V184" s="273">
        <f>IF(V$6=0,0,V$6/NMM_fec!V$6)</f>
        <v>0.4758830736886015</v>
      </c>
      <c r="W184" s="273">
        <f>IF(W$6=0,0,W$6/NMM_fec!W$6)</f>
        <v>0.47588307368860161</v>
      </c>
      <c r="X184" s="273">
        <f>IF(X$6=0,0,X$6/NMM_fec!X$6)</f>
        <v>0.48329476631974133</v>
      </c>
      <c r="Y184" s="273">
        <f>IF(Y$6=0,0,Y$6/NMM_fec!Y$6)</f>
        <v>0.4837816836229285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0.11306845381294404</v>
      </c>
      <c r="C185" s="274">
        <f>IF(C$7=0,0,C$7/NMM_fec!C$7)</f>
        <v>0.11306845381294409</v>
      </c>
      <c r="D185" s="274">
        <f>IF(D$7=0,0,D$7/NMM_fec!D$7)</f>
        <v>0.11306845381294411</v>
      </c>
      <c r="E185" s="274">
        <f>IF(E$7=0,0,E$7/NMM_fec!E$7)</f>
        <v>0.11306845381294406</v>
      </c>
      <c r="F185" s="274">
        <f>IF(F$7=0,0,F$7/NMM_fec!F$7)</f>
        <v>0.11306845381294407</v>
      </c>
      <c r="G185" s="274">
        <f>IF(G$7=0,0,G$7/NMM_fec!G$7)</f>
        <v>0.11306845381294409</v>
      </c>
      <c r="H185" s="274">
        <f>IF(H$7=0,0,H$7/NMM_fec!H$7)</f>
        <v>0.11390628161814499</v>
      </c>
      <c r="I185" s="274">
        <f>IF(I$7=0,0,I$7/NMM_fec!I$7)</f>
        <v>0.11614158232799847</v>
      </c>
      <c r="J185" s="274">
        <f>IF(J$7=0,0,J$7/NMM_fec!J$7)</f>
        <v>0.11614158232799845</v>
      </c>
      <c r="K185" s="274">
        <f>IF(K$7=0,0,K$7/NMM_fec!K$7)</f>
        <v>0.1161415823279985</v>
      </c>
      <c r="L185" s="274">
        <f>IF(L$7=0,0,L$7/NMM_fec!L$7)</f>
        <v>0.11614158232799844</v>
      </c>
      <c r="M185" s="274">
        <f>IF(M$7=0,0,M$7/NMM_fec!M$7)</f>
        <v>0.11820909382128075</v>
      </c>
      <c r="N185" s="274">
        <f>IF(N$7=0,0,N$7/NMM_fec!N$7)</f>
        <v>0.11820909382128078</v>
      </c>
      <c r="O185" s="274">
        <f>IF(O$7=0,0,O$7/NMM_fec!O$7)</f>
        <v>0.11820909382128075</v>
      </c>
      <c r="P185" s="274">
        <f>IF(P$7=0,0,P$7/NMM_fec!P$7)</f>
        <v>0.11820909382128077</v>
      </c>
      <c r="Q185" s="274">
        <f>IF(Q$7=0,0,Q$7/NMM_fec!Q$7)</f>
        <v>0.11820909382128078</v>
      </c>
      <c r="R185" s="274">
        <f>IF(R$7=0,0,R$7/NMM_fec!R$7)</f>
        <v>0.11984038828312596</v>
      </c>
      <c r="S185" s="274">
        <f>IF(S$7=0,0,S$7/NMM_fec!S$7)</f>
        <v>0.11984038828312593</v>
      </c>
      <c r="T185" s="274">
        <f>IF(T$7=0,0,T$7/NMM_fec!T$7)</f>
        <v>0.12154048637534073</v>
      </c>
      <c r="U185" s="274">
        <f>IF(U$7=0,0,U$7/NMM_fec!U$7)</f>
        <v>0.12327390336988675</v>
      </c>
      <c r="V185" s="274">
        <f>IF(V$7=0,0,V$7/NMM_fec!V$7)</f>
        <v>0.12327390336988675</v>
      </c>
      <c r="W185" s="274">
        <f>IF(W$7=0,0,W$7/NMM_fec!W$7)</f>
        <v>0.12327390336988672</v>
      </c>
      <c r="X185" s="274">
        <f>IF(X$7=0,0,X$7/NMM_fec!X$7)</f>
        <v>0.12531997840729764</v>
      </c>
      <c r="Y185" s="274">
        <f>IF(Y$7=0,0,Y$7/NMM_fec!Y$7)</f>
        <v>0.12531997840729769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0.6197944165151138</v>
      </c>
      <c r="C186" s="274">
        <f>IF(C$8=0,0,C$8/NMM_fec!C$8)</f>
        <v>0.6197944165151138</v>
      </c>
      <c r="D186" s="274">
        <f>IF(D$8=0,0,D$8/NMM_fec!D$8)</f>
        <v>0.61979441651511369</v>
      </c>
      <c r="E186" s="274">
        <f>IF(E$8=0,0,E$8/NMM_fec!E$8)</f>
        <v>0.61979441651511369</v>
      </c>
      <c r="F186" s="274">
        <f>IF(F$8=0,0,F$8/NMM_fec!F$8)</f>
        <v>0.61979441651511369</v>
      </c>
      <c r="G186" s="274">
        <f>IF(G$8=0,0,G$8/NMM_fec!G$8)</f>
        <v>0.61979441651511369</v>
      </c>
      <c r="H186" s="274">
        <f>IF(H$8=0,0,H$8/NMM_fec!H$8)</f>
        <v>0.62438704140873524</v>
      </c>
      <c r="I186" s="274">
        <f>IF(I$8=0,0,I$8/NMM_fec!I$8)</f>
        <v>0.63664003375522515</v>
      </c>
      <c r="J186" s="274">
        <f>IF(J$8=0,0,J$8/NMM_fec!J$8)</f>
        <v>0.63664003375522527</v>
      </c>
      <c r="K186" s="274">
        <f>IF(K$8=0,0,K$8/NMM_fec!K$8)</f>
        <v>0.63664003375522515</v>
      </c>
      <c r="L186" s="274">
        <f>IF(L$8=0,0,L$8/NMM_fec!L$8)</f>
        <v>0.63664003375522527</v>
      </c>
      <c r="M186" s="274">
        <f>IF(M$8=0,0,M$8/NMM_fec!M$8)</f>
        <v>0.64797327513603675</v>
      </c>
      <c r="N186" s="274">
        <f>IF(N$8=0,0,N$8/NMM_fec!N$8)</f>
        <v>0.64797327513603664</v>
      </c>
      <c r="O186" s="274">
        <f>IF(O$8=0,0,O$8/NMM_fec!O$8)</f>
        <v>0.64797327513603642</v>
      </c>
      <c r="P186" s="274">
        <f>IF(P$8=0,0,P$8/NMM_fec!P$8)</f>
        <v>0.64797327513603653</v>
      </c>
      <c r="Q186" s="274">
        <f>IF(Q$8=0,0,Q$8/NMM_fec!Q$8)</f>
        <v>0.64797327513603653</v>
      </c>
      <c r="R186" s="274">
        <f>IF(R$8=0,0,R$8/NMM_fec!R$8)</f>
        <v>0.65691535548690383</v>
      </c>
      <c r="S186" s="274">
        <f>IF(S$8=0,0,S$8/NMM_fec!S$8)</f>
        <v>0.6569153554869035</v>
      </c>
      <c r="T186" s="274">
        <f>IF(T$8=0,0,T$8/NMM_fec!T$8)</f>
        <v>0.66623458883227116</v>
      </c>
      <c r="U186" s="274">
        <f>IF(U$8=0,0,U$8/NMM_fec!U$8)</f>
        <v>0.67573646259530507</v>
      </c>
      <c r="V186" s="274">
        <f>IF(V$8=0,0,V$8/NMM_fec!V$8)</f>
        <v>0.67573646259530484</v>
      </c>
      <c r="W186" s="274">
        <f>IF(W$8=0,0,W$8/NMM_fec!W$8)</f>
        <v>0.67573646259530507</v>
      </c>
      <c r="X186" s="274">
        <f>IF(X$8=0,0,X$8/NMM_fec!X$8)</f>
        <v>0.68477881825150744</v>
      </c>
      <c r="Y186" s="274">
        <f>IF(Y$8=0,0,Y$8/NMM_fec!Y$8)</f>
        <v>0.68695219820672693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0.43142290590211246</v>
      </c>
      <c r="C187" s="274">
        <f>IF(C$9=0,0,C$9/NMM_fec!C$9)</f>
        <v>0.43142290590211257</v>
      </c>
      <c r="D187" s="274">
        <f>IF(D$9=0,0,D$9/NMM_fec!D$9)</f>
        <v>0.43142290590211263</v>
      </c>
      <c r="E187" s="274">
        <f>IF(E$9=0,0,E$9/NMM_fec!E$9)</f>
        <v>0.43142290590211257</v>
      </c>
      <c r="F187" s="274">
        <f>IF(F$9=0,0,F$9/NMM_fec!F$9)</f>
        <v>0.43142290590211252</v>
      </c>
      <c r="G187" s="274">
        <f>IF(G$9=0,0,G$9/NMM_fec!G$9)</f>
        <v>0.43142290590211263</v>
      </c>
      <c r="H187" s="274">
        <f>IF(H$9=0,0,H$9/NMM_fec!H$9)</f>
        <v>0.43461971362501062</v>
      </c>
      <c r="I187" s="274">
        <f>IF(I$9=0,0,I$9/NMM_fec!I$9)</f>
        <v>0.44314870553468544</v>
      </c>
      <c r="J187" s="274">
        <f>IF(J$9=0,0,J$9/NMM_fec!J$9)</f>
        <v>0.44314870553468561</v>
      </c>
      <c r="K187" s="274">
        <f>IF(K$9=0,0,K$9/NMM_fec!K$9)</f>
        <v>0.44314870553468572</v>
      </c>
      <c r="L187" s="274">
        <f>IF(L$9=0,0,L$9/NMM_fec!L$9)</f>
        <v>0.44314870553468555</v>
      </c>
      <c r="M187" s="274">
        <f>IF(M$9=0,0,M$9/NMM_fec!M$9)</f>
        <v>0.4510374825218858</v>
      </c>
      <c r="N187" s="274">
        <f>IF(N$9=0,0,N$9/NMM_fec!N$9)</f>
        <v>0.45103748252188597</v>
      </c>
      <c r="O187" s="274">
        <f>IF(O$9=0,0,O$9/NMM_fec!O$9)</f>
        <v>0.4510374825218858</v>
      </c>
      <c r="P187" s="274">
        <f>IF(P$9=0,0,P$9/NMM_fec!P$9)</f>
        <v>0.45103748252188569</v>
      </c>
      <c r="Q187" s="274">
        <f>IF(Q$9=0,0,Q$9/NMM_fec!Q$9)</f>
        <v>0.45103748252188602</v>
      </c>
      <c r="R187" s="274">
        <f>IF(R$9=0,0,R$9/NMM_fec!R$9)</f>
        <v>0.45726183399551212</v>
      </c>
      <c r="S187" s="274">
        <f>IF(S$9=0,0,S$9/NMM_fec!S$9)</f>
        <v>0.45726183399551235</v>
      </c>
      <c r="T187" s="274">
        <f>IF(T$9=0,0,T$9/NMM_fec!T$9)</f>
        <v>0.4637487119400478</v>
      </c>
      <c r="U187" s="274">
        <f>IF(U$9=0,0,U$9/NMM_fec!U$9)</f>
        <v>0.47036272116815991</v>
      </c>
      <c r="V187" s="274">
        <f>IF(V$9=0,0,V$9/NMM_fec!V$9)</f>
        <v>0.47036272116815991</v>
      </c>
      <c r="W187" s="274">
        <f>IF(W$9=0,0,W$9/NMM_fec!W$9)</f>
        <v>0.47036272116815986</v>
      </c>
      <c r="X187" s="274">
        <f>IF(X$9=0,0,X$9/NMM_fec!X$9)</f>
        <v>0.47816970542031867</v>
      </c>
      <c r="Y187" s="274">
        <f>IF(Y$9=0,0,Y$9/NMM_fec!Y$9)</f>
        <v>0.47816970542031884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0.64330925351042845</v>
      </c>
      <c r="C188" s="275">
        <f>IF(C$10=0,0,C$10/NMM_fec!C$10)</f>
        <v>0.63872158361824249</v>
      </c>
      <c r="D188" s="275">
        <f>IF(D$10=0,0,D$10/NMM_fec!D$10)</f>
        <v>0.63738201299730446</v>
      </c>
      <c r="E188" s="275">
        <f>IF(E$10=0,0,E$10/NMM_fec!E$10)</f>
        <v>0.63625303756395213</v>
      </c>
      <c r="F188" s="275">
        <f>IF(F$10=0,0,F$10/NMM_fec!F$10)</f>
        <v>0.63737455215553773</v>
      </c>
      <c r="G188" s="275">
        <f>IF(G$10=0,0,G$10/NMM_fec!G$10)</f>
        <v>0.63889650353382721</v>
      </c>
      <c r="H188" s="275">
        <f>IF(H$10=0,0,H$10/NMM_fec!H$10)</f>
        <v>0.6474430491778933</v>
      </c>
      <c r="I188" s="275">
        <f>IF(I$10=0,0,I$10/NMM_fec!I$10)</f>
        <v>0.66279422399326571</v>
      </c>
      <c r="J188" s="275">
        <f>IF(J$10=0,0,J$10/NMM_fec!J$10)</f>
        <v>0.6671982950053188</v>
      </c>
      <c r="K188" s="275">
        <f>IF(K$10=0,0,K$10/NMM_fec!K$10)</f>
        <v>0.67091757011082576</v>
      </c>
      <c r="L188" s="275">
        <f>IF(L$10=0,0,L$10/NMM_fec!L$10)</f>
        <v>0.67018567586880318</v>
      </c>
      <c r="M188" s="275">
        <f>IF(M$10=0,0,M$10/NMM_fec!M$10)</f>
        <v>0.68533188287381086</v>
      </c>
      <c r="N188" s="275">
        <f>IF(N$10=0,0,N$10/NMM_fec!N$10)</f>
        <v>0.68549147882252404</v>
      </c>
      <c r="O188" s="275">
        <f>IF(O$10=0,0,O$10/NMM_fec!O$10)</f>
        <v>0.68721634663911457</v>
      </c>
      <c r="P188" s="275">
        <f>IF(P$10=0,0,P$10/NMM_fec!P$10)</f>
        <v>0.68905066339355714</v>
      </c>
      <c r="Q188" s="275">
        <f>IF(Q$10=0,0,Q$10/NMM_fec!Q$10)</f>
        <v>0.69528634539108336</v>
      </c>
      <c r="R188" s="275">
        <f>IF(R$10=0,0,R$10/NMM_fec!R$10)</f>
        <v>0.70566465922504318</v>
      </c>
      <c r="S188" s="275">
        <f>IF(S$10=0,0,S$10/NMM_fec!S$10)</f>
        <v>0.70938946381937806</v>
      </c>
      <c r="T188" s="275">
        <f>IF(T$10=0,0,T$10/NMM_fec!T$10)</f>
        <v>0.72392332891555455</v>
      </c>
      <c r="U188" s="275">
        <f>IF(U$10=0,0,U$10/NMM_fec!U$10)</f>
        <v>0.7271482848356714</v>
      </c>
      <c r="V188" s="275">
        <f>IF(V$10=0,0,V$10/NMM_fec!V$10)</f>
        <v>0.73167681433411658</v>
      </c>
      <c r="W188" s="275">
        <f>IF(W$10=0,0,W$10/NMM_fec!W$10)</f>
        <v>0.72826254043823613</v>
      </c>
      <c r="X188" s="275">
        <f>IF(X$10=0,0,X$10/NMM_fec!X$10)</f>
        <v>0.75007031562322179</v>
      </c>
      <c r="Y188" s="275">
        <f>IF(Y$10=0,0,Y$10/NMM_fec!Y$10)</f>
        <v>0.73675244090913616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0.60956872477791202</v>
      </c>
      <c r="C189" s="276">
        <f>IF(C$16=0,0,C$16/NMM_fec!C$16)</f>
        <v>0.6095687247779118</v>
      </c>
      <c r="D189" s="276">
        <f>IF(D$16=0,0,D$16/NMM_fec!D$16)</f>
        <v>0.6095687247779118</v>
      </c>
      <c r="E189" s="276">
        <f>IF(E$16=0,0,E$16/NMM_fec!E$16)</f>
        <v>0.6095687247779118</v>
      </c>
      <c r="F189" s="276">
        <f>IF(F$16=0,0,F$16/NMM_fec!F$16)</f>
        <v>0.60956872477791169</v>
      </c>
      <c r="G189" s="276">
        <f>IF(G$16=0,0,G$16/NMM_fec!G$16)</f>
        <v>0.6095687247779118</v>
      </c>
      <c r="H189" s="276">
        <f>IF(H$16=0,0,H$16/NMM_fec!H$16)</f>
        <v>0.61408557814927478</v>
      </c>
      <c r="I189" s="276">
        <f>IF(I$16=0,0,I$16/NMM_fec!I$16)</f>
        <v>0.62613641423353528</v>
      </c>
      <c r="J189" s="276">
        <f>IF(J$16=0,0,J$16/NMM_fec!J$16)</f>
        <v>0.62613641423353505</v>
      </c>
      <c r="K189" s="276">
        <f>IF(K$16=0,0,K$16/NMM_fec!K$16)</f>
        <v>0.62613641423353517</v>
      </c>
      <c r="L189" s="276">
        <f>IF(L$16=0,0,L$16/NMM_fec!L$16)</f>
        <v>0.62613641423353494</v>
      </c>
      <c r="M189" s="276">
        <f>IF(M$16=0,0,M$16/NMM_fec!M$16)</f>
        <v>0.63728267388354087</v>
      </c>
      <c r="N189" s="276">
        <f>IF(N$16=0,0,N$16/NMM_fec!N$16)</f>
        <v>0.63728267388354121</v>
      </c>
      <c r="O189" s="276">
        <f>IF(O$16=0,0,O$16/NMM_fec!O$16)</f>
        <v>0.63728267388354098</v>
      </c>
      <c r="P189" s="276">
        <f>IF(P$16=0,0,P$16/NMM_fec!P$16)</f>
        <v>0.6372826738835411</v>
      </c>
      <c r="Q189" s="276">
        <f>IF(Q$16=0,0,Q$16/NMM_fec!Q$16)</f>
        <v>0.63728267388354121</v>
      </c>
      <c r="R189" s="276">
        <f>IF(R$16=0,0,R$16/NMM_fec!R$16)</f>
        <v>0.64607722312615579</v>
      </c>
      <c r="S189" s="276">
        <f>IF(S$16=0,0,S$16/NMM_fec!S$16)</f>
        <v>0.64607722312615556</v>
      </c>
      <c r="T189" s="276">
        <f>IF(T$16=0,0,T$16/NMM_fec!T$16)</f>
        <v>0.65524270289634146</v>
      </c>
      <c r="U189" s="276">
        <f>IF(U$16=0,0,U$16/NMM_fec!U$16)</f>
        <v>0.66458780978726817</v>
      </c>
      <c r="V189" s="276">
        <f>IF(V$16=0,0,V$16/NMM_fec!V$16)</f>
        <v>0.66458780978726795</v>
      </c>
      <c r="W189" s="276">
        <f>IF(W$16=0,0,W$16/NMM_fec!W$16)</f>
        <v>0.66458780978726817</v>
      </c>
      <c r="X189" s="276">
        <f>IF(X$16=0,0,X$16/NMM_fec!X$16)</f>
        <v>0.67507902880854154</v>
      </c>
      <c r="Y189" s="276">
        <f>IF(Y$16=0,0,Y$16/NMM_fec!Y$16)</f>
        <v>0.67561850233939091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0.38656202596376171</v>
      </c>
      <c r="C190" s="276">
        <f>IF(C$17=0,0,C$17/NMM_fec!C$17)</f>
        <v>0.39264049201873968</v>
      </c>
      <c r="D190" s="276">
        <f>IF(D$17=0,0,D$17/NMM_fec!D$17)</f>
        <v>0.39631196228500531</v>
      </c>
      <c r="E190" s="276">
        <f>IF(E$17=0,0,E$17/NMM_fec!E$17)</f>
        <v>0.39878329503770116</v>
      </c>
      <c r="F190" s="276">
        <f>IF(F$17=0,0,F$17/NMM_fec!F$17)</f>
        <v>0.39878955582438813</v>
      </c>
      <c r="G190" s="276">
        <f>IF(G$17=0,0,G$17/NMM_fec!G$17)</f>
        <v>0.39963426412279246</v>
      </c>
      <c r="H190" s="276">
        <f>IF(H$17=0,0,H$17/NMM_fec!H$17)</f>
        <v>0.40074394694337728</v>
      </c>
      <c r="I190" s="276">
        <f>IF(I$17=0,0,I$17/NMM_fec!I$17)</f>
        <v>0.40389211836482192</v>
      </c>
      <c r="J190" s="276">
        <f>IF(J$17=0,0,J$17/NMM_fec!J$17)</f>
        <v>0.40511935682189876</v>
      </c>
      <c r="K190" s="276">
        <f>IF(K$17=0,0,K$17/NMM_fec!K$17)</f>
        <v>0.40697521246225493</v>
      </c>
      <c r="L190" s="276">
        <f>IF(L$17=0,0,L$17/NMM_fec!L$17)</f>
        <v>0.40474609483361501</v>
      </c>
      <c r="M190" s="276">
        <f>IF(M$17=0,0,M$17/NMM_fec!M$17)</f>
        <v>0.40904498620663188</v>
      </c>
      <c r="N190" s="276">
        <f>IF(N$17=0,0,N$17/NMM_fec!N$17)</f>
        <v>0.40987079956716738</v>
      </c>
      <c r="O190" s="276">
        <f>IF(O$17=0,0,O$17/NMM_fec!O$17)</f>
        <v>0.40979780356339301</v>
      </c>
      <c r="P190" s="276">
        <f>IF(P$17=0,0,P$17/NMM_fec!P$17)</f>
        <v>0.40778488903051602</v>
      </c>
      <c r="Q190" s="276">
        <f>IF(Q$17=0,0,Q$17/NMM_fec!Q$17)</f>
        <v>0.40819269374041661</v>
      </c>
      <c r="R190" s="276">
        <f>IF(R$17=0,0,R$17/NMM_fec!R$17)</f>
        <v>0.41151785063559509</v>
      </c>
      <c r="S190" s="276">
        <f>IF(S$17=0,0,S$17/NMM_fec!S$17)</f>
        <v>0.41024386378197347</v>
      </c>
      <c r="T190" s="276">
        <f>IF(T$17=0,0,T$17/NMM_fec!T$17)</f>
        <v>0.41345598720450999</v>
      </c>
      <c r="U190" s="276">
        <f>IF(U$17=0,0,U$17/NMM_fec!U$17)</f>
        <v>0.42017605425228971</v>
      </c>
      <c r="V190" s="276">
        <f>IF(V$17=0,0,V$17/NMM_fec!V$17)</f>
        <v>0.4191868512854498</v>
      </c>
      <c r="W190" s="276">
        <f>IF(W$17=0,0,W$17/NMM_fec!W$17)</f>
        <v>0.42294043489173189</v>
      </c>
      <c r="X190" s="276">
        <f>IF(X$17=0,0,X$17/NMM_fec!X$17)</f>
        <v>0.42768177289385195</v>
      </c>
      <c r="Y190" s="276">
        <f>IF(Y$17=0,0,Y$17/NMM_fec!Y$17)</f>
        <v>0.427132680859377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0.59474517531540882</v>
      </c>
      <c r="C191" s="276">
        <f>IF(C$25=0,0,C$25/NMM_fec!C$25)</f>
        <v>0.59167354810938089</v>
      </c>
      <c r="D191" s="276">
        <f>IF(D$25=0,0,D$25/NMM_fec!D$25)</f>
        <v>0.58982918243882076</v>
      </c>
      <c r="E191" s="276">
        <f>IF(E$25=0,0,E$25/NMM_fec!E$25)</f>
        <v>0.58540652719462438</v>
      </c>
      <c r="F191" s="276">
        <f>IF(F$25=0,0,F$25/NMM_fec!F$25)</f>
        <v>0.58646692411865586</v>
      </c>
      <c r="G191" s="276">
        <f>IF(G$25=0,0,G$25/NMM_fec!G$25)</f>
        <v>0.58330316629675838</v>
      </c>
      <c r="H191" s="276">
        <f>IF(H$25=0,0,H$25/NMM_fec!H$25)</f>
        <v>0.59078964235336329</v>
      </c>
      <c r="I191" s="276">
        <f>IF(I$25=0,0,I$25/NMM_fec!I$25)</f>
        <v>0.60653432268353569</v>
      </c>
      <c r="J191" s="276">
        <f>IF(J$25=0,0,J$25/NMM_fec!J$25)</f>
        <v>0.60557378597979306</v>
      </c>
      <c r="K191" s="276">
        <f>IF(K$25=0,0,K$25/NMM_fec!K$25)</f>
        <v>0.60231136657207085</v>
      </c>
      <c r="L191" s="276">
        <f>IF(L$25=0,0,L$25/NMM_fec!L$25)</f>
        <v>0.6034213104199021</v>
      </c>
      <c r="M191" s="276">
        <f>IF(M$25=0,0,M$25/NMM_fec!M$25)</f>
        <v>0.61642778117121055</v>
      </c>
      <c r="N191" s="276">
        <f>IF(N$25=0,0,N$25/NMM_fec!N$25)</f>
        <v>0.61546985599587389</v>
      </c>
      <c r="O191" s="276">
        <f>IF(O$25=0,0,O$25/NMM_fec!O$25)</f>
        <v>0.61492606235474823</v>
      </c>
      <c r="P191" s="276">
        <f>IF(P$25=0,0,P$25/NMM_fec!P$25)</f>
        <v>0.6154108935469369</v>
      </c>
      <c r="Q191" s="276">
        <f>IF(Q$25=0,0,Q$25/NMM_fec!Q$25)</f>
        <v>0.61530979093190352</v>
      </c>
      <c r="R191" s="276">
        <f>IF(R$25=0,0,R$25/NMM_fec!R$25)</f>
        <v>0.62263972626446507</v>
      </c>
      <c r="S191" s="276">
        <f>IF(S$25=0,0,S$25/NMM_fec!S$25)</f>
        <v>0.62239769588846205</v>
      </c>
      <c r="T191" s="276">
        <f>IF(T$25=0,0,T$25/NMM_fec!T$25)</f>
        <v>0.63139870600095827</v>
      </c>
      <c r="U191" s="276">
        <f>IF(U$25=0,0,U$25/NMM_fec!U$25)</f>
        <v>0.63967803020077207</v>
      </c>
      <c r="V191" s="276">
        <f>IF(V$25=0,0,V$25/NMM_fec!V$25)</f>
        <v>0.63989998487993682</v>
      </c>
      <c r="W191" s="276">
        <f>IF(W$25=0,0,W$25/NMM_fec!W$25)</f>
        <v>0.63949432217655322</v>
      </c>
      <c r="X191" s="276">
        <f>IF(X$25=0,0,X$25/NMM_fec!X$25)</f>
        <v>0.64911244324442929</v>
      </c>
      <c r="Y191" s="276">
        <f>IF(Y$25=0,0,Y$25/NMM_fec!Y$25)</f>
        <v>0.64819790470575356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0.64111669047623066</v>
      </c>
      <c r="C192" s="277">
        <f>IF(C$33=0,0,C$33/NMM_fec!C$33)</f>
        <v>0.64273746607067717</v>
      </c>
      <c r="D192" s="277">
        <f>IF(D$33=0,0,D$33/NMM_fec!D$33)</f>
        <v>0.64196167964662587</v>
      </c>
      <c r="E192" s="277">
        <f>IF(E$33=0,0,E$33/NMM_fec!E$33)</f>
        <v>0.64187570635214219</v>
      </c>
      <c r="F192" s="277">
        <f>IF(F$33=0,0,F$33/NMM_fec!F$33)</f>
        <v>0.63591063423256533</v>
      </c>
      <c r="G192" s="277">
        <f>IF(G$33=0,0,G$33/NMM_fec!G$33)</f>
        <v>0.63483849169186723</v>
      </c>
      <c r="H192" s="277">
        <f>IF(H$33=0,0,H$33/NMM_fec!H$33)</f>
        <v>0.63957167934033876</v>
      </c>
      <c r="I192" s="277">
        <f>IF(I$33=0,0,I$33/NMM_fec!I$33)</f>
        <v>0.65046887252825958</v>
      </c>
      <c r="J192" s="277">
        <f>IF(J$33=0,0,J$33/NMM_fec!J$33)</f>
        <v>0.65041440774702419</v>
      </c>
      <c r="K192" s="277">
        <f>IF(K$33=0,0,K$33/NMM_fec!K$33)</f>
        <v>0.65183305422049931</v>
      </c>
      <c r="L192" s="277">
        <f>IF(L$33=0,0,L$33/NMM_fec!L$33)</f>
        <v>0.65409213150150158</v>
      </c>
      <c r="M192" s="277">
        <f>IF(M$33=0,0,M$33/NMM_fec!M$33)</f>
        <v>0.66467401434702444</v>
      </c>
      <c r="N192" s="277">
        <f>IF(N$33=0,0,N$33/NMM_fec!N$33)</f>
        <v>0.66618533065136498</v>
      </c>
      <c r="O192" s="277">
        <f>IF(O$33=0,0,O$33/NMM_fec!O$33)</f>
        <v>0.66390459410179803</v>
      </c>
      <c r="P192" s="277">
        <f>IF(P$33=0,0,P$33/NMM_fec!P$33)</f>
        <v>0.66311355486776824</v>
      </c>
      <c r="Q192" s="277">
        <f>IF(Q$33=0,0,Q$33/NMM_fec!Q$33)</f>
        <v>0.66471454733221624</v>
      </c>
      <c r="R192" s="277">
        <f>IF(R$33=0,0,R$33/NMM_fec!R$33)</f>
        <v>0.67187074876925512</v>
      </c>
      <c r="S192" s="277">
        <f>IF(S$33=0,0,S$33/NMM_fec!S$33)</f>
        <v>0.67104660792389881</v>
      </c>
      <c r="T192" s="277">
        <f>IF(T$33=0,0,T$33/NMM_fec!T$33)</f>
        <v>0.68205617987594114</v>
      </c>
      <c r="U192" s="277">
        <f>IF(U$33=0,0,U$33/NMM_fec!U$33)</f>
        <v>0.69205581513192227</v>
      </c>
      <c r="V192" s="277">
        <f>IF(V$33=0,0,V$33/NMM_fec!V$33)</f>
        <v>0.69113110321316218</v>
      </c>
      <c r="W192" s="277">
        <f>IF(W$33=0,0,W$33/NMM_fec!W$33)</f>
        <v>0.69224795117022286</v>
      </c>
      <c r="X192" s="277">
        <f>IF(X$33=0,0,X$33/NMM_fec!X$33)</f>
        <v>0.70289780903875565</v>
      </c>
      <c r="Y192" s="277">
        <f>IF(Y$33=0,0,Y$33/NMM_fec!Y$33)</f>
        <v>0.70257115595767272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0.37218431522925582</v>
      </c>
      <c r="C194" s="320">
        <f>IF(C$48=0,0,C$48/NMM_fec!C$48)</f>
        <v>0.37230916941502346</v>
      </c>
      <c r="D194" s="320">
        <f>IF(D$48=0,0,D$48/NMM_fec!D$48)</f>
        <v>0.37296954674708505</v>
      </c>
      <c r="E194" s="320">
        <f>IF(E$48=0,0,E$48/NMM_fec!E$48)</f>
        <v>0.37389887443419212</v>
      </c>
      <c r="F194" s="320">
        <f>IF(F$48=0,0,F$48/NMM_fec!F$48)</f>
        <v>0.37792364293655756</v>
      </c>
      <c r="G194" s="320">
        <f>IF(G$48=0,0,G$48/NMM_fec!G$48)</f>
        <v>0.37699471192290623</v>
      </c>
      <c r="H194" s="320">
        <f>IF(H$48=0,0,H$48/NMM_fec!H$48)</f>
        <v>0.38189098379740527</v>
      </c>
      <c r="I194" s="320">
        <f>IF(I$48=0,0,I$48/NMM_fec!I$48)</f>
        <v>0.3888300783935521</v>
      </c>
      <c r="J194" s="320">
        <f>IF(J$48=0,0,J$48/NMM_fec!J$48)</f>
        <v>0.38908906226617629</v>
      </c>
      <c r="K194" s="320">
        <f>IF(K$48=0,0,K$48/NMM_fec!K$48)</f>
        <v>0.38923878379730942</v>
      </c>
      <c r="L194" s="320">
        <f>IF(L$48=0,0,L$48/NMM_fec!L$48)</f>
        <v>0.38967449097968976</v>
      </c>
      <c r="M194" s="320">
        <f>IF(M$48=0,0,M$48/NMM_fec!M$48)</f>
        <v>0.39028777611006316</v>
      </c>
      <c r="N194" s="320">
        <f>IF(N$48=0,0,N$48/NMM_fec!N$48)</f>
        <v>0.39051473779163615</v>
      </c>
      <c r="O194" s="320">
        <f>IF(O$48=0,0,O$48/NMM_fec!O$48)</f>
        <v>0.39394663443537131</v>
      </c>
      <c r="P194" s="320">
        <f>IF(P$48=0,0,P$48/NMM_fec!P$48)</f>
        <v>0.39422671758013822</v>
      </c>
      <c r="Q194" s="320">
        <f>IF(Q$48=0,0,Q$48/NMM_fec!Q$48)</f>
        <v>0.39479956752956941</v>
      </c>
      <c r="R194" s="320">
        <f>IF(R$48=0,0,R$48/NMM_fec!R$48)</f>
        <v>0.40292658085584249</v>
      </c>
      <c r="S194" s="320">
        <f>IF(S$48=0,0,S$48/NMM_fec!S$48)</f>
        <v>0.40290457003571839</v>
      </c>
      <c r="T194" s="320">
        <f>IF(T$48=0,0,T$48/NMM_fec!T$48)</f>
        <v>0.4032467384507919</v>
      </c>
      <c r="U194" s="320">
        <f>IF(U$48=0,0,U$48/NMM_fec!U$48)</f>
        <v>0.403168013571995</v>
      </c>
      <c r="V194" s="320">
        <f>IF(V$48=0,0,V$48/NMM_fec!V$48)</f>
        <v>0.40877001551554343</v>
      </c>
      <c r="W194" s="320">
        <f>IF(W$48=0,0,W$48/NMM_fec!W$48)</f>
        <v>0.40863423824295753</v>
      </c>
      <c r="X194" s="320">
        <f>IF(X$48=0,0,X$48/NMM_fec!X$48)</f>
        <v>0.40909038334657366</v>
      </c>
      <c r="Y194" s="320">
        <f>IF(Y$48=0,0,Y$48/NMM_fec!Y$48)</f>
        <v>0.41471836508557836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0.32982472760978171</v>
      </c>
      <c r="C195" s="273">
        <f>IF(C$49=0,0,C$49/NMM_fec!C$49)</f>
        <v>0.33030677878507941</v>
      </c>
      <c r="D195" s="273">
        <f>IF(D$49=0,0,D$49/NMM_fec!D$49)</f>
        <v>0.33115093974892601</v>
      </c>
      <c r="E195" s="273">
        <f>IF(E$49=0,0,E$49/NMM_fec!E$49)</f>
        <v>0.33323337142886394</v>
      </c>
      <c r="F195" s="273">
        <f>IF(F$49=0,0,F$49/NMM_fec!F$49)</f>
        <v>0.33656924905037483</v>
      </c>
      <c r="G195" s="273">
        <f>IF(G$49=0,0,G$49/NMM_fec!G$49)</f>
        <v>0.33656924905037489</v>
      </c>
      <c r="H195" s="273">
        <f>IF(H$49=0,0,H$49/NMM_fec!H$49)</f>
        <v>0.33938938646848449</v>
      </c>
      <c r="I195" s="273">
        <f>IF(I$49=0,0,I$49/NMM_fec!I$49)</f>
        <v>0.34472585826669983</v>
      </c>
      <c r="J195" s="273">
        <f>IF(J$49=0,0,J$49/NMM_fec!J$49)</f>
        <v>0.34472585826669988</v>
      </c>
      <c r="K195" s="273">
        <f>IF(K$49=0,0,K$49/NMM_fec!K$49)</f>
        <v>0.34472585826669999</v>
      </c>
      <c r="L195" s="273">
        <f>IF(L$49=0,0,L$49/NMM_fec!L$49)</f>
        <v>0.34472585826669994</v>
      </c>
      <c r="M195" s="273">
        <f>IF(M$49=0,0,M$49/NMM_fec!M$49)</f>
        <v>0.34472585826669994</v>
      </c>
      <c r="N195" s="273">
        <f>IF(N$49=0,0,N$49/NMM_fec!N$49)</f>
        <v>0.34472585826669983</v>
      </c>
      <c r="O195" s="273">
        <f>IF(O$49=0,0,O$49/NMM_fec!O$49)</f>
        <v>0.34764593738195226</v>
      </c>
      <c r="P195" s="273">
        <f>IF(P$49=0,0,P$49/NMM_fec!P$49)</f>
        <v>0.34764593738195237</v>
      </c>
      <c r="Q195" s="273">
        <f>IF(Q$49=0,0,Q$49/NMM_fec!Q$49)</f>
        <v>0.34764593738195237</v>
      </c>
      <c r="R195" s="273">
        <f>IF(R$49=0,0,R$49/NMM_fec!R$49)</f>
        <v>0.35473785115820089</v>
      </c>
      <c r="S195" s="273">
        <f>IF(S$49=0,0,S$49/NMM_fec!S$49)</f>
        <v>0.35473785115820072</v>
      </c>
      <c r="T195" s="273">
        <f>IF(T$49=0,0,T$49/NMM_fec!T$49)</f>
        <v>0.35473785115820072</v>
      </c>
      <c r="U195" s="273">
        <f>IF(U$49=0,0,U$49/NMM_fec!U$49)</f>
        <v>0.35473785115820078</v>
      </c>
      <c r="V195" s="273">
        <f>IF(V$49=0,0,V$49/NMM_fec!V$49)</f>
        <v>0.35921847870325102</v>
      </c>
      <c r="W195" s="273">
        <f>IF(W$49=0,0,W$49/NMM_fec!W$49)</f>
        <v>0.35921847870325113</v>
      </c>
      <c r="X195" s="273">
        <f>IF(X$49=0,0,X$49/NMM_fec!X$49)</f>
        <v>0.35921847870325102</v>
      </c>
      <c r="Y195" s="273">
        <f>IF(Y$49=0,0,Y$49/NMM_fec!Y$49)</f>
        <v>0.36449332577412541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8.5618877065845936E-2</v>
      </c>
      <c r="C196" s="274">
        <f>IF(C$50=0,0,C$50/NMM_fec!C$50)</f>
        <v>8.5744012256940727E-2</v>
      </c>
      <c r="D196" s="274">
        <f>IF(D$50=0,0,D$50/NMM_fec!D$50)</f>
        <v>8.596314717235827E-2</v>
      </c>
      <c r="E196" s="274">
        <f>IF(E$50=0,0,E$50/NMM_fec!E$50)</f>
        <v>8.6503723566659363E-2</v>
      </c>
      <c r="F196" s="274">
        <f>IF(F$50=0,0,F$50/NMM_fec!F$50)</f>
        <v>8.7369680761720761E-2</v>
      </c>
      <c r="G196" s="274">
        <f>IF(G$50=0,0,G$50/NMM_fec!G$50)</f>
        <v>8.7369680761720747E-2</v>
      </c>
      <c r="H196" s="274">
        <f>IF(H$50=0,0,H$50/NMM_fec!H$50)</f>
        <v>8.8101757463973279E-2</v>
      </c>
      <c r="I196" s="274">
        <f>IF(I$50=0,0,I$50/NMM_fec!I$50)</f>
        <v>8.9487046936257267E-2</v>
      </c>
      <c r="J196" s="274">
        <f>IF(J$50=0,0,J$50/NMM_fec!J$50)</f>
        <v>8.9487046936257267E-2</v>
      </c>
      <c r="K196" s="274">
        <f>IF(K$50=0,0,K$50/NMM_fec!K$50)</f>
        <v>8.9487046936257267E-2</v>
      </c>
      <c r="L196" s="274">
        <f>IF(L$50=0,0,L$50/NMM_fec!L$50)</f>
        <v>8.9487046936257267E-2</v>
      </c>
      <c r="M196" s="274">
        <f>IF(M$50=0,0,M$50/NMM_fec!M$50)</f>
        <v>8.9487046936257267E-2</v>
      </c>
      <c r="N196" s="274">
        <f>IF(N$50=0,0,N$50/NMM_fec!N$50)</f>
        <v>8.9487046936257267E-2</v>
      </c>
      <c r="O196" s="274">
        <f>IF(O$50=0,0,O$50/NMM_fec!O$50)</f>
        <v>9.0245067405502158E-2</v>
      </c>
      <c r="P196" s="274">
        <f>IF(P$50=0,0,P$50/NMM_fec!P$50)</f>
        <v>9.0245067405502158E-2</v>
      </c>
      <c r="Q196" s="274">
        <f>IF(Q$50=0,0,Q$50/NMM_fec!Q$50)</f>
        <v>9.0245067405502172E-2</v>
      </c>
      <c r="R196" s="274">
        <f>IF(R$50=0,0,R$50/NMM_fec!R$50)</f>
        <v>9.208605033655938E-2</v>
      </c>
      <c r="S196" s="274">
        <f>IF(S$50=0,0,S$50/NMM_fec!S$50)</f>
        <v>9.2086050336559366E-2</v>
      </c>
      <c r="T196" s="274">
        <f>IF(T$50=0,0,T$50/NMM_fec!T$50)</f>
        <v>9.2086050336559366E-2</v>
      </c>
      <c r="U196" s="274">
        <f>IF(U$50=0,0,U$50/NMM_fec!U$50)</f>
        <v>9.208605033655938E-2</v>
      </c>
      <c r="V196" s="274">
        <f>IF(V$50=0,0,V$50/NMM_fec!V$50)</f>
        <v>9.3249172039827702E-2</v>
      </c>
      <c r="W196" s="274">
        <f>IF(W$50=0,0,W$50/NMM_fec!W$50)</f>
        <v>9.3249172039827702E-2</v>
      </c>
      <c r="X196" s="274">
        <f>IF(X$50=0,0,X$50/NMM_fec!X$50)</f>
        <v>9.3249172039827688E-2</v>
      </c>
      <c r="Y196" s="274">
        <f>IF(Y$50=0,0,Y$50/NMM_fec!Y$50)</f>
        <v>9.4618464409672837E-2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0.46761088970129316</v>
      </c>
      <c r="C197" s="274">
        <f>IF(C$51=0,0,C$51/NMM_fec!C$51)</f>
        <v>0.46829432050587844</v>
      </c>
      <c r="D197" s="274">
        <f>IF(D$51=0,0,D$51/NMM_fec!D$51)</f>
        <v>0.46949113452954511</v>
      </c>
      <c r="E197" s="274">
        <f>IF(E$51=0,0,E$51/NMM_fec!E$51)</f>
        <v>0.47244351392709605</v>
      </c>
      <c r="F197" s="274">
        <f>IF(F$51=0,0,F$51/NMM_fec!F$51)</f>
        <v>0.47717297346105458</v>
      </c>
      <c r="G197" s="274">
        <f>IF(G$51=0,0,G$51/NMM_fec!G$51)</f>
        <v>0.47717297346105447</v>
      </c>
      <c r="H197" s="274">
        <f>IF(H$51=0,0,H$51/NMM_fec!H$51)</f>
        <v>0.48117123937858858</v>
      </c>
      <c r="I197" s="274">
        <f>IF(I$51=0,0,I$51/NMM_fec!I$51)</f>
        <v>0.48873705272288609</v>
      </c>
      <c r="J197" s="274">
        <f>IF(J$51=0,0,J$51/NMM_fec!J$51)</f>
        <v>0.48873705272288609</v>
      </c>
      <c r="K197" s="274">
        <f>IF(K$51=0,0,K$51/NMM_fec!K$51)</f>
        <v>0.4887370527228862</v>
      </c>
      <c r="L197" s="274">
        <f>IF(L$51=0,0,L$51/NMM_fec!L$51)</f>
        <v>0.48873705272288614</v>
      </c>
      <c r="M197" s="274">
        <f>IF(M$51=0,0,M$51/NMM_fec!M$51)</f>
        <v>0.48873705272288592</v>
      </c>
      <c r="N197" s="274">
        <f>IF(N$51=0,0,N$51/NMM_fec!N$51)</f>
        <v>0.4887370527228862</v>
      </c>
      <c r="O197" s="274">
        <f>IF(O$51=0,0,O$51/NMM_fec!O$51)</f>
        <v>0.49287701155185792</v>
      </c>
      <c r="P197" s="274">
        <f>IF(P$51=0,0,P$51/NMM_fec!P$51)</f>
        <v>0.49287701155185798</v>
      </c>
      <c r="Q197" s="274">
        <f>IF(Q$51=0,0,Q$51/NMM_fec!Q$51)</f>
        <v>0.49287701155185787</v>
      </c>
      <c r="R197" s="274">
        <f>IF(R$51=0,0,R$51/NMM_fec!R$51)</f>
        <v>0.50293161277787601</v>
      </c>
      <c r="S197" s="274">
        <f>IF(S$51=0,0,S$51/NMM_fec!S$51)</f>
        <v>0.50293161277787612</v>
      </c>
      <c r="T197" s="274">
        <f>IF(T$51=0,0,T$51/NMM_fec!T$51)</f>
        <v>0.50293161277787635</v>
      </c>
      <c r="U197" s="274">
        <f>IF(U$51=0,0,U$51/NMM_fec!U$51)</f>
        <v>0.50293161277787612</v>
      </c>
      <c r="V197" s="274">
        <f>IF(V$51=0,0,V$51/NMM_fec!V$51)</f>
        <v>0.50928404804840521</v>
      </c>
      <c r="W197" s="274">
        <f>IF(W$51=0,0,W$51/NMM_fec!W$51)</f>
        <v>0.50928404804840532</v>
      </c>
      <c r="X197" s="274">
        <f>IF(X$51=0,0,X$51/NMM_fec!X$51)</f>
        <v>0.50928404804840532</v>
      </c>
      <c r="Y197" s="274">
        <f>IF(Y$51=0,0,Y$51/NMM_fec!Y$51)</f>
        <v>0.51676249258385554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0.32667325819137588</v>
      </c>
      <c r="C198" s="274">
        <f>IF(C$52=0,0,C$52/NMM_fec!C$52)</f>
        <v>0.32715070337624913</v>
      </c>
      <c r="D198" s="274">
        <f>IF(D$52=0,0,D$52/NMM_fec!D$52)</f>
        <v>0.32798679839706901</v>
      </c>
      <c r="E198" s="274">
        <f>IF(E$52=0,0,E$52/NMM_fec!E$52)</f>
        <v>0.33004933247926527</v>
      </c>
      <c r="F198" s="274">
        <f>IF(F$52=0,0,F$52/NMM_fec!F$52)</f>
        <v>0.3333533358493096</v>
      </c>
      <c r="G198" s="274">
        <f>IF(G$52=0,0,G$52/NMM_fec!G$52)</f>
        <v>0.33335333584930948</v>
      </c>
      <c r="H198" s="274">
        <f>IF(H$52=0,0,H$52/NMM_fec!H$52)</f>
        <v>0.33614652690444236</v>
      </c>
      <c r="I198" s="274">
        <f>IF(I$52=0,0,I$52/NMM_fec!I$52)</f>
        <v>0.34143200880934049</v>
      </c>
      <c r="J198" s="274">
        <f>IF(J$52=0,0,J$52/NMM_fec!J$52)</f>
        <v>0.34143200880934038</v>
      </c>
      <c r="K198" s="274">
        <f>IF(K$52=0,0,K$52/NMM_fec!K$52)</f>
        <v>0.34143200880934038</v>
      </c>
      <c r="L198" s="274">
        <f>IF(L$52=0,0,L$52/NMM_fec!L$52)</f>
        <v>0.34143200880934044</v>
      </c>
      <c r="M198" s="274">
        <f>IF(M$52=0,0,M$52/NMM_fec!M$52)</f>
        <v>0.34143200880934044</v>
      </c>
      <c r="N198" s="274">
        <f>IF(N$52=0,0,N$52/NMM_fec!N$52)</f>
        <v>0.34143200880934044</v>
      </c>
      <c r="O198" s="274">
        <f>IF(O$52=0,0,O$52/NMM_fec!O$52)</f>
        <v>0.34432418662047376</v>
      </c>
      <c r="P198" s="274">
        <f>IF(P$52=0,0,P$52/NMM_fec!P$52)</f>
        <v>0.34432418662047359</v>
      </c>
      <c r="Q198" s="274">
        <f>IF(Q$52=0,0,Q$52/NMM_fec!Q$52)</f>
        <v>0.34432418662047359</v>
      </c>
      <c r="R198" s="274">
        <f>IF(R$52=0,0,R$52/NMM_fec!R$52)</f>
        <v>0.35134833728646125</v>
      </c>
      <c r="S198" s="274">
        <f>IF(S$52=0,0,S$52/NMM_fec!S$52)</f>
        <v>0.35134833728646125</v>
      </c>
      <c r="T198" s="274">
        <f>IF(T$52=0,0,T$52/NMM_fec!T$52)</f>
        <v>0.35134833728646125</v>
      </c>
      <c r="U198" s="274">
        <f>IF(U$52=0,0,U$52/NMM_fec!U$52)</f>
        <v>0.3513483372864612</v>
      </c>
      <c r="V198" s="274">
        <f>IF(V$52=0,0,V$52/NMM_fec!V$52)</f>
        <v>0.35578615251484308</v>
      </c>
      <c r="W198" s="274">
        <f>IF(W$52=0,0,W$52/NMM_fec!W$52)</f>
        <v>0.35578615251484297</v>
      </c>
      <c r="X198" s="274">
        <f>IF(X$52=0,0,X$52/NMM_fec!X$52)</f>
        <v>0.35578615251484308</v>
      </c>
      <c r="Y198" s="274">
        <f>IF(Y$52=0,0,Y$52/NMM_fec!Y$52)</f>
        <v>0.36101059851557599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0.48544180056872471</v>
      </c>
      <c r="C199" s="275">
        <f>IF(C$53=0,0,C$53/NMM_fec!C$53)</f>
        <v>0.48268437202868769</v>
      </c>
      <c r="D199" s="275">
        <f>IF(D$53=0,0,D$53/NMM_fec!D$53)</f>
        <v>0.48290305665806199</v>
      </c>
      <c r="E199" s="275">
        <f>IF(E$53=0,0,E$53/NMM_fec!E$53)</f>
        <v>0.48507904609047531</v>
      </c>
      <c r="F199" s="275">
        <f>IF(F$53=0,0,F$53/NMM_fec!F$53)</f>
        <v>0.49079859708875939</v>
      </c>
      <c r="G199" s="275">
        <f>IF(G$53=0,0,G$53/NMM_fec!G$53)</f>
        <v>0.49197054786523087</v>
      </c>
      <c r="H199" s="275">
        <f>IF(H$53=0,0,H$53/NMM_fec!H$53)</f>
        <v>0.49903127807270709</v>
      </c>
      <c r="I199" s="275">
        <f>IF(I$53=0,0,I$53/NMM_fec!I$53)</f>
        <v>0.50890937378589074</v>
      </c>
      <c r="J199" s="275">
        <f>IF(J$53=0,0,J$53/NMM_fec!J$53)</f>
        <v>0.51229092561558121</v>
      </c>
      <c r="K199" s="275">
        <f>IF(K$53=0,0,K$53/NMM_fec!K$53)</f>
        <v>0.51514667464953789</v>
      </c>
      <c r="L199" s="275">
        <f>IF(L$53=0,0,L$53/NMM_fec!L$53)</f>
        <v>0.51458470861709282</v>
      </c>
      <c r="M199" s="275">
        <f>IF(M$53=0,0,M$53/NMM_fec!M$53)</f>
        <v>0.51701068929492866</v>
      </c>
      <c r="N199" s="275">
        <f>IF(N$53=0,0,N$53/NMM_fec!N$53)</f>
        <v>0.51713108762092941</v>
      </c>
      <c r="O199" s="275">
        <f>IF(O$53=0,0,O$53/NMM_fec!O$53)</f>
        <v>0.52282381799292432</v>
      </c>
      <c r="P199" s="275">
        <f>IF(P$53=0,0,P$53/NMM_fec!P$53)</f>
        <v>0.52421933847734858</v>
      </c>
      <c r="Q199" s="275">
        <f>IF(Q$53=0,0,Q$53/NMM_fec!Q$53)</f>
        <v>0.52896335116808346</v>
      </c>
      <c r="R199" s="275">
        <f>IF(R$53=0,0,R$53/NMM_fec!R$53)</f>
        <v>0.5403539166511806</v>
      </c>
      <c r="S199" s="275">
        <f>IF(S$53=0,0,S$53/NMM_fec!S$53)</f>
        <v>0.54320613933938999</v>
      </c>
      <c r="T199" s="275">
        <f>IF(T$53=0,0,T$53/NMM_fec!T$53)</f>
        <v>0.54658127034291426</v>
      </c>
      <c r="U199" s="275">
        <f>IF(U$53=0,0,U$53/NMM_fec!U$53)</f>
        <v>0.54129620168013515</v>
      </c>
      <c r="V199" s="275">
        <f>IF(V$53=0,0,V$53/NMM_fec!V$53)</f>
        <v>0.55154687347135234</v>
      </c>
      <c r="W199" s="275">
        <f>IF(W$53=0,0,W$53/NMM_fec!W$53)</f>
        <v>0.5489731523207626</v>
      </c>
      <c r="X199" s="275">
        <f>IF(X$53=0,0,X$53/NMM_fec!X$53)</f>
        <v>0.55618074400352502</v>
      </c>
      <c r="Y199" s="275">
        <f>IF(Y$53=0,0,Y$53/NMM_fec!Y$53)</f>
        <v>0.55432755162375846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0.39713796484914882</v>
      </c>
      <c r="C200" s="276">
        <f>IF(C$59=0,0,C$59/NMM_fec!C$59)</f>
        <v>0.39771839683827881</v>
      </c>
      <c r="D200" s="276">
        <f>IF(D$59=0,0,D$59/NMM_fec!D$59)</f>
        <v>0.39873484084360461</v>
      </c>
      <c r="E200" s="276">
        <f>IF(E$59=0,0,E$59/NMM_fec!E$59)</f>
        <v>0.40124227163965598</v>
      </c>
      <c r="F200" s="276">
        <f>IF(F$59=0,0,F$59/NMM_fec!F$59)</f>
        <v>0.40525896153187052</v>
      </c>
      <c r="G200" s="276">
        <f>IF(G$59=0,0,G$59/NMM_fec!G$59)</f>
        <v>0.40525896153187024</v>
      </c>
      <c r="H200" s="276">
        <f>IF(H$59=0,0,H$59/NMM_fec!H$59)</f>
        <v>0.40865465488372854</v>
      </c>
      <c r="I200" s="276">
        <f>IF(I$59=0,0,I$59/NMM_fec!I$59)</f>
        <v>0.41508023602428384</v>
      </c>
      <c r="J200" s="276">
        <f>IF(J$59=0,0,J$59/NMM_fec!J$59)</f>
        <v>0.41508023602428396</v>
      </c>
      <c r="K200" s="276">
        <f>IF(K$59=0,0,K$59/NMM_fec!K$59)</f>
        <v>0.4150802360242839</v>
      </c>
      <c r="L200" s="276">
        <f>IF(L$59=0,0,L$59/NMM_fec!L$59)</f>
        <v>0.41508023602428373</v>
      </c>
      <c r="M200" s="276">
        <f>IF(M$59=0,0,M$59/NMM_fec!M$59)</f>
        <v>0.41508023602428384</v>
      </c>
      <c r="N200" s="276">
        <f>IF(N$59=0,0,N$59/NMM_fec!N$59)</f>
        <v>0.41508023602428373</v>
      </c>
      <c r="O200" s="276">
        <f>IF(O$59=0,0,O$59/NMM_fec!O$59)</f>
        <v>0.41859626796474486</v>
      </c>
      <c r="P200" s="276">
        <f>IF(P$59=0,0,P$59/NMM_fec!P$59)</f>
        <v>0.41859626796474469</v>
      </c>
      <c r="Q200" s="276">
        <f>IF(Q$59=0,0,Q$59/NMM_fec!Q$59)</f>
        <v>0.41859626796474481</v>
      </c>
      <c r="R200" s="276">
        <f>IF(R$59=0,0,R$59/NMM_fec!R$59)</f>
        <v>0.42713555555665983</v>
      </c>
      <c r="S200" s="276">
        <f>IF(S$59=0,0,S$59/NMM_fec!S$59)</f>
        <v>0.42713555555665994</v>
      </c>
      <c r="T200" s="276">
        <f>IF(T$59=0,0,T$59/NMM_fec!T$59)</f>
        <v>0.42713555555666005</v>
      </c>
      <c r="U200" s="276">
        <f>IF(U$59=0,0,U$59/NMM_fec!U$59)</f>
        <v>0.42713555555665983</v>
      </c>
      <c r="V200" s="276">
        <f>IF(V$59=0,0,V$59/NMM_fec!V$59)</f>
        <v>0.4325306249845457</v>
      </c>
      <c r="W200" s="276">
        <f>IF(W$59=0,0,W$59/NMM_fec!W$59)</f>
        <v>0.43253062498454553</v>
      </c>
      <c r="X200" s="276">
        <f>IF(X$59=0,0,X$59/NMM_fec!X$59)</f>
        <v>0.43253062498454559</v>
      </c>
      <c r="Y200" s="276">
        <f>IF(Y$59=0,0,Y$59/NMM_fec!Y$59)</f>
        <v>0.43888200453634191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0.28560978913826196</v>
      </c>
      <c r="C201" s="276">
        <f>IF(C$60=0,0,C$60/NMM_fec!C$60)</f>
        <v>0.29329746534046913</v>
      </c>
      <c r="D201" s="276">
        <f>IF(D$60=0,0,D$60/NMM_fec!D$60)</f>
        <v>0.29411634775023021</v>
      </c>
      <c r="E201" s="276">
        <f>IF(E$60=0,0,E$60/NMM_fec!E$60)</f>
        <v>0.296732458047199</v>
      </c>
      <c r="F201" s="276">
        <f>IF(F$60=0,0,F$60/NMM_fec!F$60)</f>
        <v>0.29919347227311421</v>
      </c>
      <c r="G201" s="276">
        <f>IF(G$60=0,0,G$60/NMM_fec!G$60)</f>
        <v>0.29838038017475621</v>
      </c>
      <c r="H201" s="276">
        <f>IF(H$60=0,0,H$60/NMM_fec!H$60)</f>
        <v>0.30146907631223535</v>
      </c>
      <c r="I201" s="276">
        <f>IF(I$60=0,0,I$60/NMM_fec!I$60)</f>
        <v>0.3021375939555756</v>
      </c>
      <c r="J201" s="276">
        <f>IF(J$60=0,0,J$60/NMM_fec!J$60)</f>
        <v>0.30324705707253641</v>
      </c>
      <c r="K201" s="276">
        <f>IF(K$60=0,0,K$60/NMM_fec!K$60)</f>
        <v>0.30643443133918202</v>
      </c>
      <c r="L201" s="276">
        <f>IF(L$60=0,0,L$60/NMM_fec!L$60)</f>
        <v>0.31005653415013451</v>
      </c>
      <c r="M201" s="276">
        <f>IF(M$60=0,0,M$60/NMM_fec!M$60)</f>
        <v>0.3082442248298044</v>
      </c>
      <c r="N201" s="276">
        <f>IF(N$60=0,0,N$60/NMM_fec!N$60)</f>
        <v>0.31140967539949382</v>
      </c>
      <c r="O201" s="276">
        <f>IF(O$60=0,0,O$60/NMM_fec!O$60)</f>
        <v>0.31271604640081174</v>
      </c>
      <c r="P201" s="276">
        <f>IF(P$60=0,0,P$60/NMM_fec!P$60)</f>
        <v>0.31445683468409003</v>
      </c>
      <c r="Q201" s="276">
        <f>IF(Q$60=0,0,Q$60/NMM_fec!Q$60)</f>
        <v>0.31567153731997505</v>
      </c>
      <c r="R201" s="276">
        <f>IF(R$60=0,0,R$60/NMM_fec!R$60)</f>
        <v>0.32206314913078654</v>
      </c>
      <c r="S201" s="276">
        <f>IF(S$60=0,0,S$60/NMM_fec!S$60)</f>
        <v>0.320302860814074</v>
      </c>
      <c r="T201" s="276">
        <f>IF(T$60=0,0,T$60/NMM_fec!T$60)</f>
        <v>0.31992653162234608</v>
      </c>
      <c r="U201" s="276">
        <f>IF(U$60=0,0,U$60/NMM_fec!U$60)</f>
        <v>0.32195949138370417</v>
      </c>
      <c r="V201" s="276">
        <f>IF(V$60=0,0,V$60/NMM_fec!V$60)</f>
        <v>0.32631239197316947</v>
      </c>
      <c r="W201" s="276">
        <f>IF(W$60=0,0,W$60/NMM_fec!W$60)</f>
        <v>0.32821611779392929</v>
      </c>
      <c r="X201" s="276">
        <f>IF(X$60=0,0,X$60/NMM_fec!X$60)</f>
        <v>0.32722782603930944</v>
      </c>
      <c r="Y201" s="276">
        <f>IF(Y$60=0,0,Y$60/NMM_fec!Y$60)</f>
        <v>0.33248518365853258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0.40644241269845405</v>
      </c>
      <c r="C202" s="276">
        <f>IF(C$79=0,0,C$79/NMM_fec!C$79)</f>
        <v>0.40503398692007753</v>
      </c>
      <c r="D202" s="276">
        <f>IF(D$79=0,0,D$79/NMM_fec!D$79)</f>
        <v>0.40487296703877218</v>
      </c>
      <c r="E202" s="276">
        <f>IF(E$79=0,0,E$79/NMM_fec!E$79)</f>
        <v>0.40448837805001542</v>
      </c>
      <c r="F202" s="276">
        <f>IF(F$79=0,0,F$79/NMM_fec!F$79)</f>
        <v>0.4092936701022738</v>
      </c>
      <c r="G202" s="276">
        <f>IF(G$79=0,0,G$79/NMM_fec!G$79)</f>
        <v>0.40721197045316238</v>
      </c>
      <c r="H202" s="276">
        <f>IF(H$79=0,0,H$79/NMM_fec!H$79)</f>
        <v>0.41283255554110815</v>
      </c>
      <c r="I202" s="276">
        <f>IF(I$79=0,0,I$79/NMM_fec!I$79)</f>
        <v>0.42206063968398616</v>
      </c>
      <c r="J202" s="276">
        <f>IF(J$79=0,0,J$79/NMM_fec!J$79)</f>
        <v>0.42155689370575145</v>
      </c>
      <c r="K202" s="276">
        <f>IF(K$79=0,0,K$79/NMM_fec!K$79)</f>
        <v>0.41952437795314967</v>
      </c>
      <c r="L202" s="276">
        <f>IF(L$79=0,0,L$79/NMM_fec!L$79)</f>
        <v>0.42019613356438484</v>
      </c>
      <c r="M202" s="276">
        <f>IF(M$79=0,0,M$79/NMM_fec!M$79)</f>
        <v>0.42170426352916784</v>
      </c>
      <c r="N202" s="276">
        <f>IF(N$79=0,0,N$79/NMM_fec!N$79)</f>
        <v>0.4210750954117779</v>
      </c>
      <c r="O202" s="276">
        <f>IF(O$79=0,0,O$79/NMM_fec!O$79)</f>
        <v>0.42430823203092843</v>
      </c>
      <c r="P202" s="276">
        <f>IF(P$79=0,0,P$79/NMM_fec!P$79)</f>
        <v>0.42462859641180062</v>
      </c>
      <c r="Q202" s="276">
        <f>IF(Q$79=0,0,Q$79/NMM_fec!Q$79)</f>
        <v>0.42469208163313482</v>
      </c>
      <c r="R202" s="276">
        <f>IF(R$79=0,0,R$79/NMM_fec!R$79)</f>
        <v>0.43255846805283066</v>
      </c>
      <c r="S202" s="276">
        <f>IF(S$79=0,0,S$79/NMM_fec!S$79)</f>
        <v>0.43243742392871132</v>
      </c>
      <c r="T202" s="276">
        <f>IF(T$79=0,0,T$79/NMM_fec!T$79)</f>
        <v>0.43259801990188801</v>
      </c>
      <c r="U202" s="276">
        <f>IF(U$79=0,0,U$79/NMM_fec!U$79)</f>
        <v>0.43200987192687779</v>
      </c>
      <c r="V202" s="276">
        <f>IF(V$79=0,0,V$79/NMM_fec!V$79)</f>
        <v>0.43766040836310582</v>
      </c>
      <c r="W202" s="276">
        <f>IF(W$79=0,0,W$79/NMM_fec!W$79)</f>
        <v>0.43742118961515553</v>
      </c>
      <c r="X202" s="276">
        <f>IF(X$79=0,0,X$79/NMM_fec!X$79)</f>
        <v>0.4369225867534629</v>
      </c>
      <c r="Y202" s="276">
        <f>IF(Y$79=0,0,Y$79/NMM_fec!Y$79)</f>
        <v>0.44245349469640999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0.3075489608353813</v>
      </c>
      <c r="C203" s="277">
        <f>IF(C$89=0,0,C$89/NMM_fec!C$89)</f>
        <v>0.31084447751131605</v>
      </c>
      <c r="D203" s="277">
        <f>IF(D$89=0,0,D$89/NMM_fec!D$89)</f>
        <v>0.31349268437211353</v>
      </c>
      <c r="E203" s="277">
        <f>IF(E$89=0,0,E$89/NMM_fec!E$89)</f>
        <v>0.3163762713455241</v>
      </c>
      <c r="F203" s="277">
        <f>IF(F$89=0,0,F$89/NMM_fec!F$89)</f>
        <v>0.32057588195427628</v>
      </c>
      <c r="G203" s="277">
        <f>IF(G$89=0,0,G$89/NMM_fec!G$89)</f>
        <v>0.32174434440887439</v>
      </c>
      <c r="H203" s="277">
        <f>IF(H$89=0,0,H$89/NMM_fec!H$89)</f>
        <v>0.32648468228159599</v>
      </c>
      <c r="I203" s="277">
        <f>IF(I$89=0,0,I$89/NMM_fec!I$89)</f>
        <v>0.32929639847826708</v>
      </c>
      <c r="J203" s="277">
        <f>IF(J$89=0,0,J$89/NMM_fec!J$89)</f>
        <v>0.33227505095885157</v>
      </c>
      <c r="K203" s="277">
        <f>IF(K$89=0,0,K$89/NMM_fec!K$89)</f>
        <v>0.33686383628439864</v>
      </c>
      <c r="L203" s="277">
        <f>IF(L$89=0,0,L$89/NMM_fec!L$89)</f>
        <v>0.33608112635512449</v>
      </c>
      <c r="M203" s="277">
        <f>IF(M$89=0,0,M$89/NMM_fec!M$89)</f>
        <v>0.33563918980724433</v>
      </c>
      <c r="N203" s="277">
        <f>IF(N$89=0,0,N$89/NMM_fec!N$89)</f>
        <v>0.33699152832220558</v>
      </c>
      <c r="O203" s="277">
        <f>IF(O$89=0,0,O$89/NMM_fec!O$89)</f>
        <v>0.34113398494930125</v>
      </c>
      <c r="P203" s="277">
        <f>IF(P$89=0,0,P$89/NMM_fec!P$89)</f>
        <v>0.3414543082237651</v>
      </c>
      <c r="Q203" s="277">
        <f>IF(Q$89=0,0,Q$89/NMM_fec!Q$89)</f>
        <v>0.34365728636695447</v>
      </c>
      <c r="R203" s="277">
        <f>IF(R$89=0,0,R$89/NMM_fec!R$89)</f>
        <v>0.3517656408325483</v>
      </c>
      <c r="S203" s="277">
        <f>IF(S$89=0,0,S$89/NMM_fec!S$89)</f>
        <v>0.35198472518222851</v>
      </c>
      <c r="T203" s="277">
        <f>IF(T$89=0,0,T$89/NMM_fec!T$89)</f>
        <v>0.3523914652194286</v>
      </c>
      <c r="U203" s="277">
        <f>IF(U$89=0,0,U$89/NMM_fec!U$89)</f>
        <v>0.35219817722269242</v>
      </c>
      <c r="V203" s="277">
        <f>IF(V$89=0,0,V$89/NMM_fec!V$89)</f>
        <v>0.35805106015280191</v>
      </c>
      <c r="W203" s="277">
        <f>IF(W$89=0,0,W$89/NMM_fec!W$89)</f>
        <v>0.35873897106082658</v>
      </c>
      <c r="X203" s="277">
        <f>IF(X$89=0,0,X$89/NMM_fec!X$89)</f>
        <v>0.36110390097075296</v>
      </c>
      <c r="Y203" s="277">
        <f>IF(Y$89=0,0,Y$89/NMM_fec!Y$89)</f>
        <v>0.36475212758006798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0.37218996393589754</v>
      </c>
      <c r="C205" s="320">
        <f>IF(C$99=0,0,C$99/NMM_fec!C$99)</f>
        <v>0.37636732987128096</v>
      </c>
      <c r="D205" s="320">
        <f>IF(D$99=0,0,D$99/NMM_fec!D$99)</f>
        <v>0.37998419882312817</v>
      </c>
      <c r="E205" s="320">
        <f>IF(E$99=0,0,E$99/NMM_fec!E$99)</f>
        <v>0.38298217259320855</v>
      </c>
      <c r="F205" s="320">
        <f>IF(F$99=0,0,F$99/NMM_fec!F$99)</f>
        <v>0.38731739696530859</v>
      </c>
      <c r="G205" s="320">
        <f>IF(G$99=0,0,G$99/NMM_fec!G$99)</f>
        <v>0.39023806303389086</v>
      </c>
      <c r="H205" s="320">
        <f>IF(H$99=0,0,H$99/NMM_fec!H$99)</f>
        <v>0.3939148533091294</v>
      </c>
      <c r="I205" s="320">
        <f>IF(I$99=0,0,I$99/NMM_fec!I$99)</f>
        <v>0.39326349310039427</v>
      </c>
      <c r="J205" s="320">
        <f>IF(J$99=0,0,J$99/NMM_fec!J$99)</f>
        <v>0.40381593223068341</v>
      </c>
      <c r="K205" s="320">
        <f>IF(K$99=0,0,K$99/NMM_fec!K$99)</f>
        <v>0.4098448802748122</v>
      </c>
      <c r="L205" s="320">
        <f>IF(L$99=0,0,L$99/NMM_fec!L$99)</f>
        <v>0.40895052555290051</v>
      </c>
      <c r="M205" s="320">
        <f>IF(M$99=0,0,M$99/NMM_fec!M$99)</f>
        <v>0.41017193906117161</v>
      </c>
      <c r="N205" s="320">
        <f>IF(N$99=0,0,N$99/NMM_fec!N$99)</f>
        <v>0.41859397980029878</v>
      </c>
      <c r="O205" s="320">
        <f>IF(O$99=0,0,O$99/NMM_fec!O$99)</f>
        <v>0.42152736446724809</v>
      </c>
      <c r="P205" s="320">
        <f>IF(P$99=0,0,P$99/NMM_fec!P$99)</f>
        <v>0.42583405838003568</v>
      </c>
      <c r="Q205" s="320">
        <f>IF(Q$99=0,0,Q$99/NMM_fec!Q$99)</f>
        <v>0.43186152719962356</v>
      </c>
      <c r="R205" s="320">
        <f>IF(R$99=0,0,R$99/NMM_fec!R$99)</f>
        <v>0.438289840431693</v>
      </c>
      <c r="S205" s="320">
        <f>IF(S$99=0,0,S$99/NMM_fec!S$99)</f>
        <v>0.44445410725661766</v>
      </c>
      <c r="T205" s="320">
        <f>IF(T$99=0,0,T$99/NMM_fec!T$99)</f>
        <v>0.44473461997488528</v>
      </c>
      <c r="U205" s="320">
        <f>IF(U$99=0,0,U$99/NMM_fec!U$99)</f>
        <v>0.45791596874770579</v>
      </c>
      <c r="V205" s="320">
        <f>IF(V$99=0,0,V$99/NMM_fec!V$99)</f>
        <v>0.4682159185124829</v>
      </c>
      <c r="W205" s="320">
        <f>IF(W$99=0,0,W$99/NMM_fec!W$99)</f>
        <v>0.47341347905500702</v>
      </c>
      <c r="X205" s="320">
        <f>IF(X$99=0,0,X$99/NMM_fec!X$99)</f>
        <v>0.47953890041752634</v>
      </c>
      <c r="Y205" s="320">
        <f>IF(Y$99=0,0,Y$99/NMM_fec!Y$99)</f>
        <v>0.47818118579780428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0.38939006355888234</v>
      </c>
      <c r="C206" s="273">
        <f>IF(C$100=0,0,C$100/NMM_fec!C$100)</f>
        <v>0.389390063558882</v>
      </c>
      <c r="D206" s="273">
        <f>IF(D$100=0,0,D$100/NMM_fec!D$100)</f>
        <v>0.39040554051831367</v>
      </c>
      <c r="E206" s="273">
        <f>IF(E$100=0,0,E$100/NMM_fec!E$100)</f>
        <v>0.39198733068813768</v>
      </c>
      <c r="F206" s="273">
        <f>IF(F$100=0,0,F$100/NMM_fec!F$100)</f>
        <v>0.39531401101222591</v>
      </c>
      <c r="G206" s="273">
        <f>IF(G$100=0,0,G$100/NMM_fec!G$100)</f>
        <v>0.39675264545280992</v>
      </c>
      <c r="H206" s="273">
        <f>IF(H$100=0,0,H$100/NMM_fec!H$100)</f>
        <v>0.39831428941739044</v>
      </c>
      <c r="I206" s="273">
        <f>IF(I$100=0,0,I$100/NMM_fec!I$100)</f>
        <v>0.40107310766063031</v>
      </c>
      <c r="J206" s="273">
        <f>IF(J$100=0,0,J$100/NMM_fec!J$100)</f>
        <v>0.40834415980951139</v>
      </c>
      <c r="K206" s="273">
        <f>IF(K$100=0,0,K$100/NMM_fec!K$100)</f>
        <v>0.40834415980951144</v>
      </c>
      <c r="L206" s="273">
        <f>IF(L$100=0,0,L$100/NMM_fec!L$100)</f>
        <v>0.40834415980951139</v>
      </c>
      <c r="M206" s="273">
        <f>IF(M$100=0,0,M$100/NMM_fec!M$100)</f>
        <v>0.41056624939828806</v>
      </c>
      <c r="N206" s="273">
        <f>IF(N$100=0,0,N$100/NMM_fec!N$100)</f>
        <v>0.41692653820722136</v>
      </c>
      <c r="O206" s="273">
        <f>IF(O$100=0,0,O$100/NMM_fec!O$100)</f>
        <v>0.41808209468838409</v>
      </c>
      <c r="P206" s="273">
        <f>IF(P$100=0,0,P$100/NMM_fec!P$100)</f>
        <v>0.42199019640233598</v>
      </c>
      <c r="Q206" s="273">
        <f>IF(Q$100=0,0,Q$100/NMM_fec!Q$100)</f>
        <v>0.42535617151288846</v>
      </c>
      <c r="R206" s="273">
        <f>IF(R$100=0,0,R$100/NMM_fec!R$100)</f>
        <v>0.42998878792529704</v>
      </c>
      <c r="S206" s="273">
        <f>IF(S$100=0,0,S$100/NMM_fec!S$100)</f>
        <v>0.43594308446777974</v>
      </c>
      <c r="T206" s="273">
        <f>IF(T$100=0,0,T$100/NMM_fec!T$100)</f>
        <v>0.43594308446777968</v>
      </c>
      <c r="U206" s="273">
        <f>IF(U$100=0,0,U$100/NMM_fec!U$100)</f>
        <v>0.44734877602100159</v>
      </c>
      <c r="V206" s="273">
        <f>IF(V$100=0,0,V$100/NMM_fec!V$100)</f>
        <v>0.45683199078834552</v>
      </c>
      <c r="W206" s="273">
        <f>IF(W$100=0,0,W$100/NMM_fec!W$100)</f>
        <v>0.46071899336667693</v>
      </c>
      <c r="X206" s="273">
        <f>IF(X$100=0,0,X$100/NMM_fec!X$100)</f>
        <v>0.46367228549901768</v>
      </c>
      <c r="Y206" s="273">
        <f>IF(Y$100=0,0,Y$100/NMM_fec!Y$100)</f>
        <v>0.46367228549901762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0.1010706895541771</v>
      </c>
      <c r="C207" s="274">
        <f>IF(C$101=0,0,C$101/NMM_fec!C$101)</f>
        <v>0.10107068955417711</v>
      </c>
      <c r="D207" s="274">
        <f>IF(D$101=0,0,D$101/NMM_fec!D$101)</f>
        <v>0.10133426833063088</v>
      </c>
      <c r="E207" s="274">
        <f>IF(E$101=0,0,E$101/NMM_fec!E$101)</f>
        <v>0.10174484024336275</v>
      </c>
      <c r="F207" s="274">
        <f>IF(F$101=0,0,F$101/NMM_fec!F$101)</f>
        <v>0.10260831855405429</v>
      </c>
      <c r="G207" s="274">
        <f>IF(G$101=0,0,G$101/NMM_fec!G$101)</f>
        <v>0.10298173274340792</v>
      </c>
      <c r="H207" s="274">
        <f>IF(H$101=0,0,H$101/NMM_fec!H$101)</f>
        <v>0.10338707547582313</v>
      </c>
      <c r="I207" s="274">
        <f>IF(I$101=0,0,I$101/NMM_fec!I$101)</f>
        <v>0.10410315862301601</v>
      </c>
      <c r="J207" s="274">
        <f>IF(J$101=0,0,J$101/NMM_fec!J$101)</f>
        <v>0.10599044420949238</v>
      </c>
      <c r="K207" s="274">
        <f>IF(K$101=0,0,K$101/NMM_fec!K$101)</f>
        <v>0.10599044420949244</v>
      </c>
      <c r="L207" s="274">
        <f>IF(L$101=0,0,L$101/NMM_fec!L$101)</f>
        <v>0.10599044420949241</v>
      </c>
      <c r="M207" s="274">
        <f>IF(M$101=0,0,M$101/NMM_fec!M$101)</f>
        <v>0.10656721323368419</v>
      </c>
      <c r="N207" s="274">
        <f>IF(N$101=0,0,N$101/NMM_fec!N$101)</f>
        <v>0.10821809967338238</v>
      </c>
      <c r="O207" s="274">
        <f>IF(O$101=0,0,O$101/NMM_fec!O$101)</f>
        <v>0.10851803770801657</v>
      </c>
      <c r="P207" s="274">
        <f>IF(P$101=0,0,P$101/NMM_fec!P$101)</f>
        <v>0.10953243065751007</v>
      </c>
      <c r="Q207" s="274">
        <f>IF(Q$101=0,0,Q$101/NMM_fec!Q$101)</f>
        <v>0.11040610838399449</v>
      </c>
      <c r="R207" s="274">
        <f>IF(R$101=0,0,R$101/NMM_fec!R$101)</f>
        <v>0.11160855749366813</v>
      </c>
      <c r="S207" s="274">
        <f>IF(S$101=0,0,S$101/NMM_fec!S$101)</f>
        <v>0.11315406395024918</v>
      </c>
      <c r="T207" s="274">
        <f>IF(T$101=0,0,T$101/NMM_fec!T$101)</f>
        <v>0.11315406395024918</v>
      </c>
      <c r="U207" s="274">
        <f>IF(U$101=0,0,U$101/NMM_fec!U$101)</f>
        <v>0.11644753236620323</v>
      </c>
      <c r="V207" s="274">
        <f>IF(V$101=0,0,V$101/NMM_fec!V$101)</f>
        <v>0.11857602091174975</v>
      </c>
      <c r="W207" s="274">
        <f>IF(W$101=0,0,W$101/NMM_fec!W$101)</f>
        <v>0.11958493733683821</v>
      </c>
      <c r="X207" s="274">
        <f>IF(X$101=0,0,X$101/NMM_fec!X$101)</f>
        <v>0.1203514984286712</v>
      </c>
      <c r="Y207" s="274">
        <f>IF(Y$101=0,0,Y$101/NMM_fec!Y$101)</f>
        <v>0.1203514984286712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0.55225527563844645</v>
      </c>
      <c r="C208" s="274">
        <f>IF(C$102=0,0,C$102/NMM_fec!C$102)</f>
        <v>0.55225527563844645</v>
      </c>
      <c r="D208" s="274">
        <f>IF(D$102=0,0,D$102/NMM_fec!D$102)</f>
        <v>0.55369548318511497</v>
      </c>
      <c r="E208" s="274">
        <f>IF(E$102=0,0,E$102/NMM_fec!E$102)</f>
        <v>0.55593886854080288</v>
      </c>
      <c r="F208" s="274">
        <f>IF(F$102=0,0,F$102/NMM_fec!F$102)</f>
        <v>0.56065695698545703</v>
      </c>
      <c r="G208" s="274">
        <f>IF(G$102=0,0,G$102/NMM_fec!G$102)</f>
        <v>0.56269731069213946</v>
      </c>
      <c r="H208" s="274">
        <f>IF(H$102=0,0,H$102/NMM_fec!H$102)</f>
        <v>0.56491212354644393</v>
      </c>
      <c r="I208" s="274">
        <f>IF(I$102=0,0,I$102/NMM_fec!I$102)</f>
        <v>0.56882483748534585</v>
      </c>
      <c r="J208" s="274">
        <f>IF(J$102=0,0,J$102/NMM_fec!J$102)</f>
        <v>0.5791370598157306</v>
      </c>
      <c r="K208" s="274">
        <f>IF(K$102=0,0,K$102/NMM_fec!K$102)</f>
        <v>0.57913705981573071</v>
      </c>
      <c r="L208" s="274">
        <f>IF(L$102=0,0,L$102/NMM_fec!L$102)</f>
        <v>0.57913705981573083</v>
      </c>
      <c r="M208" s="274">
        <f>IF(M$102=0,0,M$102/NMM_fec!M$102)</f>
        <v>0.58228855445616245</v>
      </c>
      <c r="N208" s="274">
        <f>IF(N$102=0,0,N$102/NMM_fec!N$102)</f>
        <v>0.59130908008851824</v>
      </c>
      <c r="O208" s="274">
        <f>IF(O$102=0,0,O$102/NMM_fec!O$102)</f>
        <v>0.59294795643063058</v>
      </c>
      <c r="P208" s="274">
        <f>IF(P$102=0,0,P$102/NMM_fec!P$102)</f>
        <v>0.598490649969176</v>
      </c>
      <c r="Q208" s="274">
        <f>IF(Q$102=0,0,Q$102/NMM_fec!Q$102)</f>
        <v>0.60326446852910764</v>
      </c>
      <c r="R208" s="274">
        <f>IF(R$102=0,0,R$102/NMM_fec!R$102)</f>
        <v>0.60983471028201519</v>
      </c>
      <c r="S208" s="274">
        <f>IF(S$102=0,0,S$102/NMM_fec!S$102)</f>
        <v>0.61827943444433175</v>
      </c>
      <c r="T208" s="274">
        <f>IF(T$102=0,0,T$102/NMM_fec!T$102)</f>
        <v>0.6182794344443322</v>
      </c>
      <c r="U208" s="274">
        <f>IF(U$102=0,0,U$102/NMM_fec!U$102)</f>
        <v>0.63306749291563158</v>
      </c>
      <c r="V208" s="274">
        <f>IF(V$102=0,0,V$102/NMM_fec!V$102)</f>
        <v>0.64637674553980151</v>
      </c>
      <c r="W208" s="274">
        <f>IF(W$102=0,0,W$102/NMM_fec!W$102)</f>
        <v>0.65341804654218427</v>
      </c>
      <c r="X208" s="274">
        <f>IF(X$102=0,0,X$102/NMM_fec!X$102)</f>
        <v>0.65760657448170134</v>
      </c>
      <c r="Y208" s="274">
        <f>IF(Y$102=0,0,Y$102/NMM_fec!Y$102)</f>
        <v>0.65760657448170101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0.38578438055096131</v>
      </c>
      <c r="C209" s="274">
        <f>IF(C$103=0,0,C$103/NMM_fec!C$103)</f>
        <v>0.3857843805509612</v>
      </c>
      <c r="D209" s="274">
        <f>IF(D$103=0,0,D$103/NMM_fec!D$103)</f>
        <v>0.38679045437364046</v>
      </c>
      <c r="E209" s="274">
        <f>IF(E$103=0,0,E$103/NMM_fec!E$103)</f>
        <v>0.38835759744670706</v>
      </c>
      <c r="F209" s="274">
        <f>IF(F$103=0,0,F$103/NMM_fec!F$103)</f>
        <v>0.39165347330031697</v>
      </c>
      <c r="G209" s="274">
        <f>IF(G$103=0,0,G$103/NMM_fec!G$103)</f>
        <v>0.39307878624083592</v>
      </c>
      <c r="H209" s="274">
        <f>IF(H$103=0,0,H$103/NMM_fec!H$103)</f>
        <v>0.39462596965895053</v>
      </c>
      <c r="I209" s="274">
        <f>IF(I$103=0,0,I$103/NMM_fec!I$103)</f>
        <v>0.39735924173398379</v>
      </c>
      <c r="J209" s="274">
        <f>IF(J$103=0,0,J$103/NMM_fec!J$103)</f>
        <v>0.40456296522803659</v>
      </c>
      <c r="K209" s="274">
        <f>IF(K$103=0,0,K$103/NMM_fec!K$103)</f>
        <v>0.40456296522803681</v>
      </c>
      <c r="L209" s="274">
        <f>IF(L$103=0,0,L$103/NMM_fec!L$103)</f>
        <v>0.4045629652280367</v>
      </c>
      <c r="M209" s="274">
        <f>IF(M$103=0,0,M$103/NMM_fec!M$103)</f>
        <v>0.40676447866086557</v>
      </c>
      <c r="N209" s="274">
        <f>IF(N$103=0,0,N$103/NMM_fec!N$103)</f>
        <v>0.41306587232215608</v>
      </c>
      <c r="O209" s="274">
        <f>IF(O$103=0,0,O$103/NMM_fec!O$103)</f>
        <v>0.41421072855501079</v>
      </c>
      <c r="P209" s="274">
        <f>IF(P$103=0,0,P$103/NMM_fec!P$103)</f>
        <v>0.41808264193941347</v>
      </c>
      <c r="Q209" s="274">
        <f>IF(Q$103=0,0,Q$103/NMM_fec!Q$103)</f>
        <v>0.42141744871672632</v>
      </c>
      <c r="R209" s="274">
        <f>IF(R$103=0,0,R$103/NMM_fec!R$103)</f>
        <v>0.42600716792182625</v>
      </c>
      <c r="S209" s="274">
        <f>IF(S$103=0,0,S$103/NMM_fec!S$103)</f>
        <v>0.43190632873313184</v>
      </c>
      <c r="T209" s="274">
        <f>IF(T$103=0,0,T$103/NMM_fec!T$103)</f>
        <v>0.43190632873313184</v>
      </c>
      <c r="U209" s="274">
        <f>IF(U$103=0,0,U$103/NMM_fec!U$103)</f>
        <v>0.44447741811935704</v>
      </c>
      <c r="V209" s="274">
        <f>IF(V$103=0,0,V$103/NMM_fec!V$103)</f>
        <v>0.45260180748164913</v>
      </c>
      <c r="W209" s="274">
        <f>IF(W$103=0,0,W$103/NMM_fec!W$103)</f>
        <v>0.45645281710468927</v>
      </c>
      <c r="X209" s="274">
        <f>IF(X$103=0,0,X$103/NMM_fec!X$103)</f>
        <v>0.45937876227506164</v>
      </c>
      <c r="Y209" s="274">
        <f>IF(Y$103=0,0,Y$103/NMM_fec!Y$103)</f>
        <v>0.4593787622750618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0.57247399035483637</v>
      </c>
      <c r="C210" s="275">
        <f>IF(C$104=0,0,C$104/NMM_fec!C$104)</f>
        <v>0.56839147222645725</v>
      </c>
      <c r="D210" s="275">
        <f>IF(D$104=0,0,D$104/NMM_fec!D$104)</f>
        <v>0.56867858255063108</v>
      </c>
      <c r="E210" s="275">
        <f>IF(E$104=0,0,E$104/NMM_fec!E$104)</f>
        <v>0.56997131001948553</v>
      </c>
      <c r="F210" s="275">
        <f>IF(F$104=0,0,F$104/NMM_fec!F$104)</f>
        <v>0.57582169475455247</v>
      </c>
      <c r="G210" s="275">
        <f>IF(G$104=0,0,G$104/NMM_fec!G$104)</f>
        <v>0.57929721281800539</v>
      </c>
      <c r="H210" s="275">
        <f>IF(H$104=0,0,H$104/NMM_fec!H$104)</f>
        <v>0.58502218348808976</v>
      </c>
      <c r="I210" s="275">
        <f>IF(I$104=0,0,I$104/NMM_fec!I$104)</f>
        <v>0.59143506475099772</v>
      </c>
      <c r="J210" s="275">
        <f>IF(J$104=0,0,J$104/NMM_fec!J$104)</f>
        <v>0.60615834365958376</v>
      </c>
      <c r="K210" s="275">
        <f>IF(K$104=0,0,K$104/NMM_fec!K$104)</f>
        <v>0.60953735354981498</v>
      </c>
      <c r="L210" s="275">
        <f>IF(L$104=0,0,L$104/NMM_fec!L$104)</f>
        <v>0.60887241809539427</v>
      </c>
      <c r="M210" s="275">
        <f>IF(M$104=0,0,M$104/NMM_fec!M$104)</f>
        <v>0.61507183904304119</v>
      </c>
      <c r="N210" s="275">
        <f>IF(N$104=0,0,N$104/NMM_fec!N$104)</f>
        <v>0.62474568019641585</v>
      </c>
      <c r="O210" s="275">
        <f>IF(O$104=0,0,O$104/NMM_fec!O$104)</f>
        <v>0.62805360287317313</v>
      </c>
      <c r="P210" s="275">
        <f>IF(P$104=0,0,P$104/NMM_fec!P$104)</f>
        <v>0.63561652322228523</v>
      </c>
      <c r="Q210" s="275">
        <f>IF(Q$104=0,0,Q$104/NMM_fec!Q$104)</f>
        <v>0.64648447567721967</v>
      </c>
      <c r="R210" s="275">
        <f>IF(R$104=0,0,R$104/NMM_fec!R$104)</f>
        <v>0.6542516723873949</v>
      </c>
      <c r="S210" s="275">
        <f>IF(S$104=0,0,S$104/NMM_fec!S$104)</f>
        <v>0.66681270922958435</v>
      </c>
      <c r="T210" s="275">
        <f>IF(T$104=0,0,T$104/NMM_fec!T$104)</f>
        <v>0.67095585137301039</v>
      </c>
      <c r="U210" s="275">
        <f>IF(U$104=0,0,U$104/NMM_fec!U$104)</f>
        <v>0.68380821221499255</v>
      </c>
      <c r="V210" s="275">
        <f>IF(V$104=0,0,V$104/NMM_fec!V$104)</f>
        <v>0.70064367194993693</v>
      </c>
      <c r="W210" s="275">
        <f>IF(W$104=0,0,W$104/NMM_fec!W$104)</f>
        <v>0.70330789125020809</v>
      </c>
      <c r="X210" s="275">
        <f>IF(X$104=0,0,X$104/NMM_fec!X$104)</f>
        <v>0.71710930010754748</v>
      </c>
      <c r="Y210" s="275">
        <f>IF(Y$104=0,0,Y$104/NMM_fec!Y$104)</f>
        <v>0.70437666475828331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0.35504567367002693</v>
      </c>
      <c r="C211" s="276">
        <f>IF(C$110=0,0,C$110/NMM_fec!C$110)</f>
        <v>0.36013190608709694</v>
      </c>
      <c r="D211" s="276">
        <f>IF(D$110=0,0,D$110/NMM_fec!D$110)</f>
        <v>0.36416202224055433</v>
      </c>
      <c r="E211" s="276">
        <f>IF(E$110=0,0,E$110/NMM_fec!E$110)</f>
        <v>0.36755973906896239</v>
      </c>
      <c r="F211" s="276">
        <f>IF(F$110=0,0,F$110/NMM_fec!F$110)</f>
        <v>0.37145787145892983</v>
      </c>
      <c r="G211" s="276">
        <f>IF(G$110=0,0,G$110/NMM_fec!G$110)</f>
        <v>0.37435867835661751</v>
      </c>
      <c r="H211" s="276">
        <f>IF(H$110=0,0,H$110/NMM_fec!H$110)</f>
        <v>0.37728642845236821</v>
      </c>
      <c r="I211" s="276">
        <f>IF(I$110=0,0,I$110/NMM_fec!I$110)</f>
        <v>0.37576347466855908</v>
      </c>
      <c r="J211" s="276">
        <f>IF(J$110=0,0,J$110/NMM_fec!J$110)</f>
        <v>0.3853500858020687</v>
      </c>
      <c r="K211" s="276">
        <f>IF(K$110=0,0,K$110/NMM_fec!K$110)</f>
        <v>0.39152650045588938</v>
      </c>
      <c r="L211" s="276">
        <f>IF(L$110=0,0,L$110/NMM_fec!L$110)</f>
        <v>0.39082853581122373</v>
      </c>
      <c r="M211" s="276">
        <f>IF(M$110=0,0,M$110/NMM_fec!M$110)</f>
        <v>0.39119707517654473</v>
      </c>
      <c r="N211" s="276">
        <f>IF(N$110=0,0,N$110/NMM_fec!N$110)</f>
        <v>0.39978912122744759</v>
      </c>
      <c r="O211" s="276">
        <f>IF(O$110=0,0,O$110/NMM_fec!O$110)</f>
        <v>0.40277706622807269</v>
      </c>
      <c r="P211" s="276">
        <f>IF(P$110=0,0,P$110/NMM_fec!P$110)</f>
        <v>0.40677711469898714</v>
      </c>
      <c r="Q211" s="276">
        <f>IF(Q$110=0,0,Q$110/NMM_fec!Q$110)</f>
        <v>0.41197711062603537</v>
      </c>
      <c r="R211" s="276">
        <f>IF(R$110=0,0,R$110/NMM_fec!R$110)</f>
        <v>0.4186210860214753</v>
      </c>
      <c r="S211" s="276">
        <f>IF(S$110=0,0,S$110/NMM_fec!S$110)</f>
        <v>0.42407978928838153</v>
      </c>
      <c r="T211" s="276">
        <f>IF(T$110=0,0,T$110/NMM_fec!T$110)</f>
        <v>0.42377624762473998</v>
      </c>
      <c r="U211" s="276">
        <f>IF(U$110=0,0,U$110/NMM_fec!U$110)</f>
        <v>0.43758521214746626</v>
      </c>
      <c r="V211" s="276">
        <f>IF(V$110=0,0,V$110/NMM_fec!V$110)</f>
        <v>0.44722779985160432</v>
      </c>
      <c r="W211" s="276">
        <f>IF(W$110=0,0,W$110/NMM_fec!W$110)</f>
        <v>0.45267352353285212</v>
      </c>
      <c r="X211" s="276">
        <f>IF(X$110=0,0,X$110/NMM_fec!X$110)</f>
        <v>0.45789837384391818</v>
      </c>
      <c r="Y211" s="276">
        <f>IF(Y$110=0,0,Y$110/NMM_fec!Y$110)</f>
        <v>0.45858486723230224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0.4708719822141304</v>
      </c>
      <c r="C212" s="276">
        <f>IF(C$118=0,0,C$118/NMM_fec!C$118)</f>
        <v>0.47087198221412996</v>
      </c>
      <c r="D212" s="276">
        <f>IF(D$118=0,0,D$118/NMM_fec!D$118)</f>
        <v>0.47209995306785446</v>
      </c>
      <c r="E212" s="276">
        <f>IF(E$118=0,0,E$118/NMM_fec!E$118)</f>
        <v>0.47401274114956499</v>
      </c>
      <c r="F212" s="276">
        <f>IF(F$118=0,0,F$118/NMM_fec!F$118)</f>
        <v>0.47803554682693494</v>
      </c>
      <c r="G212" s="276">
        <f>IF(G$118=0,0,G$118/NMM_fec!G$118)</f>
        <v>0.47977522309018639</v>
      </c>
      <c r="H212" s="276">
        <f>IF(H$118=0,0,H$118/NMM_fec!H$118)</f>
        <v>0.48166364926725463</v>
      </c>
      <c r="I212" s="276">
        <f>IF(I$118=0,0,I$118/NMM_fec!I$118)</f>
        <v>0.48499976473689416</v>
      </c>
      <c r="J212" s="276">
        <f>IF(J$118=0,0,J$118/NMM_fec!J$118)</f>
        <v>0.49379232278738566</v>
      </c>
      <c r="K212" s="276">
        <f>IF(K$118=0,0,K$118/NMM_fec!K$118)</f>
        <v>0.49379232278738577</v>
      </c>
      <c r="L212" s="276">
        <f>IF(L$118=0,0,L$118/NMM_fec!L$118)</f>
        <v>0.49379232278738566</v>
      </c>
      <c r="M212" s="276">
        <f>IF(M$118=0,0,M$118/NMM_fec!M$118)</f>
        <v>0.4964793963088866</v>
      </c>
      <c r="N212" s="276">
        <f>IF(N$118=0,0,N$118/NMM_fec!N$118)</f>
        <v>0.50417060900071697</v>
      </c>
      <c r="O212" s="276">
        <f>IF(O$118=0,0,O$118/NMM_fec!O$118)</f>
        <v>0.50556797175279267</v>
      </c>
      <c r="P212" s="276">
        <f>IF(P$118=0,0,P$118/NMM_fec!P$118)</f>
        <v>0.51029386430362966</v>
      </c>
      <c r="Q212" s="276">
        <f>IF(Q$118=0,0,Q$118/NMM_fec!Q$118)</f>
        <v>0.51436418740818834</v>
      </c>
      <c r="R212" s="276">
        <f>IF(R$118=0,0,R$118/NMM_fec!R$118)</f>
        <v>0.51996620316845632</v>
      </c>
      <c r="S212" s="276">
        <f>IF(S$118=0,0,S$118/NMM_fec!S$118)</f>
        <v>0.52716646757691243</v>
      </c>
      <c r="T212" s="276">
        <f>IF(T$118=0,0,T$118/NMM_fec!T$118)</f>
        <v>0.52716646757691243</v>
      </c>
      <c r="U212" s="276">
        <f>IF(U$118=0,0,U$118/NMM_fec!U$118)</f>
        <v>0.54251020380964721</v>
      </c>
      <c r="V212" s="276">
        <f>IF(V$118=0,0,V$118/NMM_fec!V$118)</f>
        <v>0.55242648740266975</v>
      </c>
      <c r="W212" s="276">
        <f>IF(W$118=0,0,W$118/NMM_fec!W$118)</f>
        <v>0.55712686571279424</v>
      </c>
      <c r="X212" s="276">
        <f>IF(X$118=0,0,X$118/NMM_fec!X$118)</f>
        <v>0.56069814975559418</v>
      </c>
      <c r="Y212" s="276">
        <f>IF(Y$118=0,0,Y$118/NMM_fec!Y$118)</f>
        <v>0.56069814975559429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0.38277205356296456</v>
      </c>
      <c r="C213" s="276">
        <f>IF(C$119=0,0,C$119/NMM_fec!C$119)</f>
        <v>0.38718823367208438</v>
      </c>
      <c r="D213" s="276">
        <f>IF(D$119=0,0,D$119/NMM_fec!D$119)</f>
        <v>0.39097981064824261</v>
      </c>
      <c r="E213" s="276">
        <f>IF(E$119=0,0,E$119/NMM_fec!E$119)</f>
        <v>0.39410269590789254</v>
      </c>
      <c r="F213" s="276">
        <f>IF(F$119=0,0,F$119/NMM_fec!F$119)</f>
        <v>0.3985918436378052</v>
      </c>
      <c r="G213" s="276">
        <f>IF(G$119=0,0,G$119/NMM_fec!G$119)</f>
        <v>0.4016268673958206</v>
      </c>
      <c r="H213" s="276">
        <f>IF(H$119=0,0,H$119/NMM_fec!H$119)</f>
        <v>0.40545104048269437</v>
      </c>
      <c r="I213" s="276">
        <f>IF(I$119=0,0,I$119/NMM_fec!I$119)</f>
        <v>0.40468795146035991</v>
      </c>
      <c r="J213" s="276">
        <f>IF(J$119=0,0,J$119/NMM_fec!J$119)</f>
        <v>0.41561201378004831</v>
      </c>
      <c r="K213" s="276">
        <f>IF(K$119=0,0,K$119/NMM_fec!K$119)</f>
        <v>0.4219365802452027</v>
      </c>
      <c r="L213" s="276">
        <f>IF(L$119=0,0,L$119/NMM_fec!L$119)</f>
        <v>0.42099838220710933</v>
      </c>
      <c r="M213" s="276">
        <f>IF(M$119=0,0,M$119/NMM_fec!M$119)</f>
        <v>0.422214505090939</v>
      </c>
      <c r="N213" s="276">
        <f>IF(N$119=0,0,N$119/NMM_fec!N$119)</f>
        <v>0.43092839635145241</v>
      </c>
      <c r="O213" s="276">
        <f>IF(O$119=0,0,O$119/NMM_fec!O$119)</f>
        <v>0.43397611557515414</v>
      </c>
      <c r="P213" s="276">
        <f>IF(P$119=0,0,P$119/NMM_fec!P$119)</f>
        <v>0.43840507399274226</v>
      </c>
      <c r="Q213" s="276">
        <f>IF(Q$119=0,0,Q$119/NMM_fec!Q$119)</f>
        <v>0.44462249386412145</v>
      </c>
      <c r="R213" s="276">
        <f>IF(R$119=0,0,R$119/NMM_fec!R$119)</f>
        <v>0.45127092254430595</v>
      </c>
      <c r="S213" s="276">
        <f>IF(S$119=0,0,S$119/NMM_fec!S$119)</f>
        <v>0.4575887092117949</v>
      </c>
      <c r="T213" s="276">
        <f>IF(T$119=0,0,T$119/NMM_fec!T$119)</f>
        <v>0.4578443933996772</v>
      </c>
      <c r="U213" s="276">
        <f>IF(U$119=0,0,U$119/NMM_fec!U$119)</f>
        <v>0.4715510287407968</v>
      </c>
      <c r="V213" s="276">
        <f>IF(V$119=0,0,V$119/NMM_fec!V$119)</f>
        <v>0.48211635878188136</v>
      </c>
      <c r="W213" s="276">
        <f>IF(W$119=0,0,W$119/NMM_fec!W$119)</f>
        <v>0.48749579942851423</v>
      </c>
      <c r="X213" s="276">
        <f>IF(X$119=0,0,X$119/NMM_fec!X$119)</f>
        <v>0.49377734903585857</v>
      </c>
      <c r="Y213" s="276">
        <f>IF(Y$119=0,0,Y$119/NMM_fec!Y$119)</f>
        <v>0.49247172011122903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0.4839517594978559</v>
      </c>
      <c r="C214" s="277">
        <f>IF(C$127=0,0,C$127/NMM_fec!C$127)</f>
        <v>0.48395175949785579</v>
      </c>
      <c r="D214" s="277">
        <f>IF(D$127=0,0,D$127/NMM_fec!D$127)</f>
        <v>0.48521384065307266</v>
      </c>
      <c r="E214" s="277">
        <f>IF(E$127=0,0,E$127/NMM_fec!E$127)</f>
        <v>0.48717976173705307</v>
      </c>
      <c r="F214" s="277">
        <f>IF(F$127=0,0,F$127/NMM_fec!F$127)</f>
        <v>0.49131431201657233</v>
      </c>
      <c r="G214" s="277">
        <f>IF(G$127=0,0,G$127/NMM_fec!G$127)</f>
        <v>0.49310231262046911</v>
      </c>
      <c r="H214" s="277">
        <f>IF(H$127=0,0,H$127/NMM_fec!H$127)</f>
        <v>0.49504319508023392</v>
      </c>
      <c r="I214" s="277">
        <f>IF(I$127=0,0,I$127/NMM_fec!I$127)</f>
        <v>0.49847198042403029</v>
      </c>
      <c r="J214" s="277">
        <f>IF(J$127=0,0,J$127/NMM_fec!J$127)</f>
        <v>0.50750877619814649</v>
      </c>
      <c r="K214" s="277">
        <f>IF(K$127=0,0,K$127/NMM_fec!K$127)</f>
        <v>0.50750877619814638</v>
      </c>
      <c r="L214" s="277">
        <f>IF(L$127=0,0,L$127/NMM_fec!L$127)</f>
        <v>0.50750877619814627</v>
      </c>
      <c r="M214" s="277">
        <f>IF(M$127=0,0,M$127/NMM_fec!M$127)</f>
        <v>0.51027049065080032</v>
      </c>
      <c r="N214" s="277">
        <f>IF(N$127=0,0,N$127/NMM_fec!N$127)</f>
        <v>0.51817534813962585</v>
      </c>
      <c r="O214" s="277">
        <f>IF(O$127=0,0,O$127/NMM_fec!O$127)</f>
        <v>0.51961152652370346</v>
      </c>
      <c r="P214" s="277">
        <f>IF(P$127=0,0,P$127/NMM_fec!P$127)</f>
        <v>0.52446869386761941</v>
      </c>
      <c r="Q214" s="277">
        <f>IF(Q$127=0,0,Q$127/NMM_fec!Q$127)</f>
        <v>0.52865208150286036</v>
      </c>
      <c r="R214" s="277">
        <f>IF(R$127=0,0,R$127/NMM_fec!R$127)</f>
        <v>0.53440970881202443</v>
      </c>
      <c r="S214" s="277">
        <f>IF(S$127=0,0,S$127/NMM_fec!S$127)</f>
        <v>0.54180998056516005</v>
      </c>
      <c r="T214" s="277">
        <f>IF(T$127=0,0,T$127/NMM_fec!T$127)</f>
        <v>0.54180998056516005</v>
      </c>
      <c r="U214" s="277">
        <f>IF(U$127=0,0,U$127/NMM_fec!U$127)</f>
        <v>0.55757993169324849</v>
      </c>
      <c r="V214" s="277">
        <f>IF(V$127=0,0,V$127/NMM_fec!V$127)</f>
        <v>0.56777166760829922</v>
      </c>
      <c r="W214" s="277">
        <f>IF(W$127=0,0,W$127/NMM_fec!W$127)</f>
        <v>0.5726026119825941</v>
      </c>
      <c r="X214" s="277">
        <f>IF(X$127=0,0,X$127/NMM_fec!X$127)</f>
        <v>0.57627309835991636</v>
      </c>
      <c r="Y214" s="277">
        <f>IF(Y$127=0,0,Y$127/NMM_fec!Y$127)</f>
        <v>0.57627309835991636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PL: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12592.153104770643</v>
      </c>
      <c r="C5" s="223">
        <f t="shared" si="0"/>
        <v>10253.337413288969</v>
      </c>
      <c r="D5" s="223">
        <f t="shared" si="0"/>
        <v>9347.9387417095695</v>
      </c>
      <c r="E5" s="223">
        <f t="shared" si="0"/>
        <v>9434.6664343521297</v>
      </c>
      <c r="F5" s="223">
        <f t="shared" si="0"/>
        <v>10156.636771302457</v>
      </c>
      <c r="G5" s="223">
        <f t="shared" si="0"/>
        <v>9924.1639614737232</v>
      </c>
      <c r="H5" s="223">
        <f t="shared" si="0"/>
        <v>11250.050542932069</v>
      </c>
      <c r="I5" s="223">
        <f t="shared" si="0"/>
        <v>13097.221399173792</v>
      </c>
      <c r="J5" s="223">
        <f t="shared" si="0"/>
        <v>12101.765150254534</v>
      </c>
      <c r="K5" s="223">
        <f t="shared" si="0"/>
        <v>10932.950304461507</v>
      </c>
      <c r="L5" s="223">
        <f t="shared" si="0"/>
        <v>11670.074059787548</v>
      </c>
      <c r="M5" s="223">
        <f t="shared" si="0"/>
        <v>13593.125475863737</v>
      </c>
      <c r="N5" s="223">
        <f t="shared" si="0"/>
        <v>11632.830398223661</v>
      </c>
      <c r="O5" s="223">
        <f t="shared" si="0"/>
        <v>10648.801635591992</v>
      </c>
      <c r="P5" s="223">
        <f t="shared" si="0"/>
        <v>11735.892232947501</v>
      </c>
      <c r="Q5" s="223">
        <f t="shared" si="0"/>
        <v>11490.644301048647</v>
      </c>
      <c r="R5" s="223">
        <f t="shared" si="0"/>
        <v>12080.606044392003</v>
      </c>
      <c r="S5" s="223">
        <f t="shared" si="0"/>
        <v>13045.308186412178</v>
      </c>
      <c r="T5" s="223">
        <f t="shared" si="0"/>
        <v>14322.953520722434</v>
      </c>
      <c r="U5" s="223">
        <f t="shared" si="0"/>
        <v>14388.733933103016</v>
      </c>
      <c r="V5" s="223">
        <f t="shared" si="0"/>
        <v>13979.059895867824</v>
      </c>
      <c r="W5" s="223">
        <f t="shared" si="0"/>
        <v>13735.112933298809</v>
      </c>
      <c r="X5" s="223">
        <f t="shared" si="0"/>
        <v>13698.979054020543</v>
      </c>
      <c r="Y5" s="223">
        <f t="shared" si="0"/>
        <v>11844.447588110672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11.239119407994821</v>
      </c>
      <c r="C10" s="260">
        <v>9.7047418792928664</v>
      </c>
      <c r="D10" s="260">
        <v>8.633874704723727</v>
      </c>
      <c r="E10" s="260">
        <v>8.8498992321141259</v>
      </c>
      <c r="F10" s="260">
        <v>9.1110798738952603</v>
      </c>
      <c r="G10" s="260">
        <v>9.0180039355285224</v>
      </c>
      <c r="H10" s="260">
        <v>9.2986759914879595</v>
      </c>
      <c r="I10" s="260">
        <v>10.442278619120639</v>
      </c>
      <c r="J10" s="260">
        <v>9.0974951869922904</v>
      </c>
      <c r="K10" s="260">
        <v>8.6688045548323203</v>
      </c>
      <c r="L10" s="260">
        <v>8.8040643854928629</v>
      </c>
      <c r="M10" s="260">
        <v>9.9394122715054127</v>
      </c>
      <c r="N10" s="260">
        <v>8.1660317695180762</v>
      </c>
      <c r="O10" s="260">
        <v>7.1539495910531521</v>
      </c>
      <c r="P10" s="260">
        <v>7.6486573180621704</v>
      </c>
      <c r="Q10" s="260">
        <v>6.9091239587524624</v>
      </c>
      <c r="R10" s="260">
        <v>7.3421174260297528</v>
      </c>
      <c r="S10" s="260">
        <v>7.7887849608693216</v>
      </c>
      <c r="T10" s="260">
        <v>8.3404161389678926</v>
      </c>
      <c r="U10" s="260">
        <v>8.6245824380139826</v>
      </c>
      <c r="V10" s="260">
        <v>7.780079344371301</v>
      </c>
      <c r="W10" s="260">
        <v>8.492727314520554</v>
      </c>
      <c r="X10" s="260">
        <v>7.2352127436946274</v>
      </c>
      <c r="Y10" s="260">
        <v>6.8329066715285887</v>
      </c>
      <c r="DA10" s="68" t="s">
        <v>1696</v>
      </c>
    </row>
    <row r="11" spans="1:105" ht="12" customHeight="1" x14ac:dyDescent="0.25">
      <c r="A11" s="37" t="s">
        <v>159</v>
      </c>
      <c r="B11" s="226">
        <v>0.8049553393632195</v>
      </c>
      <c r="C11" s="226">
        <v>0.73555182130231367</v>
      </c>
      <c r="D11" s="226">
        <v>0.67969527920272943</v>
      </c>
      <c r="E11" s="226">
        <v>0.69026149559581396</v>
      </c>
      <c r="F11" s="226">
        <v>0.80245578072677259</v>
      </c>
      <c r="G11" s="226">
        <v>0.62415907593892217</v>
      </c>
      <c r="H11" s="226">
        <v>0.53087349702826325</v>
      </c>
      <c r="I11" s="226">
        <v>0.56790248613713035</v>
      </c>
      <c r="J11" s="226">
        <v>0.61869763077118101</v>
      </c>
      <c r="K11" s="226">
        <v>0.51804230462800271</v>
      </c>
      <c r="L11" s="226">
        <v>0.50901491579813229</v>
      </c>
      <c r="M11" s="226">
        <v>0.64518629075210299</v>
      </c>
      <c r="N11" s="226">
        <v>0.4481837299105374</v>
      </c>
      <c r="O11" s="226">
        <v>0.32460997221191312</v>
      </c>
      <c r="P11" s="226">
        <v>0.30815311317427913</v>
      </c>
      <c r="Q11" s="226">
        <v>0.27883651997022157</v>
      </c>
      <c r="R11" s="226">
        <v>0.2650313754016812</v>
      </c>
      <c r="S11" s="226">
        <v>0.23115537821709869</v>
      </c>
      <c r="T11" s="226">
        <v>0.34174062844818842</v>
      </c>
      <c r="U11" s="226">
        <v>0.37976558259972581</v>
      </c>
      <c r="V11" s="226">
        <v>0.21278235799833101</v>
      </c>
      <c r="W11" s="226">
        <v>0.2344096251153879</v>
      </c>
      <c r="X11" s="226">
        <v>0.1957542801497274</v>
      </c>
      <c r="Y11" s="226">
        <v>0.29762398627706271</v>
      </c>
      <c r="DA11" s="69" t="s">
        <v>1697</v>
      </c>
    </row>
    <row r="12" spans="1:105" ht="12" customHeight="1" x14ac:dyDescent="0.25">
      <c r="A12" s="37" t="s">
        <v>35</v>
      </c>
      <c r="B12" s="226">
        <v>10.434164068631601</v>
      </c>
      <c r="C12" s="226">
        <v>8.9691900579905521</v>
      </c>
      <c r="D12" s="226">
        <v>7.9541794255209979</v>
      </c>
      <c r="E12" s="226">
        <v>8.1596377365183113</v>
      </c>
      <c r="F12" s="226">
        <v>8.308624093168488</v>
      </c>
      <c r="G12" s="226">
        <v>8.3938448595896009</v>
      </c>
      <c r="H12" s="226">
        <v>8.767802494459696</v>
      </c>
      <c r="I12" s="226">
        <v>9.8743761329835138</v>
      </c>
      <c r="J12" s="226">
        <v>8.4787975562211102</v>
      </c>
      <c r="K12" s="226">
        <v>8.150762250204318</v>
      </c>
      <c r="L12" s="226">
        <v>8.2950494696947299</v>
      </c>
      <c r="M12" s="226">
        <v>9.2942259807533105</v>
      </c>
      <c r="N12" s="226">
        <v>7.7178480396075386</v>
      </c>
      <c r="O12" s="226">
        <v>6.8293396188412387</v>
      </c>
      <c r="P12" s="226">
        <v>7.3405042048878917</v>
      </c>
      <c r="Q12" s="226">
        <v>6.6302874387822399</v>
      </c>
      <c r="R12" s="226">
        <v>7.0770860506280719</v>
      </c>
      <c r="S12" s="226">
        <v>7.5576295826522228</v>
      </c>
      <c r="T12" s="226">
        <v>7.9986755105197034</v>
      </c>
      <c r="U12" s="226">
        <v>8.2448168554142569</v>
      </c>
      <c r="V12" s="226">
        <v>7.5672969863729698</v>
      </c>
      <c r="W12" s="226">
        <v>8.2583176894051658</v>
      </c>
      <c r="X12" s="226">
        <v>7.0394584635449</v>
      </c>
      <c r="Y12" s="226">
        <v>6.5352826852515262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1829.216886879922</v>
      </c>
      <c r="C17" s="261">
        <v>1441.5744031243621</v>
      </c>
      <c r="D17" s="261">
        <v>1231.9671228860691</v>
      </c>
      <c r="E17" s="261">
        <v>1289.8753643218149</v>
      </c>
      <c r="F17" s="261">
        <v>1320.461247069165</v>
      </c>
      <c r="G17" s="261">
        <v>1362.5709214328681</v>
      </c>
      <c r="H17" s="261">
        <v>1454.678738994473</v>
      </c>
      <c r="I17" s="261">
        <v>1701.832737992152</v>
      </c>
      <c r="J17" s="261">
        <v>1507.7898730870199</v>
      </c>
      <c r="K17" s="261">
        <v>1502.6953306475159</v>
      </c>
      <c r="L17" s="261">
        <v>1571.3982161049821</v>
      </c>
      <c r="M17" s="261">
        <v>1790.0548299776019</v>
      </c>
      <c r="N17" s="261">
        <v>1493.631351089695</v>
      </c>
      <c r="O17" s="261">
        <v>1341.2466352803799</v>
      </c>
      <c r="P17" s="261">
        <v>1495.9284887007229</v>
      </c>
      <c r="Q17" s="261">
        <v>1399.6008658421929</v>
      </c>
      <c r="R17" s="261">
        <v>1571.74919197844</v>
      </c>
      <c r="S17" s="261">
        <v>1751.179604306792</v>
      </c>
      <c r="T17" s="261">
        <v>2011.4615922305759</v>
      </c>
      <c r="U17" s="261">
        <v>2030.042931371406</v>
      </c>
      <c r="V17" s="261">
        <v>1904.2847884953831</v>
      </c>
      <c r="W17" s="261">
        <v>1883.4461749529651</v>
      </c>
      <c r="X17" s="261">
        <v>1801.5596274115651</v>
      </c>
      <c r="Y17" s="261">
        <v>1614.91618006825</v>
      </c>
      <c r="DA17" s="70" t="s">
        <v>1703</v>
      </c>
    </row>
    <row r="18" spans="1:105" ht="12" customHeight="1" x14ac:dyDescent="0.25">
      <c r="A18" s="18" t="s">
        <v>28</v>
      </c>
      <c r="B18" s="230">
        <v>1344.1683198532251</v>
      </c>
      <c r="C18" s="230">
        <v>933.56180383411549</v>
      </c>
      <c r="D18" s="230">
        <v>727.85506655365259</v>
      </c>
      <c r="E18" s="230">
        <v>638.86024989149666</v>
      </c>
      <c r="F18" s="230">
        <v>659.4212760537315</v>
      </c>
      <c r="G18" s="230">
        <v>582.80394465647043</v>
      </c>
      <c r="H18" s="230">
        <v>623.13383004231139</v>
      </c>
      <c r="I18" s="230">
        <v>882.52180056159523</v>
      </c>
      <c r="J18" s="230">
        <v>715.53322796136956</v>
      </c>
      <c r="K18" s="230">
        <v>512.18419204445604</v>
      </c>
      <c r="L18" s="230">
        <v>524.34126695267685</v>
      </c>
      <c r="M18" s="230">
        <v>667.30050921931911</v>
      </c>
      <c r="N18" s="230">
        <v>486.68368828411531</v>
      </c>
      <c r="O18" s="230">
        <v>390.73017426943551</v>
      </c>
      <c r="P18" s="230">
        <v>414.33261669087938</v>
      </c>
      <c r="Q18" s="230">
        <v>373.47166938437277</v>
      </c>
      <c r="R18" s="230">
        <v>330.68114805726128</v>
      </c>
      <c r="S18" s="230">
        <v>360.07324770174353</v>
      </c>
      <c r="T18" s="230">
        <v>386.85747966253018</v>
      </c>
      <c r="U18" s="230">
        <v>341.29983190267262</v>
      </c>
      <c r="V18" s="230">
        <v>295.97493730328222</v>
      </c>
      <c r="W18" s="230">
        <v>308.08789316534512</v>
      </c>
      <c r="X18" s="230">
        <v>237.2746827582564</v>
      </c>
      <c r="Y18" s="230">
        <v>164.43392730570491</v>
      </c>
      <c r="DA18" s="71" t="s">
        <v>1704</v>
      </c>
    </row>
    <row r="19" spans="1:105" ht="12" customHeight="1" x14ac:dyDescent="0.25">
      <c r="A19" s="18" t="s">
        <v>31</v>
      </c>
      <c r="B19" s="230">
        <v>7.6445779568700267</v>
      </c>
      <c r="C19" s="230">
        <v>10.15562937035997</v>
      </c>
      <c r="D19" s="230">
        <v>20.597618428765639</v>
      </c>
      <c r="E19" s="230">
        <v>16.878822668530809</v>
      </c>
      <c r="F19" s="230">
        <v>19.926178483028949</v>
      </c>
      <c r="G19" s="230">
        <v>10.26255898633004</v>
      </c>
      <c r="H19" s="230">
        <v>4.4927486952865294</v>
      </c>
      <c r="I19" s="230">
        <v>3.97168866458675</v>
      </c>
      <c r="J19" s="230">
        <v>4.4964355387384014</v>
      </c>
      <c r="K19" s="230">
        <v>5.4186062831657047</v>
      </c>
      <c r="L19" s="230">
        <v>4.6565034269458083</v>
      </c>
      <c r="M19" s="230">
        <v>4.3487796036580937</v>
      </c>
      <c r="N19" s="230">
        <v>2.4701571535469822</v>
      </c>
      <c r="O19" s="230">
        <v>3.223769584986917</v>
      </c>
      <c r="P19" s="230">
        <v>4.329542104578417</v>
      </c>
      <c r="Q19" s="230">
        <v>3.6972016903711999</v>
      </c>
      <c r="R19" s="230">
        <v>3.060674925174899</v>
      </c>
      <c r="S19" s="230">
        <v>3.60401782855187</v>
      </c>
      <c r="T19" s="230">
        <v>3.7183314364439641</v>
      </c>
      <c r="U19" s="230">
        <v>3.3635969507358809</v>
      </c>
      <c r="V19" s="230">
        <v>2.45050305968274</v>
      </c>
      <c r="W19" s="230">
        <v>2.7774938987476401</v>
      </c>
      <c r="X19" s="230">
        <v>2.676420242487588</v>
      </c>
      <c r="Y19" s="230">
        <v>16.383364717903252</v>
      </c>
      <c r="DA19" s="71" t="s">
        <v>1705</v>
      </c>
    </row>
    <row r="20" spans="1:105" ht="12" customHeight="1" x14ac:dyDescent="0.25">
      <c r="A20" s="18" t="s">
        <v>159</v>
      </c>
      <c r="B20" s="295">
        <v>27.722913276142659</v>
      </c>
      <c r="C20" s="295">
        <v>30.721490356219249</v>
      </c>
      <c r="D20" s="295">
        <v>30.986072599323698</v>
      </c>
      <c r="E20" s="295">
        <v>31.404684284626189</v>
      </c>
      <c r="F20" s="295">
        <v>37.903898363815607</v>
      </c>
      <c r="G20" s="295">
        <v>29.0230051857049</v>
      </c>
      <c r="H20" s="295">
        <v>26.055676201797802</v>
      </c>
      <c r="I20" s="295">
        <v>25.69715119242348</v>
      </c>
      <c r="J20" s="295">
        <v>30.2214566071757</v>
      </c>
      <c r="K20" s="295">
        <v>27.244717223659549</v>
      </c>
      <c r="L20" s="295">
        <v>26.00285677504684</v>
      </c>
      <c r="M20" s="295">
        <v>32.06545656653303</v>
      </c>
      <c r="N20" s="295">
        <v>23.211941356196402</v>
      </c>
      <c r="O20" s="295">
        <v>17.11168909433092</v>
      </c>
      <c r="P20" s="295">
        <v>15.77127661675034</v>
      </c>
      <c r="Q20" s="295">
        <v>15.053910980840159</v>
      </c>
      <c r="R20" s="295">
        <v>13.76687010129878</v>
      </c>
      <c r="S20" s="295">
        <v>11.699705540094209</v>
      </c>
      <c r="T20" s="295">
        <v>16.664361529173949</v>
      </c>
      <c r="U20" s="295">
        <v>18.47420594343096</v>
      </c>
      <c r="V20" s="295">
        <v>10.54421719052795</v>
      </c>
      <c r="W20" s="295">
        <v>12.496731827183339</v>
      </c>
      <c r="X20" s="295">
        <v>10.37529497991919</v>
      </c>
      <c r="Y20" s="295">
        <v>14.292577259442799</v>
      </c>
      <c r="DA20" s="122" t="s">
        <v>1706</v>
      </c>
    </row>
    <row r="21" spans="1:105" ht="12" customHeight="1" x14ac:dyDescent="0.25">
      <c r="A21" s="18" t="s">
        <v>32</v>
      </c>
      <c r="B21" s="295">
        <v>70.625884245352935</v>
      </c>
      <c r="C21" s="295">
        <v>71.819586547878956</v>
      </c>
      <c r="D21" s="295">
        <v>70.905330371087899</v>
      </c>
      <c r="E21" s="295">
        <v>66.608669642945742</v>
      </c>
      <c r="F21" s="295">
        <v>64.948840491629994</v>
      </c>
      <c r="G21" s="295">
        <v>57.721019884739043</v>
      </c>
      <c r="H21" s="295">
        <v>42.363020809027958</v>
      </c>
      <c r="I21" s="295">
        <v>31.50547736781526</v>
      </c>
      <c r="J21" s="295">
        <v>35.331469833370129</v>
      </c>
      <c r="K21" s="295">
        <v>28.320200748895271</v>
      </c>
      <c r="L21" s="295">
        <v>25.38568669800134</v>
      </c>
      <c r="M21" s="295">
        <v>23.772584336580451</v>
      </c>
      <c r="N21" s="295">
        <v>18.443177849418291</v>
      </c>
      <c r="O21" s="295">
        <v>16.21049241537029</v>
      </c>
      <c r="P21" s="295">
        <v>8.7229301733616147</v>
      </c>
      <c r="Q21" s="295">
        <v>3.4506200540788292</v>
      </c>
      <c r="R21" s="295">
        <v>2.3318927022855069</v>
      </c>
      <c r="S21" s="295">
        <v>2.534512289840996</v>
      </c>
      <c r="T21" s="295">
        <v>2.2937864685043561</v>
      </c>
      <c r="U21" s="295">
        <v>1.1401889287147771</v>
      </c>
      <c r="V21" s="295">
        <v>2.0013939886758649</v>
      </c>
      <c r="W21" s="295">
        <v>2.2701005982910361</v>
      </c>
      <c r="X21" s="295">
        <v>4.0204260492820802</v>
      </c>
      <c r="Y21" s="295">
        <v>1.995356032103099</v>
      </c>
      <c r="DA21" s="122" t="s">
        <v>1707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111.2573114917185</v>
      </c>
      <c r="F22" s="295">
        <v>80.19547309839183</v>
      </c>
      <c r="G22" s="295">
        <v>172.82280786087611</v>
      </c>
      <c r="H22" s="295">
        <v>89.880977745497589</v>
      </c>
      <c r="I22" s="295">
        <v>38.821504886987469</v>
      </c>
      <c r="J22" s="295">
        <v>28.690746402958879</v>
      </c>
      <c r="K22" s="295">
        <v>70.319679447465248</v>
      </c>
      <c r="L22" s="295">
        <v>44.10986016404312</v>
      </c>
      <c r="M22" s="295">
        <v>1.61221567599152</v>
      </c>
      <c r="N22" s="295">
        <v>3.876286702861659</v>
      </c>
      <c r="O22" s="295">
        <v>2.964511426711514</v>
      </c>
      <c r="P22" s="295">
        <v>0.77978364923684751</v>
      </c>
      <c r="Q22" s="295">
        <v>0.71686808715105732</v>
      </c>
      <c r="R22" s="295">
        <v>22.40183721786314</v>
      </c>
      <c r="S22" s="295">
        <v>40.775948886364603</v>
      </c>
      <c r="T22" s="295">
        <v>48.82969439780144</v>
      </c>
      <c r="U22" s="295">
        <v>57.18061755557337</v>
      </c>
      <c r="V22" s="295">
        <v>37.330509452959006</v>
      </c>
      <c r="W22" s="295">
        <v>33.175390391727127</v>
      </c>
      <c r="X22" s="295">
        <v>58.025801299348267</v>
      </c>
      <c r="Y22" s="295">
        <v>69.633291445811167</v>
      </c>
      <c r="DA22" s="122" t="s">
        <v>1708</v>
      </c>
    </row>
    <row r="23" spans="1:105" ht="12" customHeight="1" x14ac:dyDescent="0.25">
      <c r="A23" s="18" t="s">
        <v>35</v>
      </c>
      <c r="B23" s="295">
        <v>359.35586912504789</v>
      </c>
      <c r="C23" s="295">
        <v>374.61247173828127</v>
      </c>
      <c r="D23" s="295">
        <v>362.61658523852623</v>
      </c>
      <c r="E23" s="295">
        <v>371.23734791420031</v>
      </c>
      <c r="F23" s="295">
        <v>392.45681909772168</v>
      </c>
      <c r="G23" s="295">
        <v>390.30851633680419</v>
      </c>
      <c r="H23" s="295">
        <v>430.33043479432621</v>
      </c>
      <c r="I23" s="295">
        <v>446.8079337811954</v>
      </c>
      <c r="J23" s="295">
        <v>414.16291203017721</v>
      </c>
      <c r="K23" s="295">
        <v>428.6623132517272</v>
      </c>
      <c r="L23" s="295">
        <v>423.74982855697232</v>
      </c>
      <c r="M23" s="295">
        <v>461.91867957699122</v>
      </c>
      <c r="N23" s="295">
        <v>399.71606315821663</v>
      </c>
      <c r="O23" s="295">
        <v>360.00599575208918</v>
      </c>
      <c r="P23" s="295">
        <v>375.6870119830059</v>
      </c>
      <c r="Q23" s="295">
        <v>357.95797799897213</v>
      </c>
      <c r="R23" s="295">
        <v>367.61430305014449</v>
      </c>
      <c r="S23" s="295">
        <v>382.52209998372211</v>
      </c>
      <c r="T23" s="295">
        <v>390.04089466072662</v>
      </c>
      <c r="U23" s="295">
        <v>401.08017032532359</v>
      </c>
      <c r="V23" s="295">
        <v>374.9898427677449</v>
      </c>
      <c r="W23" s="295">
        <v>440.26341263665938</v>
      </c>
      <c r="X23" s="295">
        <v>373.10273881267568</v>
      </c>
      <c r="Y23" s="295">
        <v>313.83906203145602</v>
      </c>
      <c r="DA23" s="122" t="s">
        <v>1709</v>
      </c>
    </row>
    <row r="24" spans="1:105" ht="12" customHeight="1" x14ac:dyDescent="0.25">
      <c r="A24" s="18" t="s">
        <v>38</v>
      </c>
      <c r="B24" s="295">
        <v>19.69932242328257</v>
      </c>
      <c r="C24" s="295">
        <v>20.703421277507189</v>
      </c>
      <c r="D24" s="295">
        <v>19.00644969471319</v>
      </c>
      <c r="E24" s="295">
        <v>53.628278428296412</v>
      </c>
      <c r="F24" s="295">
        <v>65.608761480845175</v>
      </c>
      <c r="G24" s="295">
        <v>119.6290685219434</v>
      </c>
      <c r="H24" s="295">
        <v>238.4220507062258</v>
      </c>
      <c r="I24" s="295">
        <v>272.50718153754917</v>
      </c>
      <c r="J24" s="295">
        <v>279.35362471322998</v>
      </c>
      <c r="K24" s="295">
        <v>430.54562164814661</v>
      </c>
      <c r="L24" s="295">
        <v>523.15221353129539</v>
      </c>
      <c r="M24" s="295">
        <v>599.03660499852867</v>
      </c>
      <c r="N24" s="295">
        <v>559.23003658533992</v>
      </c>
      <c r="O24" s="295">
        <v>551.00000273745582</v>
      </c>
      <c r="P24" s="295">
        <v>676.30532748291046</v>
      </c>
      <c r="Q24" s="295">
        <v>645.25261764640686</v>
      </c>
      <c r="R24" s="295">
        <v>831.89246592441157</v>
      </c>
      <c r="S24" s="295">
        <v>949.97007207647516</v>
      </c>
      <c r="T24" s="295">
        <v>1163.057044075395</v>
      </c>
      <c r="U24" s="295">
        <v>1207.504319764955</v>
      </c>
      <c r="V24" s="295">
        <v>1180.9933847325101</v>
      </c>
      <c r="W24" s="295">
        <v>1084.3751524350109</v>
      </c>
      <c r="X24" s="295">
        <v>1116.0842632695951</v>
      </c>
      <c r="Y24" s="295">
        <v>1034.338601275829</v>
      </c>
      <c r="DA24" s="122" t="s">
        <v>1710</v>
      </c>
    </row>
    <row r="25" spans="1:105" ht="12" customHeight="1" x14ac:dyDescent="0.25">
      <c r="A25" s="57" t="s">
        <v>1461</v>
      </c>
      <c r="B25" s="261">
        <v>2852.5922476410292</v>
      </c>
      <c r="C25" s="261">
        <v>2248.0789436426448</v>
      </c>
      <c r="D25" s="261">
        <v>1921.204581752869</v>
      </c>
      <c r="E25" s="261">
        <v>2011.5102211655319</v>
      </c>
      <c r="F25" s="261">
        <v>2059.2077099860999</v>
      </c>
      <c r="G25" s="261">
        <v>2124.8761014721849</v>
      </c>
      <c r="H25" s="261">
        <v>2268.5146433027999</v>
      </c>
      <c r="I25" s="261">
        <v>2653.9416457381549</v>
      </c>
      <c r="J25" s="261">
        <v>2351.3393812890331</v>
      </c>
      <c r="K25" s="261">
        <v>2343.394641453946</v>
      </c>
      <c r="L25" s="261">
        <v>2450.5341063540441</v>
      </c>
      <c r="M25" s="261">
        <v>2791.5205503904199</v>
      </c>
      <c r="N25" s="261">
        <v>2329.2597195620342</v>
      </c>
      <c r="O25" s="261">
        <v>2091.621710589744</v>
      </c>
      <c r="P25" s="261">
        <v>2332.842015892219</v>
      </c>
      <c r="Q25" s="261">
        <v>2182.622852614852</v>
      </c>
      <c r="R25" s="261">
        <v>2451.081439512247</v>
      </c>
      <c r="S25" s="261">
        <v>2730.8961552357268</v>
      </c>
      <c r="T25" s="261">
        <v>3136.7957433476749</v>
      </c>
      <c r="U25" s="261">
        <v>3165.7726155622822</v>
      </c>
      <c r="V25" s="261">
        <v>2969.6577064889402</v>
      </c>
      <c r="W25" s="261">
        <v>2937.16070306138</v>
      </c>
      <c r="X25" s="261">
        <v>2809.46183237081</v>
      </c>
      <c r="Y25" s="261">
        <v>2518.3986704334202</v>
      </c>
      <c r="DA25" s="70" t="s">
        <v>1711</v>
      </c>
    </row>
    <row r="26" spans="1:105" ht="12" customHeight="1" x14ac:dyDescent="0.25">
      <c r="A26" s="18" t="s">
        <v>28</v>
      </c>
      <c r="B26" s="230">
        <v>2096.177963499023</v>
      </c>
      <c r="C26" s="230">
        <v>1455.8531486407551</v>
      </c>
      <c r="D26" s="230">
        <v>1135.061531056974</v>
      </c>
      <c r="E26" s="230">
        <v>996.27759247016263</v>
      </c>
      <c r="F26" s="230">
        <v>1028.341709226693</v>
      </c>
      <c r="G26" s="230">
        <v>908.85997518718159</v>
      </c>
      <c r="H26" s="230">
        <v>971.7528553180515</v>
      </c>
      <c r="I26" s="230">
        <v>1376.25825822669</v>
      </c>
      <c r="J26" s="230">
        <v>1115.846105320891</v>
      </c>
      <c r="K26" s="230">
        <v>798.73123087246574</v>
      </c>
      <c r="L26" s="230">
        <v>817.6897140823678</v>
      </c>
      <c r="M26" s="230">
        <v>1040.6290654208781</v>
      </c>
      <c r="N26" s="230">
        <v>758.9641918409352</v>
      </c>
      <c r="O26" s="230">
        <v>609.32843668504108</v>
      </c>
      <c r="P26" s="230">
        <v>646.1355232365139</v>
      </c>
      <c r="Q26" s="230">
        <v>582.41447279474585</v>
      </c>
      <c r="R26" s="230">
        <v>515.68432707734007</v>
      </c>
      <c r="S26" s="230">
        <v>561.52015780310728</v>
      </c>
      <c r="T26" s="230">
        <v>603.28912079397571</v>
      </c>
      <c r="U26" s="230">
        <v>532.24374954650284</v>
      </c>
      <c r="V26" s="230">
        <v>461.56134775657478</v>
      </c>
      <c r="W26" s="230">
        <v>480.4510290382056</v>
      </c>
      <c r="X26" s="230">
        <v>370.02059485257672</v>
      </c>
      <c r="Y26" s="230">
        <v>256.42828340684008</v>
      </c>
      <c r="DA26" s="71" t="s">
        <v>1712</v>
      </c>
    </row>
    <row r="27" spans="1:105" ht="12" customHeight="1" x14ac:dyDescent="0.25">
      <c r="A27" s="18" t="s">
        <v>31</v>
      </c>
      <c r="B27" s="295">
        <v>11.92142056672717</v>
      </c>
      <c r="C27" s="295">
        <v>15.837307111907361</v>
      </c>
      <c r="D27" s="295">
        <v>32.121180966126701</v>
      </c>
      <c r="E27" s="295">
        <v>26.321864311937858</v>
      </c>
      <c r="F27" s="295">
        <v>31.074096611229891</v>
      </c>
      <c r="G27" s="295">
        <v>16.004059669106699</v>
      </c>
      <c r="H27" s="295">
        <v>7.0062660096221876</v>
      </c>
      <c r="I27" s="295">
        <v>6.1936932552425361</v>
      </c>
      <c r="J27" s="295">
        <v>7.0120154979002063</v>
      </c>
      <c r="K27" s="295">
        <v>8.4501047345689297</v>
      </c>
      <c r="L27" s="295">
        <v>7.2616351139620043</v>
      </c>
      <c r="M27" s="295">
        <v>6.7817518376697841</v>
      </c>
      <c r="N27" s="295">
        <v>3.8521135449837498</v>
      </c>
      <c r="O27" s="295">
        <v>5.027342679959796</v>
      </c>
      <c r="P27" s="295">
        <v>6.7517517096738704</v>
      </c>
      <c r="Q27" s="295">
        <v>5.7656415461522732</v>
      </c>
      <c r="R27" s="295">
        <v>4.773002931869577</v>
      </c>
      <c r="S27" s="295">
        <v>5.6203249553545174</v>
      </c>
      <c r="T27" s="295">
        <v>5.7985925593831862</v>
      </c>
      <c r="U27" s="295">
        <v>5.2453979922655511</v>
      </c>
      <c r="V27" s="295">
        <v>3.8214637537022038</v>
      </c>
      <c r="W27" s="295">
        <v>4.3313931881265679</v>
      </c>
      <c r="X27" s="295">
        <v>4.1737727712387978</v>
      </c>
      <c r="Y27" s="295">
        <v>25.549217000878411</v>
      </c>
      <c r="DA27" s="122" t="s">
        <v>1713</v>
      </c>
    </row>
    <row r="28" spans="1:105" ht="12" customHeight="1" x14ac:dyDescent="0.25">
      <c r="A28" s="18" t="s">
        <v>159</v>
      </c>
      <c r="B28" s="295">
        <v>43.232799817652477</v>
      </c>
      <c r="C28" s="295">
        <v>47.908963586931137</v>
      </c>
      <c r="D28" s="295">
        <v>48.321569254939462</v>
      </c>
      <c r="E28" s="295">
        <v>48.97437781844593</v>
      </c>
      <c r="F28" s="295">
        <v>59.109648179785111</v>
      </c>
      <c r="G28" s="295">
        <v>45.260242341848659</v>
      </c>
      <c r="H28" s="295">
        <v>40.632808757342531</v>
      </c>
      <c r="I28" s="295">
        <v>40.073703016704471</v>
      </c>
      <c r="J28" s="295">
        <v>47.129180497068297</v>
      </c>
      <c r="K28" s="295">
        <v>42.487071762138761</v>
      </c>
      <c r="L28" s="295">
        <v>40.550438925555298</v>
      </c>
      <c r="M28" s="295">
        <v>50.004826368502023</v>
      </c>
      <c r="N28" s="295">
        <v>36.19811540135354</v>
      </c>
      <c r="O28" s="295">
        <v>26.685010402342868</v>
      </c>
      <c r="P28" s="295">
        <v>24.59468952808632</v>
      </c>
      <c r="Q28" s="295">
        <v>23.47598585418142</v>
      </c>
      <c r="R28" s="295">
        <v>21.468895901256762</v>
      </c>
      <c r="S28" s="295">
        <v>18.245233554716481</v>
      </c>
      <c r="T28" s="295">
        <v>25.987420546445868</v>
      </c>
      <c r="U28" s="295">
        <v>28.8098021801252</v>
      </c>
      <c r="V28" s="295">
        <v>16.44329463109629</v>
      </c>
      <c r="W28" s="295">
        <v>19.488164900924751</v>
      </c>
      <c r="X28" s="295">
        <v>16.179867045284531</v>
      </c>
      <c r="Y28" s="295">
        <v>22.28871566927176</v>
      </c>
      <c r="DA28" s="122" t="s">
        <v>1714</v>
      </c>
    </row>
    <row r="29" spans="1:105" ht="12" customHeight="1" x14ac:dyDescent="0.25">
      <c r="A29" s="18" t="s">
        <v>32</v>
      </c>
      <c r="B29" s="295">
        <v>110.1383063572776</v>
      </c>
      <c r="C29" s="295">
        <v>111.9998384471028</v>
      </c>
      <c r="D29" s="295">
        <v>110.5740916693543</v>
      </c>
      <c r="E29" s="295">
        <v>103.8736171811989</v>
      </c>
      <c r="F29" s="295">
        <v>101.2851784873445</v>
      </c>
      <c r="G29" s="295">
        <v>90.013674720656027</v>
      </c>
      <c r="H29" s="295">
        <v>66.063475366560851</v>
      </c>
      <c r="I29" s="295">
        <v>49.131560692594562</v>
      </c>
      <c r="J29" s="295">
        <v>55.098046419385931</v>
      </c>
      <c r="K29" s="295">
        <v>44.164246288876257</v>
      </c>
      <c r="L29" s="295">
        <v>39.587986309966922</v>
      </c>
      <c r="M29" s="295">
        <v>37.072416218828373</v>
      </c>
      <c r="N29" s="295">
        <v>28.761415080118379</v>
      </c>
      <c r="O29" s="295">
        <v>25.279629401084001</v>
      </c>
      <c r="P29" s="295">
        <v>13.603068705367139</v>
      </c>
      <c r="Q29" s="295">
        <v>5.3811071209873944</v>
      </c>
      <c r="R29" s="295">
        <v>3.6364955367411258</v>
      </c>
      <c r="S29" s="295">
        <v>3.9524728649774099</v>
      </c>
      <c r="T29" s="295">
        <v>3.5770703543854552</v>
      </c>
      <c r="U29" s="295">
        <v>1.778080074717467</v>
      </c>
      <c r="V29" s="295">
        <v>3.1210957090551452</v>
      </c>
      <c r="W29" s="295">
        <v>3.540133165452986</v>
      </c>
      <c r="X29" s="295">
        <v>6.2696973019738884</v>
      </c>
      <c r="Y29" s="295">
        <v>3.1116797517487118</v>
      </c>
      <c r="DA29" s="122" t="s">
        <v>1715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173.501429235107</v>
      </c>
      <c r="F30" s="295">
        <v>125.0617061854156</v>
      </c>
      <c r="G30" s="295">
        <v>269.51041478760033</v>
      </c>
      <c r="H30" s="295">
        <v>140.1658721643069</v>
      </c>
      <c r="I30" s="295">
        <v>60.540619691779838</v>
      </c>
      <c r="J30" s="295">
        <v>44.742097755129578</v>
      </c>
      <c r="K30" s="295">
        <v>109.6607919417319</v>
      </c>
      <c r="L30" s="295">
        <v>68.787603072647144</v>
      </c>
      <c r="M30" s="295">
        <v>2.5141873398638999</v>
      </c>
      <c r="N30" s="295">
        <v>6.0449176243270957</v>
      </c>
      <c r="O30" s="295">
        <v>4.6230397141723101</v>
      </c>
      <c r="P30" s="295">
        <v>1.2160421263354999</v>
      </c>
      <c r="Q30" s="295">
        <v>1.117927766059706</v>
      </c>
      <c r="R30" s="295">
        <v>34.934789657224293</v>
      </c>
      <c r="S30" s="295">
        <v>63.588498727371643</v>
      </c>
      <c r="T30" s="295">
        <v>76.148000104808105</v>
      </c>
      <c r="U30" s="295">
        <v>89.170938407733331</v>
      </c>
      <c r="V30" s="295">
        <v>58.215470581860792</v>
      </c>
      <c r="W30" s="295">
        <v>51.735724791675779</v>
      </c>
      <c r="X30" s="295">
        <v>90.488969425606172</v>
      </c>
      <c r="Y30" s="295">
        <v>108.59039667781551</v>
      </c>
      <c r="DA30" s="122" t="s">
        <v>1716</v>
      </c>
    </row>
    <row r="31" spans="1:105" ht="12" customHeight="1" x14ac:dyDescent="0.25">
      <c r="A31" s="18" t="s">
        <v>35</v>
      </c>
      <c r="B31" s="295">
        <v>560.40143394855284</v>
      </c>
      <c r="C31" s="295">
        <v>584.19350948207966</v>
      </c>
      <c r="D31" s="295">
        <v>565.48639329579134</v>
      </c>
      <c r="E31" s="295">
        <v>578.9301357813132</v>
      </c>
      <c r="F31" s="295">
        <v>612.02107181591396</v>
      </c>
      <c r="G31" s="295">
        <v>608.67087761787536</v>
      </c>
      <c r="H31" s="295">
        <v>671.08349535965749</v>
      </c>
      <c r="I31" s="295">
        <v>696.77951107413594</v>
      </c>
      <c r="J31" s="295">
        <v>645.87087545036013</v>
      </c>
      <c r="K31" s="295">
        <v>668.48212500567092</v>
      </c>
      <c r="L31" s="295">
        <v>660.82129710853962</v>
      </c>
      <c r="M31" s="295">
        <v>720.34412860108466</v>
      </c>
      <c r="N31" s="295">
        <v>623.34157923044097</v>
      </c>
      <c r="O31" s="295">
        <v>561.41528101588813</v>
      </c>
      <c r="P31" s="295">
        <v>585.86921299972425</v>
      </c>
      <c r="Q31" s="295">
        <v>558.2214773682856</v>
      </c>
      <c r="R31" s="295">
        <v>573.28013890768386</v>
      </c>
      <c r="S31" s="295">
        <v>596.52826561542827</v>
      </c>
      <c r="T31" s="295">
        <v>608.25353207292949</v>
      </c>
      <c r="U31" s="295">
        <v>625.46885104700414</v>
      </c>
      <c r="V31" s="295">
        <v>584.78200485452737</v>
      </c>
      <c r="W31" s="295">
        <v>686.57358611502991</v>
      </c>
      <c r="X31" s="295">
        <v>581.8391399863242</v>
      </c>
      <c r="Y31" s="295">
        <v>489.41975212403139</v>
      </c>
      <c r="DA31" s="122" t="s">
        <v>1717</v>
      </c>
    </row>
    <row r="32" spans="1:105" ht="12" customHeight="1" x14ac:dyDescent="0.25">
      <c r="A32" s="18" t="s">
        <v>38</v>
      </c>
      <c r="B32" s="295">
        <v>30.720323451795139</v>
      </c>
      <c r="C32" s="295">
        <v>32.286176373868237</v>
      </c>
      <c r="D32" s="295">
        <v>29.639815509683281</v>
      </c>
      <c r="E32" s="295">
        <v>83.631204367366692</v>
      </c>
      <c r="F32" s="295">
        <v>102.31429947971721</v>
      </c>
      <c r="G32" s="295">
        <v>186.55685714791599</v>
      </c>
      <c r="H32" s="295">
        <v>371.8098703272592</v>
      </c>
      <c r="I32" s="295">
        <v>424.96429978100718</v>
      </c>
      <c r="J32" s="295">
        <v>435.64106034829791</v>
      </c>
      <c r="K32" s="295">
        <v>671.41907084849356</v>
      </c>
      <c r="L32" s="295">
        <v>815.8354317410051</v>
      </c>
      <c r="M32" s="295">
        <v>934.17417460359297</v>
      </c>
      <c r="N32" s="295">
        <v>872.09738683987462</v>
      </c>
      <c r="O32" s="295">
        <v>859.2629706912561</v>
      </c>
      <c r="P32" s="295">
        <v>1054.671727586518</v>
      </c>
      <c r="Q32" s="295">
        <v>1006.24624016444</v>
      </c>
      <c r="R32" s="295">
        <v>1297.3037895001321</v>
      </c>
      <c r="S32" s="295">
        <v>1481.4412017147711</v>
      </c>
      <c r="T32" s="295">
        <v>1813.742006915747</v>
      </c>
      <c r="U32" s="295">
        <v>1883.055796313934</v>
      </c>
      <c r="V32" s="295">
        <v>1841.7130292021229</v>
      </c>
      <c r="W32" s="295">
        <v>1691.040671861964</v>
      </c>
      <c r="X32" s="295">
        <v>1740.489790987805</v>
      </c>
      <c r="Y32" s="295">
        <v>1613.010625802835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59.666460841697081</v>
      </c>
      <c r="C33" s="261">
        <f t="shared" si="1"/>
        <v>52.90563464266932</v>
      </c>
      <c r="D33" s="261">
        <f t="shared" si="1"/>
        <v>45.666952365908877</v>
      </c>
      <c r="E33" s="261">
        <f t="shared" si="1"/>
        <v>46.470079632668643</v>
      </c>
      <c r="F33" s="261">
        <f t="shared" si="1"/>
        <v>60.390024373297258</v>
      </c>
      <c r="G33" s="261">
        <f t="shared" si="1"/>
        <v>60.40197463314194</v>
      </c>
      <c r="H33" s="261">
        <f t="shared" si="1"/>
        <v>65.180294643307604</v>
      </c>
      <c r="I33" s="261">
        <f t="shared" si="1"/>
        <v>75.346766824364806</v>
      </c>
      <c r="J33" s="261">
        <f t="shared" si="1"/>
        <v>68.682960691488631</v>
      </c>
      <c r="K33" s="261">
        <f t="shared" si="1"/>
        <v>65.480747805212388</v>
      </c>
      <c r="L33" s="261">
        <f t="shared" si="1"/>
        <v>68.202112943028411</v>
      </c>
      <c r="M33" s="261">
        <f t="shared" si="1"/>
        <v>79.784203224209691</v>
      </c>
      <c r="N33" s="261">
        <f t="shared" si="1"/>
        <v>65.707415802413593</v>
      </c>
      <c r="O33" s="261">
        <f t="shared" si="1"/>
        <v>60.064460130814439</v>
      </c>
      <c r="P33" s="261">
        <f t="shared" si="1"/>
        <v>71.006151036496462</v>
      </c>
      <c r="Q33" s="261">
        <f t="shared" si="1"/>
        <v>64.461698632850769</v>
      </c>
      <c r="R33" s="261">
        <f t="shared" si="1"/>
        <v>72.697515475287815</v>
      </c>
      <c r="S33" s="261">
        <f t="shared" si="1"/>
        <v>79.317021908787652</v>
      </c>
      <c r="T33" s="261">
        <f t="shared" si="1"/>
        <v>84.523459005217873</v>
      </c>
      <c r="U33" s="261">
        <f t="shared" si="1"/>
        <v>84.62575373131375</v>
      </c>
      <c r="V33" s="261">
        <f t="shared" si="1"/>
        <v>81.153691539128559</v>
      </c>
      <c r="W33" s="261">
        <f t="shared" si="1"/>
        <v>82.979337969944055</v>
      </c>
      <c r="X33" s="261">
        <f t="shared" si="1"/>
        <v>74.643081494473662</v>
      </c>
      <c r="Y33" s="261">
        <f t="shared" si="1"/>
        <v>65.269510937473143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59.666460841697081</v>
      </c>
      <c r="C35" s="262">
        <v>52.90563464266932</v>
      </c>
      <c r="D35" s="262">
        <v>45.666952365908877</v>
      </c>
      <c r="E35" s="262">
        <v>46.470079632668643</v>
      </c>
      <c r="F35" s="262">
        <v>60.390024373297258</v>
      </c>
      <c r="G35" s="262">
        <v>60.40197463314194</v>
      </c>
      <c r="H35" s="262">
        <v>65.180294643307604</v>
      </c>
      <c r="I35" s="262">
        <v>75.346766824364806</v>
      </c>
      <c r="J35" s="262">
        <v>68.682960691488631</v>
      </c>
      <c r="K35" s="262">
        <v>65.480747805212388</v>
      </c>
      <c r="L35" s="262">
        <v>68.202112943028411</v>
      </c>
      <c r="M35" s="262">
        <v>79.784203224209691</v>
      </c>
      <c r="N35" s="262">
        <v>65.707415802413593</v>
      </c>
      <c r="O35" s="262">
        <v>60.064460130814439</v>
      </c>
      <c r="P35" s="262">
        <v>71.006151036496462</v>
      </c>
      <c r="Q35" s="262">
        <v>64.461698632850769</v>
      </c>
      <c r="R35" s="262">
        <v>72.697515475287815</v>
      </c>
      <c r="S35" s="262">
        <v>79.317021908787652</v>
      </c>
      <c r="T35" s="262">
        <v>84.523459005217873</v>
      </c>
      <c r="U35" s="262">
        <v>84.62575373131375</v>
      </c>
      <c r="V35" s="262">
        <v>81.153691539128559</v>
      </c>
      <c r="W35" s="262">
        <v>82.979337969944055</v>
      </c>
      <c r="X35" s="262">
        <v>74.643081494473662</v>
      </c>
      <c r="Y35" s="262">
        <v>65.269510937473143</v>
      </c>
      <c r="DA35" s="72" t="s">
        <v>1720</v>
      </c>
    </row>
    <row r="36" spans="1:105" ht="12" customHeight="1" x14ac:dyDescent="0.25">
      <c r="A36" s="64" t="s">
        <v>28</v>
      </c>
      <c r="B36" s="229">
        <v>34.751004812190438</v>
      </c>
      <c r="C36" s="229">
        <v>20.29541946798788</v>
      </c>
      <c r="D36" s="229">
        <v>16.959923775916739</v>
      </c>
      <c r="E36" s="229">
        <v>15.36359334434403</v>
      </c>
      <c r="F36" s="229">
        <v>14.976864514408209</v>
      </c>
      <c r="G36" s="229">
        <v>14.25624948001218</v>
      </c>
      <c r="H36" s="229">
        <v>15.01570032333696</v>
      </c>
      <c r="I36" s="229">
        <v>22.189757122485901</v>
      </c>
      <c r="J36" s="229">
        <v>17.882716593039142</v>
      </c>
      <c r="K36" s="229">
        <v>13.30889449390946</v>
      </c>
      <c r="L36" s="229">
        <v>11.755767120990679</v>
      </c>
      <c r="M36" s="229">
        <v>15.008718078124231</v>
      </c>
      <c r="N36" s="229">
        <v>10.461934149160051</v>
      </c>
      <c r="O36" s="229">
        <v>9.0762745577332424</v>
      </c>
      <c r="P36" s="229">
        <v>8.8062780957874569</v>
      </c>
      <c r="Q36" s="229">
        <v>7.8860225186391588</v>
      </c>
      <c r="R36" s="229">
        <v>7.3306641564824684</v>
      </c>
      <c r="S36" s="229">
        <v>8.4359178725207595</v>
      </c>
      <c r="T36" s="229">
        <v>9.330197462704783</v>
      </c>
      <c r="U36" s="229">
        <v>8.1148729296793682</v>
      </c>
      <c r="V36" s="229">
        <v>7.0812521140440996</v>
      </c>
      <c r="W36" s="229">
        <v>7.0712781892481038</v>
      </c>
      <c r="X36" s="229">
        <v>5.9636180168398516</v>
      </c>
      <c r="Y36" s="229">
        <v>4.4038202370270048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0.1976365321534756</v>
      </c>
      <c r="C38" s="229">
        <v>0.2207810529376559</v>
      </c>
      <c r="D38" s="229">
        <v>0.47994999907242242</v>
      </c>
      <c r="E38" s="229">
        <v>0.40590937948423889</v>
      </c>
      <c r="F38" s="229">
        <v>0.45256603974956339</v>
      </c>
      <c r="G38" s="229">
        <v>0.25103742442700999</v>
      </c>
      <c r="H38" s="229">
        <v>0.108262085581046</v>
      </c>
      <c r="I38" s="229">
        <v>9.9862470000432926E-2</v>
      </c>
      <c r="J38" s="229">
        <v>0.1123756092323208</v>
      </c>
      <c r="K38" s="229">
        <v>0.1408002442223516</v>
      </c>
      <c r="L38" s="229">
        <v>0.10439912578959849</v>
      </c>
      <c r="M38" s="229">
        <v>9.7811415027332579E-2</v>
      </c>
      <c r="N38" s="229">
        <v>5.3099419809194033E-2</v>
      </c>
      <c r="O38" s="229">
        <v>7.4884971243695989E-2</v>
      </c>
      <c r="P38" s="229">
        <v>9.2020638164684782E-2</v>
      </c>
      <c r="Q38" s="229">
        <v>7.8068078990513184E-2</v>
      </c>
      <c r="R38" s="229">
        <v>6.7850193760483443E-2</v>
      </c>
      <c r="S38" s="229">
        <v>8.4436149052505571E-2</v>
      </c>
      <c r="T38" s="229">
        <v>8.9678417395648261E-2</v>
      </c>
      <c r="U38" s="229">
        <v>7.9974143818688864E-2</v>
      </c>
      <c r="V38" s="229">
        <v>5.8628714072735427E-2</v>
      </c>
      <c r="W38" s="229">
        <v>6.3749444436764099E-2</v>
      </c>
      <c r="X38" s="229">
        <v>6.7268651645382788E-2</v>
      </c>
      <c r="Y38" s="229">
        <v>0.43877437142981518</v>
      </c>
      <c r="DA38" s="73" t="s">
        <v>1723</v>
      </c>
    </row>
    <row r="39" spans="1:105" ht="12" customHeight="1" x14ac:dyDescent="0.25">
      <c r="A39" s="64" t="s">
        <v>159</v>
      </c>
      <c r="B39" s="229">
        <v>0.7167250398911118</v>
      </c>
      <c r="C39" s="229">
        <v>0.66787815321973565</v>
      </c>
      <c r="D39" s="229">
        <v>0.72201383702371269</v>
      </c>
      <c r="E39" s="229">
        <v>0.75523371275400841</v>
      </c>
      <c r="F39" s="229">
        <v>0.86087842624675837</v>
      </c>
      <c r="G39" s="229">
        <v>0.70994578259243568</v>
      </c>
      <c r="H39" s="229">
        <v>0.62786548684338439</v>
      </c>
      <c r="I39" s="229">
        <v>0.64611836595630712</v>
      </c>
      <c r="J39" s="229">
        <v>0.75529929626710579</v>
      </c>
      <c r="K39" s="229">
        <v>0.707942714121506</v>
      </c>
      <c r="L39" s="229">
        <v>0.5829858300195816</v>
      </c>
      <c r="M39" s="229">
        <v>0.72120639952225396</v>
      </c>
      <c r="N39" s="229">
        <v>0.49897255196464668</v>
      </c>
      <c r="O39" s="229">
        <v>0.3974875722283478</v>
      </c>
      <c r="P39" s="229">
        <v>0.3352047177022322</v>
      </c>
      <c r="Q39" s="229">
        <v>0.31787011096232348</v>
      </c>
      <c r="R39" s="229">
        <v>0.30518915817077558</v>
      </c>
      <c r="S39" s="229">
        <v>0.27410465981261772</v>
      </c>
      <c r="T39" s="229">
        <v>0.40190972601260389</v>
      </c>
      <c r="U39" s="229">
        <v>0.43924965585808029</v>
      </c>
      <c r="V39" s="229">
        <v>0.25227223950674049</v>
      </c>
      <c r="W39" s="229">
        <v>0.28682680873480082</v>
      </c>
      <c r="X39" s="229">
        <v>0.26077074617907647</v>
      </c>
      <c r="Y39" s="229">
        <v>0.38277952735014709</v>
      </c>
      <c r="DA39" s="73" t="s">
        <v>1724</v>
      </c>
    </row>
    <row r="40" spans="1:105" ht="12" customHeight="1" x14ac:dyDescent="0.25">
      <c r="A40" s="64" t="s">
        <v>32</v>
      </c>
      <c r="B40" s="229">
        <v>1.825902609833463</v>
      </c>
      <c r="C40" s="229">
        <v>1.5613413370387479</v>
      </c>
      <c r="D40" s="229">
        <v>1.652181943438052</v>
      </c>
      <c r="E40" s="229">
        <v>1.601834695108634</v>
      </c>
      <c r="F40" s="229">
        <v>1.475126781216856</v>
      </c>
      <c r="G40" s="229">
        <v>1.411941815532199</v>
      </c>
      <c r="H40" s="229">
        <v>1.0208247323315109</v>
      </c>
      <c r="I40" s="229">
        <v>0.792160477367158</v>
      </c>
      <c r="J40" s="229">
        <v>0.88300953352760381</v>
      </c>
      <c r="K40" s="229">
        <v>0.73588870892108282</v>
      </c>
      <c r="L40" s="229">
        <v>0.56914883461779564</v>
      </c>
      <c r="M40" s="229">
        <v>0.53468566465442535</v>
      </c>
      <c r="N40" s="229">
        <v>0.39646143235690418</v>
      </c>
      <c r="O40" s="229">
        <v>0.3765536668701101</v>
      </c>
      <c r="P40" s="229">
        <v>0.18539826656724029</v>
      </c>
      <c r="Q40" s="229">
        <v>7.2861396674583023E-2</v>
      </c>
      <c r="R40" s="229">
        <v>5.1694275134327658E-2</v>
      </c>
      <c r="S40" s="229">
        <v>5.9379411440484101E-2</v>
      </c>
      <c r="T40" s="229">
        <v>5.5321356865311713E-2</v>
      </c>
      <c r="U40" s="229">
        <v>2.7109560004079231E-2</v>
      </c>
      <c r="V40" s="229">
        <v>4.7883701040618343E-2</v>
      </c>
      <c r="W40" s="229">
        <v>5.2103679515505617E-2</v>
      </c>
      <c r="X40" s="229">
        <v>0.1010486451573881</v>
      </c>
      <c r="Y40" s="229">
        <v>5.3439028175207189E-2</v>
      </c>
      <c r="DA40" s="73" t="s">
        <v>1725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2.6755649465342142</v>
      </c>
      <c r="F41" s="229">
        <v>1.821410347041359</v>
      </c>
      <c r="G41" s="229">
        <v>4.2275023827320402</v>
      </c>
      <c r="H41" s="229">
        <v>2.1658683280014981</v>
      </c>
      <c r="I41" s="229">
        <v>0.97611159749648302</v>
      </c>
      <c r="J41" s="229">
        <v>0.71704355118302088</v>
      </c>
      <c r="K41" s="229">
        <v>1.8272278003664311</v>
      </c>
      <c r="L41" s="229">
        <v>0.98894608628001557</v>
      </c>
      <c r="M41" s="229">
        <v>3.6261459758809192E-2</v>
      </c>
      <c r="N41" s="229">
        <v>8.3326105240102449E-2</v>
      </c>
      <c r="O41" s="229">
        <v>6.8862661269198933E-2</v>
      </c>
      <c r="P41" s="229">
        <v>1.6573620789431861E-2</v>
      </c>
      <c r="Q41" s="229">
        <v>1.5136992552837439E-2</v>
      </c>
      <c r="R41" s="229">
        <v>0.49661235935925679</v>
      </c>
      <c r="S41" s="229">
        <v>0.95531272643838372</v>
      </c>
      <c r="T41" s="229">
        <v>1.1776706273650059</v>
      </c>
      <c r="U41" s="229">
        <v>1.3595478290079921</v>
      </c>
      <c r="V41" s="229">
        <v>0.89313896436858109</v>
      </c>
      <c r="W41" s="229">
        <v>0.7614463914390488</v>
      </c>
      <c r="X41" s="229">
        <v>1.458409763939813</v>
      </c>
      <c r="Y41" s="229">
        <v>1.864897974915811</v>
      </c>
      <c r="DA41" s="73" t="s">
        <v>1726</v>
      </c>
    </row>
    <row r="42" spans="1:105" ht="12" customHeight="1" x14ac:dyDescent="0.25">
      <c r="A42" s="64" t="s">
        <v>35</v>
      </c>
      <c r="B42" s="229">
        <v>9.2904864315036253</v>
      </c>
      <c r="C42" s="229">
        <v>8.1439892041889248</v>
      </c>
      <c r="D42" s="229">
        <v>8.4494151763595493</v>
      </c>
      <c r="E42" s="229">
        <v>8.9276796428565088</v>
      </c>
      <c r="F42" s="229">
        <v>8.9135319420649921</v>
      </c>
      <c r="G42" s="229">
        <v>9.5475256028864894</v>
      </c>
      <c r="H42" s="229">
        <v>10.36970316383584</v>
      </c>
      <c r="I42" s="229">
        <v>11.234350839486719</v>
      </c>
      <c r="J42" s="229">
        <v>10.35082325985749</v>
      </c>
      <c r="K42" s="229">
        <v>11.138613001330629</v>
      </c>
      <c r="L42" s="229">
        <v>9.5005001819265296</v>
      </c>
      <c r="M42" s="229">
        <v>10.38933305311159</v>
      </c>
      <c r="N42" s="229">
        <v>8.5924456310964707</v>
      </c>
      <c r="O42" s="229">
        <v>8.3625823523497118</v>
      </c>
      <c r="P42" s="229">
        <v>7.9848995015665878</v>
      </c>
      <c r="Q42" s="229">
        <v>7.558443937339657</v>
      </c>
      <c r="R42" s="229">
        <v>8.1494122377769536</v>
      </c>
      <c r="S42" s="229">
        <v>8.9618571790142685</v>
      </c>
      <c r="T42" s="229">
        <v>9.406974808627675</v>
      </c>
      <c r="U42" s="229">
        <v>9.5362326979765246</v>
      </c>
      <c r="V42" s="229">
        <v>8.9716975397927072</v>
      </c>
      <c r="W42" s="229">
        <v>10.104989960221319</v>
      </c>
      <c r="X42" s="229">
        <v>9.3774952702497814</v>
      </c>
      <c r="Y42" s="229">
        <v>8.4051438482899314</v>
      </c>
      <c r="DA42" s="73" t="s">
        <v>1727</v>
      </c>
    </row>
    <row r="43" spans="1:105" ht="12" customHeight="1" x14ac:dyDescent="0.25">
      <c r="A43" s="64" t="s">
        <v>36</v>
      </c>
      <c r="B43" s="229">
        <v>12.375415591169761</v>
      </c>
      <c r="C43" s="229">
        <v>21.566137797828471</v>
      </c>
      <c r="D43" s="229">
        <v>16.960593835610709</v>
      </c>
      <c r="E43" s="229">
        <v>15.450587395213461</v>
      </c>
      <c r="F43" s="229">
        <v>30.399531327285871</v>
      </c>
      <c r="G43" s="229">
        <v>27.07146757624983</v>
      </c>
      <c r="H43" s="229">
        <v>30.126797371321011</v>
      </c>
      <c r="I43" s="229">
        <v>32.556599946775719</v>
      </c>
      <c r="J43" s="229">
        <v>31.000044051696559</v>
      </c>
      <c r="K43" s="229">
        <v>26.433830850886899</v>
      </c>
      <c r="L43" s="229">
        <v>32.971257301567739</v>
      </c>
      <c r="M43" s="229">
        <v>39.522839840942197</v>
      </c>
      <c r="N43" s="229">
        <v>33.599758992886272</v>
      </c>
      <c r="O43" s="229">
        <v>28.908630576053341</v>
      </c>
      <c r="P43" s="229">
        <v>39.211496808881087</v>
      </c>
      <c r="Q43" s="229">
        <v>34.908495940576543</v>
      </c>
      <c r="R43" s="229">
        <v>37.854387790786532</v>
      </c>
      <c r="S43" s="229">
        <v>38.289793653823999</v>
      </c>
      <c r="T43" s="229">
        <v>36.011190713212088</v>
      </c>
      <c r="U43" s="229">
        <v>36.3586909026087</v>
      </c>
      <c r="V43" s="229">
        <v>35.59334508838397</v>
      </c>
      <c r="W43" s="229">
        <v>39.750207085466393</v>
      </c>
      <c r="X43" s="229">
        <v>29.363014832709059</v>
      </c>
      <c r="Y43" s="229">
        <v>22.019309039265689</v>
      </c>
      <c r="DA43" s="73" t="s">
        <v>1728</v>
      </c>
    </row>
    <row r="44" spans="1:105" ht="12" customHeight="1" x14ac:dyDescent="0.25">
      <c r="A44" s="64" t="s">
        <v>38</v>
      </c>
      <c r="B44" s="229">
        <v>0.5092898249552068</v>
      </c>
      <c r="C44" s="229">
        <v>0.45008762946790032</v>
      </c>
      <c r="D44" s="229">
        <v>0.4428737984876972</v>
      </c>
      <c r="E44" s="229">
        <v>1.2896765163735531</v>
      </c>
      <c r="F44" s="229">
        <v>1.490114995283647</v>
      </c>
      <c r="G44" s="229">
        <v>2.9263045687097562</v>
      </c>
      <c r="H44" s="229">
        <v>5.7452731520563498</v>
      </c>
      <c r="I44" s="229">
        <v>6.8518060047960843</v>
      </c>
      <c r="J44" s="229">
        <v>6.9816487966853851</v>
      </c>
      <c r="K44" s="229">
        <v>11.187549991454031</v>
      </c>
      <c r="L44" s="229">
        <v>11.72910846183647</v>
      </c>
      <c r="M44" s="229">
        <v>13.473347313068849</v>
      </c>
      <c r="N44" s="229">
        <v>12.021417519899961</v>
      </c>
      <c r="O44" s="229">
        <v>12.79918377306679</v>
      </c>
      <c r="P44" s="229">
        <v>14.37427938703774</v>
      </c>
      <c r="Q44" s="229">
        <v>13.624799657115149</v>
      </c>
      <c r="R44" s="229">
        <v>18.44170530381702</v>
      </c>
      <c r="S44" s="229">
        <v>22.256220256684632</v>
      </c>
      <c r="T44" s="229">
        <v>28.050515893034749</v>
      </c>
      <c r="U44" s="229">
        <v>28.710076012360311</v>
      </c>
      <c r="V44" s="229">
        <v>28.255473177919111</v>
      </c>
      <c r="W44" s="229">
        <v>24.888736410882121</v>
      </c>
      <c r="X44" s="229">
        <v>28.051455567753312</v>
      </c>
      <c r="Y44" s="229">
        <v>27.701346911019549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7839.4383900000003</v>
      </c>
      <c r="C46" s="279">
        <v>6501.0736900000002</v>
      </c>
      <c r="D46" s="279">
        <v>6140.4662099999996</v>
      </c>
      <c r="E46" s="279">
        <v>6077.9608699999999</v>
      </c>
      <c r="F46" s="279">
        <v>6707.4667100000006</v>
      </c>
      <c r="G46" s="279">
        <v>6367.2969599999997</v>
      </c>
      <c r="H46" s="279">
        <v>7452.3781900000004</v>
      </c>
      <c r="I46" s="279">
        <v>8655.6579700000002</v>
      </c>
      <c r="J46" s="279">
        <v>8164.8554400000012</v>
      </c>
      <c r="K46" s="279">
        <v>7012.7107799999994</v>
      </c>
      <c r="L46" s="279">
        <v>7571.1355600000006</v>
      </c>
      <c r="M46" s="279">
        <v>8921.8264799999997</v>
      </c>
      <c r="N46" s="279">
        <v>7736.0658800000001</v>
      </c>
      <c r="O46" s="279">
        <v>7148.7148800000004</v>
      </c>
      <c r="P46" s="279">
        <v>7828.4669199999998</v>
      </c>
      <c r="Q46" s="279">
        <v>7837.0497599999999</v>
      </c>
      <c r="R46" s="279">
        <v>7977.7357799999991</v>
      </c>
      <c r="S46" s="279">
        <v>8476.1266200000009</v>
      </c>
      <c r="T46" s="279">
        <v>9081.832309999998</v>
      </c>
      <c r="U46" s="279">
        <v>9099.6680500000002</v>
      </c>
      <c r="V46" s="279">
        <v>9016.1836299999995</v>
      </c>
      <c r="W46" s="279">
        <v>8823.0339899999999</v>
      </c>
      <c r="X46" s="279">
        <v>9006.0793000000012</v>
      </c>
      <c r="Y46" s="279">
        <v>7639.0303199999989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3387.4476632264614</v>
      </c>
      <c r="C48" s="223">
        <f t="shared" si="2"/>
        <v>3352.3135745077216</v>
      </c>
      <c r="D48" s="223">
        <f t="shared" si="2"/>
        <v>3459.283154169183</v>
      </c>
      <c r="E48" s="223">
        <f t="shared" si="2"/>
        <v>3866.9968632587461</v>
      </c>
      <c r="F48" s="223">
        <f t="shared" si="2"/>
        <v>4118.0396011480552</v>
      </c>
      <c r="G48" s="223">
        <f t="shared" si="2"/>
        <v>4305.0402682310269</v>
      </c>
      <c r="H48" s="223">
        <f t="shared" si="2"/>
        <v>4343.2758463272485</v>
      </c>
      <c r="I48" s="223">
        <f t="shared" si="2"/>
        <v>4954.6185647863867</v>
      </c>
      <c r="J48" s="223">
        <f t="shared" si="2"/>
        <v>4592.3087092536825</v>
      </c>
      <c r="K48" s="223">
        <f t="shared" si="2"/>
        <v>4197.9767019808787</v>
      </c>
      <c r="L48" s="223">
        <f t="shared" si="2"/>
        <v>4670.8586716903928</v>
      </c>
      <c r="M48" s="223">
        <f t="shared" si="2"/>
        <v>5043.6040278843029</v>
      </c>
      <c r="N48" s="223">
        <f t="shared" si="2"/>
        <v>4618.3274456939153</v>
      </c>
      <c r="O48" s="223">
        <f t="shared" si="2"/>
        <v>4615.9350794579605</v>
      </c>
      <c r="P48" s="223">
        <f t="shared" si="2"/>
        <v>4529.7722758626505</v>
      </c>
      <c r="Q48" s="223">
        <f t="shared" si="2"/>
        <v>4607.8689214696151</v>
      </c>
      <c r="R48" s="223">
        <f t="shared" si="2"/>
        <v>5065.9954303584991</v>
      </c>
      <c r="S48" s="223">
        <f t="shared" si="2"/>
        <v>5179.7494114027995</v>
      </c>
      <c r="T48" s="223">
        <f t="shared" si="2"/>
        <v>5238.0469937887083</v>
      </c>
      <c r="U48" s="223">
        <f t="shared" si="2"/>
        <v>5292.2448139770531</v>
      </c>
      <c r="V48" s="223">
        <f t="shared" si="2"/>
        <v>4994.6600825094365</v>
      </c>
      <c r="W48" s="223">
        <f t="shared" si="2"/>
        <v>5532.3592095323547</v>
      </c>
      <c r="X48" s="223">
        <f t="shared" si="2"/>
        <v>5631.3484523146235</v>
      </c>
      <c r="Y48" s="223">
        <f t="shared" si="2"/>
        <v>4734.1731694951541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10.571119289323979</v>
      </c>
      <c r="C53" s="260">
        <v>11.306893545167689</v>
      </c>
      <c r="D53" s="260">
        <v>11.992814031574531</v>
      </c>
      <c r="E53" s="260">
        <v>13.35170033787651</v>
      </c>
      <c r="F53" s="260">
        <v>14.391945128842609</v>
      </c>
      <c r="G53" s="260">
        <v>14.825018178042731</v>
      </c>
      <c r="H53" s="260">
        <v>14.21660644177015</v>
      </c>
      <c r="I53" s="260">
        <v>16.534597065646331</v>
      </c>
      <c r="J53" s="260">
        <v>14.1690031569395</v>
      </c>
      <c r="K53" s="260">
        <v>12.356240863162659</v>
      </c>
      <c r="L53" s="260">
        <v>13.61926854233549</v>
      </c>
      <c r="M53" s="260">
        <v>14.3646916883455</v>
      </c>
      <c r="N53" s="260">
        <v>13.231929991878021</v>
      </c>
      <c r="O53" s="260">
        <v>13.04789235025946</v>
      </c>
      <c r="P53" s="260">
        <v>12.19839549992686</v>
      </c>
      <c r="Q53" s="260">
        <v>12.22788582307898</v>
      </c>
      <c r="R53" s="260">
        <v>13.099889646299671</v>
      </c>
      <c r="S53" s="260">
        <v>12.833034640810499</v>
      </c>
      <c r="T53" s="260">
        <v>11.90625567284455</v>
      </c>
      <c r="U53" s="260">
        <v>12.07323983702892</v>
      </c>
      <c r="V53" s="260">
        <v>10.78153428347548</v>
      </c>
      <c r="W53" s="260">
        <v>12.579853171487249</v>
      </c>
      <c r="X53" s="260">
        <v>11.139787343550591</v>
      </c>
      <c r="Y53" s="260">
        <v>10.269512306484049</v>
      </c>
      <c r="DA53" s="68" t="s">
        <v>1736</v>
      </c>
    </row>
    <row r="54" spans="1:105" ht="12" customHeight="1" x14ac:dyDescent="0.25">
      <c r="A54" s="37" t="s">
        <v>159</v>
      </c>
      <c r="B54" s="226">
        <v>0.75711259984780355</v>
      </c>
      <c r="C54" s="226">
        <v>0.85698375535006699</v>
      </c>
      <c r="D54" s="226">
        <v>0.94412524624172145</v>
      </c>
      <c r="E54" s="226">
        <v>1.0413863934774039</v>
      </c>
      <c r="F54" s="226">
        <v>1.2675664931477291</v>
      </c>
      <c r="G54" s="226">
        <v>1.0260773573550861</v>
      </c>
      <c r="H54" s="226">
        <v>0.81164453783805446</v>
      </c>
      <c r="I54" s="226">
        <v>0.89923273677665927</v>
      </c>
      <c r="J54" s="226">
        <v>0.96359805676204813</v>
      </c>
      <c r="K54" s="226">
        <v>0.73840117778676828</v>
      </c>
      <c r="L54" s="226">
        <v>0.78741028311107331</v>
      </c>
      <c r="M54" s="226">
        <v>0.93243965488489478</v>
      </c>
      <c r="N54" s="226">
        <v>0.72622001788084878</v>
      </c>
      <c r="O54" s="226">
        <v>0.5920472208161367</v>
      </c>
      <c r="P54" s="226">
        <v>0.49145534866058482</v>
      </c>
      <c r="Q54" s="226">
        <v>0.49348964497609021</v>
      </c>
      <c r="R54" s="226">
        <v>0.47287200259972739</v>
      </c>
      <c r="S54" s="226">
        <v>0.38085850244587988</v>
      </c>
      <c r="T54" s="226">
        <v>0.48784751603607812</v>
      </c>
      <c r="U54" s="226">
        <v>0.53162005158261505</v>
      </c>
      <c r="V54" s="226">
        <v>0.29487106572216359</v>
      </c>
      <c r="W54" s="226">
        <v>0.34721928030034999</v>
      </c>
      <c r="X54" s="226">
        <v>0.30139556771958109</v>
      </c>
      <c r="Y54" s="226">
        <v>0.44731376216695429</v>
      </c>
      <c r="DA54" s="69" t="s">
        <v>1737</v>
      </c>
    </row>
    <row r="55" spans="1:105" ht="12" customHeight="1" x14ac:dyDescent="0.25">
      <c r="A55" s="37" t="s">
        <v>35</v>
      </c>
      <c r="B55" s="226">
        <v>9.8140066894761819</v>
      </c>
      <c r="C55" s="226">
        <v>10.449909789817619</v>
      </c>
      <c r="D55" s="226">
        <v>11.048688785332811</v>
      </c>
      <c r="E55" s="226">
        <v>12.310313944399111</v>
      </c>
      <c r="F55" s="226">
        <v>13.124378635694891</v>
      </c>
      <c r="G55" s="226">
        <v>13.79894082068764</v>
      </c>
      <c r="H55" s="226">
        <v>13.404961903932101</v>
      </c>
      <c r="I55" s="226">
        <v>15.63536432886967</v>
      </c>
      <c r="J55" s="226">
        <v>13.20540510017746</v>
      </c>
      <c r="K55" s="226">
        <v>11.617839685375889</v>
      </c>
      <c r="L55" s="226">
        <v>12.83185825922442</v>
      </c>
      <c r="M55" s="226">
        <v>13.4322520334606</v>
      </c>
      <c r="N55" s="226">
        <v>12.50570997399717</v>
      </c>
      <c r="O55" s="226">
        <v>12.45584512944332</v>
      </c>
      <c r="P55" s="226">
        <v>11.70694015126627</v>
      </c>
      <c r="Q55" s="226">
        <v>11.734396178102889</v>
      </c>
      <c r="R55" s="226">
        <v>12.627017643699951</v>
      </c>
      <c r="S55" s="226">
        <v>12.452176138364621</v>
      </c>
      <c r="T55" s="226">
        <v>11.41840815680847</v>
      </c>
      <c r="U55" s="226">
        <v>11.54161978544631</v>
      </c>
      <c r="V55" s="226">
        <v>10.486663217753311</v>
      </c>
      <c r="W55" s="226">
        <v>12.2326338911869</v>
      </c>
      <c r="X55" s="226">
        <v>10.83839177583101</v>
      </c>
      <c r="Y55" s="226">
        <v>9.8221985443170965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356.54434740650515</v>
      </c>
      <c r="C60" s="261">
        <f t="shared" si="3"/>
        <v>353.70955589749673</v>
      </c>
      <c r="D60" s="261">
        <f t="shared" si="3"/>
        <v>360.76446728068771</v>
      </c>
      <c r="E60" s="261">
        <f t="shared" si="3"/>
        <v>392.66217241778156</v>
      </c>
      <c r="F60" s="261">
        <f t="shared" si="3"/>
        <v>438.33185210270483</v>
      </c>
      <c r="G60" s="261">
        <f t="shared" si="3"/>
        <v>449.2756921803541</v>
      </c>
      <c r="H60" s="261">
        <f t="shared" si="3"/>
        <v>439.32154268964723</v>
      </c>
      <c r="I60" s="261">
        <f t="shared" si="3"/>
        <v>540.87851313070121</v>
      </c>
      <c r="J60" s="261">
        <f t="shared" si="3"/>
        <v>467.45525845950414</v>
      </c>
      <c r="K60" s="261">
        <f t="shared" si="3"/>
        <v>396.79549032846569</v>
      </c>
      <c r="L60" s="261">
        <f t="shared" si="3"/>
        <v>440.9844539356385</v>
      </c>
      <c r="M60" s="261">
        <f t="shared" si="3"/>
        <v>483.47647770350244</v>
      </c>
      <c r="N60" s="261">
        <f t="shared" si="3"/>
        <v>438.33663683155288</v>
      </c>
      <c r="O60" s="261">
        <f t="shared" si="3"/>
        <v>433.88077789721456</v>
      </c>
      <c r="P60" s="261">
        <f t="shared" si="3"/>
        <v>418.54855523993473</v>
      </c>
      <c r="Q60" s="261">
        <f t="shared" si="3"/>
        <v>429.51880355307247</v>
      </c>
      <c r="R60" s="261">
        <f t="shared" si="3"/>
        <v>461.47417075965421</v>
      </c>
      <c r="S60" s="261">
        <f t="shared" si="3"/>
        <v>465.69239967200633</v>
      </c>
      <c r="T60" s="261">
        <f t="shared" si="3"/>
        <v>444.35706954716665</v>
      </c>
      <c r="U60" s="261">
        <f t="shared" si="3"/>
        <v>425.46874597172416</v>
      </c>
      <c r="V60" s="261">
        <f t="shared" si="3"/>
        <v>390.51950204798072</v>
      </c>
      <c r="W60" s="261">
        <f t="shared" si="3"/>
        <v>435.10827777583671</v>
      </c>
      <c r="X60" s="261">
        <f t="shared" si="3"/>
        <v>405.08230677725521</v>
      </c>
      <c r="Y60" s="261">
        <f t="shared" si="3"/>
        <v>340.17681101271057</v>
      </c>
      <c r="DA60" s="70"/>
    </row>
    <row r="61" spans="1:105" ht="12" customHeight="1" x14ac:dyDescent="0.25">
      <c r="A61" s="60" t="s">
        <v>1499</v>
      </c>
      <c r="B61" s="262">
        <v>313.98784573294898</v>
      </c>
      <c r="C61" s="262">
        <v>306.96745845904519</v>
      </c>
      <c r="D61" s="262">
        <v>312.66233366624522</v>
      </c>
      <c r="E61" s="262">
        <v>339.49805346620047</v>
      </c>
      <c r="F61" s="262">
        <v>365.99463467037123</v>
      </c>
      <c r="G61" s="262">
        <v>373.97778526471518</v>
      </c>
      <c r="H61" s="262">
        <v>363.7535130381234</v>
      </c>
      <c r="I61" s="262">
        <v>450.40740415260058</v>
      </c>
      <c r="J61" s="262">
        <v>386.33797018765301</v>
      </c>
      <c r="K61" s="262">
        <v>326.0192094235033</v>
      </c>
      <c r="L61" s="262">
        <v>360.97978058485069</v>
      </c>
      <c r="M61" s="262">
        <v>396.03862776010072</v>
      </c>
      <c r="N61" s="262">
        <v>357.59947659700441</v>
      </c>
      <c r="O61" s="262">
        <v>350.80794501229587</v>
      </c>
      <c r="P61" s="262">
        <v>332.67480458723622</v>
      </c>
      <c r="Q61" s="262">
        <v>343.00665674538982</v>
      </c>
      <c r="R61" s="262">
        <v>363.11545874866499</v>
      </c>
      <c r="S61" s="262">
        <v>366.5925476677379</v>
      </c>
      <c r="T61" s="262">
        <v>352.85904885627099</v>
      </c>
      <c r="U61" s="262">
        <v>335.63588036786808</v>
      </c>
      <c r="V61" s="262">
        <v>305.23860195185711</v>
      </c>
      <c r="W61" s="262">
        <v>341.90196852127042</v>
      </c>
      <c r="X61" s="262">
        <v>317.9333669454486</v>
      </c>
      <c r="Y61" s="262">
        <v>265.78902333407132</v>
      </c>
      <c r="DA61" s="72" t="s">
        <v>1743</v>
      </c>
    </row>
    <row r="62" spans="1:105" ht="12" customHeight="1" x14ac:dyDescent="0.25">
      <c r="A62" s="59" t="s">
        <v>28</v>
      </c>
      <c r="B62" s="230">
        <v>233.24035275663411</v>
      </c>
      <c r="C62" s="230">
        <v>201.68832912958149</v>
      </c>
      <c r="D62" s="230">
        <v>187.61767690349791</v>
      </c>
      <c r="E62" s="230">
        <v>192.79447352348001</v>
      </c>
      <c r="F62" s="230">
        <v>205.45967585174131</v>
      </c>
      <c r="G62" s="230">
        <v>203.67428229068921</v>
      </c>
      <c r="H62" s="230">
        <v>201.2358022720243</v>
      </c>
      <c r="I62" s="230">
        <v>285.86349881606088</v>
      </c>
      <c r="J62" s="230">
        <v>230.41357891178461</v>
      </c>
      <c r="K62" s="230">
        <v>166.6768617868608</v>
      </c>
      <c r="L62" s="230">
        <v>188.49694528667149</v>
      </c>
      <c r="M62" s="230">
        <v>222.19223369292149</v>
      </c>
      <c r="N62" s="230">
        <v>187.03186588101781</v>
      </c>
      <c r="O62" s="230">
        <v>174.10689994511321</v>
      </c>
      <c r="P62" s="230">
        <v>168.33258479911569</v>
      </c>
      <c r="Q62" s="230">
        <v>169.9813358172365</v>
      </c>
      <c r="R62" s="230">
        <v>167.36304769088781</v>
      </c>
      <c r="S62" s="230">
        <v>173.58540195123581</v>
      </c>
      <c r="T62" s="230">
        <v>170.72343092730091</v>
      </c>
      <c r="U62" s="230">
        <v>149.6717489599304</v>
      </c>
      <c r="V62" s="230">
        <v>131.70280816974079</v>
      </c>
      <c r="W62" s="230">
        <v>137.5329127525851</v>
      </c>
      <c r="X62" s="230">
        <v>120.22884905438551</v>
      </c>
      <c r="Y62" s="230">
        <v>85.537178952586927</v>
      </c>
      <c r="DA62" s="71" t="s">
        <v>1744</v>
      </c>
    </row>
    <row r="63" spans="1:105" ht="12" customHeight="1" x14ac:dyDescent="0.25">
      <c r="A63" s="59" t="s">
        <v>31</v>
      </c>
      <c r="B63" s="295">
        <v>1.326488679282851</v>
      </c>
      <c r="C63" s="295">
        <v>2.1940399773801849</v>
      </c>
      <c r="D63" s="295">
        <v>5.3094049858686043</v>
      </c>
      <c r="E63" s="295">
        <v>5.0936706903086533</v>
      </c>
      <c r="F63" s="295">
        <v>6.2085139208542586</v>
      </c>
      <c r="G63" s="295">
        <v>3.586487969361122</v>
      </c>
      <c r="H63" s="295">
        <v>1.450895208243125</v>
      </c>
      <c r="I63" s="295">
        <v>1.2864960583912679</v>
      </c>
      <c r="J63" s="295">
        <v>1.447926894714088</v>
      </c>
      <c r="K63" s="295">
        <v>1.763342767240724</v>
      </c>
      <c r="L63" s="295">
        <v>1.673979766645795</v>
      </c>
      <c r="M63" s="295">
        <v>1.448020855109869</v>
      </c>
      <c r="N63" s="295">
        <v>0.94927796548120846</v>
      </c>
      <c r="O63" s="295">
        <v>1.4364913834178941</v>
      </c>
      <c r="P63" s="295">
        <v>1.7589805487218619</v>
      </c>
      <c r="Q63" s="295">
        <v>1.6827388357220801</v>
      </c>
      <c r="R63" s="295">
        <v>1.5490568073740021</v>
      </c>
      <c r="S63" s="295">
        <v>1.737437833556573</v>
      </c>
      <c r="T63" s="295">
        <v>1.64093066187661</v>
      </c>
      <c r="U63" s="295">
        <v>1.4750532855711791</v>
      </c>
      <c r="V63" s="295">
        <v>1.090423862673388</v>
      </c>
      <c r="W63" s="295">
        <v>1.23989560940743</v>
      </c>
      <c r="X63" s="295">
        <v>1.356162071736855</v>
      </c>
      <c r="Y63" s="295">
        <v>8.5224918159098806</v>
      </c>
      <c r="DA63" s="122" t="s">
        <v>1745</v>
      </c>
    </row>
    <row r="64" spans="1:105" ht="12" customHeight="1" x14ac:dyDescent="0.25">
      <c r="A64" s="59" t="s">
        <v>159</v>
      </c>
      <c r="B64" s="295">
        <v>4.8104853956646911</v>
      </c>
      <c r="C64" s="295">
        <v>6.6371246476333017</v>
      </c>
      <c r="D64" s="295">
        <v>7.9872150715044983</v>
      </c>
      <c r="E64" s="295">
        <v>9.4772676400729736</v>
      </c>
      <c r="F64" s="295">
        <v>11.809935399646299</v>
      </c>
      <c r="G64" s="295">
        <v>10.14275865034122</v>
      </c>
      <c r="H64" s="295">
        <v>8.4144603477118984</v>
      </c>
      <c r="I64" s="295">
        <v>8.3237349432013108</v>
      </c>
      <c r="J64" s="295">
        <v>9.7318107736605324</v>
      </c>
      <c r="K64" s="295">
        <v>8.8660759891548118</v>
      </c>
      <c r="L64" s="295">
        <v>9.3478415294471322</v>
      </c>
      <c r="M64" s="295">
        <v>10.676891925703121</v>
      </c>
      <c r="N64" s="295">
        <v>8.92031684455341</v>
      </c>
      <c r="O64" s="295">
        <v>7.6248606768315561</v>
      </c>
      <c r="P64" s="295">
        <v>6.4074602180308524</v>
      </c>
      <c r="Q64" s="295">
        <v>6.8516144799283296</v>
      </c>
      <c r="R64" s="295">
        <v>6.9676343839200356</v>
      </c>
      <c r="S64" s="295">
        <v>5.640235984903244</v>
      </c>
      <c r="T64" s="295">
        <v>7.3541216702215291</v>
      </c>
      <c r="U64" s="295">
        <v>8.1015765486452356</v>
      </c>
      <c r="V64" s="295">
        <v>4.6919615106504668</v>
      </c>
      <c r="W64" s="295">
        <v>5.578641570177048</v>
      </c>
      <c r="X64" s="295">
        <v>5.2572392449738619</v>
      </c>
      <c r="Y64" s="295">
        <v>7.4348813457563061</v>
      </c>
      <c r="DA64" s="122" t="s">
        <v>1746</v>
      </c>
    </row>
    <row r="65" spans="1:105" ht="12" customHeight="1" x14ac:dyDescent="0.25">
      <c r="A65" s="59" t="s">
        <v>32</v>
      </c>
      <c r="B65" s="295">
        <v>12.255017405062819</v>
      </c>
      <c r="C65" s="295">
        <v>15.516029415651779</v>
      </c>
      <c r="D65" s="295">
        <v>18.2771185852808</v>
      </c>
      <c r="E65" s="295">
        <v>20.101083762985979</v>
      </c>
      <c r="F65" s="295">
        <v>20.236483411962912</v>
      </c>
      <c r="G65" s="295">
        <v>20.171941878397011</v>
      </c>
      <c r="H65" s="295">
        <v>13.68077942196197</v>
      </c>
      <c r="I65" s="295">
        <v>10.205148458092181</v>
      </c>
      <c r="J65" s="295">
        <v>11.37731987054566</v>
      </c>
      <c r="K65" s="295">
        <v>9.2160637897822113</v>
      </c>
      <c r="L65" s="295">
        <v>9.1259732890900072</v>
      </c>
      <c r="M65" s="295">
        <v>7.9155995558548709</v>
      </c>
      <c r="N65" s="295">
        <v>7.087687648036475</v>
      </c>
      <c r="O65" s="295">
        <v>7.2232931237035194</v>
      </c>
      <c r="P65" s="295">
        <v>3.543900055060476</v>
      </c>
      <c r="Q65" s="295">
        <v>1.5705100393743729</v>
      </c>
      <c r="R65" s="295">
        <v>1.1802084026727231</v>
      </c>
      <c r="S65" s="295">
        <v>1.221846769762857</v>
      </c>
      <c r="T65" s="295">
        <v>1.012267091382828</v>
      </c>
      <c r="U65" s="295">
        <v>0.50001217449809621</v>
      </c>
      <c r="V65" s="295">
        <v>0.89057948948073573</v>
      </c>
      <c r="W65" s="295">
        <v>1.013391160284228</v>
      </c>
      <c r="X65" s="295">
        <v>2.0371798246420161</v>
      </c>
      <c r="Y65" s="295">
        <v>1.037967825671491</v>
      </c>
      <c r="DA65" s="122" t="s">
        <v>1747</v>
      </c>
    </row>
    <row r="66" spans="1:105" ht="12" customHeight="1" x14ac:dyDescent="0.25">
      <c r="A66" s="59" t="s">
        <v>35</v>
      </c>
      <c r="B66" s="295">
        <v>62.355501496304583</v>
      </c>
      <c r="C66" s="295">
        <v>80.931935288798385</v>
      </c>
      <c r="D66" s="295">
        <v>93.470918120093344</v>
      </c>
      <c r="E66" s="295">
        <v>112.03155784935289</v>
      </c>
      <c r="F66" s="295">
        <v>122.2800260861664</v>
      </c>
      <c r="G66" s="295">
        <v>136.4023144759266</v>
      </c>
      <c r="H66" s="295">
        <v>138.97157578818209</v>
      </c>
      <c r="I66" s="295">
        <v>144.72852587685489</v>
      </c>
      <c r="J66" s="295">
        <v>133.3673337369481</v>
      </c>
      <c r="K66" s="295">
        <v>139.49686509046481</v>
      </c>
      <c r="L66" s="295">
        <v>152.3350407129962</v>
      </c>
      <c r="M66" s="295">
        <v>153.80588173051129</v>
      </c>
      <c r="N66" s="295">
        <v>153.6103282579156</v>
      </c>
      <c r="O66" s="295">
        <v>160.41639988322979</v>
      </c>
      <c r="P66" s="295">
        <v>152.63187896630731</v>
      </c>
      <c r="Q66" s="295">
        <v>162.92045757312849</v>
      </c>
      <c r="R66" s="295">
        <v>186.05551146381049</v>
      </c>
      <c r="S66" s="295">
        <v>184.40762512827939</v>
      </c>
      <c r="T66" s="295">
        <v>172.1282985054892</v>
      </c>
      <c r="U66" s="295">
        <v>175.8874893992232</v>
      </c>
      <c r="V66" s="295">
        <v>166.86282891931171</v>
      </c>
      <c r="W66" s="295">
        <v>196.5371274288166</v>
      </c>
      <c r="X66" s="295">
        <v>189.05393674971029</v>
      </c>
      <c r="Y66" s="295">
        <v>163.2565033941467</v>
      </c>
      <c r="DA66" s="122" t="s">
        <v>1748</v>
      </c>
    </row>
    <row r="67" spans="1:105" ht="12" customHeight="1" x14ac:dyDescent="0.25">
      <c r="A67" s="60" t="s">
        <v>1506</v>
      </c>
      <c r="B67" s="262">
        <v>42.556501673556177</v>
      </c>
      <c r="C67" s="262">
        <v>46.74209743845153</v>
      </c>
      <c r="D67" s="262">
        <v>48.102133614442486</v>
      </c>
      <c r="E67" s="262">
        <v>53.164118951581109</v>
      </c>
      <c r="F67" s="262">
        <v>72.337217432333588</v>
      </c>
      <c r="G67" s="262">
        <v>75.29790691563889</v>
      </c>
      <c r="H67" s="262">
        <v>75.568029651523858</v>
      </c>
      <c r="I67" s="262">
        <v>90.471108978100588</v>
      </c>
      <c r="J67" s="262">
        <v>81.117288271851123</v>
      </c>
      <c r="K67" s="262">
        <v>70.776280904962391</v>
      </c>
      <c r="L67" s="262">
        <v>80.00467335078784</v>
      </c>
      <c r="M67" s="262">
        <v>87.43784994340173</v>
      </c>
      <c r="N67" s="262">
        <v>80.737160234548469</v>
      </c>
      <c r="O67" s="262">
        <v>83.072832884918711</v>
      </c>
      <c r="P67" s="262">
        <v>85.873750652698504</v>
      </c>
      <c r="Q67" s="262">
        <v>86.512146807682655</v>
      </c>
      <c r="R67" s="262">
        <v>98.358712010989208</v>
      </c>
      <c r="S67" s="262">
        <v>99.099852004268456</v>
      </c>
      <c r="T67" s="262">
        <v>91.498020690895657</v>
      </c>
      <c r="U67" s="262">
        <v>89.83286560385605</v>
      </c>
      <c r="V67" s="262">
        <v>85.280900096123588</v>
      </c>
      <c r="W67" s="262">
        <v>93.206309254566278</v>
      </c>
      <c r="X67" s="262">
        <v>87.148939831806587</v>
      </c>
      <c r="Y67" s="262">
        <v>74.387787678639256</v>
      </c>
      <c r="DA67" s="72" t="s">
        <v>1749</v>
      </c>
    </row>
    <row r="68" spans="1:105" ht="12" customHeight="1" x14ac:dyDescent="0.25">
      <c r="A68" s="147" t="s">
        <v>28</v>
      </c>
      <c r="B68" s="229">
        <v>24.78580384332508</v>
      </c>
      <c r="C68" s="229">
        <v>17.930991296753721</v>
      </c>
      <c r="D68" s="229">
        <v>17.86430837388049</v>
      </c>
      <c r="E68" s="229">
        <v>17.576727015294761</v>
      </c>
      <c r="F68" s="229">
        <v>17.939795787073571</v>
      </c>
      <c r="G68" s="229">
        <v>17.77203067998845</v>
      </c>
      <c r="H68" s="229">
        <v>17.408741299527559</v>
      </c>
      <c r="I68" s="229">
        <v>26.643902843311281</v>
      </c>
      <c r="J68" s="229">
        <v>21.120194329961858</v>
      </c>
      <c r="K68" s="229">
        <v>14.385206137802561</v>
      </c>
      <c r="L68" s="229">
        <v>13.79013446824495</v>
      </c>
      <c r="M68" s="229">
        <v>16.44849464084934</v>
      </c>
      <c r="N68" s="229">
        <v>12.854969921568619</v>
      </c>
      <c r="O68" s="229">
        <v>12.55304447771767</v>
      </c>
      <c r="P68" s="229">
        <v>10.650177742872989</v>
      </c>
      <c r="Q68" s="229">
        <v>10.58359851401004</v>
      </c>
      <c r="R68" s="229">
        <v>9.9182851009790358</v>
      </c>
      <c r="S68" s="229">
        <v>10.53995967786517</v>
      </c>
      <c r="T68" s="229">
        <v>10.10009067944088</v>
      </c>
      <c r="U68" s="229">
        <v>8.6141896189045539</v>
      </c>
      <c r="V68" s="229">
        <v>7.4413811946199466</v>
      </c>
      <c r="W68" s="229">
        <v>7.9427934454099463</v>
      </c>
      <c r="X68" s="229">
        <v>6.96277508007132</v>
      </c>
      <c r="Y68" s="229">
        <v>5.0190424297906038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0.14096226410445151</v>
      </c>
      <c r="C70" s="229">
        <v>0.19505993187071161</v>
      </c>
      <c r="D70" s="229">
        <v>0.50554323832802439</v>
      </c>
      <c r="E70" s="229">
        <v>0.46438083827366328</v>
      </c>
      <c r="F70" s="229">
        <v>0.54209893702791456</v>
      </c>
      <c r="G70" s="229">
        <v>0.31294660036619187</v>
      </c>
      <c r="H70" s="229">
        <v>0.1255157335218382</v>
      </c>
      <c r="I70" s="229">
        <v>0.11990784458331839</v>
      </c>
      <c r="J70" s="229">
        <v>0.13272003124281001</v>
      </c>
      <c r="K70" s="229">
        <v>0.15218698580249279</v>
      </c>
      <c r="L70" s="229">
        <v>0.12246567732999269</v>
      </c>
      <c r="M70" s="229">
        <v>0.10719440044889179</v>
      </c>
      <c r="N70" s="229">
        <v>6.524524383043806E-2</v>
      </c>
      <c r="O70" s="229">
        <v>0.10357050888613641</v>
      </c>
      <c r="P70" s="229">
        <v>0.1112883492670191</v>
      </c>
      <c r="Q70" s="229">
        <v>0.1047728690658359</v>
      </c>
      <c r="R70" s="229">
        <v>9.1800354170917919E-2</v>
      </c>
      <c r="S70" s="229">
        <v>0.1054957646359462</v>
      </c>
      <c r="T70" s="229">
        <v>9.7078347088081898E-2</v>
      </c>
      <c r="U70" s="229">
        <v>8.4895037227767103E-2</v>
      </c>
      <c r="V70" s="229">
        <v>6.1610376715770493E-2</v>
      </c>
      <c r="W70" s="229">
        <v>7.1606385135683084E-2</v>
      </c>
      <c r="X70" s="229">
        <v>7.8538982547823308E-2</v>
      </c>
      <c r="Y70" s="229">
        <v>0.5000719985785923</v>
      </c>
      <c r="DA70" s="73" t="s">
        <v>1752</v>
      </c>
    </row>
    <row r="71" spans="1:105" ht="12" customHeight="1" x14ac:dyDescent="0.25">
      <c r="A71" s="147" t="s">
        <v>159</v>
      </c>
      <c r="B71" s="229">
        <v>0.51119690910660298</v>
      </c>
      <c r="C71" s="229">
        <v>0.59006995995152589</v>
      </c>
      <c r="D71" s="229">
        <v>0.7605150828045566</v>
      </c>
      <c r="E71" s="229">
        <v>0.86402552477813699</v>
      </c>
      <c r="F71" s="229">
        <v>1.0311893487122441</v>
      </c>
      <c r="G71" s="229">
        <v>0.88502787826847096</v>
      </c>
      <c r="H71" s="229">
        <v>0.72792794182038767</v>
      </c>
      <c r="I71" s="229">
        <v>0.77581358249180754</v>
      </c>
      <c r="J71" s="229">
        <v>0.89203828911844796</v>
      </c>
      <c r="K71" s="229">
        <v>0.76519517688368111</v>
      </c>
      <c r="L71" s="229">
        <v>0.68387310724252626</v>
      </c>
      <c r="M71" s="229">
        <v>0.79039126031546003</v>
      </c>
      <c r="N71" s="229">
        <v>0.61310624362024368</v>
      </c>
      <c r="O71" s="229">
        <v>0.54974969540461027</v>
      </c>
      <c r="P71" s="229">
        <v>0.40539144743635402</v>
      </c>
      <c r="Q71" s="229">
        <v>0.42660411203208098</v>
      </c>
      <c r="R71" s="229">
        <v>0.41291662199376827</v>
      </c>
      <c r="S71" s="229">
        <v>0.34247038740748847</v>
      </c>
      <c r="T71" s="229">
        <v>0.43507382281057932</v>
      </c>
      <c r="U71" s="229">
        <v>0.46627715041122381</v>
      </c>
      <c r="V71" s="229">
        <v>0.26510197190508139</v>
      </c>
      <c r="W71" s="229">
        <v>0.32217741056357341</v>
      </c>
      <c r="X71" s="229">
        <v>0.30446082361080168</v>
      </c>
      <c r="Y71" s="229">
        <v>0.43625456663112222</v>
      </c>
      <c r="DA71" s="73" t="s">
        <v>1753</v>
      </c>
    </row>
    <row r="72" spans="1:105" ht="12" customHeight="1" x14ac:dyDescent="0.25">
      <c r="A72" s="147" t="s">
        <v>32</v>
      </c>
      <c r="B72" s="229">
        <v>1.302306628799172</v>
      </c>
      <c r="C72" s="229">
        <v>1.379444163243954</v>
      </c>
      <c r="D72" s="229">
        <v>1.740284220454235</v>
      </c>
      <c r="E72" s="229">
        <v>1.8325798222144041</v>
      </c>
      <c r="F72" s="229">
        <v>1.766956841307795</v>
      </c>
      <c r="G72" s="229">
        <v>1.7601454926261131</v>
      </c>
      <c r="H72" s="229">
        <v>1.1835128095690051</v>
      </c>
      <c r="I72" s="229">
        <v>0.95117069911025354</v>
      </c>
      <c r="J72" s="229">
        <v>1.042869121494171</v>
      </c>
      <c r="K72" s="229">
        <v>0.79540120910535372</v>
      </c>
      <c r="L72" s="229">
        <v>0.66764158230134174</v>
      </c>
      <c r="M72" s="229">
        <v>0.58597771267527465</v>
      </c>
      <c r="N72" s="229">
        <v>0.48714699551222052</v>
      </c>
      <c r="O72" s="229">
        <v>0.5207968201491574</v>
      </c>
      <c r="P72" s="229">
        <v>0.22421782172722701</v>
      </c>
      <c r="Q72" s="229">
        <v>9.7785134109264885E-2</v>
      </c>
      <c r="R72" s="229">
        <v>6.9941624377556397E-2</v>
      </c>
      <c r="S72" s="229">
        <v>7.4189508686036368E-2</v>
      </c>
      <c r="T72" s="229">
        <v>5.9886269618925958E-2</v>
      </c>
      <c r="U72" s="229">
        <v>2.8777639820595009E-2</v>
      </c>
      <c r="V72" s="229">
        <v>5.0318907830689583E-2</v>
      </c>
      <c r="W72" s="229">
        <v>5.8525312264868408E-2</v>
      </c>
      <c r="X72" s="229">
        <v>0.1179785469810592</v>
      </c>
      <c r="Y72" s="229">
        <v>6.0904563624788063E-2</v>
      </c>
      <c r="DA72" s="73" t="s">
        <v>1754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3.0609814789348371</v>
      </c>
      <c r="F73" s="229">
        <v>2.181747029823879</v>
      </c>
      <c r="G73" s="229">
        <v>5.2700608354935916</v>
      </c>
      <c r="H73" s="229">
        <v>2.5110411502031851</v>
      </c>
      <c r="I73" s="229">
        <v>1.1720462925468951</v>
      </c>
      <c r="J73" s="229">
        <v>0.84685674378613185</v>
      </c>
      <c r="K73" s="229">
        <v>1.9749986432775071</v>
      </c>
      <c r="L73" s="229">
        <v>1.1600858856156639</v>
      </c>
      <c r="M73" s="229">
        <v>3.9739998006990997E-2</v>
      </c>
      <c r="N73" s="229">
        <v>0.10238590314860441</v>
      </c>
      <c r="O73" s="229">
        <v>9.5241284765866407E-2</v>
      </c>
      <c r="P73" s="229">
        <v>2.0043882935613849E-2</v>
      </c>
      <c r="Q73" s="229">
        <v>2.0314911796173351E-2</v>
      </c>
      <c r="R73" s="229">
        <v>0.67190951046902525</v>
      </c>
      <c r="S73" s="229">
        <v>1.19358174991375</v>
      </c>
      <c r="T73" s="229">
        <v>1.274847630443654</v>
      </c>
      <c r="U73" s="229">
        <v>1.443202240692093</v>
      </c>
      <c r="V73" s="229">
        <v>0.93856106047311161</v>
      </c>
      <c r="W73" s="229">
        <v>0.85529252917091392</v>
      </c>
      <c r="X73" s="229">
        <v>1.702754792848685</v>
      </c>
      <c r="Y73" s="229">
        <v>2.1254278239231481</v>
      </c>
      <c r="DA73" s="73" t="s">
        <v>1755</v>
      </c>
    </row>
    <row r="74" spans="1:105" ht="12" customHeight="1" x14ac:dyDescent="0.25">
      <c r="A74" s="147" t="s">
        <v>35</v>
      </c>
      <c r="B74" s="229">
        <v>6.6263457861092983</v>
      </c>
      <c r="C74" s="229">
        <v>7.1952097255985157</v>
      </c>
      <c r="D74" s="229">
        <v>8.8999785779564213</v>
      </c>
      <c r="E74" s="229">
        <v>10.213716573034761</v>
      </c>
      <c r="F74" s="229">
        <v>10.67693058372584</v>
      </c>
      <c r="G74" s="229">
        <v>11.90207271347</v>
      </c>
      <c r="H74" s="229">
        <v>12.02231503325531</v>
      </c>
      <c r="I74" s="229">
        <v>13.4894199437467</v>
      </c>
      <c r="J74" s="229">
        <v>12.224730934245979</v>
      </c>
      <c r="K74" s="229">
        <v>12.039410499998739</v>
      </c>
      <c r="L74" s="229">
        <v>11.144587475743711</v>
      </c>
      <c r="M74" s="229">
        <v>11.385975015093511</v>
      </c>
      <c r="N74" s="229">
        <v>10.55785943264868</v>
      </c>
      <c r="O74" s="229">
        <v>11.56596437777219</v>
      </c>
      <c r="P74" s="229">
        <v>9.6568150614437052</v>
      </c>
      <c r="Q74" s="229">
        <v>10.143964949932769</v>
      </c>
      <c r="R74" s="229">
        <v>11.026039694944069</v>
      </c>
      <c r="S74" s="229">
        <v>11.197075971221111</v>
      </c>
      <c r="T74" s="229">
        <v>10.183203406588159</v>
      </c>
      <c r="U74" s="229">
        <v>10.12300715269652</v>
      </c>
      <c r="V74" s="229">
        <v>9.4279684272254833</v>
      </c>
      <c r="W74" s="229">
        <v>11.350401705877941</v>
      </c>
      <c r="X74" s="229">
        <v>10.94862048454624</v>
      </c>
      <c r="Y74" s="229">
        <v>9.5793586778056206</v>
      </c>
      <c r="DA74" s="73" t="s">
        <v>1756</v>
      </c>
    </row>
    <row r="75" spans="1:105" ht="12" customHeight="1" x14ac:dyDescent="0.25">
      <c r="A75" s="147" t="s">
        <v>36</v>
      </c>
      <c r="B75" s="229">
        <v>8.8266404088194896</v>
      </c>
      <c r="C75" s="229">
        <v>19.053670202155811</v>
      </c>
      <c r="D75" s="229">
        <v>17.865014164375769</v>
      </c>
      <c r="E75" s="229">
        <v>17.676252604772142</v>
      </c>
      <c r="F75" s="229">
        <v>36.413588672689073</v>
      </c>
      <c r="G75" s="229">
        <v>33.747652423729427</v>
      </c>
      <c r="H75" s="229">
        <v>34.928082628653627</v>
      </c>
      <c r="I75" s="229">
        <v>39.091680053200491</v>
      </c>
      <c r="J75" s="229">
        <v>36.612275948278601</v>
      </c>
      <c r="K75" s="229">
        <v>28.57157714908849</v>
      </c>
      <c r="L75" s="229">
        <v>38.677022698405203</v>
      </c>
      <c r="M75" s="229">
        <v>43.314240159019079</v>
      </c>
      <c r="N75" s="229">
        <v>41.285281007067447</v>
      </c>
      <c r="O75" s="229">
        <v>39.982409423909807</v>
      </c>
      <c r="P75" s="229">
        <v>47.421783191067647</v>
      </c>
      <c r="Q75" s="229">
        <v>46.849664059387727</v>
      </c>
      <c r="R75" s="229">
        <v>51.216452209181057</v>
      </c>
      <c r="S75" s="229">
        <v>47.839830506136742</v>
      </c>
      <c r="T75" s="229">
        <v>38.982700326756181</v>
      </c>
      <c r="U75" s="229">
        <v>38.595879497349863</v>
      </c>
      <c r="V75" s="229">
        <v>37.403504991584747</v>
      </c>
      <c r="W75" s="229">
        <v>44.649308914503628</v>
      </c>
      <c r="X75" s="229">
        <v>34.282555887321763</v>
      </c>
      <c r="Y75" s="229">
        <v>25.095449040707191</v>
      </c>
      <c r="DA75" s="73" t="s">
        <v>1757</v>
      </c>
    </row>
    <row r="76" spans="1:105" ht="12" customHeight="1" x14ac:dyDescent="0.25">
      <c r="A76" s="147" t="s">
        <v>38</v>
      </c>
      <c r="B76" s="229">
        <v>0.36324583329207771</v>
      </c>
      <c r="C76" s="229">
        <v>0.39765215887728361</v>
      </c>
      <c r="D76" s="229">
        <v>0.46648995664300252</v>
      </c>
      <c r="E76" s="229">
        <v>1.4754550942784099</v>
      </c>
      <c r="F76" s="229">
        <v>1.7849102319732779</v>
      </c>
      <c r="G76" s="229">
        <v>3.6479702916966419</v>
      </c>
      <c r="H76" s="229">
        <v>6.6608930549729504</v>
      </c>
      <c r="I76" s="229">
        <v>8.2271677191098416</v>
      </c>
      <c r="J76" s="229">
        <v>8.2456028737231222</v>
      </c>
      <c r="K76" s="229">
        <v>12.09230510300358</v>
      </c>
      <c r="L76" s="229">
        <v>13.75886245590444</v>
      </c>
      <c r="M76" s="229">
        <v>14.765836756993179</v>
      </c>
      <c r="N76" s="229">
        <v>14.771165487152199</v>
      </c>
      <c r="O76" s="229">
        <v>17.702056296313259</v>
      </c>
      <c r="P76" s="229">
        <v>17.38403315594795</v>
      </c>
      <c r="Q76" s="229">
        <v>18.285442257348759</v>
      </c>
      <c r="R76" s="229">
        <v>24.951366894873779</v>
      </c>
      <c r="S76" s="229">
        <v>27.807248438402201</v>
      </c>
      <c r="T76" s="229">
        <v>30.365140208149199</v>
      </c>
      <c r="U76" s="229">
        <v>30.476637266753439</v>
      </c>
      <c r="V76" s="229">
        <v>29.692453165768761</v>
      </c>
      <c r="W76" s="229">
        <v>27.956203551639732</v>
      </c>
      <c r="X76" s="229">
        <v>32.751255233878886</v>
      </c>
      <c r="Y76" s="229">
        <v>31.571278577578191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1504.6301138197309</v>
      </c>
      <c r="C79" s="261">
        <f t="shared" si="4"/>
        <v>1468.8323738391209</v>
      </c>
      <c r="D79" s="261">
        <f t="shared" si="4"/>
        <v>1496.5469107162839</v>
      </c>
      <c r="E79" s="261">
        <f t="shared" si="4"/>
        <v>1701.8522699516741</v>
      </c>
      <c r="F79" s="261">
        <f t="shared" si="4"/>
        <v>1824.110569744566</v>
      </c>
      <c r="G79" s="261">
        <f t="shared" si="4"/>
        <v>1958.933935349281</v>
      </c>
      <c r="H79" s="261">
        <f t="shared" si="4"/>
        <v>1944.991808087563</v>
      </c>
      <c r="I79" s="261">
        <f t="shared" si="4"/>
        <v>2356.6282111843889</v>
      </c>
      <c r="J79" s="261">
        <f t="shared" si="4"/>
        <v>2053.6864793957238</v>
      </c>
      <c r="K79" s="261">
        <f t="shared" si="4"/>
        <v>1873.1560103102991</v>
      </c>
      <c r="L79" s="261">
        <f t="shared" si="4"/>
        <v>2125.8503472511629</v>
      </c>
      <c r="M79" s="261">
        <f t="shared" si="4"/>
        <v>2262.4437859804211</v>
      </c>
      <c r="N79" s="261">
        <f t="shared" si="4"/>
        <v>2116.5640206077819</v>
      </c>
      <c r="O79" s="261">
        <f t="shared" si="4"/>
        <v>2139.3359736911862</v>
      </c>
      <c r="P79" s="261">
        <f t="shared" si="4"/>
        <v>2086.4318255172579</v>
      </c>
      <c r="Q79" s="261">
        <f t="shared" si="4"/>
        <v>2166.2493831034799</v>
      </c>
      <c r="R79" s="261">
        <f t="shared" si="4"/>
        <v>2452.4796706414272</v>
      </c>
      <c r="S79" s="261">
        <f t="shared" si="4"/>
        <v>2523.2843994244022</v>
      </c>
      <c r="T79" s="261">
        <f t="shared" si="4"/>
        <v>2511.164064838867</v>
      </c>
      <c r="U79" s="261">
        <f t="shared" si="4"/>
        <v>2485.2313994502988</v>
      </c>
      <c r="V79" s="261">
        <f t="shared" si="4"/>
        <v>2307.832577624039</v>
      </c>
      <c r="W79" s="261">
        <f t="shared" si="4"/>
        <v>2439.8181905961542</v>
      </c>
      <c r="X79" s="261">
        <f t="shared" si="4"/>
        <v>2425.7726478027112</v>
      </c>
      <c r="Y79" s="261">
        <f t="shared" si="4"/>
        <v>2122.6098530285208</v>
      </c>
      <c r="DA79" s="70"/>
    </row>
    <row r="80" spans="1:105" ht="12" customHeight="1" x14ac:dyDescent="0.25">
      <c r="A80" s="60" t="s">
        <v>1521</v>
      </c>
      <c r="B80" s="262">
        <v>1504.6301138197309</v>
      </c>
      <c r="C80" s="262">
        <v>1468.8323738391209</v>
      </c>
      <c r="D80" s="262">
        <v>1496.5469107162839</v>
      </c>
      <c r="E80" s="262">
        <v>1701.8522699516741</v>
      </c>
      <c r="F80" s="262">
        <v>1824.110569744566</v>
      </c>
      <c r="G80" s="262">
        <v>1958.933935349281</v>
      </c>
      <c r="H80" s="262">
        <v>1944.991808087563</v>
      </c>
      <c r="I80" s="262">
        <v>2356.6282111843889</v>
      </c>
      <c r="J80" s="262">
        <v>2053.6864793957238</v>
      </c>
      <c r="K80" s="262">
        <v>1873.1560103102991</v>
      </c>
      <c r="L80" s="262">
        <v>2125.8503472511629</v>
      </c>
      <c r="M80" s="262">
        <v>2262.4437859804211</v>
      </c>
      <c r="N80" s="262">
        <v>2116.5640206077819</v>
      </c>
      <c r="O80" s="262">
        <v>2139.3359736911862</v>
      </c>
      <c r="P80" s="262">
        <v>2086.4318255172579</v>
      </c>
      <c r="Q80" s="262">
        <v>2166.2493831034799</v>
      </c>
      <c r="R80" s="262">
        <v>2452.4796706414272</v>
      </c>
      <c r="S80" s="262">
        <v>2523.2843994244022</v>
      </c>
      <c r="T80" s="262">
        <v>2511.164064838867</v>
      </c>
      <c r="U80" s="262">
        <v>2485.2313994502988</v>
      </c>
      <c r="V80" s="262">
        <v>2307.832577624039</v>
      </c>
      <c r="W80" s="262">
        <v>2439.8181905961542</v>
      </c>
      <c r="X80" s="262">
        <v>2425.7726478027112</v>
      </c>
      <c r="Y80" s="262">
        <v>2122.6098530285208</v>
      </c>
      <c r="DA80" s="72" t="s">
        <v>1761</v>
      </c>
    </row>
    <row r="81" spans="1:105" ht="12" customHeight="1" x14ac:dyDescent="0.25">
      <c r="A81" s="59" t="s">
        <v>28</v>
      </c>
      <c r="B81" s="230">
        <v>1105.651356380901</v>
      </c>
      <c r="C81" s="230">
        <v>951.21403201892247</v>
      </c>
      <c r="D81" s="230">
        <v>884.17071451410629</v>
      </c>
      <c r="E81" s="230">
        <v>842.90761459064299</v>
      </c>
      <c r="F81" s="230">
        <v>910.93723669200256</v>
      </c>
      <c r="G81" s="230">
        <v>837.88256954904693</v>
      </c>
      <c r="H81" s="230">
        <v>833.16691327481351</v>
      </c>
      <c r="I81" s="230">
        <v>1222.080011601169</v>
      </c>
      <c r="J81" s="230">
        <v>974.59264188719908</v>
      </c>
      <c r="K81" s="230">
        <v>638.45336985281563</v>
      </c>
      <c r="L81" s="230">
        <v>709.34983443750718</v>
      </c>
      <c r="M81" s="230">
        <v>843.39868543786986</v>
      </c>
      <c r="N81" s="230">
        <v>689.65958922014647</v>
      </c>
      <c r="O81" s="230">
        <v>623.22849193689763</v>
      </c>
      <c r="P81" s="230">
        <v>577.88641926629043</v>
      </c>
      <c r="Q81" s="230">
        <v>578.04535075340834</v>
      </c>
      <c r="R81" s="230">
        <v>515.97850166792114</v>
      </c>
      <c r="S81" s="230">
        <v>518.83153866193288</v>
      </c>
      <c r="T81" s="230">
        <v>482.96353502101522</v>
      </c>
      <c r="U81" s="230">
        <v>417.82813839243249</v>
      </c>
      <c r="V81" s="230">
        <v>358.69666480319279</v>
      </c>
      <c r="W81" s="230">
        <v>399.09738650536428</v>
      </c>
      <c r="X81" s="230">
        <v>319.48675286313699</v>
      </c>
      <c r="Y81" s="230">
        <v>216.12829110208921</v>
      </c>
      <c r="DA81" s="71" t="s">
        <v>1762</v>
      </c>
    </row>
    <row r="82" spans="1:105" ht="12" customHeight="1" x14ac:dyDescent="0.25">
      <c r="A82" s="59" t="s">
        <v>31</v>
      </c>
      <c r="B82" s="295">
        <v>6.2880800433503863</v>
      </c>
      <c r="C82" s="295">
        <v>10.347656814359571</v>
      </c>
      <c r="D82" s="295">
        <v>25.021205237578979</v>
      </c>
      <c r="E82" s="295">
        <v>22.269797119238721</v>
      </c>
      <c r="F82" s="295">
        <v>27.52640629642497</v>
      </c>
      <c r="G82" s="295">
        <v>14.75422287795837</v>
      </c>
      <c r="H82" s="295">
        <v>6.0070716467394432</v>
      </c>
      <c r="I82" s="295">
        <v>5.4998316485844576</v>
      </c>
      <c r="J82" s="295">
        <v>6.1243738508970216</v>
      </c>
      <c r="K82" s="295">
        <v>6.7544596165367574</v>
      </c>
      <c r="L82" s="295">
        <v>6.299504050402744</v>
      </c>
      <c r="M82" s="295">
        <v>5.496406716780716</v>
      </c>
      <c r="N82" s="295">
        <v>3.500358875454876</v>
      </c>
      <c r="O82" s="295">
        <v>5.1420268745817159</v>
      </c>
      <c r="P82" s="295">
        <v>6.0385870749444566</v>
      </c>
      <c r="Q82" s="295">
        <v>5.7223892014073598</v>
      </c>
      <c r="R82" s="295">
        <v>4.7757257142183898</v>
      </c>
      <c r="S82" s="295">
        <v>5.1930492678574813</v>
      </c>
      <c r="T82" s="295">
        <v>4.6420674003545273</v>
      </c>
      <c r="U82" s="295">
        <v>4.1178029429244223</v>
      </c>
      <c r="V82" s="295">
        <v>2.9698030603771342</v>
      </c>
      <c r="W82" s="295">
        <v>3.5979685687612259</v>
      </c>
      <c r="X82" s="295">
        <v>3.6037591648187561</v>
      </c>
      <c r="Y82" s="295">
        <v>21.533929627549821</v>
      </c>
      <c r="DA82" s="122" t="s">
        <v>1763</v>
      </c>
    </row>
    <row r="83" spans="1:105" ht="12" customHeight="1" x14ac:dyDescent="0.25">
      <c r="A83" s="59" t="s">
        <v>159</v>
      </c>
      <c r="B83" s="295">
        <v>22.80359997618767</v>
      </c>
      <c r="C83" s="295">
        <v>31.302386827902328</v>
      </c>
      <c r="D83" s="295">
        <v>37.64070514732137</v>
      </c>
      <c r="E83" s="295">
        <v>41.435114364718054</v>
      </c>
      <c r="F83" s="295">
        <v>52.361174395251503</v>
      </c>
      <c r="G83" s="295">
        <v>41.725644419527278</v>
      </c>
      <c r="H83" s="295">
        <v>34.837985465924483</v>
      </c>
      <c r="I83" s="295">
        <v>35.584361550468067</v>
      </c>
      <c r="J83" s="295">
        <v>41.163160682814393</v>
      </c>
      <c r="K83" s="295">
        <v>33.961379113830013</v>
      </c>
      <c r="L83" s="295">
        <v>35.17770450431933</v>
      </c>
      <c r="M83" s="295">
        <v>40.527413875074139</v>
      </c>
      <c r="N83" s="295">
        <v>32.892694631202048</v>
      </c>
      <c r="O83" s="295">
        <v>27.29375126631253</v>
      </c>
      <c r="P83" s="295">
        <v>21.99683588538651</v>
      </c>
      <c r="Q83" s="295">
        <v>23.299875108262889</v>
      </c>
      <c r="R83" s="295">
        <v>21.481142935596111</v>
      </c>
      <c r="S83" s="295">
        <v>16.858170569468911</v>
      </c>
      <c r="T83" s="295">
        <v>20.804248014071909</v>
      </c>
      <c r="U83" s="295">
        <v>22.616603807245308</v>
      </c>
      <c r="V83" s="295">
        <v>12.77870205384084</v>
      </c>
      <c r="W83" s="295">
        <v>16.188279782258849</v>
      </c>
      <c r="X83" s="295">
        <v>13.970176946812281</v>
      </c>
      <c r="Y83" s="295">
        <v>18.785845166764339</v>
      </c>
      <c r="DA83" s="122" t="s">
        <v>1764</v>
      </c>
    </row>
    <row r="84" spans="1:105" ht="12" customHeight="1" x14ac:dyDescent="0.25">
      <c r="A84" s="59" t="s">
        <v>32</v>
      </c>
      <c r="B84" s="295">
        <v>58.093620834630052</v>
      </c>
      <c r="C84" s="295">
        <v>73.177585262773803</v>
      </c>
      <c r="D84" s="295">
        <v>86.133104649402497</v>
      </c>
      <c r="E84" s="295">
        <v>87.88299921512909</v>
      </c>
      <c r="F84" s="295">
        <v>89.721577741410641</v>
      </c>
      <c r="G84" s="295">
        <v>82.984058192200905</v>
      </c>
      <c r="H84" s="295">
        <v>56.641873034012491</v>
      </c>
      <c r="I84" s="295">
        <v>43.627493533484419</v>
      </c>
      <c r="J84" s="295">
        <v>48.123258544914272</v>
      </c>
      <c r="K84" s="295">
        <v>35.302002451241293</v>
      </c>
      <c r="L84" s="295">
        <v>34.342772143347027</v>
      </c>
      <c r="M84" s="295">
        <v>30.046082839632859</v>
      </c>
      <c r="N84" s="295">
        <v>26.13507451706198</v>
      </c>
      <c r="O84" s="295">
        <v>25.85631058690424</v>
      </c>
      <c r="P84" s="295">
        <v>12.166222692418771</v>
      </c>
      <c r="Q84" s="295">
        <v>5.3407394535833088</v>
      </c>
      <c r="R84" s="295">
        <v>3.6385699930111728</v>
      </c>
      <c r="S84" s="295">
        <v>3.6519928083771811</v>
      </c>
      <c r="T84" s="295">
        <v>2.863626218054828</v>
      </c>
      <c r="U84" s="295">
        <v>1.3958489661266851</v>
      </c>
      <c r="V84" s="295">
        <v>2.4255207391414189</v>
      </c>
      <c r="W84" s="295">
        <v>2.9406907443649128</v>
      </c>
      <c r="X84" s="295">
        <v>5.4134425497058514</v>
      </c>
      <c r="Y84" s="295">
        <v>2.6226515198224929</v>
      </c>
      <c r="DA84" s="122" t="s">
        <v>1765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146.79209584753471</v>
      </c>
      <c r="F85" s="295">
        <v>110.7835693392221</v>
      </c>
      <c r="G85" s="295">
        <v>248.46300313308021</v>
      </c>
      <c r="H85" s="295">
        <v>120.176201611865</v>
      </c>
      <c r="I85" s="295">
        <v>53.758428531141092</v>
      </c>
      <c r="J85" s="295">
        <v>39.078255546903769</v>
      </c>
      <c r="K85" s="295">
        <v>87.655646167047564</v>
      </c>
      <c r="L85" s="295">
        <v>59.673582791356992</v>
      </c>
      <c r="M85" s="295">
        <v>2.0376735263762171</v>
      </c>
      <c r="N85" s="295">
        <v>5.4929276644144744</v>
      </c>
      <c r="O85" s="295">
        <v>4.7285009130753544</v>
      </c>
      <c r="P85" s="295">
        <v>1.087595720701084</v>
      </c>
      <c r="Q85" s="295">
        <v>1.1095413624391419</v>
      </c>
      <c r="R85" s="295">
        <v>34.954718375055791</v>
      </c>
      <c r="S85" s="295">
        <v>58.754290789847083</v>
      </c>
      <c r="T85" s="295">
        <v>60.960335679512539</v>
      </c>
      <c r="U85" s="295">
        <v>70.002000446891458</v>
      </c>
      <c r="V85" s="295">
        <v>45.241429420287503</v>
      </c>
      <c r="W85" s="295">
        <v>42.975436215949237</v>
      </c>
      <c r="X85" s="295">
        <v>78.130859238353764</v>
      </c>
      <c r="Y85" s="295">
        <v>91.524447117397045</v>
      </c>
      <c r="DA85" s="122" t="s">
        <v>1766</v>
      </c>
    </row>
    <row r="86" spans="1:105" ht="12" customHeight="1" x14ac:dyDescent="0.25">
      <c r="A86" s="59" t="s">
        <v>35</v>
      </c>
      <c r="B86" s="295">
        <v>295.5896953180179</v>
      </c>
      <c r="C86" s="295">
        <v>381.6958215549086</v>
      </c>
      <c r="D86" s="295">
        <v>440.49286732742638</v>
      </c>
      <c r="E86" s="295">
        <v>489.80788432284061</v>
      </c>
      <c r="F86" s="295">
        <v>542.14739998877644</v>
      </c>
      <c r="G86" s="295">
        <v>561.13673488933682</v>
      </c>
      <c r="H86" s="295">
        <v>575.37733109667977</v>
      </c>
      <c r="I86" s="295">
        <v>618.72131039861733</v>
      </c>
      <c r="J86" s="295">
        <v>564.11094668125997</v>
      </c>
      <c r="K86" s="295">
        <v>534.340775594874</v>
      </c>
      <c r="L86" s="295">
        <v>573.26571390563299</v>
      </c>
      <c r="M86" s="295">
        <v>583.81733829366635</v>
      </c>
      <c r="N86" s="295">
        <v>566.42131749741498</v>
      </c>
      <c r="O86" s="295">
        <v>574.22233703942175</v>
      </c>
      <c r="P86" s="295">
        <v>523.98583498842913</v>
      </c>
      <c r="Q86" s="295">
        <v>554.03384489237135</v>
      </c>
      <c r="R86" s="295">
        <v>573.60716930456897</v>
      </c>
      <c r="S86" s="295">
        <v>551.17821435915346</v>
      </c>
      <c r="T86" s="295">
        <v>486.93779800362307</v>
      </c>
      <c r="U86" s="295">
        <v>491.01278479662039</v>
      </c>
      <c r="V86" s="295">
        <v>454.45606699473802</v>
      </c>
      <c r="W86" s="295">
        <v>570.31769587558688</v>
      </c>
      <c r="X86" s="295">
        <v>502.37716524122948</v>
      </c>
      <c r="Y86" s="295">
        <v>412.50307202014932</v>
      </c>
      <c r="DA86" s="122" t="s">
        <v>1767</v>
      </c>
    </row>
    <row r="87" spans="1:105" ht="12" customHeight="1" x14ac:dyDescent="0.25">
      <c r="A87" s="59" t="s">
        <v>38</v>
      </c>
      <c r="B87" s="295">
        <v>16.203761266643589</v>
      </c>
      <c r="C87" s="295">
        <v>21.094891360254572</v>
      </c>
      <c r="D87" s="295">
        <v>23.088313840448119</v>
      </c>
      <c r="E87" s="295">
        <v>70.756764491569953</v>
      </c>
      <c r="F87" s="295">
        <v>90.633205291477324</v>
      </c>
      <c r="G87" s="295">
        <v>171.98770228813021</v>
      </c>
      <c r="H87" s="295">
        <v>318.78443195752828</v>
      </c>
      <c r="I87" s="295">
        <v>377.35677392092532</v>
      </c>
      <c r="J87" s="295">
        <v>380.49384220173567</v>
      </c>
      <c r="K87" s="295">
        <v>536.68837751395404</v>
      </c>
      <c r="L87" s="295">
        <v>707.74123541859672</v>
      </c>
      <c r="M87" s="295">
        <v>757.1201852910209</v>
      </c>
      <c r="N87" s="295">
        <v>792.46205820208706</v>
      </c>
      <c r="O87" s="295">
        <v>878.86455507399273</v>
      </c>
      <c r="P87" s="295">
        <v>943.27032988908809</v>
      </c>
      <c r="Q87" s="295">
        <v>998.69764233200749</v>
      </c>
      <c r="R87" s="295">
        <v>1298.0438426510559</v>
      </c>
      <c r="S87" s="295">
        <v>1368.817142967765</v>
      </c>
      <c r="T87" s="295">
        <v>1451.9924545022341</v>
      </c>
      <c r="U87" s="295">
        <v>1478.2582200980589</v>
      </c>
      <c r="V87" s="295">
        <v>1431.2643905524619</v>
      </c>
      <c r="W87" s="295">
        <v>1404.7007329038679</v>
      </c>
      <c r="X87" s="295">
        <v>1502.7904917986541</v>
      </c>
      <c r="Y87" s="295">
        <v>1359.511616474749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167.28508271090209</v>
      </c>
      <c r="C89" s="261">
        <f t="shared" si="5"/>
        <v>163.54479122593659</v>
      </c>
      <c r="D89" s="261">
        <f t="shared" si="5"/>
        <v>166.57888214063709</v>
      </c>
      <c r="E89" s="261">
        <f t="shared" si="5"/>
        <v>180.8763005514131</v>
      </c>
      <c r="F89" s="261">
        <f t="shared" si="5"/>
        <v>194.99303417194221</v>
      </c>
      <c r="G89" s="261">
        <f t="shared" si="5"/>
        <v>199.24626252334861</v>
      </c>
      <c r="H89" s="261">
        <f t="shared" si="5"/>
        <v>193.79901910826791</v>
      </c>
      <c r="I89" s="261">
        <f t="shared" si="5"/>
        <v>239.9661034056511</v>
      </c>
      <c r="J89" s="261">
        <f t="shared" si="5"/>
        <v>205.83146824151621</v>
      </c>
      <c r="K89" s="261">
        <f t="shared" si="5"/>
        <v>173.69510047895011</v>
      </c>
      <c r="L89" s="261">
        <f t="shared" si="5"/>
        <v>192.32124196125599</v>
      </c>
      <c r="M89" s="261">
        <f t="shared" si="5"/>
        <v>210.99974251203429</v>
      </c>
      <c r="N89" s="261">
        <f t="shared" si="5"/>
        <v>190.52029826270339</v>
      </c>
      <c r="O89" s="261">
        <f t="shared" si="5"/>
        <v>186.9019355192998</v>
      </c>
      <c r="P89" s="261">
        <f t="shared" si="5"/>
        <v>177.241039605531</v>
      </c>
      <c r="Q89" s="261">
        <f t="shared" si="5"/>
        <v>182.74559898998419</v>
      </c>
      <c r="R89" s="261">
        <f t="shared" si="5"/>
        <v>193.4590793111177</v>
      </c>
      <c r="S89" s="261">
        <f t="shared" si="5"/>
        <v>195.31158766558119</v>
      </c>
      <c r="T89" s="261">
        <f t="shared" si="5"/>
        <v>187.99471372982919</v>
      </c>
      <c r="U89" s="261">
        <f t="shared" si="5"/>
        <v>178.81862871800121</v>
      </c>
      <c r="V89" s="261">
        <f t="shared" si="5"/>
        <v>162.62369855394121</v>
      </c>
      <c r="W89" s="261">
        <f t="shared" si="5"/>
        <v>182.15704798887711</v>
      </c>
      <c r="X89" s="261">
        <f t="shared" si="5"/>
        <v>169.38716039110611</v>
      </c>
      <c r="Y89" s="261">
        <f t="shared" si="5"/>
        <v>141.60592314743931</v>
      </c>
      <c r="DA89" s="70"/>
    </row>
    <row r="90" spans="1:105" ht="12" customHeight="1" x14ac:dyDescent="0.25">
      <c r="A90" s="60" t="s">
        <v>1533</v>
      </c>
      <c r="B90" s="262">
        <v>167.28508271090209</v>
      </c>
      <c r="C90" s="262">
        <v>163.54479122593659</v>
      </c>
      <c r="D90" s="262">
        <v>166.57888214063709</v>
      </c>
      <c r="E90" s="262">
        <v>180.8763005514131</v>
      </c>
      <c r="F90" s="262">
        <v>194.99303417194221</v>
      </c>
      <c r="G90" s="262">
        <v>199.24626252334861</v>
      </c>
      <c r="H90" s="262">
        <v>193.79901910826791</v>
      </c>
      <c r="I90" s="262">
        <v>239.9661034056511</v>
      </c>
      <c r="J90" s="262">
        <v>205.83146824151621</v>
      </c>
      <c r="K90" s="262">
        <v>173.69510047895011</v>
      </c>
      <c r="L90" s="262">
        <v>192.32124196125599</v>
      </c>
      <c r="M90" s="262">
        <v>210.99974251203429</v>
      </c>
      <c r="N90" s="262">
        <v>190.52029826270339</v>
      </c>
      <c r="O90" s="262">
        <v>186.9019355192998</v>
      </c>
      <c r="P90" s="262">
        <v>177.241039605531</v>
      </c>
      <c r="Q90" s="262">
        <v>182.74559898998419</v>
      </c>
      <c r="R90" s="262">
        <v>193.4590793111177</v>
      </c>
      <c r="S90" s="262">
        <v>195.31158766558119</v>
      </c>
      <c r="T90" s="262">
        <v>187.99471372982919</v>
      </c>
      <c r="U90" s="262">
        <v>178.81862871800121</v>
      </c>
      <c r="V90" s="262">
        <v>162.62369855394121</v>
      </c>
      <c r="W90" s="262">
        <v>182.15704798887711</v>
      </c>
      <c r="X90" s="262">
        <v>169.38716039110611</v>
      </c>
      <c r="Y90" s="262">
        <v>141.60592314743931</v>
      </c>
      <c r="DA90" s="72" t="s">
        <v>1770</v>
      </c>
    </row>
    <row r="91" spans="1:105" ht="12" customHeight="1" x14ac:dyDescent="0.25">
      <c r="A91" s="59" t="s">
        <v>28</v>
      </c>
      <c r="B91" s="230">
        <v>124.2647835980203</v>
      </c>
      <c r="C91" s="230">
        <v>107.45463328845391</v>
      </c>
      <c r="D91" s="230">
        <v>99.958132218668311</v>
      </c>
      <c r="E91" s="230">
        <v>102.7162034705339</v>
      </c>
      <c r="F91" s="230">
        <v>109.46391503907481</v>
      </c>
      <c r="G91" s="230">
        <v>108.51270080071821</v>
      </c>
      <c r="H91" s="230">
        <v>107.2135379918552</v>
      </c>
      <c r="I91" s="230">
        <v>152.3011151334334</v>
      </c>
      <c r="J91" s="230">
        <v>122.7587472884403</v>
      </c>
      <c r="K91" s="230">
        <v>88.801375559368296</v>
      </c>
      <c r="L91" s="230">
        <v>100.42658501454309</v>
      </c>
      <c r="M91" s="230">
        <v>118.37861463801239</v>
      </c>
      <c r="N91" s="230">
        <v>99.646026362724115</v>
      </c>
      <c r="O91" s="230">
        <v>92.759919065875664</v>
      </c>
      <c r="P91" s="230">
        <v>89.683504485106937</v>
      </c>
      <c r="Q91" s="230">
        <v>90.561918902047779</v>
      </c>
      <c r="R91" s="230">
        <v>89.166958709385597</v>
      </c>
      <c r="S91" s="230">
        <v>92.482077626390335</v>
      </c>
      <c r="T91" s="230">
        <v>90.957289116384246</v>
      </c>
      <c r="U91" s="230">
        <v>79.741465297170635</v>
      </c>
      <c r="V91" s="230">
        <v>70.168050952748018</v>
      </c>
      <c r="W91" s="230">
        <v>73.274188787725919</v>
      </c>
      <c r="X91" s="230">
        <v>64.05500477685807</v>
      </c>
      <c r="Y91" s="230">
        <v>45.572127234857398</v>
      </c>
      <c r="DA91" s="71" t="s">
        <v>1771</v>
      </c>
    </row>
    <row r="92" spans="1:105" ht="12" customHeight="1" x14ac:dyDescent="0.25">
      <c r="A92" s="59" t="s">
        <v>31</v>
      </c>
      <c r="B92" s="295">
        <v>0.70672088567924207</v>
      </c>
      <c r="C92" s="295">
        <v>1.168931103783023</v>
      </c>
      <c r="D92" s="295">
        <v>2.8287217619312499</v>
      </c>
      <c r="E92" s="295">
        <v>2.7137837795641921</v>
      </c>
      <c r="F92" s="295">
        <v>3.3077451209535931</v>
      </c>
      <c r="G92" s="295">
        <v>1.9107935060215979</v>
      </c>
      <c r="H92" s="295">
        <v>0.77300165663811526</v>
      </c>
      <c r="I92" s="295">
        <v>0.68541379056523488</v>
      </c>
      <c r="J92" s="295">
        <v>0.77142021142943962</v>
      </c>
      <c r="K92" s="295">
        <v>0.93946611206225095</v>
      </c>
      <c r="L92" s="295">
        <v>0.89185568016505101</v>
      </c>
      <c r="M92" s="295">
        <v>0.77147027124160561</v>
      </c>
      <c r="N92" s="295">
        <v>0.5057521975109267</v>
      </c>
      <c r="O92" s="295">
        <v>0.76532764931589725</v>
      </c>
      <c r="P92" s="295">
        <v>0.93714202819834402</v>
      </c>
      <c r="Q92" s="295">
        <v>0.89652229900017333</v>
      </c>
      <c r="R92" s="295">
        <v>0.82529976770452107</v>
      </c>
      <c r="S92" s="295">
        <v>0.92566459384151267</v>
      </c>
      <c r="T92" s="295">
        <v>0.8742479214572928</v>
      </c>
      <c r="U92" s="295">
        <v>0.78587249230542044</v>
      </c>
      <c r="V92" s="295">
        <v>0.58095129647917187</v>
      </c>
      <c r="W92" s="295">
        <v>0.66058620545782643</v>
      </c>
      <c r="X92" s="295">
        <v>0.7225301470198956</v>
      </c>
      <c r="Y92" s="295">
        <v>4.5405762283551434</v>
      </c>
      <c r="DA92" s="122" t="s">
        <v>1772</v>
      </c>
    </row>
    <row r="93" spans="1:105" ht="12" customHeight="1" x14ac:dyDescent="0.25">
      <c r="A93" s="59" t="s">
        <v>159</v>
      </c>
      <c r="B93" s="295">
        <v>2.5629095464344229</v>
      </c>
      <c r="C93" s="295">
        <v>3.536098485118504</v>
      </c>
      <c r="D93" s="295">
        <v>4.2553938059207574</v>
      </c>
      <c r="E93" s="295">
        <v>5.0492575511708582</v>
      </c>
      <c r="F93" s="295">
        <v>6.2920461635337919</v>
      </c>
      <c r="G93" s="295">
        <v>5.4038149654434147</v>
      </c>
      <c r="H93" s="295">
        <v>4.4830196912519504</v>
      </c>
      <c r="I93" s="295">
        <v>4.434683403705197</v>
      </c>
      <c r="J93" s="295">
        <v>5.1848719379516206</v>
      </c>
      <c r="K93" s="295">
        <v>4.7236295140811126</v>
      </c>
      <c r="L93" s="295">
        <v>4.9803024692617033</v>
      </c>
      <c r="M93" s="295">
        <v>5.688388175399945</v>
      </c>
      <c r="N93" s="295">
        <v>4.7525277217823803</v>
      </c>
      <c r="O93" s="295">
        <v>4.0623402030272313</v>
      </c>
      <c r="P93" s="295">
        <v>3.4137388663500938</v>
      </c>
      <c r="Q93" s="295">
        <v>3.6503734477444079</v>
      </c>
      <c r="R93" s="295">
        <v>3.7121860290246098</v>
      </c>
      <c r="S93" s="295">
        <v>3.004980466810899</v>
      </c>
      <c r="T93" s="295">
        <v>3.918097049257689</v>
      </c>
      <c r="U93" s="295">
        <v>4.3163228177357569</v>
      </c>
      <c r="V93" s="295">
        <v>2.4997629050045971</v>
      </c>
      <c r="W93" s="295">
        <v>2.9721644616628349</v>
      </c>
      <c r="X93" s="295">
        <v>2.8009291247357488</v>
      </c>
      <c r="Y93" s="295">
        <v>3.9611238389412309</v>
      </c>
      <c r="DA93" s="122" t="s">
        <v>1773</v>
      </c>
    </row>
    <row r="94" spans="1:105" ht="12" customHeight="1" x14ac:dyDescent="0.25">
      <c r="A94" s="59" t="s">
        <v>32</v>
      </c>
      <c r="B94" s="295">
        <v>6.5291750240966344</v>
      </c>
      <c r="C94" s="295">
        <v>8.2665628603652745</v>
      </c>
      <c r="D94" s="295">
        <v>9.7376039735503035</v>
      </c>
      <c r="E94" s="295">
        <v>10.70936823054555</v>
      </c>
      <c r="F94" s="295">
        <v>10.78150586831066</v>
      </c>
      <c r="G94" s="295">
        <v>10.74711970996859</v>
      </c>
      <c r="H94" s="295">
        <v>7.2887863280510334</v>
      </c>
      <c r="I94" s="295">
        <v>5.4370547366376547</v>
      </c>
      <c r="J94" s="295">
        <v>6.0615591381564684</v>
      </c>
      <c r="K94" s="295">
        <v>4.9100944966319231</v>
      </c>
      <c r="L94" s="295">
        <v>4.8620964703880052</v>
      </c>
      <c r="M94" s="295">
        <v>4.2172388020833749</v>
      </c>
      <c r="N94" s="295">
        <v>3.7761474864197271</v>
      </c>
      <c r="O94" s="295">
        <v>3.8483947836361492</v>
      </c>
      <c r="P94" s="295">
        <v>1.8881037017406781</v>
      </c>
      <c r="Q94" s="295">
        <v>0.83672952760882768</v>
      </c>
      <c r="R94" s="295">
        <v>0.62878631431207055</v>
      </c>
      <c r="S94" s="295">
        <v>0.65097022294828044</v>
      </c>
      <c r="T94" s="295">
        <v>0.53931127083028607</v>
      </c>
      <c r="U94" s="295">
        <v>0.26639431781863582</v>
      </c>
      <c r="V94" s="295">
        <v>0.47447907803771439</v>
      </c>
      <c r="W94" s="295">
        <v>0.53991014738458221</v>
      </c>
      <c r="X94" s="295">
        <v>1.0853598318963811</v>
      </c>
      <c r="Y94" s="295">
        <v>0.55300399658269217</v>
      </c>
      <c r="DA94" s="122" t="s">
        <v>1774</v>
      </c>
    </row>
    <row r="95" spans="1:105" ht="12" customHeight="1" x14ac:dyDescent="0.25">
      <c r="A95" s="59" t="s">
        <v>35</v>
      </c>
      <c r="B95" s="295">
        <v>33.221493656671413</v>
      </c>
      <c r="C95" s="295">
        <v>43.118565488215943</v>
      </c>
      <c r="D95" s="295">
        <v>49.799030380566528</v>
      </c>
      <c r="E95" s="295">
        <v>59.687687519598683</v>
      </c>
      <c r="F95" s="295">
        <v>65.147821980069224</v>
      </c>
      <c r="G95" s="295">
        <v>72.67183354119679</v>
      </c>
      <c r="H95" s="295">
        <v>74.040673440471551</v>
      </c>
      <c r="I95" s="295">
        <v>77.107836341309579</v>
      </c>
      <c r="J95" s="295">
        <v>71.054869665538348</v>
      </c>
      <c r="K95" s="295">
        <v>74.320534796806484</v>
      </c>
      <c r="L95" s="295">
        <v>81.160402326898236</v>
      </c>
      <c r="M95" s="295">
        <v>81.944030625296989</v>
      </c>
      <c r="N95" s="295">
        <v>81.839844494266274</v>
      </c>
      <c r="O95" s="295">
        <v>85.465953817444884</v>
      </c>
      <c r="P95" s="295">
        <v>81.318550524134963</v>
      </c>
      <c r="Q95" s="295">
        <v>86.800054813582975</v>
      </c>
      <c r="R95" s="295">
        <v>99.125848490690885</v>
      </c>
      <c r="S95" s="295">
        <v>98.247894755590124</v>
      </c>
      <c r="T95" s="295">
        <v>91.705768371899694</v>
      </c>
      <c r="U95" s="295">
        <v>93.708573792970697</v>
      </c>
      <c r="V95" s="295">
        <v>88.900454321671717</v>
      </c>
      <c r="W95" s="295">
        <v>104.7101983866459</v>
      </c>
      <c r="X95" s="295">
        <v>100.723336510596</v>
      </c>
      <c r="Y95" s="295">
        <v>86.979091848702794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1348.416999999999</v>
      </c>
      <c r="C97" s="279">
        <v>1354.9199599999999</v>
      </c>
      <c r="D97" s="279">
        <v>1423.4000799999999</v>
      </c>
      <c r="E97" s="279">
        <v>1578.2544200000009</v>
      </c>
      <c r="F97" s="279">
        <v>1646.2121999999999</v>
      </c>
      <c r="G97" s="279">
        <v>1682.75936</v>
      </c>
      <c r="H97" s="279">
        <v>1750.94687</v>
      </c>
      <c r="I97" s="279">
        <v>1800.6111399999991</v>
      </c>
      <c r="J97" s="279">
        <v>1851.1664999999989</v>
      </c>
      <c r="K97" s="279">
        <v>1741.973860000001</v>
      </c>
      <c r="L97" s="279">
        <v>1898.0833600000001</v>
      </c>
      <c r="M97" s="279">
        <v>2072.3193299999998</v>
      </c>
      <c r="N97" s="279">
        <v>1859.674559999999</v>
      </c>
      <c r="O97" s="279">
        <v>1842.7684999999999</v>
      </c>
      <c r="P97" s="279">
        <v>1835.3524600000001</v>
      </c>
      <c r="Q97" s="279">
        <v>1817.12725</v>
      </c>
      <c r="R97" s="279">
        <v>1945.48262</v>
      </c>
      <c r="S97" s="279">
        <v>1982.627989999999</v>
      </c>
      <c r="T97" s="279">
        <v>2082.624890000001</v>
      </c>
      <c r="U97" s="279">
        <v>2190.6527999999998</v>
      </c>
      <c r="V97" s="279">
        <v>2122.9027700000001</v>
      </c>
      <c r="W97" s="279">
        <v>2462.6958399999999</v>
      </c>
      <c r="X97" s="279">
        <v>2619.9665500000001</v>
      </c>
      <c r="Y97" s="279">
        <v>2119.51107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1353.2813485657157</v>
      </c>
      <c r="C99" s="223">
        <f t="shared" si="6"/>
        <v>1327.6596036056119</v>
      </c>
      <c r="D99" s="223">
        <f t="shared" si="6"/>
        <v>1310.9641709173329</v>
      </c>
      <c r="E99" s="223">
        <f t="shared" si="6"/>
        <v>1315.3264562710092</v>
      </c>
      <c r="F99" s="223">
        <f t="shared" si="6"/>
        <v>1408.840522043286</v>
      </c>
      <c r="G99" s="223">
        <f t="shared" si="6"/>
        <v>1316.3760734919379</v>
      </c>
      <c r="H99" s="223">
        <f t="shared" si="6"/>
        <v>1317.824685598473</v>
      </c>
      <c r="I99" s="223">
        <f t="shared" si="6"/>
        <v>1416.973424257847</v>
      </c>
      <c r="J99" s="223">
        <f t="shared" si="6"/>
        <v>1379.0568722384091</v>
      </c>
      <c r="K99" s="223">
        <f t="shared" si="6"/>
        <v>1351.8794209836924</v>
      </c>
      <c r="L99" s="223">
        <f t="shared" si="6"/>
        <v>1490.1322129147909</v>
      </c>
      <c r="M99" s="223">
        <f t="shared" si="6"/>
        <v>1543.9843019412808</v>
      </c>
      <c r="N99" s="223">
        <f t="shared" si="6"/>
        <v>1606.0681179126595</v>
      </c>
      <c r="O99" s="223">
        <f t="shared" si="6"/>
        <v>1542.0418311647909</v>
      </c>
      <c r="P99" s="223">
        <f t="shared" si="6"/>
        <v>1598.9076866474504</v>
      </c>
      <c r="Q99" s="223">
        <f t="shared" si="6"/>
        <v>1515.9901737780899</v>
      </c>
      <c r="R99" s="223">
        <f t="shared" si="6"/>
        <v>1691.7045662746243</v>
      </c>
      <c r="S99" s="223">
        <f t="shared" si="6"/>
        <v>1774.7780602232028</v>
      </c>
      <c r="T99" s="223">
        <f t="shared" si="6"/>
        <v>1772.004735918244</v>
      </c>
      <c r="U99" s="223">
        <f t="shared" si="6"/>
        <v>2025.0509331159519</v>
      </c>
      <c r="V99" s="223">
        <f t="shared" si="6"/>
        <v>2021.8044352388042</v>
      </c>
      <c r="W99" s="223">
        <f t="shared" si="6"/>
        <v>2130.3964812333584</v>
      </c>
      <c r="X99" s="223">
        <f t="shared" si="6"/>
        <v>1878.8041008512196</v>
      </c>
      <c r="Y99" s="223">
        <f t="shared" si="6"/>
        <v>1848.2336771967625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6.3731373030679048</v>
      </c>
      <c r="C104" s="260">
        <v>6.8325657713761139</v>
      </c>
      <c r="D104" s="260">
        <v>6.9031264097147593</v>
      </c>
      <c r="E104" s="260">
        <v>7.0058817349386517</v>
      </c>
      <c r="F104" s="260">
        <v>7.4107333131294002</v>
      </c>
      <c r="G104" s="260">
        <v>6.909777481037561</v>
      </c>
      <c r="H104" s="260">
        <v>6.6587896209325139</v>
      </c>
      <c r="I104" s="260">
        <v>6.7749780191957569</v>
      </c>
      <c r="J104" s="260">
        <v>6.4232200349941264</v>
      </c>
      <c r="K104" s="260">
        <v>6.5797608980958264</v>
      </c>
      <c r="L104" s="260">
        <v>7.2240645631002378</v>
      </c>
      <c r="M104" s="260">
        <v>7.1826306114120779</v>
      </c>
      <c r="N104" s="260">
        <v>7.5451328701737506</v>
      </c>
      <c r="O104" s="260">
        <v>7.1686694551398604</v>
      </c>
      <c r="P104" s="260">
        <v>7.3512267517227281</v>
      </c>
      <c r="Q104" s="260">
        <v>6.6546313125899808</v>
      </c>
      <c r="R104" s="260">
        <v>7.5994451266425909</v>
      </c>
      <c r="S104" s="260">
        <v>7.7366572721121933</v>
      </c>
      <c r="T104" s="260">
        <v>7.4906537197965557</v>
      </c>
      <c r="U104" s="260">
        <v>9.1041764707205566</v>
      </c>
      <c r="V104" s="260">
        <v>8.6808439625477885</v>
      </c>
      <c r="W104" s="260">
        <v>9.5270259276971103</v>
      </c>
      <c r="X104" s="260">
        <v>7.8047958194000806</v>
      </c>
      <c r="Y104" s="260">
        <v>8.4753173384653095</v>
      </c>
      <c r="DA104" s="68" t="s">
        <v>1782</v>
      </c>
    </row>
    <row r="105" spans="1:105" ht="12" customHeight="1" x14ac:dyDescent="0.25">
      <c r="A105" s="37" t="s">
        <v>159</v>
      </c>
      <c r="B105" s="226">
        <v>0.45644954149612338</v>
      </c>
      <c r="C105" s="226">
        <v>0.5178608828357365</v>
      </c>
      <c r="D105" s="226">
        <v>0.54344342405799906</v>
      </c>
      <c r="E105" s="226">
        <v>0.54643451608780835</v>
      </c>
      <c r="F105" s="226">
        <v>0.65269823872180854</v>
      </c>
      <c r="G105" s="226">
        <v>0.47824334058191048</v>
      </c>
      <c r="H105" s="226">
        <v>0.38015895330430649</v>
      </c>
      <c r="I105" s="226">
        <v>0.36845663680918778</v>
      </c>
      <c r="J105" s="226">
        <v>0.43682694366851282</v>
      </c>
      <c r="K105" s="226">
        <v>0.39320237040650541</v>
      </c>
      <c r="L105" s="226">
        <v>0.4176658023271474</v>
      </c>
      <c r="M105" s="226">
        <v>0.46623831222946011</v>
      </c>
      <c r="N105" s="226">
        <v>0.41410637233225439</v>
      </c>
      <c r="O105" s="226">
        <v>0.32527788503563859</v>
      </c>
      <c r="P105" s="226">
        <v>0.29617007469323109</v>
      </c>
      <c r="Q105" s="226">
        <v>0.26856577591676389</v>
      </c>
      <c r="R105" s="226">
        <v>0.2743202372469829</v>
      </c>
      <c r="S105" s="226">
        <v>0.22960833388723539</v>
      </c>
      <c r="T105" s="226">
        <v>0.30692242054097463</v>
      </c>
      <c r="U105" s="226">
        <v>0.40088351016911022</v>
      </c>
      <c r="V105" s="226">
        <v>0.2374179447286548</v>
      </c>
      <c r="W105" s="226">
        <v>0.26295752747857232</v>
      </c>
      <c r="X105" s="226">
        <v>0.21116479106626651</v>
      </c>
      <c r="Y105" s="226">
        <v>0.36916320571854838</v>
      </c>
      <c r="DA105" s="69" t="s">
        <v>1783</v>
      </c>
    </row>
    <row r="106" spans="1:105" ht="12" customHeight="1" x14ac:dyDescent="0.25">
      <c r="A106" s="37" t="s">
        <v>35</v>
      </c>
      <c r="B106" s="226">
        <v>5.9166877615717812</v>
      </c>
      <c r="C106" s="226">
        <v>6.3147048885403771</v>
      </c>
      <c r="D106" s="226">
        <v>6.35968298565676</v>
      </c>
      <c r="E106" s="226">
        <v>6.4594472188508432</v>
      </c>
      <c r="F106" s="226">
        <v>6.7580350744075917</v>
      </c>
      <c r="G106" s="226">
        <v>6.4315341404556507</v>
      </c>
      <c r="H106" s="226">
        <v>6.2786306676282084</v>
      </c>
      <c r="I106" s="226">
        <v>6.4065213823865692</v>
      </c>
      <c r="J106" s="226">
        <v>5.9863930913256134</v>
      </c>
      <c r="K106" s="226">
        <v>6.1865585276893214</v>
      </c>
      <c r="L106" s="226">
        <v>6.8063987607730896</v>
      </c>
      <c r="M106" s="226">
        <v>6.7163922991826182</v>
      </c>
      <c r="N106" s="226">
        <v>7.1310264978414972</v>
      </c>
      <c r="O106" s="226">
        <v>6.8433915701042221</v>
      </c>
      <c r="P106" s="226">
        <v>7.0550566770294969</v>
      </c>
      <c r="Q106" s="226">
        <v>6.3860655366732173</v>
      </c>
      <c r="R106" s="226">
        <v>7.3251248893956076</v>
      </c>
      <c r="S106" s="226">
        <v>7.5070489382249583</v>
      </c>
      <c r="T106" s="226">
        <v>7.1837312992555811</v>
      </c>
      <c r="U106" s="226">
        <v>8.7032929605514457</v>
      </c>
      <c r="V106" s="226">
        <v>8.4434260178191334</v>
      </c>
      <c r="W106" s="226">
        <v>9.2640684002185374</v>
      </c>
      <c r="X106" s="226">
        <v>7.5936310283338138</v>
      </c>
      <c r="Y106" s="226">
        <v>8.1061541327467612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1005.931823945856</v>
      </c>
      <c r="C110" s="261">
        <f t="shared" si="7"/>
        <v>985.72612158762513</v>
      </c>
      <c r="D110" s="261">
        <f t="shared" si="7"/>
        <v>956.3650603876647</v>
      </c>
      <c r="E110" s="261">
        <f t="shared" si="7"/>
        <v>946.64451542000597</v>
      </c>
      <c r="F110" s="261">
        <f t="shared" si="7"/>
        <v>1001.474322041965</v>
      </c>
      <c r="G110" s="261">
        <f t="shared" si="7"/>
        <v>926.27094593039828</v>
      </c>
      <c r="H110" s="261">
        <f t="shared" si="7"/>
        <v>905.37804431809127</v>
      </c>
      <c r="I110" s="261">
        <f t="shared" si="7"/>
        <v>980.71587421262325</v>
      </c>
      <c r="J110" s="261">
        <f t="shared" si="7"/>
        <v>930.68840970142458</v>
      </c>
      <c r="K110" s="261">
        <f t="shared" si="7"/>
        <v>922.55091895650617</v>
      </c>
      <c r="L110" s="261">
        <f t="shared" si="7"/>
        <v>1017.499305146618</v>
      </c>
      <c r="M110" s="261">
        <f t="shared" si="7"/>
        <v>1052.320859748331</v>
      </c>
      <c r="N110" s="261">
        <f t="shared" si="7"/>
        <v>1083.587487465652</v>
      </c>
      <c r="O110" s="261">
        <f t="shared" si="7"/>
        <v>1024.214737419617</v>
      </c>
      <c r="P110" s="261">
        <f t="shared" si="7"/>
        <v>1065.3699151112451</v>
      </c>
      <c r="Q110" s="261">
        <f t="shared" si="7"/>
        <v>991.97010062561117</v>
      </c>
      <c r="R110" s="261">
        <f t="shared" si="7"/>
        <v>1119.392502839331</v>
      </c>
      <c r="S110" s="261">
        <f t="shared" si="7"/>
        <v>1174.4405376394391</v>
      </c>
      <c r="T110" s="261">
        <f t="shared" si="7"/>
        <v>1179.6934958610309</v>
      </c>
      <c r="U110" s="261">
        <f t="shared" si="7"/>
        <v>1344.9577146761239</v>
      </c>
      <c r="V110" s="261">
        <f t="shared" si="7"/>
        <v>1306.003216937389</v>
      </c>
      <c r="W110" s="261">
        <f t="shared" si="7"/>
        <v>1375.9630943296761</v>
      </c>
      <c r="X110" s="261">
        <f t="shared" si="7"/>
        <v>1183.7068593437291</v>
      </c>
      <c r="Y110" s="261">
        <f t="shared" si="7"/>
        <v>1165.6457893788911</v>
      </c>
      <c r="DA110" s="70"/>
    </row>
    <row r="111" spans="1:105" ht="12" customHeight="1" x14ac:dyDescent="0.25">
      <c r="A111" s="60" t="s">
        <v>1554</v>
      </c>
      <c r="B111" s="262">
        <v>1005.931823945856</v>
      </c>
      <c r="C111" s="262">
        <v>985.72612158762513</v>
      </c>
      <c r="D111" s="262">
        <v>956.3650603876647</v>
      </c>
      <c r="E111" s="262">
        <v>946.64451542000597</v>
      </c>
      <c r="F111" s="262">
        <v>1001.474322041965</v>
      </c>
      <c r="G111" s="262">
        <v>926.27094593039828</v>
      </c>
      <c r="H111" s="262">
        <v>905.37804431809127</v>
      </c>
      <c r="I111" s="262">
        <v>980.71587421262325</v>
      </c>
      <c r="J111" s="262">
        <v>930.68840970142458</v>
      </c>
      <c r="K111" s="262">
        <v>922.55091895650617</v>
      </c>
      <c r="L111" s="262">
        <v>1017.499305146618</v>
      </c>
      <c r="M111" s="262">
        <v>1052.320859748331</v>
      </c>
      <c r="N111" s="262">
        <v>1083.587487465652</v>
      </c>
      <c r="O111" s="262">
        <v>1024.214737419617</v>
      </c>
      <c r="P111" s="262">
        <v>1065.3699151112451</v>
      </c>
      <c r="Q111" s="262">
        <v>991.97010062561117</v>
      </c>
      <c r="R111" s="262">
        <v>1119.392502839331</v>
      </c>
      <c r="S111" s="262">
        <v>1174.4405376394391</v>
      </c>
      <c r="T111" s="262">
        <v>1179.6934958610309</v>
      </c>
      <c r="U111" s="262">
        <v>1344.9577146761239</v>
      </c>
      <c r="V111" s="262">
        <v>1306.003216937389</v>
      </c>
      <c r="W111" s="262">
        <v>1375.9630943296761</v>
      </c>
      <c r="X111" s="262">
        <v>1183.7068593437291</v>
      </c>
      <c r="Y111" s="262">
        <v>1165.6457893788911</v>
      </c>
      <c r="DA111" s="72" t="s">
        <v>1788</v>
      </c>
    </row>
    <row r="112" spans="1:105" ht="12" customHeight="1" x14ac:dyDescent="0.25">
      <c r="A112" s="59" t="s">
        <v>28</v>
      </c>
      <c r="B112" s="230">
        <v>747.23877581492957</v>
      </c>
      <c r="C112" s="230">
        <v>647.65645010191031</v>
      </c>
      <c r="D112" s="230">
        <v>573.88105819341433</v>
      </c>
      <c r="E112" s="230">
        <v>537.58137668515349</v>
      </c>
      <c r="F112" s="230">
        <v>562.2011092209101</v>
      </c>
      <c r="G112" s="230">
        <v>504.46196954065857</v>
      </c>
      <c r="H112" s="230">
        <v>500.87345022763378</v>
      </c>
      <c r="I112" s="230">
        <v>622.43841589222166</v>
      </c>
      <c r="J112" s="230">
        <v>555.06645444884089</v>
      </c>
      <c r="K112" s="230">
        <v>471.65285837653948</v>
      </c>
      <c r="L112" s="230">
        <v>531.31926264874426</v>
      </c>
      <c r="M112" s="230">
        <v>590.39069928999822</v>
      </c>
      <c r="N112" s="230">
        <v>566.73849624902573</v>
      </c>
      <c r="O112" s="230">
        <v>508.32045096349628</v>
      </c>
      <c r="P112" s="230">
        <v>539.07440270507027</v>
      </c>
      <c r="Q112" s="230">
        <v>491.58347069707759</v>
      </c>
      <c r="R112" s="230">
        <v>515.93766204042106</v>
      </c>
      <c r="S112" s="230">
        <v>556.10986663793767</v>
      </c>
      <c r="T112" s="230">
        <v>570.76989157235141</v>
      </c>
      <c r="U112" s="230">
        <v>599.76356881776962</v>
      </c>
      <c r="V112" s="230">
        <v>563.50766269234248</v>
      </c>
      <c r="W112" s="230">
        <v>553.49260790069786</v>
      </c>
      <c r="X112" s="230">
        <v>447.62748460150351</v>
      </c>
      <c r="Y112" s="230">
        <v>375.13231822260269</v>
      </c>
      <c r="DA112" s="71" t="s">
        <v>1789</v>
      </c>
    </row>
    <row r="113" spans="1:105" ht="12" customHeight="1" x14ac:dyDescent="0.25">
      <c r="A113" s="59" t="s">
        <v>31</v>
      </c>
      <c r="B113" s="295">
        <v>4.2497096455428318</v>
      </c>
      <c r="C113" s="295">
        <v>7.0454455608027118</v>
      </c>
      <c r="D113" s="295">
        <v>16.240297833102829</v>
      </c>
      <c r="E113" s="295">
        <v>14.2030134579737</v>
      </c>
      <c r="F113" s="295">
        <v>16.98841097868959</v>
      </c>
      <c r="G113" s="295">
        <v>8.8830399420560333</v>
      </c>
      <c r="H113" s="295">
        <v>3.6112604251659191</v>
      </c>
      <c r="I113" s="295">
        <v>2.8012130683109731</v>
      </c>
      <c r="J113" s="295">
        <v>3.4880567870427859</v>
      </c>
      <c r="K113" s="295">
        <v>4.9898087086029301</v>
      </c>
      <c r="L113" s="295">
        <v>4.7184727261787129</v>
      </c>
      <c r="M113" s="295">
        <v>3.8475604256101961</v>
      </c>
      <c r="N113" s="295">
        <v>2.8764743598366498</v>
      </c>
      <c r="O113" s="295">
        <v>4.1939632952763706</v>
      </c>
      <c r="P113" s="295">
        <v>5.6330233971257604</v>
      </c>
      <c r="Q113" s="295">
        <v>4.8664554444402661</v>
      </c>
      <c r="R113" s="295">
        <v>4.7753477161844007</v>
      </c>
      <c r="S113" s="295">
        <v>5.5661726795567921</v>
      </c>
      <c r="T113" s="295">
        <v>5.4860297199386094</v>
      </c>
      <c r="U113" s="295">
        <v>5.9108230437488336</v>
      </c>
      <c r="V113" s="295">
        <v>4.6655208855312136</v>
      </c>
      <c r="W113" s="295">
        <v>4.989882353543365</v>
      </c>
      <c r="X113" s="295">
        <v>5.0491660001580048</v>
      </c>
      <c r="Y113" s="295">
        <v>37.376286558474852</v>
      </c>
      <c r="DA113" s="122" t="s">
        <v>1790</v>
      </c>
    </row>
    <row r="114" spans="1:105" ht="12" customHeight="1" x14ac:dyDescent="0.25">
      <c r="A114" s="59" t="s">
        <v>159</v>
      </c>
      <c r="B114" s="295">
        <v>15.41148937415093</v>
      </c>
      <c r="C114" s="295">
        <v>21.31296643053803</v>
      </c>
      <c r="D114" s="295">
        <v>24.431127774868699</v>
      </c>
      <c r="E114" s="295">
        <v>26.42608209692068</v>
      </c>
      <c r="F114" s="295">
        <v>32.315629594877379</v>
      </c>
      <c r="G114" s="295">
        <v>25.121659680254009</v>
      </c>
      <c r="H114" s="295">
        <v>20.94348887513036</v>
      </c>
      <c r="I114" s="295">
        <v>18.1240781485246</v>
      </c>
      <c r="J114" s="295">
        <v>23.443938187214648</v>
      </c>
      <c r="K114" s="295">
        <v>25.08872580176044</v>
      </c>
      <c r="L114" s="295">
        <v>26.34890587340648</v>
      </c>
      <c r="M114" s="295">
        <v>28.369748057762202</v>
      </c>
      <c r="N114" s="295">
        <v>27.030083514020831</v>
      </c>
      <c r="O114" s="295">
        <v>22.261453273837549</v>
      </c>
      <c r="P114" s="295">
        <v>20.519484056004512</v>
      </c>
      <c r="Q114" s="295">
        <v>19.81476619023006</v>
      </c>
      <c r="R114" s="295">
        <v>21.47944270608475</v>
      </c>
      <c r="S114" s="295">
        <v>18.069439285293019</v>
      </c>
      <c r="T114" s="295">
        <v>24.586614769414091</v>
      </c>
      <c r="U114" s="295">
        <v>32.464579973383337</v>
      </c>
      <c r="V114" s="295">
        <v>20.075170006257579</v>
      </c>
      <c r="W114" s="295">
        <v>22.45089418541745</v>
      </c>
      <c r="X114" s="295">
        <v>19.573378583300329</v>
      </c>
      <c r="Y114" s="295">
        <v>32.606456152704297</v>
      </c>
      <c r="DA114" s="122" t="s">
        <v>1791</v>
      </c>
    </row>
    <row r="115" spans="1:105" ht="12" customHeight="1" x14ac:dyDescent="0.25">
      <c r="A115" s="59" t="s">
        <v>32</v>
      </c>
      <c r="B115" s="295">
        <v>39.261749071803052</v>
      </c>
      <c r="C115" s="295">
        <v>49.824680358978512</v>
      </c>
      <c r="D115" s="295">
        <v>55.905671190260371</v>
      </c>
      <c r="E115" s="295">
        <v>56.049159940539226</v>
      </c>
      <c r="F115" s="295">
        <v>55.373266670320582</v>
      </c>
      <c r="G115" s="295">
        <v>49.962014914148213</v>
      </c>
      <c r="H115" s="295">
        <v>34.051292630416377</v>
      </c>
      <c r="I115" s="295">
        <v>22.220662891582009</v>
      </c>
      <c r="J115" s="295">
        <v>27.407970621783232</v>
      </c>
      <c r="K115" s="295">
        <v>26.079101699129559</v>
      </c>
      <c r="L115" s="295">
        <v>25.723522423863351</v>
      </c>
      <c r="M115" s="295">
        <v>21.03267193190667</v>
      </c>
      <c r="N115" s="295">
        <v>21.476904059152979</v>
      </c>
      <c r="O115" s="295">
        <v>21.08904138342595</v>
      </c>
      <c r="P115" s="295">
        <v>11.34911465720111</v>
      </c>
      <c r="Q115" s="295">
        <v>4.5418914506610903</v>
      </c>
      <c r="R115" s="295">
        <v>3.638282000696246</v>
      </c>
      <c r="S115" s="295">
        <v>3.9143904760821968</v>
      </c>
      <c r="T115" s="295">
        <v>3.384254726211942</v>
      </c>
      <c r="U115" s="295">
        <v>2.003645232405193</v>
      </c>
      <c r="V115" s="295">
        <v>3.8104606388668518</v>
      </c>
      <c r="W115" s="295">
        <v>4.0783293606110913</v>
      </c>
      <c r="X115" s="295">
        <v>7.5846827758697151</v>
      </c>
      <c r="Y115" s="295">
        <v>4.5521173535597992</v>
      </c>
      <c r="DA115" s="122" t="s">
        <v>1792</v>
      </c>
    </row>
    <row r="116" spans="1:105" ht="12" customHeight="1" x14ac:dyDescent="0.25">
      <c r="A116" s="59" t="s">
        <v>35</v>
      </c>
      <c r="B116" s="295">
        <v>199.77010003942959</v>
      </c>
      <c r="C116" s="295">
        <v>259.88657913539549</v>
      </c>
      <c r="D116" s="295">
        <v>285.90690539601837</v>
      </c>
      <c r="E116" s="295">
        <v>312.3848832394188</v>
      </c>
      <c r="F116" s="295">
        <v>334.59590557716689</v>
      </c>
      <c r="G116" s="295">
        <v>337.8422618532814</v>
      </c>
      <c r="H116" s="295">
        <v>345.89855215974478</v>
      </c>
      <c r="I116" s="295">
        <v>315.13150421198401</v>
      </c>
      <c r="J116" s="295">
        <v>321.28198965654309</v>
      </c>
      <c r="K116" s="295">
        <v>394.74042437047359</v>
      </c>
      <c r="L116" s="295">
        <v>429.389141474425</v>
      </c>
      <c r="M116" s="295">
        <v>408.68018004305333</v>
      </c>
      <c r="N116" s="295">
        <v>465.46552928361638</v>
      </c>
      <c r="O116" s="295">
        <v>468.34982850358108</v>
      </c>
      <c r="P116" s="295">
        <v>488.79389029584343</v>
      </c>
      <c r="Q116" s="295">
        <v>471.16351684320222</v>
      </c>
      <c r="R116" s="295">
        <v>573.56176837594478</v>
      </c>
      <c r="S116" s="295">
        <v>590.78066856056921</v>
      </c>
      <c r="T116" s="295">
        <v>575.46670507311512</v>
      </c>
      <c r="U116" s="295">
        <v>704.81509760881704</v>
      </c>
      <c r="V116" s="295">
        <v>713.94440271439043</v>
      </c>
      <c r="W116" s="295">
        <v>790.9513805294057</v>
      </c>
      <c r="X116" s="295">
        <v>703.87214738289765</v>
      </c>
      <c r="Y116" s="295">
        <v>715.97861109154917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84.121507316791707</v>
      </c>
      <c r="C119" s="261">
        <f t="shared" si="8"/>
        <v>82.431796246610531</v>
      </c>
      <c r="D119" s="261">
        <f t="shared" si="8"/>
        <v>79.976464119953221</v>
      </c>
      <c r="E119" s="261">
        <f t="shared" si="8"/>
        <v>79.163579116064412</v>
      </c>
      <c r="F119" s="261">
        <f t="shared" si="8"/>
        <v>83.748746688191673</v>
      </c>
      <c r="G119" s="261">
        <f t="shared" si="8"/>
        <v>77.459830080502101</v>
      </c>
      <c r="H119" s="261">
        <f t="shared" si="8"/>
        <v>75.712651659449122</v>
      </c>
      <c r="I119" s="261">
        <f t="shared" si="8"/>
        <v>82.012812026027973</v>
      </c>
      <c r="J119" s="261">
        <f t="shared" si="8"/>
        <v>77.829242501990493</v>
      </c>
      <c r="K119" s="261">
        <f t="shared" si="8"/>
        <v>77.148741129090453</v>
      </c>
      <c r="L119" s="261">
        <f t="shared" si="8"/>
        <v>85.088843205072664</v>
      </c>
      <c r="M119" s="261">
        <f t="shared" si="8"/>
        <v>88.000811581537562</v>
      </c>
      <c r="N119" s="261">
        <f t="shared" si="8"/>
        <v>90.615497576833903</v>
      </c>
      <c r="O119" s="261">
        <f t="shared" si="8"/>
        <v>85.65042429003384</v>
      </c>
      <c r="P119" s="261">
        <f t="shared" si="8"/>
        <v>89.092044784482496</v>
      </c>
      <c r="Q119" s="261">
        <f t="shared" si="8"/>
        <v>82.953951839888688</v>
      </c>
      <c r="R119" s="261">
        <f t="shared" si="8"/>
        <v>93.609708308650696</v>
      </c>
      <c r="S119" s="261">
        <f t="shared" si="8"/>
        <v>98.213125311651837</v>
      </c>
      <c r="T119" s="261">
        <f t="shared" si="8"/>
        <v>98.652406337416693</v>
      </c>
      <c r="U119" s="261">
        <f t="shared" si="8"/>
        <v>112.4727019691075</v>
      </c>
      <c r="V119" s="261">
        <f t="shared" si="8"/>
        <v>109.21511433886729</v>
      </c>
      <c r="W119" s="261">
        <f t="shared" si="8"/>
        <v>115.0655409759849</v>
      </c>
      <c r="X119" s="261">
        <f t="shared" si="8"/>
        <v>98.988025688090403</v>
      </c>
      <c r="Y119" s="261">
        <f t="shared" si="8"/>
        <v>97.477660479406069</v>
      </c>
      <c r="DA119" s="70"/>
    </row>
    <row r="120" spans="1:105" ht="12" customHeight="1" x14ac:dyDescent="0.25">
      <c r="A120" s="60" t="s">
        <v>1566</v>
      </c>
      <c r="B120" s="262">
        <v>84.121507316791707</v>
      </c>
      <c r="C120" s="262">
        <v>82.431796246610531</v>
      </c>
      <c r="D120" s="262">
        <v>79.976464119953221</v>
      </c>
      <c r="E120" s="262">
        <v>79.163579116064412</v>
      </c>
      <c r="F120" s="262">
        <v>83.748746688191673</v>
      </c>
      <c r="G120" s="262">
        <v>77.459830080502101</v>
      </c>
      <c r="H120" s="262">
        <v>75.712651659449122</v>
      </c>
      <c r="I120" s="262">
        <v>82.012812026027973</v>
      </c>
      <c r="J120" s="262">
        <v>77.829242501990493</v>
      </c>
      <c r="K120" s="262">
        <v>77.148741129090453</v>
      </c>
      <c r="L120" s="262">
        <v>85.088843205072664</v>
      </c>
      <c r="M120" s="262">
        <v>88.000811581537562</v>
      </c>
      <c r="N120" s="262">
        <v>90.615497576833903</v>
      </c>
      <c r="O120" s="262">
        <v>85.65042429003384</v>
      </c>
      <c r="P120" s="262">
        <v>89.092044784482496</v>
      </c>
      <c r="Q120" s="262">
        <v>82.953951839888688</v>
      </c>
      <c r="R120" s="262">
        <v>93.609708308650696</v>
      </c>
      <c r="S120" s="262">
        <v>98.213125311651837</v>
      </c>
      <c r="T120" s="262">
        <v>98.652406337416693</v>
      </c>
      <c r="U120" s="262">
        <v>112.4727019691075</v>
      </c>
      <c r="V120" s="262">
        <v>109.21511433886729</v>
      </c>
      <c r="W120" s="262">
        <v>115.0655409759849</v>
      </c>
      <c r="X120" s="262">
        <v>98.988025688090403</v>
      </c>
      <c r="Y120" s="262">
        <v>97.477660479406069</v>
      </c>
      <c r="DA120" s="72" t="s">
        <v>1796</v>
      </c>
    </row>
    <row r="121" spans="1:105" ht="12" customHeight="1" x14ac:dyDescent="0.25">
      <c r="A121" s="59" t="s">
        <v>28</v>
      </c>
      <c r="B121" s="230">
        <v>62.488183245397991</v>
      </c>
      <c r="C121" s="230">
        <v>54.160565864499027</v>
      </c>
      <c r="D121" s="230">
        <v>47.991065086716929</v>
      </c>
      <c r="E121" s="230">
        <v>44.95548767390936</v>
      </c>
      <c r="F121" s="230">
        <v>47.014324029757248</v>
      </c>
      <c r="G121" s="230">
        <v>42.185862154453297</v>
      </c>
      <c r="H121" s="230">
        <v>41.885770591127532</v>
      </c>
      <c r="I121" s="230">
        <v>52.051696258441517</v>
      </c>
      <c r="J121" s="230">
        <v>46.417685272214868</v>
      </c>
      <c r="K121" s="230">
        <v>39.442185277800043</v>
      </c>
      <c r="L121" s="230">
        <v>44.431815533121487</v>
      </c>
      <c r="M121" s="230">
        <v>49.371691349097347</v>
      </c>
      <c r="N121" s="230">
        <v>47.393765088284972</v>
      </c>
      <c r="O121" s="230">
        <v>42.508529422270442</v>
      </c>
      <c r="P121" s="230">
        <v>45.080342655399001</v>
      </c>
      <c r="Q121" s="230">
        <v>41.108891818183359</v>
      </c>
      <c r="R121" s="230">
        <v>43.145522170772622</v>
      </c>
      <c r="S121" s="230">
        <v>46.504941092152279</v>
      </c>
      <c r="T121" s="230">
        <v>47.730892359850721</v>
      </c>
      <c r="U121" s="230">
        <v>50.155501835842813</v>
      </c>
      <c r="V121" s="230">
        <v>47.123585159379083</v>
      </c>
      <c r="W121" s="230">
        <v>46.286071637211471</v>
      </c>
      <c r="X121" s="230">
        <v>37.433052444247167</v>
      </c>
      <c r="Y121" s="230">
        <v>31.370611109949579</v>
      </c>
      <c r="DA121" s="71" t="s">
        <v>1797</v>
      </c>
    </row>
    <row r="122" spans="1:105" ht="12" customHeight="1" x14ac:dyDescent="0.25">
      <c r="A122" s="59" t="s">
        <v>31</v>
      </c>
      <c r="B122" s="295">
        <v>0.35538390627654848</v>
      </c>
      <c r="C122" s="295">
        <v>0.58917859658551119</v>
      </c>
      <c r="D122" s="295">
        <v>1.358102309195627</v>
      </c>
      <c r="E122" s="295">
        <v>1.1877334746591479</v>
      </c>
      <c r="F122" s="295">
        <v>1.4206636120117631</v>
      </c>
      <c r="G122" s="295">
        <v>0.74284826435836093</v>
      </c>
      <c r="H122" s="295">
        <v>0.30199329919478363</v>
      </c>
      <c r="I122" s="295">
        <v>0.2342527197295404</v>
      </c>
      <c r="J122" s="295">
        <v>0.29169033879615869</v>
      </c>
      <c r="K122" s="295">
        <v>0.4172750277882899</v>
      </c>
      <c r="L122" s="295">
        <v>0.39458443257352299</v>
      </c>
      <c r="M122" s="295">
        <v>0.32175399444583758</v>
      </c>
      <c r="N122" s="295">
        <v>0.240546479540135</v>
      </c>
      <c r="O122" s="295">
        <v>0.35072209232435658</v>
      </c>
      <c r="P122" s="295">
        <v>0.47106414931602653</v>
      </c>
      <c r="Q122" s="295">
        <v>0.40695955484390473</v>
      </c>
      <c r="R122" s="295">
        <v>0.39934062953838151</v>
      </c>
      <c r="S122" s="295">
        <v>0.46547372758639882</v>
      </c>
      <c r="T122" s="295">
        <v>0.45877173605633148</v>
      </c>
      <c r="U122" s="295">
        <v>0.49429527139578933</v>
      </c>
      <c r="V122" s="295">
        <v>0.39015631076205332</v>
      </c>
      <c r="W122" s="295">
        <v>0.41728118638000389</v>
      </c>
      <c r="X122" s="295">
        <v>0.42223880835173683</v>
      </c>
      <c r="Y122" s="295">
        <v>3.125609000886405</v>
      </c>
      <c r="DA122" s="122" t="s">
        <v>1798</v>
      </c>
    </row>
    <row r="123" spans="1:105" ht="12" customHeight="1" x14ac:dyDescent="0.25">
      <c r="A123" s="59" t="s">
        <v>159</v>
      </c>
      <c r="B123" s="295">
        <v>1.288792824015552</v>
      </c>
      <c r="C123" s="295">
        <v>1.782306532957985</v>
      </c>
      <c r="D123" s="295">
        <v>2.04306419674591</v>
      </c>
      <c r="E123" s="295">
        <v>2.209893161298278</v>
      </c>
      <c r="F123" s="295">
        <v>2.7024092554790542</v>
      </c>
      <c r="G123" s="295">
        <v>2.1008102421026349</v>
      </c>
      <c r="H123" s="295">
        <v>1.751408803966076</v>
      </c>
      <c r="I123" s="295">
        <v>1.515634296766496</v>
      </c>
      <c r="J123" s="295">
        <v>1.9605100174823971</v>
      </c>
      <c r="K123" s="295">
        <v>2.098056131501183</v>
      </c>
      <c r="L123" s="295">
        <v>2.2034392644272511</v>
      </c>
      <c r="M123" s="295">
        <v>2.3724331132653691</v>
      </c>
      <c r="N123" s="295">
        <v>2.260403055128497</v>
      </c>
      <c r="O123" s="295">
        <v>1.8616241775827711</v>
      </c>
      <c r="P123" s="295">
        <v>1.7159512076902761</v>
      </c>
      <c r="Q123" s="295">
        <v>1.657018854929549</v>
      </c>
      <c r="R123" s="295">
        <v>1.7962281873863559</v>
      </c>
      <c r="S123" s="295">
        <v>1.511065096922428</v>
      </c>
      <c r="T123" s="295">
        <v>2.0560668675412441</v>
      </c>
      <c r="U123" s="295">
        <v>2.7148652987784669</v>
      </c>
      <c r="V123" s="295">
        <v>1.678795242746123</v>
      </c>
      <c r="W123" s="295">
        <v>1.8774662601675129</v>
      </c>
      <c r="X123" s="295">
        <v>1.636832706267038</v>
      </c>
      <c r="Y123" s="295">
        <v>2.7267297589463682</v>
      </c>
      <c r="DA123" s="122" t="s">
        <v>1799</v>
      </c>
    </row>
    <row r="124" spans="1:105" ht="12" customHeight="1" x14ac:dyDescent="0.25">
      <c r="A124" s="59" t="s">
        <v>32</v>
      </c>
      <c r="B124" s="295">
        <v>3.2832816630240051</v>
      </c>
      <c r="C124" s="295">
        <v>4.1666116068718946</v>
      </c>
      <c r="D124" s="295">
        <v>4.6751372370686317</v>
      </c>
      <c r="E124" s="295">
        <v>4.6871365492179509</v>
      </c>
      <c r="F124" s="295">
        <v>4.6306146663998469</v>
      </c>
      <c r="G124" s="295">
        <v>4.1780962716499097</v>
      </c>
      <c r="H124" s="295">
        <v>2.8475548680026308</v>
      </c>
      <c r="I124" s="295">
        <v>1.858213063272953</v>
      </c>
      <c r="J124" s="295">
        <v>2.2920040367694421</v>
      </c>
      <c r="K124" s="295">
        <v>2.180876767367053</v>
      </c>
      <c r="L124" s="295">
        <v>2.1511412883873011</v>
      </c>
      <c r="M124" s="295">
        <v>1.7588667777417859</v>
      </c>
      <c r="N124" s="295">
        <v>1.796015891879482</v>
      </c>
      <c r="O124" s="295">
        <v>1.7635806988202769</v>
      </c>
      <c r="P124" s="295">
        <v>0.9490748865364832</v>
      </c>
      <c r="Q124" s="295">
        <v>0.37981774291636822</v>
      </c>
      <c r="R124" s="295">
        <v>0.30425299076589729</v>
      </c>
      <c r="S124" s="295">
        <v>0.32734268788006038</v>
      </c>
      <c r="T124" s="295">
        <v>0.28300984414252711</v>
      </c>
      <c r="U124" s="295">
        <v>0.1675557458922787</v>
      </c>
      <c r="V124" s="295">
        <v>0.31865150786802993</v>
      </c>
      <c r="W124" s="295">
        <v>0.3410521518279338</v>
      </c>
      <c r="X124" s="295">
        <v>0.6342725544988923</v>
      </c>
      <c r="Y124" s="295">
        <v>0.38067288870760141</v>
      </c>
      <c r="DA124" s="122" t="s">
        <v>1800</v>
      </c>
    </row>
    <row r="125" spans="1:105" ht="12" customHeight="1" x14ac:dyDescent="0.25">
      <c r="A125" s="59" t="s">
        <v>35</v>
      </c>
      <c r="B125" s="295">
        <v>16.705865678077611</v>
      </c>
      <c r="C125" s="295">
        <v>21.7331336456961</v>
      </c>
      <c r="D125" s="295">
        <v>23.909095290226119</v>
      </c>
      <c r="E125" s="295">
        <v>26.123328256979679</v>
      </c>
      <c r="F125" s="295">
        <v>27.980735124543759</v>
      </c>
      <c r="G125" s="295">
        <v>28.252213147937901</v>
      </c>
      <c r="H125" s="295">
        <v>28.925924097158099</v>
      </c>
      <c r="I125" s="295">
        <v>26.353015687817479</v>
      </c>
      <c r="J125" s="295">
        <v>26.86735283672763</v>
      </c>
      <c r="K125" s="295">
        <v>33.010347924633876</v>
      </c>
      <c r="L125" s="295">
        <v>35.907862686563092</v>
      </c>
      <c r="M125" s="295">
        <v>34.176066346987227</v>
      </c>
      <c r="N125" s="295">
        <v>38.924767062000818</v>
      </c>
      <c r="O125" s="295">
        <v>39.165967899035991</v>
      </c>
      <c r="P125" s="295">
        <v>40.875611885540707</v>
      </c>
      <c r="Q125" s="295">
        <v>39.401263869015509</v>
      </c>
      <c r="R125" s="295">
        <v>47.964364330187443</v>
      </c>
      <c r="S125" s="295">
        <v>49.404302707110674</v>
      </c>
      <c r="T125" s="295">
        <v>48.123665529825878</v>
      </c>
      <c r="U125" s="295">
        <v>58.94048381719815</v>
      </c>
      <c r="V125" s="295">
        <v>59.703926118112008</v>
      </c>
      <c r="W125" s="295">
        <v>66.143669740398025</v>
      </c>
      <c r="X125" s="295">
        <v>58.861629174725557</v>
      </c>
      <c r="Y125" s="295">
        <v>59.874037720916107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256.85487999999998</v>
      </c>
      <c r="C128" s="279">
        <v>252.66911999999999</v>
      </c>
      <c r="D128" s="279">
        <v>267.71951999999999</v>
      </c>
      <c r="E128" s="279">
        <v>282.51247999999998</v>
      </c>
      <c r="F128" s="279">
        <v>316.20672000000002</v>
      </c>
      <c r="G128" s="279">
        <v>305.73552000000001</v>
      </c>
      <c r="H128" s="279">
        <v>330.0752</v>
      </c>
      <c r="I128" s="279">
        <v>347.46976000000001</v>
      </c>
      <c r="J128" s="279">
        <v>364.11599999999999</v>
      </c>
      <c r="K128" s="279">
        <v>345.6</v>
      </c>
      <c r="L128" s="279">
        <v>380.32</v>
      </c>
      <c r="M128" s="279">
        <v>396.48</v>
      </c>
      <c r="N128" s="279">
        <v>424.32</v>
      </c>
      <c r="O128" s="279">
        <v>425.00799999999998</v>
      </c>
      <c r="P128" s="279">
        <v>437.09449999999998</v>
      </c>
      <c r="Q128" s="279">
        <v>434.41149000000001</v>
      </c>
      <c r="R128" s="279">
        <v>471.10291000000001</v>
      </c>
      <c r="S128" s="279">
        <v>494.38774000000001</v>
      </c>
      <c r="T128" s="279">
        <v>486.16818000000001</v>
      </c>
      <c r="U128" s="279">
        <v>558.51634000000001</v>
      </c>
      <c r="V128" s="279">
        <v>597.90526</v>
      </c>
      <c r="W128" s="279">
        <v>629.84082000000001</v>
      </c>
      <c r="X128" s="279">
        <v>588.30442000000005</v>
      </c>
      <c r="Y128" s="279">
        <v>576.63490999999999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0.99999999999999989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1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0.99999999999999989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8.9254945635443284E-4</v>
      </c>
      <c r="C137" s="268">
        <f t="shared" si="14"/>
        <v>9.464959054907245E-4</v>
      </c>
      <c r="D137" s="268">
        <f t="shared" si="14"/>
        <v>9.2361267476007733E-4</v>
      </c>
      <c r="E137" s="268">
        <f t="shared" si="14"/>
        <v>9.3801930292852385E-4</v>
      </c>
      <c r="F137" s="268">
        <f t="shared" si="14"/>
        <v>8.9705677962596689E-4</v>
      </c>
      <c r="G137" s="268">
        <f t="shared" si="14"/>
        <v>9.08691550294516E-4</v>
      </c>
      <c r="H137" s="268">
        <f t="shared" si="14"/>
        <v>8.2654526359705329E-4</v>
      </c>
      <c r="I137" s="268">
        <f t="shared" si="14"/>
        <v>7.9728961593177061E-4</v>
      </c>
      <c r="J137" s="268">
        <f t="shared" si="14"/>
        <v>7.517494410144742E-4</v>
      </c>
      <c r="K137" s="268">
        <f t="shared" si="14"/>
        <v>7.9290624336733368E-4</v>
      </c>
      <c r="L137" s="268">
        <f t="shared" si="14"/>
        <v>7.5441375439335811E-4</v>
      </c>
      <c r="M137" s="268">
        <f t="shared" si="14"/>
        <v>7.3120874880130103E-4</v>
      </c>
      <c r="N137" s="268">
        <f t="shared" si="14"/>
        <v>7.0198150320880065E-4</v>
      </c>
      <c r="O137" s="268">
        <f t="shared" si="14"/>
        <v>6.7180794946373773E-4</v>
      </c>
      <c r="P137" s="268">
        <f t="shared" si="14"/>
        <v>6.5173206827762338E-4</v>
      </c>
      <c r="Q137" s="268">
        <f t="shared" si="14"/>
        <v>6.0128255454935009E-4</v>
      </c>
      <c r="R137" s="268">
        <f t="shared" si="14"/>
        <v>6.0776068676108121E-4</v>
      </c>
      <c r="S137" s="268">
        <f t="shared" si="14"/>
        <v>5.9705641672628466E-4</v>
      </c>
      <c r="T137" s="268">
        <f t="shared" si="14"/>
        <v>5.8231119209463237E-4</v>
      </c>
      <c r="U137" s="268">
        <f t="shared" si="14"/>
        <v>5.9939828466576146E-4</v>
      </c>
      <c r="V137" s="268">
        <f t="shared" si="14"/>
        <v>5.5655240068547621E-4</v>
      </c>
      <c r="W137" s="268">
        <f t="shared" si="14"/>
        <v>6.1832235058884412E-4</v>
      </c>
      <c r="X137" s="268">
        <f t="shared" si="14"/>
        <v>5.281570776306245E-4</v>
      </c>
      <c r="Y137" s="268">
        <f t="shared" si="14"/>
        <v>5.7688690170636461E-4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0.14526641088781772</v>
      </c>
      <c r="C139" s="269">
        <f t="shared" si="16"/>
        <v>0.14059562706441234</v>
      </c>
      <c r="D139" s="269">
        <f t="shared" si="16"/>
        <v>0.13179024348856233</v>
      </c>
      <c r="E139" s="269">
        <f t="shared" si="16"/>
        <v>0.13671658381321347</v>
      </c>
      <c r="F139" s="269">
        <f t="shared" si="16"/>
        <v>0.13000969482340097</v>
      </c>
      <c r="G139" s="269">
        <f t="shared" si="16"/>
        <v>0.13729830812171792</v>
      </c>
      <c r="H139" s="269">
        <f t="shared" si="16"/>
        <v>0.12930419587389197</v>
      </c>
      <c r="I139" s="269">
        <f t="shared" si="16"/>
        <v>0.12993845687754108</v>
      </c>
      <c r="J139" s="269">
        <f t="shared" si="16"/>
        <v>0.12459255772744085</v>
      </c>
      <c r="K139" s="269">
        <f t="shared" si="16"/>
        <v>0.13744646127535196</v>
      </c>
      <c r="L139" s="269">
        <f t="shared" si="16"/>
        <v>0.13465194891261806</v>
      </c>
      <c r="M139" s="269">
        <f t="shared" si="16"/>
        <v>0.13168824441119623</v>
      </c>
      <c r="N139" s="269">
        <f t="shared" si="16"/>
        <v>0.12839793068054817</v>
      </c>
      <c r="O139" s="269">
        <f t="shared" si="16"/>
        <v>0.1259528237240769</v>
      </c>
      <c r="P139" s="269">
        <f t="shared" si="16"/>
        <v>0.1274661064542697</v>
      </c>
      <c r="Q139" s="269">
        <f t="shared" si="16"/>
        <v>0.12180351503130803</v>
      </c>
      <c r="R139" s="269">
        <f t="shared" si="16"/>
        <v>0.13010516080094089</v>
      </c>
      <c r="S139" s="269">
        <f t="shared" si="16"/>
        <v>0.13423827013383999</v>
      </c>
      <c r="T139" s="269">
        <f t="shared" si="16"/>
        <v>0.14043622981254497</v>
      </c>
      <c r="U139" s="269">
        <f t="shared" si="16"/>
        <v>0.14108558409722538</v>
      </c>
      <c r="V139" s="269">
        <f t="shared" si="16"/>
        <v>0.13622409537413063</v>
      </c>
      <c r="W139" s="269">
        <f t="shared" si="16"/>
        <v>0.13712636977209122</v>
      </c>
      <c r="X139" s="269">
        <f t="shared" si="16"/>
        <v>0.13151050310445006</v>
      </c>
      <c r="Y139" s="269">
        <f t="shared" si="16"/>
        <v>0.13634373136061537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0.22653729063700001</v>
      </c>
      <c r="C140" s="269">
        <f t="shared" si="17"/>
        <v>0.21925338580285023</v>
      </c>
      <c r="D140" s="269">
        <f t="shared" si="17"/>
        <v>0.20552173423865583</v>
      </c>
      <c r="E140" s="269">
        <f t="shared" si="17"/>
        <v>0.21320416944911955</v>
      </c>
      <c r="F140" s="269">
        <f t="shared" si="17"/>
        <v>0.20274503818078679</v>
      </c>
      <c r="G140" s="269">
        <f t="shared" si="17"/>
        <v>0.21411134577392091</v>
      </c>
      <c r="H140" s="269">
        <f t="shared" si="17"/>
        <v>0.20164484014056377</v>
      </c>
      <c r="I140" s="269">
        <f t="shared" si="17"/>
        <v>0.20263394538826171</v>
      </c>
      <c r="J140" s="269">
        <f t="shared" si="17"/>
        <v>0.19429722458624787</v>
      </c>
      <c r="K140" s="269">
        <f t="shared" si="17"/>
        <v>0.21434238482705403</v>
      </c>
      <c r="L140" s="269">
        <f t="shared" si="17"/>
        <v>0.20998445200943786</v>
      </c>
      <c r="M140" s="269">
        <f t="shared" si="17"/>
        <v>0.20536267066371949</v>
      </c>
      <c r="N140" s="269">
        <f t="shared" si="17"/>
        <v>0.20023155498920653</v>
      </c>
      <c r="O140" s="269">
        <f t="shared" si="17"/>
        <v>0.19641850624757795</v>
      </c>
      <c r="P140" s="269">
        <f t="shared" si="17"/>
        <v>0.19877841152485767</v>
      </c>
      <c r="Q140" s="269">
        <f t="shared" si="17"/>
        <v>0.18994782149993658</v>
      </c>
      <c r="R140" s="269">
        <f t="shared" si="17"/>
        <v>0.20289391364186363</v>
      </c>
      <c r="S140" s="269">
        <f t="shared" si="17"/>
        <v>0.20933933612087391</v>
      </c>
      <c r="T140" s="269">
        <f t="shared" si="17"/>
        <v>0.21900481201795161</v>
      </c>
      <c r="U140" s="269">
        <f t="shared" si="17"/>
        <v>0.22001745464755873</v>
      </c>
      <c r="V140" s="269">
        <f t="shared" si="17"/>
        <v>0.21243615297526294</v>
      </c>
      <c r="W140" s="269">
        <f t="shared" si="17"/>
        <v>0.21384321463718406</v>
      </c>
      <c r="X140" s="269">
        <f t="shared" si="17"/>
        <v>0.20508549004213966</v>
      </c>
      <c r="Y140" s="269">
        <f t="shared" si="17"/>
        <v>0.21262272062070345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4.7383843211922143E-3</v>
      </c>
      <c r="C141" s="269">
        <f t="shared" si="18"/>
        <v>5.1598452786797292E-3</v>
      </c>
      <c r="D141" s="269">
        <f t="shared" si="18"/>
        <v>4.8852430067975834E-3</v>
      </c>
      <c r="E141" s="269">
        <f t="shared" si="18"/>
        <v>4.9254607946146965E-3</v>
      </c>
      <c r="F141" s="269">
        <f t="shared" si="18"/>
        <v>5.9458682763893914E-3</v>
      </c>
      <c r="G141" s="269">
        <f t="shared" si="18"/>
        <v>6.0863539606587011E-3</v>
      </c>
      <c r="H141" s="269">
        <f t="shared" si="18"/>
        <v>5.7937779385584739E-3</v>
      </c>
      <c r="I141" s="269">
        <f t="shared" si="18"/>
        <v>5.7528818157657384E-3</v>
      </c>
      <c r="J141" s="269">
        <f t="shared" si="18"/>
        <v>5.6754498074228481E-3</v>
      </c>
      <c r="K141" s="269">
        <f t="shared" si="18"/>
        <v>5.9893026110702319E-3</v>
      </c>
      <c r="L141" s="269">
        <f t="shared" si="18"/>
        <v>5.8441885281634636E-3</v>
      </c>
      <c r="M141" s="269">
        <f t="shared" si="18"/>
        <v>5.8694524203338179E-3</v>
      </c>
      <c r="N141" s="269">
        <f t="shared" si="18"/>
        <v>5.6484461264428949E-3</v>
      </c>
      <c r="O141" s="269">
        <f t="shared" si="18"/>
        <v>5.6404900932756751E-3</v>
      </c>
      <c r="P141" s="269">
        <f t="shared" si="18"/>
        <v>6.0503410926996109E-3</v>
      </c>
      <c r="Q141" s="269">
        <f t="shared" si="18"/>
        <v>5.6099289947534039E-3</v>
      </c>
      <c r="R141" s="269">
        <f t="shared" si="18"/>
        <v>6.0177043443143388E-3</v>
      </c>
      <c r="S141" s="269">
        <f t="shared" si="18"/>
        <v>6.0801186737315435E-3</v>
      </c>
      <c r="T141" s="269">
        <f t="shared" si="18"/>
        <v>5.9012590442976314E-3</v>
      </c>
      <c r="U141" s="269">
        <f t="shared" si="18"/>
        <v>5.8813898515853438E-3</v>
      </c>
      <c r="V141" s="269">
        <f t="shared" si="18"/>
        <v>5.8053754790132481E-3</v>
      </c>
      <c r="W141" s="269">
        <f t="shared" si="18"/>
        <v>6.0414019435379059E-3</v>
      </c>
      <c r="X141" s="269">
        <f t="shared" si="18"/>
        <v>5.4488061628626622E-3</v>
      </c>
      <c r="Y141" s="269">
        <f t="shared" si="18"/>
        <v>5.5105576222051903E-3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4.7383843211922143E-3</v>
      </c>
      <c r="C143" s="327">
        <f t="shared" si="20"/>
        <v>5.1598452786797292E-3</v>
      </c>
      <c r="D143" s="327">
        <f t="shared" si="20"/>
        <v>4.8852430067975834E-3</v>
      </c>
      <c r="E143" s="327">
        <f t="shared" si="20"/>
        <v>4.9254607946146965E-3</v>
      </c>
      <c r="F143" s="327">
        <f t="shared" si="20"/>
        <v>5.9458682763893914E-3</v>
      </c>
      <c r="G143" s="327">
        <f t="shared" si="20"/>
        <v>6.0863539606587011E-3</v>
      </c>
      <c r="H143" s="327">
        <f t="shared" si="20"/>
        <v>5.7937779385584739E-3</v>
      </c>
      <c r="I143" s="327">
        <f t="shared" si="20"/>
        <v>5.7528818157657384E-3</v>
      </c>
      <c r="J143" s="327">
        <f t="shared" si="20"/>
        <v>5.6754498074228481E-3</v>
      </c>
      <c r="K143" s="327">
        <f t="shared" si="20"/>
        <v>5.9893026110702319E-3</v>
      </c>
      <c r="L143" s="327">
        <f t="shared" si="20"/>
        <v>5.8441885281634636E-3</v>
      </c>
      <c r="M143" s="327">
        <f t="shared" si="20"/>
        <v>5.8694524203338179E-3</v>
      </c>
      <c r="N143" s="327">
        <f t="shared" si="20"/>
        <v>5.6484461264428949E-3</v>
      </c>
      <c r="O143" s="327">
        <f t="shared" si="20"/>
        <v>5.6404900932756751E-3</v>
      </c>
      <c r="P143" s="327">
        <f t="shared" si="20"/>
        <v>6.0503410926996109E-3</v>
      </c>
      <c r="Q143" s="327">
        <f t="shared" si="20"/>
        <v>5.6099289947534039E-3</v>
      </c>
      <c r="R143" s="327">
        <f t="shared" si="20"/>
        <v>6.0177043443143388E-3</v>
      </c>
      <c r="S143" s="327">
        <f t="shared" si="20"/>
        <v>6.0801186737315435E-3</v>
      </c>
      <c r="T143" s="327">
        <f t="shared" si="20"/>
        <v>5.9012590442976314E-3</v>
      </c>
      <c r="U143" s="327">
        <f t="shared" si="20"/>
        <v>5.8813898515853438E-3</v>
      </c>
      <c r="V143" s="327">
        <f t="shared" si="20"/>
        <v>5.8053754790132481E-3</v>
      </c>
      <c r="W143" s="327">
        <f t="shared" si="20"/>
        <v>6.0414019435379059E-3</v>
      </c>
      <c r="X143" s="327">
        <f t="shared" si="20"/>
        <v>5.4488061628626622E-3</v>
      </c>
      <c r="Y143" s="327">
        <f t="shared" si="20"/>
        <v>5.5105576222051903E-3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0.62256536469763568</v>
      </c>
      <c r="C144" s="310">
        <f t="shared" si="21"/>
        <v>0.63404464594856702</v>
      </c>
      <c r="D144" s="310">
        <f t="shared" si="21"/>
        <v>0.65687916659122425</v>
      </c>
      <c r="E144" s="310">
        <f t="shared" si="21"/>
        <v>0.6442157666401237</v>
      </c>
      <c r="F144" s="310">
        <f t="shared" si="21"/>
        <v>0.66040234193979697</v>
      </c>
      <c r="G144" s="310">
        <f t="shared" si="21"/>
        <v>0.64159530059340797</v>
      </c>
      <c r="H144" s="310">
        <f t="shared" si="21"/>
        <v>0.66243064078338865</v>
      </c>
      <c r="I144" s="310">
        <f t="shared" si="21"/>
        <v>0.66087742630249979</v>
      </c>
      <c r="J144" s="310">
        <f t="shared" si="21"/>
        <v>0.67468301843787404</v>
      </c>
      <c r="K144" s="310">
        <f t="shared" si="21"/>
        <v>0.6414289450431564</v>
      </c>
      <c r="L144" s="310">
        <f t="shared" si="21"/>
        <v>0.64876499679538724</v>
      </c>
      <c r="M144" s="310">
        <f t="shared" si="21"/>
        <v>0.65634842375594915</v>
      </c>
      <c r="N144" s="310">
        <f t="shared" si="21"/>
        <v>0.66502008670059365</v>
      </c>
      <c r="O144" s="310">
        <f t="shared" si="21"/>
        <v>0.67131637198560579</v>
      </c>
      <c r="P144" s="310">
        <f t="shared" si="21"/>
        <v>0.66705340885989539</v>
      </c>
      <c r="Q144" s="310">
        <f t="shared" si="21"/>
        <v>0.68203745191945264</v>
      </c>
      <c r="R144" s="310">
        <f t="shared" si="21"/>
        <v>0.66037546052612006</v>
      </c>
      <c r="S144" s="310">
        <f t="shared" si="21"/>
        <v>0.64974521865482826</v>
      </c>
      <c r="T144" s="310">
        <f t="shared" si="21"/>
        <v>0.63407538793311113</v>
      </c>
      <c r="U144" s="310">
        <f t="shared" si="21"/>
        <v>0.63241617311896481</v>
      </c>
      <c r="V144" s="310">
        <f t="shared" si="21"/>
        <v>0.64497782377090762</v>
      </c>
      <c r="W144" s="310">
        <f t="shared" si="21"/>
        <v>0.64237069129659796</v>
      </c>
      <c r="X144" s="310">
        <f t="shared" si="21"/>
        <v>0.65742704361291704</v>
      </c>
      <c r="Y144" s="310">
        <f t="shared" si="21"/>
        <v>0.64494610349476955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</v>
      </c>
      <c r="D146" s="232">
        <f t="shared" si="22"/>
        <v>1</v>
      </c>
      <c r="E146" s="232">
        <f t="shared" si="22"/>
        <v>1</v>
      </c>
      <c r="F146" s="232">
        <f t="shared" si="22"/>
        <v>1</v>
      </c>
      <c r="G146" s="232">
        <f t="shared" si="22"/>
        <v>0.99999999999999989</v>
      </c>
      <c r="H146" s="232">
        <f t="shared" si="22"/>
        <v>0.99999999999999989</v>
      </c>
      <c r="I146" s="232">
        <f t="shared" si="22"/>
        <v>1</v>
      </c>
      <c r="J146" s="232">
        <f t="shared" si="22"/>
        <v>1</v>
      </c>
      <c r="K146" s="232">
        <f t="shared" si="22"/>
        <v>1</v>
      </c>
      <c r="L146" s="232">
        <f t="shared" si="22"/>
        <v>1</v>
      </c>
      <c r="M146" s="232">
        <f t="shared" si="22"/>
        <v>1</v>
      </c>
      <c r="N146" s="232">
        <f t="shared" si="22"/>
        <v>1</v>
      </c>
      <c r="O146" s="232">
        <f t="shared" si="22"/>
        <v>1</v>
      </c>
      <c r="P146" s="232">
        <f t="shared" si="22"/>
        <v>1</v>
      </c>
      <c r="Q146" s="232">
        <f t="shared" si="22"/>
        <v>1</v>
      </c>
      <c r="R146" s="232">
        <f t="shared" si="22"/>
        <v>1</v>
      </c>
      <c r="S146" s="232">
        <f t="shared" si="22"/>
        <v>1</v>
      </c>
      <c r="T146" s="232">
        <f t="shared" si="22"/>
        <v>1</v>
      </c>
      <c r="U146" s="232">
        <f t="shared" si="22"/>
        <v>1</v>
      </c>
      <c r="V146" s="232">
        <f t="shared" si="22"/>
        <v>1</v>
      </c>
      <c r="W146" s="232">
        <f t="shared" si="22"/>
        <v>1</v>
      </c>
      <c r="X146" s="232">
        <f t="shared" si="22"/>
        <v>1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3.1206738347819211E-3</v>
      </c>
      <c r="C151" s="268">
        <f t="shared" si="27"/>
        <v>3.3728627390795553E-3</v>
      </c>
      <c r="D151" s="268">
        <f t="shared" si="27"/>
        <v>3.4668494879121418E-3</v>
      </c>
      <c r="E151" s="268">
        <f t="shared" si="27"/>
        <v>3.4527311011638465E-3</v>
      </c>
      <c r="F151" s="268">
        <f t="shared" si="27"/>
        <v>3.4948535037959139E-3</v>
      </c>
      <c r="G151" s="268">
        <f t="shared" si="27"/>
        <v>3.4436421622914206E-3</v>
      </c>
      <c r="H151" s="268">
        <f t="shared" si="27"/>
        <v>3.2732451137755768E-3</v>
      </c>
      <c r="I151" s="268">
        <f t="shared" si="27"/>
        <v>3.3372088788350962E-3</v>
      </c>
      <c r="J151" s="268">
        <f t="shared" si="27"/>
        <v>3.0853768886199662E-3</v>
      </c>
      <c r="K151" s="268">
        <f t="shared" si="27"/>
        <v>2.9433800471861077E-3</v>
      </c>
      <c r="L151" s="268">
        <f t="shared" si="27"/>
        <v>2.9157954670905616E-3</v>
      </c>
      <c r="M151" s="268">
        <f t="shared" si="27"/>
        <v>2.8481006060206552E-3</v>
      </c>
      <c r="N151" s="268">
        <f t="shared" si="27"/>
        <v>2.8650913447497853E-3</v>
      </c>
      <c r="O151" s="268">
        <f t="shared" si="27"/>
        <v>2.8267062091765047E-3</v>
      </c>
      <c r="P151" s="268">
        <f t="shared" si="27"/>
        <v>2.6929379132207693E-3</v>
      </c>
      <c r="Q151" s="268">
        <f t="shared" si="27"/>
        <v>2.6536965420403207E-3</v>
      </c>
      <c r="R151" s="268">
        <f t="shared" si="27"/>
        <v>2.5858471106778411E-3</v>
      </c>
      <c r="S151" s="268">
        <f t="shared" si="27"/>
        <v>2.4775396687259834E-3</v>
      </c>
      <c r="T151" s="268">
        <f t="shared" si="27"/>
        <v>2.2730333819003575E-3</v>
      </c>
      <c r="U151" s="268">
        <f t="shared" si="27"/>
        <v>2.2813078875608623E-3</v>
      </c>
      <c r="V151" s="268">
        <f t="shared" si="27"/>
        <v>2.158612218923731E-3</v>
      </c>
      <c r="W151" s="268">
        <f t="shared" si="27"/>
        <v>2.2738677470204639E-3</v>
      </c>
      <c r="X151" s="268">
        <f t="shared" si="27"/>
        <v>1.9781740444372365E-3</v>
      </c>
      <c r="Y151" s="268">
        <f t="shared" si="27"/>
        <v>2.1692303890901345E-3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0.10525457006379409</v>
      </c>
      <c r="C153" s="269">
        <f t="shared" si="29"/>
        <v>0.10551207338932726</v>
      </c>
      <c r="D153" s="269">
        <f t="shared" si="29"/>
        <v>0.10428879371897865</v>
      </c>
      <c r="E153" s="269">
        <f t="shared" si="29"/>
        <v>0.10154189059436741</v>
      </c>
      <c r="F153" s="269">
        <f t="shared" si="29"/>
        <v>0.10644187393936272</v>
      </c>
      <c r="G153" s="269">
        <f t="shared" si="29"/>
        <v>0.10436039251381145</v>
      </c>
      <c r="H153" s="269">
        <f t="shared" si="29"/>
        <v>0.10114981369676194</v>
      </c>
      <c r="I153" s="269">
        <f t="shared" si="29"/>
        <v>0.10916652938227156</v>
      </c>
      <c r="J153" s="269">
        <f t="shared" si="29"/>
        <v>0.1017909047615992</v>
      </c>
      <c r="K153" s="269">
        <f t="shared" si="29"/>
        <v>9.4520650898617831E-2</v>
      </c>
      <c r="L153" s="269">
        <f t="shared" si="29"/>
        <v>9.4411859773964296E-2</v>
      </c>
      <c r="M153" s="269">
        <f t="shared" si="29"/>
        <v>9.5859325004606227E-2</v>
      </c>
      <c r="N153" s="269">
        <f t="shared" si="29"/>
        <v>9.4912420564776931E-2</v>
      </c>
      <c r="O153" s="269">
        <f t="shared" si="29"/>
        <v>9.3996291201774065E-2</v>
      </c>
      <c r="P153" s="269">
        <f t="shared" si="29"/>
        <v>9.2399469498767747E-2</v>
      </c>
      <c r="Q153" s="269">
        <f t="shared" si="29"/>
        <v>9.3214197468117974E-2</v>
      </c>
      <c r="R153" s="269">
        <f t="shared" si="29"/>
        <v>9.1092496450790844E-2</v>
      </c>
      <c r="S153" s="269">
        <f t="shared" si="29"/>
        <v>8.9906356984533295E-2</v>
      </c>
      <c r="T153" s="269">
        <f t="shared" si="29"/>
        <v>8.4832585517863157E-2</v>
      </c>
      <c r="U153" s="269">
        <f t="shared" si="29"/>
        <v>8.0394758921212853E-2</v>
      </c>
      <c r="V153" s="269">
        <f t="shared" si="29"/>
        <v>7.8187403266044564E-2</v>
      </c>
      <c r="W153" s="269">
        <f t="shared" si="29"/>
        <v>7.8647871784271947E-2</v>
      </c>
      <c r="X153" s="269">
        <f t="shared" si="29"/>
        <v>7.1933447238690468E-2</v>
      </c>
      <c r="Y153" s="269">
        <f t="shared" si="29"/>
        <v>7.185559100470898E-2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9.2691571043752516E-2</v>
      </c>
      <c r="C154" s="318">
        <f t="shared" si="30"/>
        <v>9.1568837949213194E-2</v>
      </c>
      <c r="D154" s="318">
        <f t="shared" si="30"/>
        <v>9.0383562065285E-2</v>
      </c>
      <c r="E154" s="318">
        <f t="shared" si="30"/>
        <v>8.7793723520143488E-2</v>
      </c>
      <c r="F154" s="318">
        <f t="shared" si="30"/>
        <v>8.8875938582119687E-2</v>
      </c>
      <c r="G154" s="318">
        <f t="shared" si="30"/>
        <v>8.6869753118101592E-2</v>
      </c>
      <c r="H154" s="318">
        <f t="shared" si="30"/>
        <v>8.3750958011501814E-2</v>
      </c>
      <c r="I154" s="318">
        <f t="shared" si="30"/>
        <v>9.0906574999284409E-2</v>
      </c>
      <c r="J154" s="318">
        <f t="shared" si="30"/>
        <v>8.41271775586791E-2</v>
      </c>
      <c r="K154" s="318">
        <f t="shared" si="30"/>
        <v>7.7661033533050858E-2</v>
      </c>
      <c r="L154" s="318">
        <f t="shared" si="30"/>
        <v>7.7283387479204421E-2</v>
      </c>
      <c r="M154" s="318">
        <f t="shared" si="30"/>
        <v>7.8522942239427046E-2</v>
      </c>
      <c r="N154" s="318">
        <f t="shared" si="30"/>
        <v>7.7430515874405303E-2</v>
      </c>
      <c r="O154" s="318">
        <f t="shared" si="30"/>
        <v>7.5999323858231244E-2</v>
      </c>
      <c r="P154" s="318">
        <f t="shared" si="30"/>
        <v>7.3441838646045754E-2</v>
      </c>
      <c r="Q154" s="318">
        <f t="shared" si="30"/>
        <v>7.4439325985860005E-2</v>
      </c>
      <c r="R154" s="318">
        <f t="shared" si="30"/>
        <v>7.1677020585659876E-2</v>
      </c>
      <c r="S154" s="318">
        <f t="shared" si="30"/>
        <v>7.0774185882566842E-2</v>
      </c>
      <c r="T154" s="318">
        <f t="shared" si="30"/>
        <v>6.7364620682993551E-2</v>
      </c>
      <c r="U154" s="318">
        <f t="shared" si="30"/>
        <v>6.3420323920284044E-2</v>
      </c>
      <c r="V154" s="318">
        <f t="shared" si="30"/>
        <v>6.1112988053132526E-2</v>
      </c>
      <c r="W154" s="318">
        <f t="shared" si="30"/>
        <v>6.1800392124243694E-2</v>
      </c>
      <c r="X154" s="318">
        <f t="shared" si="30"/>
        <v>5.6457768443501331E-2</v>
      </c>
      <c r="Y154" s="318">
        <f t="shared" si="30"/>
        <v>5.6142649163468325E-2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1.2562999020041581E-2</v>
      </c>
      <c r="C155" s="318">
        <f t="shared" si="31"/>
        <v>1.3943235440114067E-2</v>
      </c>
      <c r="D155" s="318">
        <f t="shared" si="31"/>
        <v>1.3905231653693636E-2</v>
      </c>
      <c r="E155" s="318">
        <f t="shared" si="31"/>
        <v>1.3748167074223929E-2</v>
      </c>
      <c r="F155" s="318">
        <f t="shared" si="31"/>
        <v>1.7565935357243025E-2</v>
      </c>
      <c r="G155" s="318">
        <f t="shared" si="31"/>
        <v>1.7490639395709849E-2</v>
      </c>
      <c r="H155" s="318">
        <f t="shared" si="31"/>
        <v>1.7398855685260131E-2</v>
      </c>
      <c r="I155" s="318">
        <f t="shared" si="31"/>
        <v>1.825995438298713E-2</v>
      </c>
      <c r="J155" s="318">
        <f t="shared" si="31"/>
        <v>1.7663727202920091E-2</v>
      </c>
      <c r="K155" s="318">
        <f t="shared" si="31"/>
        <v>1.6859617365566973E-2</v>
      </c>
      <c r="L155" s="318">
        <f t="shared" si="31"/>
        <v>1.7128472294759882E-2</v>
      </c>
      <c r="M155" s="318">
        <f t="shared" si="31"/>
        <v>1.7336382765179181E-2</v>
      </c>
      <c r="N155" s="318">
        <f t="shared" si="31"/>
        <v>1.7481904690371627E-2</v>
      </c>
      <c r="O155" s="318">
        <f t="shared" si="31"/>
        <v>1.7996967343542836E-2</v>
      </c>
      <c r="P155" s="318">
        <f t="shared" si="31"/>
        <v>1.8957630852721993E-2</v>
      </c>
      <c r="Q155" s="318">
        <f t="shared" si="31"/>
        <v>1.8774871482257968E-2</v>
      </c>
      <c r="R155" s="318">
        <f t="shared" si="31"/>
        <v>1.9415475865130968E-2</v>
      </c>
      <c r="S155" s="318">
        <f t="shared" si="31"/>
        <v>1.9132171101966466E-2</v>
      </c>
      <c r="T155" s="318">
        <f t="shared" si="31"/>
        <v>1.7467964834869613E-2</v>
      </c>
      <c r="U155" s="318">
        <f t="shared" si="31"/>
        <v>1.6974435000928805E-2</v>
      </c>
      <c r="V155" s="318">
        <f t="shared" si="31"/>
        <v>1.7074415212912031E-2</v>
      </c>
      <c r="W155" s="318">
        <f t="shared" si="31"/>
        <v>1.6847479660028242E-2</v>
      </c>
      <c r="X155" s="318">
        <f t="shared" si="31"/>
        <v>1.5475678795189138E-2</v>
      </c>
      <c r="Y155" s="318">
        <f t="shared" si="31"/>
        <v>1.5712941841240648E-2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0.44417811385065281</v>
      </c>
      <c r="C157" s="269">
        <f t="shared" si="33"/>
        <v>0.43815482686604434</v>
      </c>
      <c r="D157" s="269">
        <f t="shared" si="33"/>
        <v>0.43261763897893751</v>
      </c>
      <c r="E157" s="269">
        <f t="shared" si="33"/>
        <v>0.44009662539977107</v>
      </c>
      <c r="F157" s="269">
        <f t="shared" si="33"/>
        <v>0.44295605346680689</v>
      </c>
      <c r="G157" s="269">
        <f t="shared" si="33"/>
        <v>0.45503266248290436</v>
      </c>
      <c r="H157" s="269">
        <f t="shared" si="33"/>
        <v>0.44781678090565735</v>
      </c>
      <c r="I157" s="269">
        <f t="shared" si="33"/>
        <v>0.47564271202095909</v>
      </c>
      <c r="J157" s="269">
        <f t="shared" si="33"/>
        <v>0.44720131189296242</v>
      </c>
      <c r="K157" s="269">
        <f t="shared" si="33"/>
        <v>0.44620447975007155</v>
      </c>
      <c r="L157" s="269">
        <f t="shared" si="33"/>
        <v>0.45513052238889806</v>
      </c>
      <c r="M157" s="269">
        <f t="shared" si="33"/>
        <v>0.44857680608393713</v>
      </c>
      <c r="N157" s="269">
        <f t="shared" si="33"/>
        <v>0.45829665511942991</v>
      </c>
      <c r="O157" s="269">
        <f t="shared" si="33"/>
        <v>0.46346751781925061</v>
      </c>
      <c r="P157" s="269">
        <f t="shared" si="33"/>
        <v>0.46060413161054936</v>
      </c>
      <c r="Q157" s="269">
        <f t="shared" si="33"/>
        <v>0.47011957588684727</v>
      </c>
      <c r="R157" s="269">
        <f t="shared" si="33"/>
        <v>0.48410617505588149</v>
      </c>
      <c r="S157" s="269">
        <f t="shared" si="33"/>
        <v>0.48714410659897861</v>
      </c>
      <c r="T157" s="269">
        <f t="shared" si="33"/>
        <v>0.4794084642265739</v>
      </c>
      <c r="U157" s="269">
        <f t="shared" si="33"/>
        <v>0.46959872167793382</v>
      </c>
      <c r="V157" s="269">
        <f t="shared" si="33"/>
        <v>0.4620599879670948</v>
      </c>
      <c r="W157" s="269">
        <f t="shared" si="33"/>
        <v>0.44100863631419729</v>
      </c>
      <c r="X157" s="269">
        <f t="shared" si="33"/>
        <v>0.43076230646065927</v>
      </c>
      <c r="Y157" s="269">
        <f t="shared" si="33"/>
        <v>0.44835914890178657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0.44417811385065281</v>
      </c>
      <c r="C158" s="318">
        <f t="shared" si="34"/>
        <v>0.43815482686604434</v>
      </c>
      <c r="D158" s="318">
        <f t="shared" si="34"/>
        <v>0.43261763897893751</v>
      </c>
      <c r="E158" s="318">
        <f t="shared" si="34"/>
        <v>0.44009662539977107</v>
      </c>
      <c r="F158" s="318">
        <f t="shared" si="34"/>
        <v>0.44295605346680689</v>
      </c>
      <c r="G158" s="318">
        <f t="shared" si="34"/>
        <v>0.45503266248290436</v>
      </c>
      <c r="H158" s="318">
        <f t="shared" si="34"/>
        <v>0.44781678090565735</v>
      </c>
      <c r="I158" s="318">
        <f t="shared" si="34"/>
        <v>0.47564271202095909</v>
      </c>
      <c r="J158" s="318">
        <f t="shared" si="34"/>
        <v>0.44720131189296242</v>
      </c>
      <c r="K158" s="318">
        <f t="shared" si="34"/>
        <v>0.44620447975007155</v>
      </c>
      <c r="L158" s="318">
        <f t="shared" si="34"/>
        <v>0.45513052238889806</v>
      </c>
      <c r="M158" s="318">
        <f t="shared" si="34"/>
        <v>0.44857680608393713</v>
      </c>
      <c r="N158" s="318">
        <f t="shared" si="34"/>
        <v>0.45829665511942991</v>
      </c>
      <c r="O158" s="318">
        <f t="shared" si="34"/>
        <v>0.46346751781925061</v>
      </c>
      <c r="P158" s="318">
        <f t="shared" si="34"/>
        <v>0.46060413161054936</v>
      </c>
      <c r="Q158" s="318">
        <f t="shared" si="34"/>
        <v>0.47011957588684727</v>
      </c>
      <c r="R158" s="318">
        <f t="shared" si="34"/>
        <v>0.48410617505588149</v>
      </c>
      <c r="S158" s="318">
        <f t="shared" si="34"/>
        <v>0.48714410659897861</v>
      </c>
      <c r="T158" s="318">
        <f t="shared" si="34"/>
        <v>0.4794084642265739</v>
      </c>
      <c r="U158" s="318">
        <f t="shared" si="34"/>
        <v>0.46959872167793382</v>
      </c>
      <c r="V158" s="318">
        <f t="shared" si="34"/>
        <v>0.4620599879670948</v>
      </c>
      <c r="W158" s="318">
        <f t="shared" si="34"/>
        <v>0.44100863631419729</v>
      </c>
      <c r="X158" s="318">
        <f t="shared" si="34"/>
        <v>0.43076230646065927</v>
      </c>
      <c r="Y158" s="318">
        <f t="shared" si="34"/>
        <v>0.44835914890178657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4.9383813225195965E-2</v>
      </c>
      <c r="C160" s="269">
        <f t="shared" si="36"/>
        <v>4.878564835628562E-2</v>
      </c>
      <c r="D160" s="269">
        <f t="shared" si="36"/>
        <v>4.8154162211287495E-2</v>
      </c>
      <c r="E160" s="269">
        <f t="shared" si="36"/>
        <v>4.6774359263117515E-2</v>
      </c>
      <c r="F160" s="269">
        <f t="shared" si="36"/>
        <v>4.7350937110362104E-2</v>
      </c>
      <c r="G160" s="269">
        <f t="shared" si="36"/>
        <v>4.6282090319499002E-2</v>
      </c>
      <c r="H160" s="269">
        <f t="shared" si="36"/>
        <v>4.4620472188555055E-2</v>
      </c>
      <c r="I160" s="269">
        <f t="shared" si="36"/>
        <v>4.8432810774000919E-2</v>
      </c>
      <c r="J160" s="269">
        <f t="shared" si="36"/>
        <v>4.4820912807267882E-2</v>
      </c>
      <c r="K160" s="269">
        <f t="shared" si="36"/>
        <v>4.1375908636412738E-2</v>
      </c>
      <c r="L160" s="269">
        <f t="shared" si="36"/>
        <v>4.1174708009663365E-2</v>
      </c>
      <c r="M160" s="269">
        <f t="shared" si="36"/>
        <v>4.183511261897075E-2</v>
      </c>
      <c r="N160" s="269">
        <f t="shared" si="36"/>
        <v>4.1253094437975098E-2</v>
      </c>
      <c r="O160" s="269">
        <f t="shared" si="36"/>
        <v>4.0490590162556468E-2</v>
      </c>
      <c r="P160" s="269">
        <f t="shared" si="36"/>
        <v>3.9128024282805075E-2</v>
      </c>
      <c r="Q160" s="269">
        <f t="shared" si="36"/>
        <v>3.9659461261693195E-2</v>
      </c>
      <c r="R160" s="269">
        <f t="shared" si="36"/>
        <v>3.818777217045919E-2</v>
      </c>
      <c r="S160" s="269">
        <f t="shared" si="36"/>
        <v>3.7706763812862941E-2</v>
      </c>
      <c r="T160" s="269">
        <f t="shared" si="36"/>
        <v>3.5890230452829817E-2</v>
      </c>
      <c r="U160" s="269">
        <f t="shared" si="36"/>
        <v>3.3788805129674519E-2</v>
      </c>
      <c r="V160" s="269">
        <f t="shared" si="36"/>
        <v>3.2559512733093779E-2</v>
      </c>
      <c r="W160" s="269">
        <f t="shared" si="36"/>
        <v>3.2925744892887146E-2</v>
      </c>
      <c r="X160" s="269">
        <f t="shared" si="36"/>
        <v>3.0079325018767717E-2</v>
      </c>
      <c r="Y160" s="269">
        <f t="shared" si="36"/>
        <v>2.991143713539739E-2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4.9383813225195965E-2</v>
      </c>
      <c r="C161" s="318">
        <f t="shared" si="37"/>
        <v>4.878564835628562E-2</v>
      </c>
      <c r="D161" s="318">
        <f t="shared" si="37"/>
        <v>4.8154162211287495E-2</v>
      </c>
      <c r="E161" s="318">
        <f t="shared" si="37"/>
        <v>4.6774359263117515E-2</v>
      </c>
      <c r="F161" s="318">
        <f t="shared" si="37"/>
        <v>4.7350937110362104E-2</v>
      </c>
      <c r="G161" s="318">
        <f t="shared" si="37"/>
        <v>4.6282090319499002E-2</v>
      </c>
      <c r="H161" s="318">
        <f t="shared" si="37"/>
        <v>4.4620472188555055E-2</v>
      </c>
      <c r="I161" s="318">
        <f t="shared" si="37"/>
        <v>4.8432810774000919E-2</v>
      </c>
      <c r="J161" s="318">
        <f t="shared" si="37"/>
        <v>4.4820912807267882E-2</v>
      </c>
      <c r="K161" s="318">
        <f t="shared" si="37"/>
        <v>4.1375908636412738E-2</v>
      </c>
      <c r="L161" s="318">
        <f t="shared" si="37"/>
        <v>4.1174708009663365E-2</v>
      </c>
      <c r="M161" s="318">
        <f t="shared" si="37"/>
        <v>4.183511261897075E-2</v>
      </c>
      <c r="N161" s="318">
        <f t="shared" si="37"/>
        <v>4.1253094437975098E-2</v>
      </c>
      <c r="O161" s="318">
        <f t="shared" si="37"/>
        <v>4.0490590162556468E-2</v>
      </c>
      <c r="P161" s="318">
        <f t="shared" si="37"/>
        <v>3.9128024282805075E-2</v>
      </c>
      <c r="Q161" s="318">
        <f t="shared" si="37"/>
        <v>3.9659461261693195E-2</v>
      </c>
      <c r="R161" s="318">
        <f t="shared" si="37"/>
        <v>3.818777217045919E-2</v>
      </c>
      <c r="S161" s="318">
        <f t="shared" si="37"/>
        <v>3.7706763812862941E-2</v>
      </c>
      <c r="T161" s="318">
        <f t="shared" si="37"/>
        <v>3.5890230452829817E-2</v>
      </c>
      <c r="U161" s="318">
        <f t="shared" si="37"/>
        <v>3.3788805129674519E-2</v>
      </c>
      <c r="V161" s="318">
        <f t="shared" si="37"/>
        <v>3.2559512733093779E-2</v>
      </c>
      <c r="W161" s="318">
        <f t="shared" si="37"/>
        <v>3.2925744892887146E-2</v>
      </c>
      <c r="X161" s="318">
        <f t="shared" si="37"/>
        <v>3.0079325018767717E-2</v>
      </c>
      <c r="Y161" s="318">
        <f t="shared" si="37"/>
        <v>2.991143713539739E-2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0.39806282902557516</v>
      </c>
      <c r="C163" s="310">
        <f t="shared" si="39"/>
        <v>0.40417458864926331</v>
      </c>
      <c r="D163" s="310">
        <f t="shared" si="39"/>
        <v>0.4114725556028842</v>
      </c>
      <c r="E163" s="310">
        <f t="shared" si="39"/>
        <v>0.40813439364158016</v>
      </c>
      <c r="F163" s="310">
        <f t="shared" si="39"/>
        <v>0.3997562819796725</v>
      </c>
      <c r="G163" s="310">
        <f t="shared" si="39"/>
        <v>0.39088121252149366</v>
      </c>
      <c r="H163" s="310">
        <f t="shared" si="39"/>
        <v>0.40313968809525003</v>
      </c>
      <c r="I163" s="310">
        <f t="shared" si="39"/>
        <v>0.36342073894393334</v>
      </c>
      <c r="J163" s="310">
        <f t="shared" si="39"/>
        <v>0.40310149364955056</v>
      </c>
      <c r="K163" s="310">
        <f t="shared" si="39"/>
        <v>0.41495558066771171</v>
      </c>
      <c r="L163" s="310">
        <f t="shared" si="39"/>
        <v>0.40636711436038375</v>
      </c>
      <c r="M163" s="310">
        <f t="shared" si="39"/>
        <v>0.41088065568646531</v>
      </c>
      <c r="N163" s="310">
        <f t="shared" si="39"/>
        <v>0.40267273853306829</v>
      </c>
      <c r="O163" s="310">
        <f t="shared" si="39"/>
        <v>0.39921889460724225</v>
      </c>
      <c r="P163" s="310">
        <f t="shared" si="39"/>
        <v>0.40517543669465705</v>
      </c>
      <c r="Q163" s="310">
        <f t="shared" si="39"/>
        <v>0.39435306884130134</v>
      </c>
      <c r="R163" s="310">
        <f t="shared" si="39"/>
        <v>0.38402770921219059</v>
      </c>
      <c r="S163" s="310">
        <f t="shared" si="39"/>
        <v>0.38276523293489911</v>
      </c>
      <c r="T163" s="310">
        <f t="shared" si="39"/>
        <v>0.39759568642083276</v>
      </c>
      <c r="U163" s="310">
        <f t="shared" si="39"/>
        <v>0.41393640638361789</v>
      </c>
      <c r="V163" s="310">
        <f t="shared" si="39"/>
        <v>0.42503448381484316</v>
      </c>
      <c r="W163" s="310">
        <f t="shared" si="39"/>
        <v>0.44514387926162324</v>
      </c>
      <c r="X163" s="310">
        <f t="shared" si="39"/>
        <v>0.46524674723744525</v>
      </c>
      <c r="Y163" s="310">
        <f t="shared" si="39"/>
        <v>0.44770459256901707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0.99999999999999978</v>
      </c>
      <c r="C165" s="232">
        <f t="shared" si="40"/>
        <v>1</v>
      </c>
      <c r="D165" s="232">
        <f t="shared" si="40"/>
        <v>0.99999999999999978</v>
      </c>
      <c r="E165" s="232">
        <f t="shared" si="40"/>
        <v>1</v>
      </c>
      <c r="F165" s="232">
        <f t="shared" si="40"/>
        <v>1</v>
      </c>
      <c r="G165" s="232">
        <f t="shared" si="40"/>
        <v>1</v>
      </c>
      <c r="H165" s="232">
        <f t="shared" si="40"/>
        <v>1</v>
      </c>
      <c r="I165" s="232">
        <f t="shared" si="40"/>
        <v>1</v>
      </c>
      <c r="J165" s="232">
        <f t="shared" si="40"/>
        <v>1</v>
      </c>
      <c r="K165" s="232">
        <f t="shared" si="40"/>
        <v>1</v>
      </c>
      <c r="L165" s="232">
        <f t="shared" si="40"/>
        <v>1</v>
      </c>
      <c r="M165" s="232">
        <f t="shared" si="40"/>
        <v>0.99999999999999989</v>
      </c>
      <c r="N165" s="232">
        <f t="shared" si="40"/>
        <v>1</v>
      </c>
      <c r="O165" s="232">
        <f t="shared" si="40"/>
        <v>0.99999999999999989</v>
      </c>
      <c r="P165" s="232">
        <f t="shared" si="40"/>
        <v>0.99999999999999989</v>
      </c>
      <c r="Q165" s="232">
        <f t="shared" si="40"/>
        <v>0.99999999999999989</v>
      </c>
      <c r="R165" s="232">
        <f t="shared" si="40"/>
        <v>1</v>
      </c>
      <c r="S165" s="232">
        <f t="shared" si="40"/>
        <v>1.0000000000000002</v>
      </c>
      <c r="T165" s="232">
        <f t="shared" si="40"/>
        <v>1</v>
      </c>
      <c r="U165" s="232">
        <f t="shared" si="40"/>
        <v>1</v>
      </c>
      <c r="V165" s="232">
        <f t="shared" si="40"/>
        <v>1</v>
      </c>
      <c r="W165" s="232">
        <f t="shared" si="40"/>
        <v>1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4.7093956551034393E-3</v>
      </c>
      <c r="C170" s="268">
        <f t="shared" si="45"/>
        <v>5.1463234648553508E-3</v>
      </c>
      <c r="D170" s="268">
        <f t="shared" si="45"/>
        <v>5.2656865556320823E-3</v>
      </c>
      <c r="E170" s="268">
        <f t="shared" si="45"/>
        <v>5.3263444231180001E-3</v>
      </c>
      <c r="F170" s="268">
        <f t="shared" si="45"/>
        <v>5.2601647930891277E-3</v>
      </c>
      <c r="G170" s="268">
        <f t="shared" si="45"/>
        <v>5.249090757710342E-3</v>
      </c>
      <c r="H170" s="268">
        <f t="shared" si="45"/>
        <v>5.0528645378262217E-3</v>
      </c>
      <c r="I170" s="268">
        <f t="shared" si="45"/>
        <v>4.7813021071614059E-3</v>
      </c>
      <c r="J170" s="268">
        <f t="shared" si="45"/>
        <v>4.6576904580942404E-3</v>
      </c>
      <c r="K170" s="268">
        <f t="shared" si="45"/>
        <v>4.8671211322294386E-3</v>
      </c>
      <c r="L170" s="268">
        <f t="shared" si="45"/>
        <v>4.8479353043241174E-3</v>
      </c>
      <c r="M170" s="268">
        <f t="shared" si="45"/>
        <v>4.6520101288473076E-3</v>
      </c>
      <c r="N170" s="268">
        <f t="shared" si="45"/>
        <v>4.6978909462319996E-3</v>
      </c>
      <c r="O170" s="268">
        <f t="shared" si="45"/>
        <v>4.6488164654553896E-3</v>
      </c>
      <c r="P170" s="268">
        <f t="shared" si="45"/>
        <v>4.5976555201486307E-3</v>
      </c>
      <c r="Q170" s="268">
        <f t="shared" si="45"/>
        <v>4.3896269432971164E-3</v>
      </c>
      <c r="R170" s="268">
        <f t="shared" si="45"/>
        <v>4.4921821919400836E-3</v>
      </c>
      <c r="S170" s="268">
        <f t="shared" si="45"/>
        <v>4.359225215540022E-3</v>
      </c>
      <c r="T170" s="268">
        <f t="shared" si="45"/>
        <v>4.2272199210093737E-3</v>
      </c>
      <c r="U170" s="268">
        <f t="shared" si="45"/>
        <v>4.4957765366977374E-3</v>
      </c>
      <c r="V170" s="268">
        <f t="shared" si="45"/>
        <v>4.2936120879181151E-3</v>
      </c>
      <c r="W170" s="268">
        <f t="shared" si="45"/>
        <v>4.4719497105917081E-3</v>
      </c>
      <c r="X170" s="268">
        <f t="shared" si="45"/>
        <v>4.1541296486759874E-3</v>
      </c>
      <c r="Y170" s="268">
        <f t="shared" si="45"/>
        <v>4.5856308339321692E-3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0.74332793030215005</v>
      </c>
      <c r="C171" s="269">
        <f t="shared" si="46"/>
        <v>0.74245395349125964</v>
      </c>
      <c r="D171" s="269">
        <f t="shared" si="46"/>
        <v>0.72951273696401531</v>
      </c>
      <c r="E171" s="269">
        <f t="shared" si="46"/>
        <v>0.71970309036721747</v>
      </c>
      <c r="F171" s="269">
        <f t="shared" si="46"/>
        <v>0.71085002622546312</v>
      </c>
      <c r="G171" s="269">
        <f t="shared" si="46"/>
        <v>0.70365221959199586</v>
      </c>
      <c r="H171" s="269">
        <f t="shared" si="46"/>
        <v>0.68702465070831897</v>
      </c>
      <c r="I171" s="269">
        <f t="shared" si="46"/>
        <v>0.69212016077597383</v>
      </c>
      <c r="J171" s="269">
        <f t="shared" si="46"/>
        <v>0.67487311686484863</v>
      </c>
      <c r="K171" s="269">
        <f t="shared" si="46"/>
        <v>0.68242100932730654</v>
      </c>
      <c r="L171" s="269">
        <f t="shared" si="46"/>
        <v>0.68282485025696227</v>
      </c>
      <c r="M171" s="269">
        <f t="shared" si="46"/>
        <v>0.6815618905096561</v>
      </c>
      <c r="N171" s="269">
        <f t="shared" si="46"/>
        <v>0.67468339317634041</v>
      </c>
      <c r="O171" s="269">
        <f t="shared" si="46"/>
        <v>0.66419387381078376</v>
      </c>
      <c r="P171" s="269">
        <f t="shared" si="46"/>
        <v>0.66631108475379586</v>
      </c>
      <c r="Q171" s="269">
        <f t="shared" si="46"/>
        <v>0.65433808067070975</v>
      </c>
      <c r="R171" s="269">
        <f t="shared" si="46"/>
        <v>0.66169502947219294</v>
      </c>
      <c r="S171" s="269">
        <f t="shared" si="46"/>
        <v>0.661739382495937</v>
      </c>
      <c r="T171" s="269">
        <f t="shared" si="46"/>
        <v>0.6657394712039072</v>
      </c>
      <c r="U171" s="269">
        <f t="shared" si="46"/>
        <v>0.66415994416823554</v>
      </c>
      <c r="V171" s="269">
        <f t="shared" si="46"/>
        <v>0.64595922047382948</v>
      </c>
      <c r="W171" s="269">
        <f t="shared" si="46"/>
        <v>0.64587183956156591</v>
      </c>
      <c r="X171" s="269">
        <f t="shared" si="46"/>
        <v>0.63003208200760974</v>
      </c>
      <c r="Y171" s="269">
        <f t="shared" si="46"/>
        <v>0.63068095975117155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0.74332793030215005</v>
      </c>
      <c r="C172" s="318">
        <f t="shared" si="47"/>
        <v>0.74245395349125964</v>
      </c>
      <c r="D172" s="318">
        <f t="shared" si="47"/>
        <v>0.72951273696401531</v>
      </c>
      <c r="E172" s="318">
        <f t="shared" si="47"/>
        <v>0.71970309036721747</v>
      </c>
      <c r="F172" s="318">
        <f t="shared" si="47"/>
        <v>0.71085002622546312</v>
      </c>
      <c r="G172" s="318">
        <f t="shared" si="47"/>
        <v>0.70365221959199586</v>
      </c>
      <c r="H172" s="318">
        <f t="shared" si="47"/>
        <v>0.68702465070831897</v>
      </c>
      <c r="I172" s="318">
        <f t="shared" si="47"/>
        <v>0.69212016077597383</v>
      </c>
      <c r="J172" s="318">
        <f t="shared" si="47"/>
        <v>0.67487311686484863</v>
      </c>
      <c r="K172" s="318">
        <f t="shared" si="47"/>
        <v>0.68242100932730654</v>
      </c>
      <c r="L172" s="318">
        <f t="shared" si="47"/>
        <v>0.68282485025696227</v>
      </c>
      <c r="M172" s="318">
        <f t="shared" si="47"/>
        <v>0.6815618905096561</v>
      </c>
      <c r="N172" s="318">
        <f t="shared" si="47"/>
        <v>0.67468339317634041</v>
      </c>
      <c r="O172" s="318">
        <f t="shared" si="47"/>
        <v>0.66419387381078376</v>
      </c>
      <c r="P172" s="318">
        <f t="shared" si="47"/>
        <v>0.66631108475379586</v>
      </c>
      <c r="Q172" s="318">
        <f t="shared" si="47"/>
        <v>0.65433808067070975</v>
      </c>
      <c r="R172" s="318">
        <f t="shared" si="47"/>
        <v>0.66169502947219294</v>
      </c>
      <c r="S172" s="318">
        <f t="shared" si="47"/>
        <v>0.661739382495937</v>
      </c>
      <c r="T172" s="318">
        <f t="shared" si="47"/>
        <v>0.6657394712039072</v>
      </c>
      <c r="U172" s="318">
        <f t="shared" si="47"/>
        <v>0.66415994416823554</v>
      </c>
      <c r="V172" s="318">
        <f t="shared" si="47"/>
        <v>0.64595922047382948</v>
      </c>
      <c r="W172" s="318">
        <f t="shared" si="47"/>
        <v>0.64587183956156591</v>
      </c>
      <c r="X172" s="318">
        <f t="shared" si="47"/>
        <v>0.63003208200760974</v>
      </c>
      <c r="Y172" s="318">
        <f t="shared" si="47"/>
        <v>0.63068095975117155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6.2161137006690036E-2</v>
      </c>
      <c r="C175" s="269">
        <f t="shared" si="50"/>
        <v>6.2088050297489747E-2</v>
      </c>
      <c r="D175" s="269">
        <f t="shared" si="50"/>
        <v>6.1005835166334531E-2</v>
      </c>
      <c r="E175" s="269">
        <f t="shared" si="50"/>
        <v>6.0185498998093286E-2</v>
      </c>
      <c r="F175" s="269">
        <f t="shared" si="50"/>
        <v>5.9445157473699162E-2</v>
      </c>
      <c r="G175" s="269">
        <f t="shared" si="50"/>
        <v>5.8843237612960536E-2</v>
      </c>
      <c r="H175" s="269">
        <f t="shared" si="50"/>
        <v>5.7452749585628834E-2</v>
      </c>
      <c r="I175" s="269">
        <f t="shared" si="50"/>
        <v>5.7878863937750241E-2</v>
      </c>
      <c r="J175" s="269">
        <f t="shared" si="50"/>
        <v>5.6436572028869522E-2</v>
      </c>
      <c r="K175" s="269">
        <f t="shared" si="50"/>
        <v>5.7067767976639011E-2</v>
      </c>
      <c r="L175" s="269">
        <f t="shared" si="50"/>
        <v>5.7101539358466465E-2</v>
      </c>
      <c r="M175" s="269">
        <f t="shared" si="50"/>
        <v>5.6995923773896194E-2</v>
      </c>
      <c r="N175" s="269">
        <f t="shared" si="50"/>
        <v>5.6420706298935266E-2</v>
      </c>
      <c r="O175" s="269">
        <f t="shared" si="50"/>
        <v>5.5543515460496462E-2</v>
      </c>
      <c r="P175" s="269">
        <f t="shared" si="50"/>
        <v>5.5720568190705533E-2</v>
      </c>
      <c r="Q175" s="269">
        <f t="shared" si="50"/>
        <v>5.4719320266538522E-2</v>
      </c>
      <c r="R175" s="269">
        <f t="shared" si="50"/>
        <v>5.5334548463620147E-2</v>
      </c>
      <c r="S175" s="269">
        <f t="shared" si="50"/>
        <v>5.5338257505448414E-2</v>
      </c>
      <c r="T175" s="269">
        <f t="shared" si="50"/>
        <v>5.5672766747034405E-2</v>
      </c>
      <c r="U175" s="269">
        <f t="shared" si="50"/>
        <v>5.5540678078672037E-2</v>
      </c>
      <c r="V175" s="269">
        <f t="shared" si="50"/>
        <v>5.4018634263193421E-2</v>
      </c>
      <c r="W175" s="269">
        <f t="shared" si="50"/>
        <v>5.4011326994574074E-2</v>
      </c>
      <c r="X175" s="269">
        <f t="shared" si="50"/>
        <v>5.2686720048802552E-2</v>
      </c>
      <c r="Y175" s="269">
        <f t="shared" si="50"/>
        <v>5.2740982745889342E-2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6.2161137006690036E-2</v>
      </c>
      <c r="C176" s="318">
        <f t="shared" si="51"/>
        <v>6.2088050297489747E-2</v>
      </c>
      <c r="D176" s="318">
        <f t="shared" si="51"/>
        <v>6.1005835166334531E-2</v>
      </c>
      <c r="E176" s="318">
        <f t="shared" si="51"/>
        <v>6.0185498998093286E-2</v>
      </c>
      <c r="F176" s="318">
        <f t="shared" si="51"/>
        <v>5.9445157473699162E-2</v>
      </c>
      <c r="G176" s="318">
        <f t="shared" si="51"/>
        <v>5.8843237612960536E-2</v>
      </c>
      <c r="H176" s="318">
        <f t="shared" si="51"/>
        <v>5.7452749585628834E-2</v>
      </c>
      <c r="I176" s="318">
        <f t="shared" si="51"/>
        <v>5.7878863937750241E-2</v>
      </c>
      <c r="J176" s="318">
        <f t="shared" si="51"/>
        <v>5.6436572028869522E-2</v>
      </c>
      <c r="K176" s="318">
        <f t="shared" si="51"/>
        <v>5.7067767976639011E-2</v>
      </c>
      <c r="L176" s="318">
        <f t="shared" si="51"/>
        <v>5.7101539358466465E-2</v>
      </c>
      <c r="M176" s="318">
        <f t="shared" si="51"/>
        <v>5.6995923773896194E-2</v>
      </c>
      <c r="N176" s="318">
        <f t="shared" si="51"/>
        <v>5.6420706298935266E-2</v>
      </c>
      <c r="O176" s="318">
        <f t="shared" si="51"/>
        <v>5.5543515460496462E-2</v>
      </c>
      <c r="P176" s="318">
        <f t="shared" si="51"/>
        <v>5.5720568190705533E-2</v>
      </c>
      <c r="Q176" s="318">
        <f t="shared" si="51"/>
        <v>5.4719320266538522E-2</v>
      </c>
      <c r="R176" s="318">
        <f t="shared" si="51"/>
        <v>5.5334548463620147E-2</v>
      </c>
      <c r="S176" s="318">
        <f t="shared" si="51"/>
        <v>5.5338257505448414E-2</v>
      </c>
      <c r="T176" s="318">
        <f t="shared" si="51"/>
        <v>5.5672766747034405E-2</v>
      </c>
      <c r="U176" s="318">
        <f t="shared" si="51"/>
        <v>5.5540678078672037E-2</v>
      </c>
      <c r="V176" s="318">
        <f t="shared" si="51"/>
        <v>5.4018634263193421E-2</v>
      </c>
      <c r="W176" s="318">
        <f t="shared" si="51"/>
        <v>5.4011326994574074E-2</v>
      </c>
      <c r="X176" s="318">
        <f t="shared" si="51"/>
        <v>5.2686720048802552E-2</v>
      </c>
      <c r="Y176" s="318">
        <f t="shared" si="51"/>
        <v>5.2740982745889342E-2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0.18980153703605634</v>
      </c>
      <c r="C179" s="310">
        <f t="shared" si="54"/>
        <v>0.19031167274639521</v>
      </c>
      <c r="D179" s="310">
        <f t="shared" si="54"/>
        <v>0.20421574131401787</v>
      </c>
      <c r="E179" s="310">
        <f t="shared" si="54"/>
        <v>0.21478506621157117</v>
      </c>
      <c r="F179" s="310">
        <f t="shared" si="54"/>
        <v>0.22444465150774867</v>
      </c>
      <c r="G179" s="310">
        <f t="shared" si="54"/>
        <v>0.23225545203733339</v>
      </c>
      <c r="H179" s="310">
        <f t="shared" si="54"/>
        <v>0.25046973516822585</v>
      </c>
      <c r="I179" s="310">
        <f t="shared" si="54"/>
        <v>0.2452196731791145</v>
      </c>
      <c r="J179" s="310">
        <f t="shared" si="54"/>
        <v>0.26403262064818761</v>
      </c>
      <c r="K179" s="310">
        <f t="shared" si="54"/>
        <v>0.255644101563825</v>
      </c>
      <c r="L179" s="310">
        <f t="shared" si="54"/>
        <v>0.25522567508024707</v>
      </c>
      <c r="M179" s="310">
        <f t="shared" si="54"/>
        <v>0.25679017558760031</v>
      </c>
      <c r="N179" s="310">
        <f t="shared" si="54"/>
        <v>0.26419800957849232</v>
      </c>
      <c r="O179" s="310">
        <f t="shared" si="54"/>
        <v>0.27561379426326427</v>
      </c>
      <c r="P179" s="310">
        <f t="shared" si="54"/>
        <v>0.27337069153534987</v>
      </c>
      <c r="Q179" s="310">
        <f t="shared" si="54"/>
        <v>0.28655297211945452</v>
      </c>
      <c r="R179" s="310">
        <f t="shared" si="54"/>
        <v>0.27847823987224679</v>
      </c>
      <c r="S179" s="310">
        <f t="shared" si="54"/>
        <v>0.27856313478307476</v>
      </c>
      <c r="T179" s="310">
        <f t="shared" si="54"/>
        <v>0.27436054212804917</v>
      </c>
      <c r="U179" s="310">
        <f t="shared" si="54"/>
        <v>0.27580360121639469</v>
      </c>
      <c r="V179" s="310">
        <f t="shared" si="54"/>
        <v>0.29572853317505893</v>
      </c>
      <c r="W179" s="310">
        <f t="shared" si="54"/>
        <v>0.29564488373326825</v>
      </c>
      <c r="X179" s="310">
        <f t="shared" si="54"/>
        <v>0.31312706829491171</v>
      </c>
      <c r="Y179" s="310">
        <f t="shared" si="54"/>
        <v>0.31199242666900695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315.87895219796911</v>
      </c>
      <c r="C183" s="320">
        <f t="shared" si="55"/>
        <v>314.84005061998397</v>
      </c>
      <c r="D183" s="320">
        <f t="shared" si="55"/>
        <v>292.97337702864183</v>
      </c>
      <c r="E183" s="320">
        <f t="shared" si="55"/>
        <v>288.04398186288978</v>
      </c>
      <c r="F183" s="320">
        <f t="shared" si="55"/>
        <v>274.47853927180887</v>
      </c>
      <c r="G183" s="320">
        <f t="shared" si="55"/>
        <v>281.25923459310525</v>
      </c>
      <c r="H183" s="320">
        <f t="shared" si="55"/>
        <v>258.54991045844753</v>
      </c>
      <c r="I183" s="320">
        <f t="shared" si="55"/>
        <v>259.43808605206186</v>
      </c>
      <c r="J183" s="320">
        <f t="shared" si="55"/>
        <v>228.79698438161992</v>
      </c>
      <c r="K183" s="320">
        <f t="shared" si="55"/>
        <v>260.60224187073766</v>
      </c>
      <c r="L183" s="320">
        <f t="shared" si="55"/>
        <v>264.08984600138825</v>
      </c>
      <c r="M183" s="320">
        <f t="shared" si="55"/>
        <v>251.79490059636356</v>
      </c>
      <c r="N183" s="320">
        <f t="shared" si="55"/>
        <v>247.64947684929527</v>
      </c>
      <c r="O183" s="320">
        <f t="shared" si="55"/>
        <v>240.7377918420793</v>
      </c>
      <c r="P183" s="320">
        <f t="shared" si="55"/>
        <v>250.55789475710014</v>
      </c>
      <c r="Q183" s="320">
        <f t="shared" si="55"/>
        <v>239.34141321755683</v>
      </c>
      <c r="R183" s="320">
        <f t="shared" si="55"/>
        <v>259.96491435979351</v>
      </c>
      <c r="S183" s="320">
        <f t="shared" si="55"/>
        <v>266.50227858921988</v>
      </c>
      <c r="T183" s="320">
        <f t="shared" si="55"/>
        <v>278.96110340230132</v>
      </c>
      <c r="U183" s="320">
        <f t="shared" si="55"/>
        <v>283.55041457690544</v>
      </c>
      <c r="V183" s="320">
        <f t="shared" si="55"/>
        <v>265.39445272020441</v>
      </c>
      <c r="W183" s="320">
        <f t="shared" si="55"/>
        <v>254.18261026125793</v>
      </c>
      <c r="X183" s="320">
        <f t="shared" si="55"/>
        <v>248.92058314435596</v>
      </c>
      <c r="Y183" s="320">
        <f t="shared" si="55"/>
        <v>250.54615836226822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0.7469838766446113</v>
      </c>
      <c r="C188" s="275">
        <f>IF(C$10=0,0,C$10/NMM!C$9*1000)</f>
        <v>0.8142928242400459</v>
      </c>
      <c r="D188" s="275">
        <f>IF(D$10=0,0,D$10/NMM!D$9*1000)</f>
        <v>0.78862574942671959</v>
      </c>
      <c r="E188" s="275">
        <f>IF(E$10=0,0,E$10/NMM!E$9*1000)</f>
        <v>0.75942323955228752</v>
      </c>
      <c r="F188" s="275">
        <f>IF(F$10=0,0,F$10/NMM!F$9*1000)</f>
        <v>0.72504279305706665</v>
      </c>
      <c r="G188" s="275">
        <f>IF(G$10=0,0,G$10/NMM!G$9*1000)</f>
        <v>0.71309860149773752</v>
      </c>
      <c r="H188" s="275">
        <f>IF(H$10=0,0,H$10/NMM!H$9*1000)</f>
        <v>0.63306457786573889</v>
      </c>
      <c r="I188" s="275">
        <f>IF(I$10=0,0,I$10/NMM!I$9*1000)</f>
        <v>0.60994846120456514</v>
      </c>
      <c r="J188" s="275">
        <f>IF(J$10=0,0,J$10/NMM!J$9*1000)</f>
        <v>0.52870896652480337</v>
      </c>
      <c r="K188" s="275">
        <f>IF(K$10=0,0,K$10/NMM!K$9*1000)</f>
        <v>0.5762683344301216</v>
      </c>
      <c r="L188" s="275">
        <f>IF(L$10=0,0,L$10/NMM!L$9*1000)</f>
        <v>0.56723564109869617</v>
      </c>
      <c r="M188" s="275">
        <f>IF(M$10=0,0,M$10/NMM!M$9*1000)</f>
        <v>0.53575960928770017</v>
      </c>
      <c r="N188" s="275">
        <f>IF(N$10=0,0,N$10/NMM!N$9*1000)</f>
        <v>0.51897246708090727</v>
      </c>
      <c r="O188" s="275">
        <f>IF(O$10=0,0,O$10/NMM!O$9*1000)</f>
        <v>0.49205238262969614</v>
      </c>
      <c r="P188" s="275">
        <f>IF(P$10=0,0,P$10/NMM!P$9*1000)</f>
        <v>0.49045888835851276</v>
      </c>
      <c r="Q188" s="275">
        <f>IF(Q$10=0,0,Q$10/NMM!Q$9*1000)</f>
        <v>0.4526061865388244</v>
      </c>
      <c r="R188" s="275">
        <f>IF(R$10=0,0,R$10/NMM!R$9*1000)</f>
        <v>0.46520918402966299</v>
      </c>
      <c r="S188" s="275">
        <f>IF(S$10=0,0,S$10/NMM!S$9*1000)</f>
        <v>0.45428900325863647</v>
      </c>
      <c r="T188" s="275">
        <f>IF(T$10=0,0,T$10/NMM!T$9*1000)</f>
        <v>0.44392251112241288</v>
      </c>
      <c r="U188" s="275">
        <f>IF(U$10=0,0,U$10/NMM!U$9*1000)</f>
        <v>0.46236972272631655</v>
      </c>
      <c r="V188" s="275">
        <f>IF(V$10=0,0,V$10/NMM!V$9*1000)</f>
        <v>0.41604702376317121</v>
      </c>
      <c r="W188" s="275">
        <f>IF(W$10=0,0,W$10/NMM!W$9*1000)</f>
        <v>0.43946842507221495</v>
      </c>
      <c r="X188" s="275">
        <f>IF(X$10=0,0,X$10/NMM!X$9*1000)</f>
        <v>0.3837698373571648</v>
      </c>
      <c r="Y188" s="275">
        <f>IF(Y$10=0,0,Y$10/NMM!Y$9*1000)</f>
        <v>0.40708410315928439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121.57496257343627</v>
      </c>
      <c r="C190" s="276">
        <f>IF(C$17=0,0,C$17/NMM!C$9*1000)</f>
        <v>120.95774485017301</v>
      </c>
      <c r="D190" s="276">
        <f>IF(D$17=0,0,D$17/NMM!D$9*1000)</f>
        <v>112.52896628480718</v>
      </c>
      <c r="E190" s="276">
        <f>IF(E$17=0,0,E$17/NMM!E$9*1000)</f>
        <v>110.68615609061068</v>
      </c>
      <c r="F190" s="276">
        <f>IF(F$17=0,0,F$17/NMM!F$9*1000)</f>
        <v>105.07985046226266</v>
      </c>
      <c r="G190" s="276">
        <f>IF(G$17=0,0,G$17/NMM!G$9*1000)</f>
        <v>107.74528659132993</v>
      </c>
      <c r="H190" s="276">
        <f>IF(H$17=0,0,H$17/NMM!H$9*1000)</f>
        <v>99.036205011853482</v>
      </c>
      <c r="I190" s="276">
        <f>IF(I$17=0,0,I$17/NMM!I$9*1000)</f>
        <v>99.406489486418167</v>
      </c>
      <c r="J190" s="276">
        <f>IF(J$17=0,0,J$17/NMM!J$9*1000)</f>
        <v>87.626539959726855</v>
      </c>
      <c r="K190" s="276">
        <f>IF(K$17=0,0,K$17/NMM!K$9*1000)</f>
        <v>99.893327836702511</v>
      </c>
      <c r="L190" s="276">
        <f>IF(L$17=0,0,L$17/NMM!L$9*1000)</f>
        <v>101.24336164583353</v>
      </c>
      <c r="M190" s="276">
        <f>IF(M$17=0,0,M$17/NMM!M$9*1000)</f>
        <v>96.488509593445556</v>
      </c>
      <c r="N190" s="276">
        <f>IF(N$17=0,0,N$17/NMM!N$9*1000)</f>
        <v>94.924140520476328</v>
      </c>
      <c r="O190" s="276">
        <f>IF(O$17=0,0,O$17/NMM!O$9*1000)</f>
        <v>92.25164284203727</v>
      </c>
      <c r="P190" s="276">
        <f>IF(P$17=0,0,P$17/NMM!P$9*1000)</f>
        <v>95.924211678223202</v>
      </c>
      <c r="Q190" s="276">
        <f>IF(Q$17=0,0,Q$17/NMM!Q$9*1000)</f>
        <v>91.68572084494096</v>
      </c>
      <c r="R190" s="276">
        <f>IF(R$17=0,0,R$17/NMM!R$9*1000)</f>
        <v>99.588731243564993</v>
      </c>
      <c r="S190" s="276">
        <f>IF(S$17=0,0,S$17/NMM!S$9*1000)</f>
        <v>102.13937616254255</v>
      </c>
      <c r="T190" s="276">
        <f>IF(T$17=0,0,T$17/NMM!T$9*1000)</f>
        <v>107.0609746769521</v>
      </c>
      <c r="U190" s="276">
        <f>IF(U$17=0,0,U$17/NMM!U$9*1000)</f>
        <v>108.83198045201341</v>
      </c>
      <c r="V190" s="276">
        <f>IF(V$17=0,0,V$17/NMM!V$9*1000)</f>
        <v>101.83341114948573</v>
      </c>
      <c r="W190" s="276">
        <f>IF(W$17=0,0,W$17/NMM!W$9*1000)</f>
        <v>97.461639066130147</v>
      </c>
      <c r="X190" s="276">
        <f>IF(X$17=0,0,X$17/NMM!X$9*1000)</f>
        <v>95.558246826052354</v>
      </c>
      <c r="Y190" s="276">
        <f>IF(Y$17=0,0,Y$17/NMM!Y$9*1000)</f>
        <v>96.211866551578794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189.59140287392194</v>
      </c>
      <c r="C191" s="276">
        <f>IF(C$25=0,0,C$25/NMM!C$9*1000)</f>
        <v>188.62887595591917</v>
      </c>
      <c r="D191" s="276">
        <f>IF(D$25=0,0,D$25/NMM!D$9*1000)</f>
        <v>175.48452518751088</v>
      </c>
      <c r="E191" s="276">
        <f>IF(E$25=0,0,E$25/NMM!E$9*1000)</f>
        <v>172.61073470834828</v>
      </c>
      <c r="F191" s="276">
        <f>IF(F$25=0,0,F$25/NMM!F$9*1000)</f>
        <v>163.86792018042752</v>
      </c>
      <c r="G191" s="276">
        <f>IF(G$25=0,0,G$25/NMM!G$9*1000)</f>
        <v>168.02456365605642</v>
      </c>
      <c r="H191" s="276">
        <f>IF(H$25=0,0,H$25/NMM!H$9*1000)</f>
        <v>154.44309129163767</v>
      </c>
      <c r="I191" s="276">
        <f>IF(I$25=0,0,I$25/NMM!I$9*1000)</f>
        <v>155.02053545866963</v>
      </c>
      <c r="J191" s="276">
        <f>IF(J$25=0,0,J$25/NMM!J$9*1000)</f>
        <v>136.6501645428624</v>
      </c>
      <c r="K191" s="276">
        <f>IF(K$25=0,0,K$25/NMM!K$9*1000)</f>
        <v>155.77974083985549</v>
      </c>
      <c r="L191" s="276">
        <f>IF(L$25=0,0,L$25/NMM!L$9*1000)</f>
        <v>157.8850658046546</v>
      </c>
      <c r="M191" s="276">
        <f>IF(M$25=0,0,M$25/NMM!M$9*1000)</f>
        <v>150.47005985286867</v>
      </c>
      <c r="N191" s="276">
        <f>IF(N$25=0,0,N$25/NMM!N$9*1000)</f>
        <v>148.03048742052965</v>
      </c>
      <c r="O191" s="276">
        <f>IF(O$25=0,0,O$25/NMM!O$9*1000)</f>
        <v>143.86283173462712</v>
      </c>
      <c r="P191" s="276">
        <f>IF(P$25=0,0,P$25/NMM!P$9*1000)</f>
        <v>149.59005930735171</v>
      </c>
      <c r="Q191" s="276">
        <f>IF(Q$25=0,0,Q$25/NMM!Q$9*1000)</f>
        <v>142.98029849689831</v>
      </c>
      <c r="R191" s="276">
        <f>IF(R$25=0,0,R$25/NMM!R$9*1000)</f>
        <v>155.30473435676748</v>
      </c>
      <c r="S191" s="276">
        <f>IF(S$25=0,0,S$25/NMM!S$9*1000)</f>
        <v>159.28236542640576</v>
      </c>
      <c r="T191" s="276">
        <f>IF(T$25=0,0,T$25/NMM!T$9*1000)</f>
        <v>166.95740596911193</v>
      </c>
      <c r="U191" s="276">
        <f>IF(U$25=0,0,U$25/NMM!U$9*1000)</f>
        <v>169.7192202628147</v>
      </c>
      <c r="V191" s="276">
        <f>IF(V$25=0,0,V$25/NMM!V$9*1000)</f>
        <v>158.80522494593262</v>
      </c>
      <c r="W191" s="276">
        <f>IF(W$25=0,0,W$25/NMM!W$9*1000)</f>
        <v>151.98761723474152</v>
      </c>
      <c r="X191" s="276">
        <f>IF(X$25=0,0,X$25/NMM!X$9*1000)</f>
        <v>149.01935142262823</v>
      </c>
      <c r="Y191" s="276">
        <f>IF(Y$25=0,0,Y$25/NMM!Y$9*1000)</f>
        <v>150.03864584053738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3.9656028739663087</v>
      </c>
      <c r="C192" s="277">
        <f>IF(C$33=0,0,C$33/NMM!C$9*1000)</f>
        <v>4.4391369896517299</v>
      </c>
      <c r="D192" s="277">
        <f>IF(D$33=0,0,D$33/NMM!D$9*1000)</f>
        <v>4.1712598068970479</v>
      </c>
      <c r="E192" s="277">
        <f>IF(E$33=0,0,E$33/NMM!E$9*1000)</f>
        <v>3.987667824378557</v>
      </c>
      <c r="F192" s="277">
        <f>IF(F$33=0,0,F$33/NMM!F$9*1000)</f>
        <v>4.8057258360616508</v>
      </c>
      <c r="G192" s="277">
        <f>IF(G$33=0,0,G$33/NMM!G$9*1000)</f>
        <v>4.776285744221175</v>
      </c>
      <c r="H192" s="277">
        <f>IF(H$33=0,0,H$33/NMM!H$9*1000)</f>
        <v>4.4375495770906115</v>
      </c>
      <c r="I192" s="277">
        <f>IF(I$33=0,0,I$33/NMM!I$9*1000)</f>
        <v>4.4011126457695173</v>
      </c>
      <c r="J192" s="277">
        <f>IF(J$33=0,0,J$33/NMM!J$9*1000)</f>
        <v>3.9915709125058769</v>
      </c>
      <c r="K192" s="277">
        <f>IF(K$33=0,0,K$33/NMM!K$9*1000)</f>
        <v>4.3529048597495432</v>
      </c>
      <c r="L192" s="277">
        <f>IF(L$33=0,0,L$33/NMM!L$9*1000)</f>
        <v>4.3941829098014562</v>
      </c>
      <c r="M192" s="277">
        <f>IF(M$33=0,0,M$33/NMM!M$9*1000)</f>
        <v>4.3005715407616263</v>
      </c>
      <c r="N192" s="277">
        <f>IF(N$33=0,0,N$33/NMM!N$9*1000)</f>
        <v>4.1758764412083629</v>
      </c>
      <c r="O192" s="277">
        <f>IF(O$33=0,0,O$33/NMM!O$9*1000)</f>
        <v>4.1312648827852287</v>
      </c>
      <c r="P192" s="277">
        <f>IF(P$33=0,0,P$33/NMM!P$9*1000)</f>
        <v>4.5531648831667058</v>
      </c>
      <c r="Q192" s="277">
        <f>IF(Q$33=0,0,Q$33/NMM!Q$9*1000)</f>
        <v>4.2227876891787046</v>
      </c>
      <c r="R192" s="277">
        <f>IF(R$33=0,0,R$33/NMM!R$9*1000)</f>
        <v>4.6062395754313554</v>
      </c>
      <c r="S192" s="277">
        <f>IF(S$33=0,0,S$33/NMM!S$9*1000)</f>
        <v>4.6262479970129862</v>
      </c>
      <c r="T192" s="277">
        <f>IF(T$33=0,0,T$33/NMM!T$9*1000)</f>
        <v>4.4988002451148539</v>
      </c>
      <c r="U192" s="277">
        <f>IF(U$33=0,0,U$33/NMM!U$9*1000)</f>
        <v>4.5368441393509764</v>
      </c>
      <c r="V192" s="277">
        <f>IF(V$33=0,0,V$33/NMM!V$9*1000)</f>
        <v>4.3397696010229172</v>
      </c>
      <c r="W192" s="277">
        <f>IF(W$33=0,0,W$33/NMM!W$9*1000)</f>
        <v>4.2938855353140513</v>
      </c>
      <c r="X192" s="277">
        <f>IF(X$33=0,0,X$33/NMM!X$9*1000)</f>
        <v>3.9592150583182342</v>
      </c>
      <c r="Y192" s="277">
        <f>IF(Y$33=0,0,Y$33/NMM!Y$9*1000)</f>
        <v>3.88856186699274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271.92644563292725</v>
      </c>
      <c r="C194" s="320">
        <f t="shared" si="56"/>
        <v>264.85924444564517</v>
      </c>
      <c r="D194" s="320">
        <f t="shared" si="56"/>
        <v>241.29996970174312</v>
      </c>
      <c r="E194" s="320">
        <f t="shared" si="56"/>
        <v>228.52578820402104</v>
      </c>
      <c r="F194" s="320">
        <f t="shared" si="56"/>
        <v>211.69916554112746</v>
      </c>
      <c r="G194" s="320">
        <f t="shared" si="56"/>
        <v>215.12826919595972</v>
      </c>
      <c r="H194" s="320">
        <f t="shared" si="56"/>
        <v>196.59682625206406</v>
      </c>
      <c r="I194" s="320">
        <f t="shared" si="56"/>
        <v>201.83793717592152</v>
      </c>
      <c r="J194" s="320">
        <f t="shared" si="56"/>
        <v>176.73811336077284</v>
      </c>
      <c r="K194" s="320">
        <f t="shared" si="56"/>
        <v>198.05177612408588</v>
      </c>
      <c r="L194" s="320">
        <f t="shared" si="56"/>
        <v>199.70209434757612</v>
      </c>
      <c r="M194" s="320">
        <f t="shared" si="56"/>
        <v>194.06929155716088</v>
      </c>
      <c r="N194" s="320">
        <f t="shared" si="56"/>
        <v>189.79697075450923</v>
      </c>
      <c r="O194" s="320">
        <f t="shared" si="56"/>
        <v>183.62325786612266</v>
      </c>
      <c r="P194" s="320">
        <f t="shared" si="56"/>
        <v>190.13033088973134</v>
      </c>
      <c r="Q194" s="320">
        <f t="shared" si="56"/>
        <v>180.56105461355827</v>
      </c>
      <c r="R194" s="320">
        <f t="shared" si="56"/>
        <v>195.95248712035894</v>
      </c>
      <c r="S194" s="320">
        <f t="shared" si="56"/>
        <v>200.27926143969606</v>
      </c>
      <c r="T194" s="320">
        <f t="shared" si="56"/>
        <v>209.94586567398741</v>
      </c>
      <c r="U194" s="320">
        <f t="shared" si="56"/>
        <v>215.3502870228144</v>
      </c>
      <c r="V194" s="320">
        <f t="shared" si="56"/>
        <v>199.51622647949745</v>
      </c>
      <c r="W194" s="320">
        <f t="shared" si="56"/>
        <v>192.28455522578943</v>
      </c>
      <c r="X194" s="320">
        <f t="shared" si="56"/>
        <v>187.78365718060698</v>
      </c>
      <c r="Y194" s="320">
        <f t="shared" si="56"/>
        <v>189.70181856601704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1.4097712930706849</v>
      </c>
      <c r="C199" s="275">
        <f>IF(C$53=0,0,C$53/NMM!C$10*1000)</f>
        <v>1.4993215456626658</v>
      </c>
      <c r="D199" s="275">
        <f>IF(D$53=0,0,D$53/NMM!D$10*1000)</f>
        <v>1.4214301887835685</v>
      </c>
      <c r="E199" s="275">
        <f>IF(E$53=0,0,E$53/NMM!E$10*1000)</f>
        <v>1.3331372660843257</v>
      </c>
      <c r="F199" s="275">
        <f>IF(F$53=0,0,F$53/NMM!F$10*1000)</f>
        <v>1.2325952746031485</v>
      </c>
      <c r="G199" s="275">
        <f>IF(G$53=0,0,G$53/NMM!G$10*1000)</f>
        <v>1.2162238192827484</v>
      </c>
      <c r="H199" s="275">
        <f>IF(H$53=0,0,H$53/NMM!H$10*1000)</f>
        <v>1.0781578002057697</v>
      </c>
      <c r="I199" s="275">
        <f>IF(I$53=0,0,I$53/NMM!I$10*1000)</f>
        <v>1.0581170283678476</v>
      </c>
      <c r="J199" s="275">
        <f>IF(J$53=0,0,J$53/NMM!J$10*1000)</f>
        <v>0.91356182751354864</v>
      </c>
      <c r="K199" s="275">
        <f>IF(K$53=0,0,K$53/NMM!K$10*1000)</f>
        <v>0.99640578884371922</v>
      </c>
      <c r="L199" s="275">
        <f>IF(L$53=0,0,L$53/NMM!L$10*1000)</f>
        <v>0.9808932010896918</v>
      </c>
      <c r="M199" s="275">
        <f>IF(M$53=0,0,M$53/NMM!M$10*1000)</f>
        <v>0.93822902308192035</v>
      </c>
      <c r="N199" s="275">
        <f>IF(N$53=0,0,N$53/NMM!N$10*1000)</f>
        <v>0.91036470833932737</v>
      </c>
      <c r="O199" s="275">
        <f>IF(O$53=0,0,O$53/NMM!O$10*1000)</f>
        <v>0.86395693622898095</v>
      </c>
      <c r="P199" s="275">
        <f>IF(P$53=0,0,P$53/NMM!P$10*1000)</f>
        <v>0.86077342479102759</v>
      </c>
      <c r="Q199" s="275">
        <f>IF(Q$53=0,0,Q$53/NMM!Q$10*1000)</f>
        <v>0.79114451275837372</v>
      </c>
      <c r="R199" s="275">
        <f>IF(R$53=0,0,R$53/NMM!R$10*1000)</f>
        <v>0.82260708838421848</v>
      </c>
      <c r="S199" s="275">
        <f>IF(S$53=0,0,S$53/NMM!S$10*1000)</f>
        <v>0.80390775360788136</v>
      </c>
      <c r="T199" s="275">
        <f>IF(T$53=0,0,T$53/NMM!T$10*1000)</f>
        <v>0.79218217783599409</v>
      </c>
      <c r="U199" s="275">
        <f>IF(U$53=0,0,U$53/NMM!U$10*1000)</f>
        <v>0.83827133049185465</v>
      </c>
      <c r="V199" s="275">
        <f>IF(V$53=0,0,V$53/NMM!V$10*1000)</f>
        <v>0.74905042516237752</v>
      </c>
      <c r="W199" s="275">
        <f>IF(W$53=0,0,W$53/NMM!W$10*1000)</f>
        <v>0.78800545228960051</v>
      </c>
      <c r="X199" s="275">
        <f>IF(X$53=0,0,X$53/NMM!X$10*1000)</f>
        <v>0.69465450595233547</v>
      </c>
      <c r="Y199" s="275">
        <f>IF(Y$53=0,0,Y$53/NMM!Y$10*1000)</f>
        <v>0.74508486611033564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47.548984352862817</v>
      </c>
      <c r="C201" s="276">
        <f>IF(C$60=0,0,C$60/NMM!C$10*1000)</f>
        <v>46.902746182707148</v>
      </c>
      <c r="D201" s="276">
        <f>IF(D$60=0,0,D$60/NMM!D$10*1000)</f>
        <v>42.759064176522216</v>
      </c>
      <c r="E201" s="276">
        <f>IF(E$60=0,0,E$60/NMM!E$10*1000)</f>
        <v>39.206435269279559</v>
      </c>
      <c r="F201" s="276">
        <f>IF(F$60=0,0,F$60/NMM!F$10*1000)</f>
        <v>37.540844185617708</v>
      </c>
      <c r="G201" s="276">
        <f>IF(G$60=0,0,G$60/NMM!G$10*1000)</f>
        <v>36.857951315283415</v>
      </c>
      <c r="H201" s="276">
        <f>IF(H$60=0,0,H$60/NMM!H$10*1000)</f>
        <v>33.317230099133184</v>
      </c>
      <c r="I201" s="276">
        <f>IF(I$60=0,0,I$60/NMM!I$10*1000)</f>
        <v>34.613045770009272</v>
      </c>
      <c r="J201" s="276">
        <f>IF(J$60=0,0,J$60/NMM!J$10*1000)</f>
        <v>30.139684173189593</v>
      </c>
      <c r="K201" s="276">
        <f>IF(K$60=0,0,K$60/NMM!K$10*1000)</f>
        <v>31.99754099396602</v>
      </c>
      <c r="L201" s="276">
        <f>IF(L$60=0,0,L$60/NMM!L$10*1000)</f>
        <v>31.760784458218872</v>
      </c>
      <c r="M201" s="276">
        <f>IF(M$60=0,0,M$60/NMM!M$10*1000)</f>
        <v>31.578238725922219</v>
      </c>
      <c r="N201" s="276">
        <f>IF(N$60=0,0,N$60/NMM!N$10*1000)</f>
        <v>30.157823143603355</v>
      </c>
      <c r="O201" s="276">
        <f>IF(O$60=0,0,O$60/NMM!O$10*1000)</f>
        <v>28.729107927785012</v>
      </c>
      <c r="P201" s="276">
        <f>IF(P$60=0,0,P$60/NMM!P$10*1000)</f>
        <v>29.534660795132879</v>
      </c>
      <c r="Q201" s="276">
        <f>IF(Q$60=0,0,Q$60/NMM!Q$10*1000)</f>
        <v>27.789877127916355</v>
      </c>
      <c r="R201" s="276">
        <f>IF(R$60=0,0,R$60/NMM!R$10*1000)</f>
        <v>28.978253574857394</v>
      </c>
      <c r="S201" s="276">
        <f>IF(S$60=0,0,S$60/NMM!S$10*1000)</f>
        <v>29.172658016681069</v>
      </c>
      <c r="T201" s="276">
        <f>IF(T$60=0,0,T$60/NMM!T$10*1000)</f>
        <v>29.565277343535733</v>
      </c>
      <c r="U201" s="276">
        <f>IF(U$60=0,0,U$60/NMM!U$10*1000)</f>
        <v>29.541221460252828</v>
      </c>
      <c r="V201" s="276">
        <f>IF(V$60=0,0,V$60/NMM!V$10*1000)</f>
        <v>27.131463050817761</v>
      </c>
      <c r="W201" s="276">
        <f>IF(W$60=0,0,W$60/NMM!W$10*1000)</f>
        <v>27.255301834589055</v>
      </c>
      <c r="X201" s="276">
        <f>IF(X$60=0,0,X$60/NMM!X$10*1000)</f>
        <v>25.260109641796653</v>
      </c>
      <c r="Y201" s="276">
        <f>IF(Y$60=0,0,Y$60/NMM!Y$10*1000)</f>
        <v>24.680879298154629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200.65844335849727</v>
      </c>
      <c r="C202" s="276">
        <f>IF(C$79=0,0,C$79/NMM!C$10*1000)</f>
        <v>194.77074019194478</v>
      </c>
      <c r="D202" s="276">
        <f>IF(D$79=0,0,D$79/NMM!D$10*1000)</f>
        <v>177.37596465869905</v>
      </c>
      <c r="E202" s="276">
        <f>IF(E$79=0,0,E$79/NMM!E$10*1000)</f>
        <v>169.92612364183833</v>
      </c>
      <c r="F202" s="276">
        <f>IF(F$79=0,0,F$79/NMM!F$10*1000)</f>
        <v>156.22558649941317</v>
      </c>
      <c r="G202" s="276">
        <f>IF(G$79=0,0,G$79/NMM!G$10*1000)</f>
        <v>160.70820851348432</v>
      </c>
      <c r="H202" s="276">
        <f>IF(H$79=0,0,H$79/NMM!H$10*1000)</f>
        <v>147.50412468791848</v>
      </c>
      <c r="I202" s="276">
        <f>IF(I$79=0,0,I$79/NMM!I$10*1000)</f>
        <v>150.81035418559739</v>
      </c>
      <c r="J202" s="276">
        <f>IF(J$79=0,0,J$79/NMM!J$10*1000)</f>
        <v>132.41366047248982</v>
      </c>
      <c r="K202" s="276">
        <f>IF(K$79=0,0,K$79/NMM!K$10*1000)</f>
        <v>151.05107716416467</v>
      </c>
      <c r="L202" s="276">
        <f>IF(L$79=0,0,L$79/NMM!L$10*1000)</f>
        <v>153.10896805293785</v>
      </c>
      <c r="M202" s="276">
        <f>IF(M$79=0,0,M$79/NMM!M$10*1000)</f>
        <v>147.77138759061381</v>
      </c>
      <c r="N202" s="276">
        <f>IF(N$79=0,0,N$79/NMM!N$10*1000)</f>
        <v>145.62087227523477</v>
      </c>
      <c r="O202" s="276">
        <f>IF(O$79=0,0,O$79/NMM!O$10*1000)</f>
        <v>141.65461392375201</v>
      </c>
      <c r="P202" s="276">
        <f>IF(P$79=0,0,P$79/NMM!P$10*1000)</f>
        <v>147.22797502788413</v>
      </c>
      <c r="Q202" s="276">
        <f>IF(Q$79=0,0,Q$79/NMM!Q$10*1000)</f>
        <v>140.15638823465818</v>
      </c>
      <c r="R202" s="276">
        <f>IF(R$79=0,0,R$79/NMM!R$10*1000)</f>
        <v>154.00337068928627</v>
      </c>
      <c r="S202" s="276">
        <f>IF(S$79=0,0,S$79/NMM!S$10*1000)</f>
        <v>158.06767066647376</v>
      </c>
      <c r="T202" s="276">
        <f>IF(T$79=0,0,T$79/NMM!T$10*1000)</f>
        <v>167.080186453973</v>
      </c>
      <c r="U202" s="276">
        <f>IF(U$79=0,0,U$79/NMM!U$10*1000)</f>
        <v>172.55502747554218</v>
      </c>
      <c r="V202" s="276">
        <f>IF(V$79=0,0,V$79/NMM!V$10*1000)</f>
        <v>160.3373813059585</v>
      </c>
      <c r="W202" s="276">
        <f>IF(W$79=0,0,W$79/NMM!W$10*1000)</f>
        <v>152.83088050206706</v>
      </c>
      <c r="X202" s="276">
        <f>IF(X$79=0,0,X$79/NMM!X$10*1000)</f>
        <v>151.26625385606297</v>
      </c>
      <c r="Y202" s="276">
        <f>IF(Y$79=0,0,Y$79/NMM!Y$10*1000)</f>
        <v>154.00190690162361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22.30924662849646</v>
      </c>
      <c r="C203" s="277">
        <f>IF(C$89=0,0,C$89/NMM!C$10*1000)</f>
        <v>21.686436525330588</v>
      </c>
      <c r="D203" s="277">
        <f>IF(D$89=0,0,D$89/NMM!D$10*1000)</f>
        <v>19.74351067773831</v>
      </c>
      <c r="E203" s="277">
        <f>IF(E$89=0,0,E$89/NMM!E$10*1000)</f>
        <v>18.060092026818818</v>
      </c>
      <c r="F203" s="277">
        <f>IF(F$89=0,0,F$89/NMM!F$10*1000)</f>
        <v>16.700139581493445</v>
      </c>
      <c r="G203" s="277">
        <f>IF(G$89=0,0,G$89/NMM!G$10*1000)</f>
        <v>16.345885547909223</v>
      </c>
      <c r="H203" s="277">
        <f>IF(H$89=0,0,H$89/NMM!H$10*1000)</f>
        <v>14.697313664806607</v>
      </c>
      <c r="I203" s="277">
        <f>IF(I$89=0,0,I$89/NMM!I$10*1000)</f>
        <v>15.356420191947018</v>
      </c>
      <c r="J203" s="277">
        <f>IF(J$89=0,0,J$89/NMM!J$10*1000)</f>
        <v>13.271206887579877</v>
      </c>
      <c r="K203" s="277">
        <f>IF(K$89=0,0,K$89/NMM!K$10*1000)</f>
        <v>14.006752177111476</v>
      </c>
      <c r="L203" s="277">
        <f>IF(L$89=0,0,L$89/NMM!L$10*1000)</f>
        <v>13.851448635329694</v>
      </c>
      <c r="M203" s="277">
        <f>IF(M$89=0,0,M$89/NMM!M$10*1000)</f>
        <v>13.781436217542936</v>
      </c>
      <c r="N203" s="277">
        <f>IF(N$89=0,0,N$89/NMM!N$10*1000)</f>
        <v>13.107910627331751</v>
      </c>
      <c r="O203" s="277">
        <f>IF(O$89=0,0,O$89/NMM!O$10*1000)</f>
        <v>12.375579078356655</v>
      </c>
      <c r="P203" s="277">
        <f>IF(P$89=0,0,P$89/NMM!P$10*1000)</f>
        <v>12.506921641923304</v>
      </c>
      <c r="Q203" s="277">
        <f>IF(Q$89=0,0,Q$89/NMM!Q$10*1000)</f>
        <v>11.823644738225354</v>
      </c>
      <c r="R203" s="277">
        <f>IF(R$89=0,0,R$89/NMM!R$10*1000)</f>
        <v>12.148255767831042</v>
      </c>
      <c r="S203" s="277">
        <f>IF(S$89=0,0,S$89/NMM!S$10*1000)</f>
        <v>12.235025002933343</v>
      </c>
      <c r="T203" s="277">
        <f>IF(T$89=0,0,T$89/NMM!T$10*1000)</f>
        <v>12.50821969864268</v>
      </c>
      <c r="U203" s="277">
        <f>IF(U$89=0,0,U$89/NMM!U$10*1000)</f>
        <v>12.415766756527557</v>
      </c>
      <c r="V203" s="277">
        <f>IF(V$89=0,0,V$89/NMM!V$10*1000)</f>
        <v>11.298331697558806</v>
      </c>
      <c r="W203" s="277">
        <f>IF(W$89=0,0,W$89/NMM!W$10*1000)</f>
        <v>11.410367436843741</v>
      </c>
      <c r="X203" s="277">
        <f>IF(X$89=0,0,X$89/NMM!X$10*1000)</f>
        <v>10.562639176795022</v>
      </c>
      <c r="Y203" s="277">
        <f>IF(Y$89=0,0,Y$89/NMM!Y$10*1000)</f>
        <v>10.273947500128463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682.98579715719029</v>
      </c>
      <c r="C205" s="320">
        <f t="shared" si="57"/>
        <v>680.72615037760806</v>
      </c>
      <c r="D205" s="320">
        <f t="shared" si="57"/>
        <v>623.48514649500805</v>
      </c>
      <c r="E205" s="320">
        <f t="shared" si="57"/>
        <v>584.93074785001158</v>
      </c>
      <c r="F205" s="320">
        <f t="shared" si="57"/>
        <v>552.87062946330104</v>
      </c>
      <c r="G205" s="320">
        <f t="shared" si="57"/>
        <v>528.89663771716835</v>
      </c>
      <c r="H205" s="320">
        <f t="shared" si="57"/>
        <v>478.79973319945179</v>
      </c>
      <c r="I205" s="320">
        <f t="shared" si="57"/>
        <v>492.47619787476037</v>
      </c>
      <c r="J205" s="320">
        <f t="shared" si="57"/>
        <v>445.98572860886497</v>
      </c>
      <c r="K205" s="320">
        <f t="shared" si="57"/>
        <v>465.87010230726503</v>
      </c>
      <c r="L205" s="320">
        <f t="shared" si="57"/>
        <v>466.89617707816188</v>
      </c>
      <c r="M205" s="320">
        <f t="shared" si="57"/>
        <v>463.07679658647328</v>
      </c>
      <c r="N205" s="320">
        <f t="shared" si="57"/>
        <v>445.60637930341613</v>
      </c>
      <c r="O205" s="320">
        <f t="shared" si="57"/>
        <v>420.52246778029235</v>
      </c>
      <c r="P205" s="320">
        <f t="shared" si="57"/>
        <v>425.28585954702015</v>
      </c>
      <c r="Q205" s="320">
        <f t="shared" si="57"/>
        <v>398.36098926004854</v>
      </c>
      <c r="R205" s="320">
        <f t="shared" si="57"/>
        <v>414.55117912127747</v>
      </c>
      <c r="S205" s="320">
        <f t="shared" si="57"/>
        <v>414.37607166028874</v>
      </c>
      <c r="T205" s="320">
        <f t="shared" si="57"/>
        <v>423.17423919374119</v>
      </c>
      <c r="U205" s="320">
        <f t="shared" si="57"/>
        <v>420.12295329865475</v>
      </c>
      <c r="V205" s="320">
        <f t="shared" si="57"/>
        <v>381.03673222927631</v>
      </c>
      <c r="W205" s="320">
        <f t="shared" si="57"/>
        <v>381.18981445091856</v>
      </c>
      <c r="X205" s="320">
        <f t="shared" si="57"/>
        <v>350.9746701861161</v>
      </c>
      <c r="Y205" s="320">
        <f t="shared" si="57"/>
        <v>352.83296248930617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3.9699536504459827</v>
      </c>
      <c r="C210" s="275">
        <f>IF(C$104=0,0,C$104/NMM!C$11*1000)</f>
        <v>4.3266487152057929</v>
      </c>
      <c r="D210" s="275">
        <f>IF(D$104=0,0,D$104/NMM!D$11*1000)</f>
        <v>4.125587202436197</v>
      </c>
      <c r="E210" s="275">
        <f>IF(E$104=0,0,E$104/NMM!E$11*1000)</f>
        <v>3.9677577344200308</v>
      </c>
      <c r="F210" s="275">
        <f>IF(F$104=0,0,F$104/NMM!F$11*1000)</f>
        <v>3.7498169871301412</v>
      </c>
      <c r="G210" s="275">
        <f>IF(G$104=0,0,G$104/NMM!G$11*1000)</f>
        <v>3.6160809740589182</v>
      </c>
      <c r="H210" s="275">
        <f>IF(H$104=0,0,H$104/NMM!H$11*1000)</f>
        <v>3.2277685186563616</v>
      </c>
      <c r="I210" s="275">
        <f>IF(I$104=0,0,I$104/NMM!I$11*1000)</f>
        <v>3.1196858197712545</v>
      </c>
      <c r="J210" s="275">
        <f>IF(J$104=0,0,J$104/NMM!J$11*1000)</f>
        <v>2.8224939458827962</v>
      </c>
      <c r="K210" s="275">
        <f>IF(K$104=0,0,K$104/NMM!K$11*1000)</f>
        <v>3.0461856009702899</v>
      </c>
      <c r="L210" s="275">
        <f>IF(L$104=0,0,L$104/NMM!L$11*1000)</f>
        <v>3.0391521090030453</v>
      </c>
      <c r="M210" s="275">
        <f>IF(M$104=0,0,M$104/NMM!M$11*1000)</f>
        <v>2.8985595687700076</v>
      </c>
      <c r="N210" s="275">
        <f>IF(N$104=0,0,N$104/NMM!N$11*1000)</f>
        <v>2.8450727263098603</v>
      </c>
      <c r="O210" s="275">
        <f>IF(O$104=0,0,O$104/NMM!O$11*1000)</f>
        <v>2.6987424067838193</v>
      </c>
      <c r="P210" s="275">
        <f>IF(P$104=0,0,P$104/NMM!P$11*1000)</f>
        <v>2.690942764088406</v>
      </c>
      <c r="Q210" s="275">
        <f>IF(Q$104=0,0,Q$104/NMM!Q$11*1000)</f>
        <v>2.4509964486209688</v>
      </c>
      <c r="R210" s="275">
        <f>IF(R$104=0,0,R$104/NMM!R$11*1000)</f>
        <v>2.5809885819197431</v>
      </c>
      <c r="S210" s="275">
        <f>IF(S$104=0,0,S$104/NMM!S$11*1000)</f>
        <v>2.5038346491412029</v>
      </c>
      <c r="T210" s="275">
        <f>IF(T$104=0,0,T$104/NMM!T$11*1000)</f>
        <v>2.4652057637877727</v>
      </c>
      <c r="U210" s="275">
        <f>IF(U$104=0,0,U$104/NMM!U$11*1000)</f>
        <v>2.6081031597792177</v>
      </c>
      <c r="V210" s="275">
        <f>IF(V$104=0,0,V$104/NMM!V$11*1000)</f>
        <v>2.3230018487276038</v>
      </c>
      <c r="W210" s="275">
        <f>IF(W$104=0,0,W$104/NMM!W$11*1000)</f>
        <v>2.4201736326548597</v>
      </c>
      <c r="X210" s="275">
        <f>IF(X$104=0,0,X$104/NMM!X$11*1000)</f>
        <v>2.1226550298540761</v>
      </c>
      <c r="Y210" s="275">
        <f>IF(Y$104=0,0,Y$104/NMM!Y$11*1000)</f>
        <v>2.3516626483996723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626.61488787496239</v>
      </c>
      <c r="C211" s="276">
        <f>IF(C$110=0,0,C$110/NMM!C$11*1000)</f>
        <v>624.20045415134246</v>
      </c>
      <c r="D211" s="276">
        <f>IF(D$110=0,0,D$110/NMM!D$11*1000)</f>
        <v>571.56239359022584</v>
      </c>
      <c r="E211" s="276">
        <f>IF(E$110=0,0,E$110/NMM!E$11*1000)</f>
        <v>536.12896133721574</v>
      </c>
      <c r="F211" s="276">
        <f>IF(F$110=0,0,F$110/NMM!F$11*1000)</f>
        <v>506.74410564934993</v>
      </c>
      <c r="G211" s="276">
        <f>IF(G$110=0,0,G$110/NMM!G$11*1000)</f>
        <v>484.74364819914848</v>
      </c>
      <c r="H211" s="276">
        <f>IF(H$110=0,0,H$110/NMM!H$11*1000)</f>
        <v>438.8711635739208</v>
      </c>
      <c r="I211" s="276">
        <f>IF(I$110=0,0,I$110/NMM!I$11*1000)</f>
        <v>451.59193097557528</v>
      </c>
      <c r="J211" s="276">
        <f>IF(J$110=0,0,J$110/NMM!J$11*1000)</f>
        <v>408.96347744188097</v>
      </c>
      <c r="K211" s="276">
        <f>IF(K$110=0,0,K$110/NMM!K$11*1000)</f>
        <v>427.10690692430842</v>
      </c>
      <c r="L211" s="276">
        <f>IF(L$110=0,0,L$110/NMM!L$11*1000)</f>
        <v>428.06028824005801</v>
      </c>
      <c r="M211" s="276">
        <f>IF(M$110=0,0,M$110/NMM!M$11*1000)</f>
        <v>424.66539941417722</v>
      </c>
      <c r="N211" s="276">
        <f>IF(N$110=0,0,N$110/NMM!N$11*1000)</f>
        <v>408.59256691766666</v>
      </c>
      <c r="O211" s="276">
        <f>IF(O$110=0,0,O$110/NMM!O$11*1000)</f>
        <v>385.5794667091883</v>
      </c>
      <c r="P211" s="276">
        <f>IF(P$110=0,0,P$110/NMM!P$11*1000)</f>
        <v>389.98245612193244</v>
      </c>
      <c r="Q211" s="276">
        <f>IF(Q$110=0,0,Q$110/NMM!Q$11*1000)</f>
        <v>365.35685893998698</v>
      </c>
      <c r="R211" s="276">
        <f>IF(R$110=0,0,R$110/NMM!R$11*1000)</f>
        <v>380.17766039075121</v>
      </c>
      <c r="S211" s="276">
        <f>IF(S$110=0,0,S$110/NMM!S$11*1000)</f>
        <v>380.08726612427967</v>
      </c>
      <c r="T211" s="276">
        <f>IF(T$110=0,0,T$110/NMM!T$11*1000)</f>
        <v>388.24211000619403</v>
      </c>
      <c r="U211" s="276">
        <f>IF(U$110=0,0,U$110/NMM!U$11*1000)</f>
        <v>385.29442796912394</v>
      </c>
      <c r="V211" s="276">
        <f>IF(V$110=0,0,V$110/NMM!V$11*1000)</f>
        <v>349.48766507943674</v>
      </c>
      <c r="W211" s="276">
        <f>IF(W$110=0,0,W$110/NMM!W$11*1000)</f>
        <v>349.53926080138467</v>
      </c>
      <c r="X211" s="276">
        <f>IF(X$110=0,0,X$110/NMM!X$11*1000)</f>
        <v>321.93043572174707</v>
      </c>
      <c r="Y211" s="276">
        <f>IF(Y$110=0,0,Y$110/NMM!Y$11*1000)</f>
        <v>323.4339853807835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52.400955631781933</v>
      </c>
      <c r="C213" s="276">
        <f>IF(C$119=0,0,C$119/NMM!C$11*1000)</f>
        <v>52.19904751105986</v>
      </c>
      <c r="D213" s="276">
        <f>IF(D$119=0,0,D$119/NMM!D$11*1000)</f>
        <v>47.797165702345929</v>
      </c>
      <c r="E213" s="276">
        <f>IF(E$119=0,0,E$119/NMM!E$11*1000)</f>
        <v>44.83402877837576</v>
      </c>
      <c r="F213" s="276">
        <f>IF(F$119=0,0,F$119/NMM!F$11*1000)</f>
        <v>42.376706826820971</v>
      </c>
      <c r="G213" s="276">
        <f>IF(G$119=0,0,G$119/NMM!G$11*1000)</f>
        <v>40.536908543960926</v>
      </c>
      <c r="H213" s="276">
        <f>IF(H$119=0,0,H$119/NMM!H$11*1000)</f>
        <v>36.700801106874621</v>
      </c>
      <c r="I213" s="276">
        <f>IF(I$119=0,0,I$119/NMM!I$11*1000)</f>
        <v>37.764581079413865</v>
      </c>
      <c r="J213" s="276">
        <f>IF(J$119=0,0,J$119/NMM!J$11*1000)</f>
        <v>34.19975722110118</v>
      </c>
      <c r="K213" s="276">
        <f>IF(K$119=0,0,K$119/NMM!K$11*1000)</f>
        <v>35.717009781986327</v>
      </c>
      <c r="L213" s="276">
        <f>IF(L$119=0,0,L$119/NMM!L$11*1000)</f>
        <v>35.796736729100822</v>
      </c>
      <c r="M213" s="276">
        <f>IF(M$119=0,0,M$119/NMM!M$11*1000)</f>
        <v>35.512837603526052</v>
      </c>
      <c r="N213" s="276">
        <f>IF(N$119=0,0,N$119/NMM!N$11*1000)</f>
        <v>34.16873965943963</v>
      </c>
      <c r="O213" s="276">
        <f>IF(O$119=0,0,O$119/NMM!O$11*1000)</f>
        <v>32.244258664320235</v>
      </c>
      <c r="P213" s="276">
        <f>IF(P$119=0,0,P$119/NMM!P$11*1000)</f>
        <v>32.612460660999339</v>
      </c>
      <c r="Q213" s="276">
        <f>IF(Q$119=0,0,Q$119/NMM!Q$11*1000)</f>
        <v>30.553133871440586</v>
      </c>
      <c r="R213" s="276">
        <f>IF(R$119=0,0,R$119/NMM!R$11*1000)</f>
        <v>31.792530148606474</v>
      </c>
      <c r="S213" s="276">
        <f>IF(S$119=0,0,S$119/NMM!S$11*1000)</f>
        <v>31.784970886867889</v>
      </c>
      <c r="T213" s="276">
        <f>IF(T$119=0,0,T$119/NMM!T$11*1000)</f>
        <v>32.466923423759368</v>
      </c>
      <c r="U213" s="276">
        <f>IF(U$119=0,0,U$119/NMM!U$11*1000)</f>
        <v>32.220422169751608</v>
      </c>
      <c r="V213" s="276">
        <f>IF(V$119=0,0,V$119/NMM!V$11*1000)</f>
        <v>29.226065301111976</v>
      </c>
      <c r="W213" s="276">
        <f>IF(W$119=0,0,W$119/NMM!W$11*1000)</f>
        <v>29.230380016879028</v>
      </c>
      <c r="X213" s="276">
        <f>IF(X$119=0,0,X$119/NMM!X$11*1000)</f>
        <v>26.921579434514967</v>
      </c>
      <c r="Y213" s="276">
        <f>IF(Y$119=0,0,Y$119/NMM!Y$11*1000)</f>
        <v>27.047314460123026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PL: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3288.297403040011</v>
      </c>
      <c r="C3" s="203">
        <f t="shared" si="0"/>
        <v>2996.2193409516899</v>
      </c>
      <c r="D3" s="203">
        <f t="shared" si="0"/>
        <v>3025.5066477365535</v>
      </c>
      <c r="E3" s="203">
        <f t="shared" si="0"/>
        <v>3087.5540982674556</v>
      </c>
      <c r="F3" s="203">
        <f t="shared" si="0"/>
        <v>3248.5537694599943</v>
      </c>
      <c r="G3" s="203">
        <f t="shared" si="0"/>
        <v>3377.7216792542031</v>
      </c>
      <c r="H3" s="203">
        <f t="shared" si="0"/>
        <v>3413.6906719093322</v>
      </c>
      <c r="I3" s="203">
        <f t="shared" si="0"/>
        <v>4168.4827226269445</v>
      </c>
      <c r="J3" s="203">
        <f t="shared" si="0"/>
        <v>3559.7647977673987</v>
      </c>
      <c r="K3" s="203">
        <f t="shared" si="0"/>
        <v>3857.909442512263</v>
      </c>
      <c r="L3" s="203">
        <f t="shared" si="0"/>
        <v>3676.8332730786015</v>
      </c>
      <c r="M3" s="203">
        <f t="shared" si="0"/>
        <v>4075.0348376896918</v>
      </c>
      <c r="N3" s="203">
        <f t="shared" si="0"/>
        <v>4400.5952077658767</v>
      </c>
      <c r="O3" s="203">
        <f t="shared" si="0"/>
        <v>3861.6518991871581</v>
      </c>
      <c r="P3" s="203">
        <f t="shared" si="0"/>
        <v>4677.7983292104309</v>
      </c>
      <c r="Q3" s="203">
        <f t="shared" si="0"/>
        <v>5328.2430039999999</v>
      </c>
      <c r="R3" s="203">
        <f t="shared" si="0"/>
        <v>5438.0051271864231</v>
      </c>
      <c r="S3" s="203">
        <f t="shared" si="0"/>
        <v>5154.4104683583819</v>
      </c>
      <c r="T3" s="203">
        <f t="shared" si="0"/>
        <v>5584.6876335025281</v>
      </c>
      <c r="U3" s="203">
        <f t="shared" si="0"/>
        <v>5695.3540093858383</v>
      </c>
      <c r="V3" s="203">
        <f t="shared" si="0"/>
        <v>5492.1915360290659</v>
      </c>
      <c r="W3" s="203">
        <f t="shared" si="0"/>
        <v>6551.3275453917558</v>
      </c>
      <c r="X3" s="203">
        <f t="shared" si="0"/>
        <v>6423.4293220615655</v>
      </c>
      <c r="Y3" s="203">
        <f t="shared" si="0"/>
        <v>6163.5269225296397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1943.0520509849357</v>
      </c>
      <c r="C4" s="241">
        <f t="shared" si="1"/>
        <v>1813.787348690973</v>
      </c>
      <c r="D4" s="241">
        <f t="shared" si="1"/>
        <v>1833.1822090437365</v>
      </c>
      <c r="E4" s="241">
        <f t="shared" si="1"/>
        <v>1960.9455108799159</v>
      </c>
      <c r="F4" s="241">
        <f t="shared" si="1"/>
        <v>1982.3525496421314</v>
      </c>
      <c r="G4" s="241">
        <f t="shared" si="1"/>
        <v>1877.794581095661</v>
      </c>
      <c r="H4" s="241">
        <f t="shared" si="1"/>
        <v>1932.5028148490799</v>
      </c>
      <c r="I4" s="241">
        <f t="shared" si="1"/>
        <v>2326.9594998369039</v>
      </c>
      <c r="J4" s="241">
        <f t="shared" si="1"/>
        <v>1836.7151030058719</v>
      </c>
      <c r="K4" s="241">
        <f t="shared" si="1"/>
        <v>2121.842702586353</v>
      </c>
      <c r="L4" s="241">
        <f t="shared" si="1"/>
        <v>1974.7711940825702</v>
      </c>
      <c r="M4" s="241">
        <f t="shared" si="1"/>
        <v>2292.5337757299026</v>
      </c>
      <c r="N4" s="241">
        <f t="shared" si="1"/>
        <v>2570.9973417436358</v>
      </c>
      <c r="O4" s="241">
        <f t="shared" si="1"/>
        <v>2271.5599406983283</v>
      </c>
      <c r="P4" s="241">
        <f t="shared" si="1"/>
        <v>2919.9704732552013</v>
      </c>
      <c r="Q4" s="241">
        <f t="shared" si="1"/>
        <v>3208.6361720000004</v>
      </c>
      <c r="R4" s="241">
        <f t="shared" si="1"/>
        <v>3370.7031856723156</v>
      </c>
      <c r="S4" s="241">
        <f t="shared" si="1"/>
        <v>3284.8351616052828</v>
      </c>
      <c r="T4" s="241">
        <f t="shared" si="1"/>
        <v>3633.3174882079002</v>
      </c>
      <c r="U4" s="241">
        <f t="shared" si="1"/>
        <v>3668.7973610827726</v>
      </c>
      <c r="V4" s="241">
        <f t="shared" si="1"/>
        <v>3660.4441633586762</v>
      </c>
      <c r="W4" s="241">
        <f t="shared" si="1"/>
        <v>4329.8896027097853</v>
      </c>
      <c r="X4" s="241">
        <f t="shared" si="1"/>
        <v>4328.4894902789592</v>
      </c>
      <c r="Y4" s="241">
        <f t="shared" si="1"/>
        <v>4192.6401084072586</v>
      </c>
      <c r="DA4" s="83"/>
    </row>
    <row r="5" spans="1:105" ht="12" customHeight="1" x14ac:dyDescent="0.25">
      <c r="A5" s="99" t="s">
        <v>54</v>
      </c>
      <c r="B5" s="282">
        <v>141.98341625070279</v>
      </c>
      <c r="C5" s="282">
        <v>120.7785746516971</v>
      </c>
      <c r="D5" s="282">
        <v>114.06902643233551</v>
      </c>
      <c r="E5" s="282">
        <v>116.57154678933701</v>
      </c>
      <c r="F5" s="282">
        <v>109.8484643155043</v>
      </c>
      <c r="G5" s="282">
        <v>102.5528219231601</v>
      </c>
      <c r="H5" s="282">
        <v>102.05051656393</v>
      </c>
      <c r="I5" s="282">
        <v>116.7411422165767</v>
      </c>
      <c r="J5" s="282">
        <v>88.993922886408853</v>
      </c>
      <c r="K5" s="282">
        <v>96.781537059577147</v>
      </c>
      <c r="L5" s="282">
        <v>84.590524253029145</v>
      </c>
      <c r="M5" s="282">
        <v>97.980255542685398</v>
      </c>
      <c r="N5" s="282">
        <v>104.0243992351855</v>
      </c>
      <c r="O5" s="282">
        <v>91.269997929292302</v>
      </c>
      <c r="P5" s="282">
        <v>114.43557898983811</v>
      </c>
      <c r="Q5" s="282">
        <v>122.8677747686545</v>
      </c>
      <c r="R5" s="282">
        <v>48.962589717892683</v>
      </c>
      <c r="S5" s="282">
        <v>72.107163005490705</v>
      </c>
      <c r="T5" s="282">
        <v>77.731556387192228</v>
      </c>
      <c r="U5" s="282">
        <v>4.102018251456605</v>
      </c>
      <c r="V5" s="282">
        <v>3.370280255541068</v>
      </c>
      <c r="W5" s="282">
        <v>4.5957182264354994</v>
      </c>
      <c r="X5" s="282">
        <v>8.9384173967759946</v>
      </c>
      <c r="Y5" s="282">
        <v>5.2971990419759729</v>
      </c>
      <c r="DA5" s="94" t="s">
        <v>1810</v>
      </c>
    </row>
    <row r="6" spans="1:105" ht="12" customHeight="1" x14ac:dyDescent="0.25">
      <c r="A6" s="99" t="s">
        <v>61</v>
      </c>
      <c r="B6" s="282">
        <v>1801.068634734233</v>
      </c>
      <c r="C6" s="282">
        <v>1693.008774039276</v>
      </c>
      <c r="D6" s="282">
        <v>1719.113182611401</v>
      </c>
      <c r="E6" s="282">
        <v>1844.373964090579</v>
      </c>
      <c r="F6" s="282">
        <v>1872.5040853266271</v>
      </c>
      <c r="G6" s="282">
        <v>1775.2417591725009</v>
      </c>
      <c r="H6" s="282">
        <v>1830.4522982851499</v>
      </c>
      <c r="I6" s="282">
        <v>2210.218357620327</v>
      </c>
      <c r="J6" s="282">
        <v>1747.721180119463</v>
      </c>
      <c r="K6" s="282">
        <v>2025.061165526776</v>
      </c>
      <c r="L6" s="282">
        <v>1890.1806698295411</v>
      </c>
      <c r="M6" s="282">
        <v>2194.5535201872171</v>
      </c>
      <c r="N6" s="282">
        <v>2466.9729425084502</v>
      </c>
      <c r="O6" s="282">
        <v>2180.2899427690359</v>
      </c>
      <c r="P6" s="282">
        <v>2805.5348942653632</v>
      </c>
      <c r="Q6" s="282">
        <v>3085.7683972313462</v>
      </c>
      <c r="R6" s="282">
        <v>3321.740595954423</v>
      </c>
      <c r="S6" s="282">
        <v>3212.727998599792</v>
      </c>
      <c r="T6" s="282">
        <v>3555.5859318207081</v>
      </c>
      <c r="U6" s="282">
        <v>3664.6953428313159</v>
      </c>
      <c r="V6" s="282">
        <v>3657.0738831031349</v>
      </c>
      <c r="W6" s="282">
        <v>4325.2938844833498</v>
      </c>
      <c r="X6" s="282">
        <v>4319.5510728821837</v>
      </c>
      <c r="Y6" s="282">
        <v>4187.342909365283</v>
      </c>
      <c r="DA6" s="94" t="s">
        <v>1811</v>
      </c>
    </row>
    <row r="7" spans="1:105" ht="12" customHeight="1" x14ac:dyDescent="0.25">
      <c r="A7" s="49" t="s">
        <v>62</v>
      </c>
      <c r="B7" s="242">
        <v>1345.245352055075</v>
      </c>
      <c r="C7" s="242">
        <v>1182.4319922607169</v>
      </c>
      <c r="D7" s="242">
        <v>1192.324438692817</v>
      </c>
      <c r="E7" s="242">
        <v>1126.60858738754</v>
      </c>
      <c r="F7" s="242">
        <v>1266.2012198178629</v>
      </c>
      <c r="G7" s="242">
        <v>1499.9270981585421</v>
      </c>
      <c r="H7" s="242">
        <v>1481.1878570602521</v>
      </c>
      <c r="I7" s="242">
        <v>1841.5232227900401</v>
      </c>
      <c r="J7" s="242">
        <v>1723.049694761527</v>
      </c>
      <c r="K7" s="242">
        <v>1736.06673992591</v>
      </c>
      <c r="L7" s="242">
        <v>1702.062078996031</v>
      </c>
      <c r="M7" s="242">
        <v>1782.501061959789</v>
      </c>
      <c r="N7" s="242">
        <v>1829.5978660222411</v>
      </c>
      <c r="O7" s="242">
        <v>1590.09195848883</v>
      </c>
      <c r="P7" s="242">
        <v>1757.82785595523</v>
      </c>
      <c r="Q7" s="242">
        <v>2119.6068319999999</v>
      </c>
      <c r="R7" s="242">
        <v>2067.301941514108</v>
      </c>
      <c r="S7" s="242">
        <v>1869.5753067530991</v>
      </c>
      <c r="T7" s="242">
        <v>1951.3701452946279</v>
      </c>
      <c r="U7" s="242">
        <v>2026.5566483030659</v>
      </c>
      <c r="V7" s="242">
        <v>1831.74737267039</v>
      </c>
      <c r="W7" s="242">
        <v>2221.4379426819701</v>
      </c>
      <c r="X7" s="242">
        <v>2094.9398317826058</v>
      </c>
      <c r="Y7" s="242">
        <v>1970.8868141223811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994</v>
      </c>
      <c r="C10" s="241">
        <v>977</v>
      </c>
      <c r="D10" s="241">
        <v>1025</v>
      </c>
      <c r="E10" s="241">
        <v>1029</v>
      </c>
      <c r="F10" s="241">
        <v>1027</v>
      </c>
      <c r="G10" s="241">
        <v>1049.4000000000001</v>
      </c>
      <c r="H10" s="241">
        <v>1061.2</v>
      </c>
      <c r="I10" s="241">
        <v>1055.78</v>
      </c>
      <c r="J10" s="241">
        <v>1041.27</v>
      </c>
      <c r="K10" s="241">
        <v>1033.76</v>
      </c>
      <c r="L10" s="241">
        <v>1079.8</v>
      </c>
      <c r="M10" s="241">
        <v>1093.02</v>
      </c>
      <c r="N10" s="241">
        <v>1039.8</v>
      </c>
      <c r="O10" s="241">
        <v>1107.51</v>
      </c>
      <c r="P10" s="241">
        <v>1119.6600000000001</v>
      </c>
      <c r="Q10" s="241">
        <v>1115.23</v>
      </c>
      <c r="R10" s="241">
        <v>1156.01</v>
      </c>
      <c r="S10" s="241">
        <v>1761.79</v>
      </c>
      <c r="T10" s="241">
        <v>1742.7</v>
      </c>
      <c r="U10" s="241">
        <v>1622.54</v>
      </c>
      <c r="V10" s="241">
        <v>1716.54</v>
      </c>
      <c r="W10" s="241">
        <v>1749.18</v>
      </c>
      <c r="X10" s="241">
        <v>1728.87</v>
      </c>
      <c r="Y10" s="241">
        <v>1544.99</v>
      </c>
      <c r="DA10" s="83" t="s">
        <v>1814</v>
      </c>
    </row>
    <row r="11" spans="1:105" ht="12" customHeight="1" x14ac:dyDescent="0.25">
      <c r="A11" s="107" t="s">
        <v>1815</v>
      </c>
      <c r="B11" s="282">
        <v>1934</v>
      </c>
      <c r="C11" s="282">
        <v>2086</v>
      </c>
      <c r="D11" s="282">
        <v>2341.9899999999998</v>
      </c>
      <c r="E11" s="282">
        <v>2461</v>
      </c>
      <c r="F11" s="282">
        <v>2635</v>
      </c>
      <c r="G11" s="282">
        <v>2731.9</v>
      </c>
      <c r="H11" s="282">
        <v>2857.1</v>
      </c>
      <c r="I11" s="282">
        <v>2992</v>
      </c>
      <c r="J11" s="282">
        <v>3055.4</v>
      </c>
      <c r="K11" s="282">
        <v>3274.96</v>
      </c>
      <c r="L11" s="282">
        <v>3699.8</v>
      </c>
      <c r="M11" s="282">
        <v>3755.6</v>
      </c>
      <c r="N11" s="282">
        <v>3821.8</v>
      </c>
      <c r="O11" s="282">
        <v>4105.51</v>
      </c>
      <c r="P11" s="282">
        <v>4278.38</v>
      </c>
      <c r="Q11" s="282">
        <v>4399.34</v>
      </c>
      <c r="R11" s="282">
        <v>4637</v>
      </c>
      <c r="S11" s="282">
        <v>4779.03</v>
      </c>
      <c r="T11" s="282">
        <v>4856.03</v>
      </c>
      <c r="U11" s="282">
        <v>4879.7299999999996</v>
      </c>
      <c r="V11" s="282">
        <v>5128.8599999999997</v>
      </c>
      <c r="W11" s="282">
        <v>5326</v>
      </c>
      <c r="X11" s="282">
        <v>5234.2299999999996</v>
      </c>
      <c r="Y11" s="282">
        <v>4635.59</v>
      </c>
      <c r="DA11" s="94" t="s">
        <v>1816</v>
      </c>
    </row>
    <row r="12" spans="1:105" ht="12" customHeight="1" x14ac:dyDescent="0.25">
      <c r="A12" s="49" t="s">
        <v>1817</v>
      </c>
      <c r="B12" s="242">
        <v>154.10526315789491</v>
      </c>
      <c r="C12" s="242">
        <v>161.21052631578971</v>
      </c>
      <c r="D12" s="242">
        <v>177.21000000000021</v>
      </c>
      <c r="E12" s="242">
        <v>183.68421052631589</v>
      </c>
      <c r="F12" s="242">
        <v>192.73684210526329</v>
      </c>
      <c r="G12" s="242">
        <v>199.01578947368441</v>
      </c>
      <c r="H12" s="242">
        <v>206.22631578947389</v>
      </c>
      <c r="I12" s="242">
        <v>213.04105263157911</v>
      </c>
      <c r="J12" s="242">
        <v>215.61421052631599</v>
      </c>
      <c r="K12" s="242">
        <v>226.77473684210551</v>
      </c>
      <c r="L12" s="242">
        <v>251.55789473684229</v>
      </c>
      <c r="M12" s="242">
        <v>255.1905263157897</v>
      </c>
      <c r="N12" s="242">
        <v>255.87368421052659</v>
      </c>
      <c r="O12" s="242">
        <v>274.36947368421079</v>
      </c>
      <c r="P12" s="242">
        <v>284.10736842105291</v>
      </c>
      <c r="Q12" s="242">
        <v>290.24052631578968</v>
      </c>
      <c r="R12" s="242">
        <v>304.89526315789499</v>
      </c>
      <c r="S12" s="242">
        <v>344.25368421052673</v>
      </c>
      <c r="T12" s="242">
        <v>347.30157894736868</v>
      </c>
      <c r="U12" s="242">
        <v>342.22473684210547</v>
      </c>
      <c r="V12" s="242">
        <v>360.28421052631609</v>
      </c>
      <c r="W12" s="242">
        <v>294.79916666666691</v>
      </c>
      <c r="X12" s="242">
        <v>290.12916666666689</v>
      </c>
      <c r="Y12" s="242">
        <v>257.52416666666699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1166.666666666667</v>
      </c>
      <c r="C15" s="241">
        <v>1166.666666666667</v>
      </c>
      <c r="D15" s="241">
        <v>1166.666666666667</v>
      </c>
      <c r="E15" s="241">
        <v>1166.666666666667</v>
      </c>
      <c r="F15" s="241">
        <v>1166.666666666667</v>
      </c>
      <c r="G15" s="241">
        <v>1166.666666666667</v>
      </c>
      <c r="H15" s="241">
        <v>1166.666666666667</v>
      </c>
      <c r="I15" s="241">
        <v>1166.666666666667</v>
      </c>
      <c r="J15" s="241">
        <v>1166.666666666667</v>
      </c>
      <c r="K15" s="241">
        <v>1166.666666666667</v>
      </c>
      <c r="L15" s="241">
        <v>1166.666666666667</v>
      </c>
      <c r="M15" s="241">
        <v>1166.666666666667</v>
      </c>
      <c r="N15" s="241">
        <v>1166.666666666667</v>
      </c>
      <c r="O15" s="241">
        <v>1166.666666666667</v>
      </c>
      <c r="P15" s="241">
        <v>1259.303598176386</v>
      </c>
      <c r="Q15" s="241">
        <v>1259.303598176386</v>
      </c>
      <c r="R15" s="241">
        <v>1259.303598176386</v>
      </c>
      <c r="S15" s="241">
        <v>1907.762118744419</v>
      </c>
      <c r="T15" s="241">
        <v>1907.762118744419</v>
      </c>
      <c r="U15" s="241">
        <v>1907.762118744419</v>
      </c>
      <c r="V15" s="241">
        <v>1907.762118744419</v>
      </c>
      <c r="W15" s="241">
        <v>1907.762118744419</v>
      </c>
      <c r="X15" s="241">
        <v>1907.762118744419</v>
      </c>
      <c r="Y15" s="241">
        <v>1907.762118744419</v>
      </c>
      <c r="DA15" s="83" t="s">
        <v>1819</v>
      </c>
    </row>
    <row r="16" spans="1:105" ht="12" customHeight="1" x14ac:dyDescent="0.25">
      <c r="A16" s="107" t="s">
        <v>1815</v>
      </c>
      <c r="B16" s="282">
        <v>3777.7777777777778</v>
      </c>
      <c r="C16" s="282">
        <v>3777.7777777777778</v>
      </c>
      <c r="D16" s="282">
        <v>3481.9476797309931</v>
      </c>
      <c r="E16" s="282">
        <v>3481.9476797309931</v>
      </c>
      <c r="F16" s="282">
        <v>3186.1175816842078</v>
      </c>
      <c r="G16" s="282">
        <v>3186.1175816842078</v>
      </c>
      <c r="H16" s="282">
        <v>3186.1175816842078</v>
      </c>
      <c r="I16" s="282">
        <v>3186.1175816842078</v>
      </c>
      <c r="J16" s="282">
        <v>3481.9476797309931</v>
      </c>
      <c r="K16" s="282">
        <v>3481.9476797309931</v>
      </c>
      <c r="L16" s="282">
        <v>4073.6078758245621</v>
      </c>
      <c r="M16" s="282">
        <v>4073.6078758245621</v>
      </c>
      <c r="N16" s="282">
        <v>4073.6078758245621</v>
      </c>
      <c r="O16" s="282">
        <v>4369.4379738713469</v>
      </c>
      <c r="P16" s="282">
        <v>4665.2680719181317</v>
      </c>
      <c r="Q16" s="282">
        <v>4665.2680719181317</v>
      </c>
      <c r="R16" s="282">
        <v>4961.0981699649165</v>
      </c>
      <c r="S16" s="282">
        <v>5256.9282680117012</v>
      </c>
      <c r="T16" s="282">
        <v>5256.9282680117012</v>
      </c>
      <c r="U16" s="282">
        <v>5256.9282680117012</v>
      </c>
      <c r="V16" s="282">
        <v>5552.758366058486</v>
      </c>
      <c r="W16" s="282">
        <v>5848.5884641052708</v>
      </c>
      <c r="X16" s="282">
        <v>5552.758366058486</v>
      </c>
      <c r="Y16" s="282">
        <v>5552.758366058486</v>
      </c>
      <c r="DA16" s="94" t="s">
        <v>1820</v>
      </c>
    </row>
    <row r="17" spans="1:105" ht="12" customHeight="1" x14ac:dyDescent="0.25">
      <c r="A17" s="49" t="s">
        <v>1817</v>
      </c>
      <c r="B17" s="242">
        <v>171.22807017543869</v>
      </c>
      <c r="C17" s="242">
        <v>171.22807017543869</v>
      </c>
      <c r="D17" s="242">
        <v>196.72670647340809</v>
      </c>
      <c r="E17" s="242">
        <v>196.72670647340809</v>
      </c>
      <c r="F17" s="242">
        <v>209.47602462239271</v>
      </c>
      <c r="G17" s="242">
        <v>222.2253427713774</v>
      </c>
      <c r="H17" s="242">
        <v>222.2253427713774</v>
      </c>
      <c r="I17" s="242">
        <v>234.974660920362</v>
      </c>
      <c r="J17" s="242">
        <v>234.974660920362</v>
      </c>
      <c r="K17" s="242">
        <v>247.72397906934671</v>
      </c>
      <c r="L17" s="242">
        <v>273.222615367316</v>
      </c>
      <c r="M17" s="242">
        <v>273.222615367316</v>
      </c>
      <c r="N17" s="242">
        <v>273.222615367316</v>
      </c>
      <c r="O17" s="242">
        <v>298.72125166528531</v>
      </c>
      <c r="P17" s="242">
        <v>311.47056981426988</v>
      </c>
      <c r="Q17" s="242">
        <v>311.47056981426988</v>
      </c>
      <c r="R17" s="242">
        <v>324.21988796325462</v>
      </c>
      <c r="S17" s="242">
        <v>362.4678424102085</v>
      </c>
      <c r="T17" s="242">
        <v>375.21716055919308</v>
      </c>
      <c r="U17" s="242">
        <v>362.4678424102085</v>
      </c>
      <c r="V17" s="242">
        <v>387.96647870817782</v>
      </c>
      <c r="W17" s="242">
        <v>387.96647870817782</v>
      </c>
      <c r="X17" s="242">
        <v>375.21716055919319</v>
      </c>
      <c r="Y17" s="242">
        <v>362.46784241020862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92.636931509719091</v>
      </c>
      <c r="E19" s="241">
        <v>0</v>
      </c>
      <c r="F19" s="241">
        <v>0</v>
      </c>
      <c r="G19" s="241">
        <v>92.636931509719091</v>
      </c>
      <c r="H19" s="241">
        <v>0</v>
      </c>
      <c r="I19" s="241">
        <v>0</v>
      </c>
      <c r="J19" s="241">
        <v>92.636931509719091</v>
      </c>
      <c r="K19" s="241">
        <v>0</v>
      </c>
      <c r="L19" s="241">
        <v>0</v>
      </c>
      <c r="M19" s="241">
        <v>0</v>
      </c>
      <c r="N19" s="241">
        <v>92.636931509719091</v>
      </c>
      <c r="O19" s="241">
        <v>0</v>
      </c>
      <c r="P19" s="241">
        <v>92.636931509719091</v>
      </c>
      <c r="Q19" s="241">
        <v>92.636931509719091</v>
      </c>
      <c r="R19" s="241">
        <v>0</v>
      </c>
      <c r="S19" s="241">
        <v>648.45852056803369</v>
      </c>
      <c r="T19" s="241">
        <v>92.636931509719091</v>
      </c>
      <c r="U19" s="241">
        <v>0</v>
      </c>
      <c r="V19" s="241">
        <v>0</v>
      </c>
      <c r="W19" s="241">
        <v>92.636931509719091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295.83009804678471</v>
      </c>
      <c r="I20" s="282">
        <v>0</v>
      </c>
      <c r="J20" s="282">
        <v>591.66019609356931</v>
      </c>
      <c r="K20" s="282">
        <v>0</v>
      </c>
      <c r="L20" s="282">
        <v>887.49029414035397</v>
      </c>
      <c r="M20" s="282">
        <v>0</v>
      </c>
      <c r="N20" s="282">
        <v>295.83009804678471</v>
      </c>
      <c r="O20" s="282">
        <v>295.83009804678471</v>
      </c>
      <c r="P20" s="282">
        <v>591.66019609356931</v>
      </c>
      <c r="Q20" s="282">
        <v>0</v>
      </c>
      <c r="R20" s="282">
        <v>591.66019609356931</v>
      </c>
      <c r="S20" s="282">
        <v>295.83009804678471</v>
      </c>
      <c r="T20" s="282">
        <v>295.83009804678471</v>
      </c>
      <c r="U20" s="282">
        <v>0</v>
      </c>
      <c r="V20" s="282">
        <v>591.66019609356931</v>
      </c>
      <c r="W20" s="282">
        <v>295.83009804678471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12.749318148984649</v>
      </c>
      <c r="D21" s="242">
        <v>38.247954446953948</v>
      </c>
      <c r="E21" s="242">
        <v>0</v>
      </c>
      <c r="F21" s="242">
        <v>25.498636297969298</v>
      </c>
      <c r="G21" s="242">
        <v>25.498636297969298</v>
      </c>
      <c r="H21" s="242">
        <v>0</v>
      </c>
      <c r="I21" s="242">
        <v>25.498636297969298</v>
      </c>
      <c r="J21" s="242">
        <v>12.749318148984649</v>
      </c>
      <c r="K21" s="242">
        <v>12.749318148984649</v>
      </c>
      <c r="L21" s="242">
        <v>38.247954446953948</v>
      </c>
      <c r="M21" s="242">
        <v>12.749318148984649</v>
      </c>
      <c r="N21" s="242">
        <v>0</v>
      </c>
      <c r="O21" s="242">
        <v>38.247954446953948</v>
      </c>
      <c r="P21" s="242">
        <v>25.498636297969298</v>
      </c>
      <c r="Q21" s="242">
        <v>0</v>
      </c>
      <c r="R21" s="242">
        <v>25.498636297969298</v>
      </c>
      <c r="S21" s="242">
        <v>50.997272595938597</v>
      </c>
      <c r="T21" s="242">
        <v>12.749318148984649</v>
      </c>
      <c r="U21" s="242">
        <v>0</v>
      </c>
      <c r="V21" s="242">
        <v>38.247954446953948</v>
      </c>
      <c r="W21" s="242">
        <v>0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92.636931509719034</v>
      </c>
      <c r="E23" s="241">
        <f t="shared" si="2"/>
        <v>0</v>
      </c>
      <c r="F23" s="241">
        <f t="shared" si="2"/>
        <v>0</v>
      </c>
      <c r="G23" s="241">
        <f t="shared" si="2"/>
        <v>92.636931509719034</v>
      </c>
      <c r="H23" s="241">
        <f t="shared" si="2"/>
        <v>0</v>
      </c>
      <c r="I23" s="241">
        <f t="shared" si="2"/>
        <v>0</v>
      </c>
      <c r="J23" s="241">
        <f t="shared" si="2"/>
        <v>92.636931509719034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92.636931509719034</v>
      </c>
      <c r="O23" s="241">
        <f t="shared" si="2"/>
        <v>0</v>
      </c>
      <c r="P23" s="241">
        <f t="shared" si="2"/>
        <v>0</v>
      </c>
      <c r="Q23" s="241">
        <f t="shared" si="2"/>
        <v>92.636931509719034</v>
      </c>
      <c r="R23" s="241">
        <f t="shared" si="2"/>
        <v>0</v>
      </c>
      <c r="S23" s="241">
        <f t="shared" si="2"/>
        <v>0</v>
      </c>
      <c r="T23" s="241">
        <f t="shared" si="2"/>
        <v>92.636931509719034</v>
      </c>
      <c r="U23" s="241">
        <f t="shared" si="2"/>
        <v>0</v>
      </c>
      <c r="V23" s="241">
        <f t="shared" si="2"/>
        <v>0</v>
      </c>
      <c r="W23" s="241">
        <f t="shared" si="2"/>
        <v>92.636931509719034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0</v>
      </c>
      <c r="D24" s="282">
        <f t="shared" si="3"/>
        <v>295.83009804678477</v>
      </c>
      <c r="E24" s="282">
        <f t="shared" si="3"/>
        <v>0</v>
      </c>
      <c r="F24" s="282">
        <f t="shared" si="3"/>
        <v>295.83009804678522</v>
      </c>
      <c r="G24" s="282">
        <f t="shared" si="3"/>
        <v>0</v>
      </c>
      <c r="H24" s="282">
        <f t="shared" si="3"/>
        <v>295.83009804678477</v>
      </c>
      <c r="I24" s="282">
        <f t="shared" si="3"/>
        <v>0</v>
      </c>
      <c r="J24" s="282">
        <f t="shared" si="3"/>
        <v>295.83009804678431</v>
      </c>
      <c r="K24" s="282">
        <f t="shared" si="3"/>
        <v>0</v>
      </c>
      <c r="L24" s="282">
        <f t="shared" si="3"/>
        <v>295.83009804678477</v>
      </c>
      <c r="M24" s="282">
        <f t="shared" si="3"/>
        <v>0</v>
      </c>
      <c r="N24" s="282">
        <f t="shared" si="3"/>
        <v>295.83009804678477</v>
      </c>
      <c r="O24" s="282">
        <f t="shared" si="3"/>
        <v>0</v>
      </c>
      <c r="P24" s="282">
        <f t="shared" si="3"/>
        <v>295.83009804678477</v>
      </c>
      <c r="Q24" s="282">
        <f t="shared" si="3"/>
        <v>0</v>
      </c>
      <c r="R24" s="282">
        <f t="shared" si="3"/>
        <v>295.83009804678477</v>
      </c>
      <c r="S24" s="282">
        <f t="shared" si="3"/>
        <v>0</v>
      </c>
      <c r="T24" s="282">
        <f t="shared" si="3"/>
        <v>295.83009804678477</v>
      </c>
      <c r="U24" s="282">
        <f t="shared" si="3"/>
        <v>0</v>
      </c>
      <c r="V24" s="282">
        <f t="shared" si="3"/>
        <v>295.83009804678477</v>
      </c>
      <c r="W24" s="282">
        <f t="shared" si="3"/>
        <v>0</v>
      </c>
      <c r="X24" s="282">
        <f t="shared" si="3"/>
        <v>295.83009804678477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12.749318148984656</v>
      </c>
      <c r="D25" s="242">
        <f t="shared" si="4"/>
        <v>12.749318148984543</v>
      </c>
      <c r="E25" s="242">
        <f t="shared" si="4"/>
        <v>0</v>
      </c>
      <c r="F25" s="242">
        <f t="shared" si="4"/>
        <v>12.749318148984656</v>
      </c>
      <c r="G25" s="242">
        <f t="shared" si="4"/>
        <v>12.749318148984599</v>
      </c>
      <c r="H25" s="242">
        <f t="shared" si="4"/>
        <v>0</v>
      </c>
      <c r="I25" s="242">
        <f t="shared" si="4"/>
        <v>12.749318148984685</v>
      </c>
      <c r="J25" s="242">
        <f t="shared" si="4"/>
        <v>12.749318148984656</v>
      </c>
      <c r="K25" s="242">
        <f t="shared" si="4"/>
        <v>0</v>
      </c>
      <c r="L25" s="242">
        <f t="shared" si="4"/>
        <v>12.749318148984685</v>
      </c>
      <c r="M25" s="242">
        <f t="shared" si="4"/>
        <v>12.749318148984628</v>
      </c>
      <c r="N25" s="242">
        <f t="shared" si="4"/>
        <v>0</v>
      </c>
      <c r="O25" s="242">
        <f t="shared" si="4"/>
        <v>12.749318148984628</v>
      </c>
      <c r="P25" s="242">
        <f t="shared" si="4"/>
        <v>12.749318148984742</v>
      </c>
      <c r="Q25" s="242">
        <f t="shared" si="4"/>
        <v>0</v>
      </c>
      <c r="R25" s="242">
        <f t="shared" si="4"/>
        <v>12.749318148984571</v>
      </c>
      <c r="S25" s="242">
        <f t="shared" si="4"/>
        <v>12.749318148984685</v>
      </c>
      <c r="T25" s="242">
        <f t="shared" si="4"/>
        <v>0</v>
      </c>
      <c r="U25" s="242">
        <f t="shared" si="4"/>
        <v>12.749318148984571</v>
      </c>
      <c r="V25" s="242">
        <f t="shared" si="4"/>
        <v>12.749318148984628</v>
      </c>
      <c r="W25" s="242">
        <f t="shared" si="4"/>
        <v>0</v>
      </c>
      <c r="X25" s="242">
        <f t="shared" si="4"/>
        <v>12.749318148984628</v>
      </c>
      <c r="Y25" s="242">
        <f t="shared" si="4"/>
        <v>12.749318148984571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172.66666666666697</v>
      </c>
      <c r="C27" s="241">
        <f t="shared" si="5"/>
        <v>189.66666666666697</v>
      </c>
      <c r="D27" s="241">
        <f t="shared" si="5"/>
        <v>141.66666666666697</v>
      </c>
      <c r="E27" s="241">
        <f t="shared" si="5"/>
        <v>137.66666666666697</v>
      </c>
      <c r="F27" s="241">
        <f t="shared" si="5"/>
        <v>139.66666666666697</v>
      </c>
      <c r="G27" s="241">
        <f t="shared" si="5"/>
        <v>117.26666666666688</v>
      </c>
      <c r="H27" s="241">
        <f t="shared" si="5"/>
        <v>105.46666666666692</v>
      </c>
      <c r="I27" s="241">
        <f t="shared" si="5"/>
        <v>110.886666666667</v>
      </c>
      <c r="J27" s="241">
        <f t="shared" si="5"/>
        <v>125.39666666666699</v>
      </c>
      <c r="K27" s="241">
        <f t="shared" si="5"/>
        <v>132.90666666666698</v>
      </c>
      <c r="L27" s="241">
        <f t="shared" si="5"/>
        <v>86.866666666667015</v>
      </c>
      <c r="M27" s="241">
        <f t="shared" si="5"/>
        <v>73.646666666666988</v>
      </c>
      <c r="N27" s="241">
        <f t="shared" si="5"/>
        <v>126.86666666666702</v>
      </c>
      <c r="O27" s="241">
        <f t="shared" si="5"/>
        <v>59.156666666666979</v>
      </c>
      <c r="P27" s="241">
        <f t="shared" si="5"/>
        <v>139.64359817638592</v>
      </c>
      <c r="Q27" s="241">
        <f t="shared" si="5"/>
        <v>144.07359817638599</v>
      </c>
      <c r="R27" s="241">
        <f t="shared" si="5"/>
        <v>103.29359817638601</v>
      </c>
      <c r="S27" s="241">
        <f t="shared" si="5"/>
        <v>145.97211874441905</v>
      </c>
      <c r="T27" s="241">
        <f t="shared" si="5"/>
        <v>165.06211874441897</v>
      </c>
      <c r="U27" s="241">
        <f t="shared" si="5"/>
        <v>285.22211874441905</v>
      </c>
      <c r="V27" s="241">
        <f t="shared" si="5"/>
        <v>191.22211874441905</v>
      </c>
      <c r="W27" s="241">
        <f t="shared" si="5"/>
        <v>158.58211874441895</v>
      </c>
      <c r="X27" s="241">
        <f t="shared" si="5"/>
        <v>178.89211874441912</v>
      </c>
      <c r="Y27" s="241">
        <f t="shared" si="5"/>
        <v>362.772118744419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1843.7777777777778</v>
      </c>
      <c r="C28" s="282">
        <f t="shared" si="6"/>
        <v>1691.7777777777778</v>
      </c>
      <c r="D28" s="282">
        <f t="shared" si="6"/>
        <v>1139.9576797309933</v>
      </c>
      <c r="E28" s="282">
        <f t="shared" si="6"/>
        <v>1020.9476797309931</v>
      </c>
      <c r="F28" s="282">
        <f t="shared" si="6"/>
        <v>551.11758168420783</v>
      </c>
      <c r="G28" s="282">
        <f t="shared" si="6"/>
        <v>454.21758168420774</v>
      </c>
      <c r="H28" s="282">
        <f t="shared" si="6"/>
        <v>329.01758168420793</v>
      </c>
      <c r="I28" s="282">
        <f t="shared" si="6"/>
        <v>194.11758168420783</v>
      </c>
      <c r="J28" s="282">
        <f t="shared" si="6"/>
        <v>426.54767973099297</v>
      </c>
      <c r="K28" s="282">
        <f t="shared" si="6"/>
        <v>206.98767973099302</v>
      </c>
      <c r="L28" s="282">
        <f t="shared" si="6"/>
        <v>373.80787582456196</v>
      </c>
      <c r="M28" s="282">
        <f t="shared" si="6"/>
        <v>318.00787582456223</v>
      </c>
      <c r="N28" s="282">
        <f t="shared" si="6"/>
        <v>251.80787582456196</v>
      </c>
      <c r="O28" s="282">
        <f t="shared" si="6"/>
        <v>263.92797387134669</v>
      </c>
      <c r="P28" s="282">
        <f t="shared" si="6"/>
        <v>386.88807191813157</v>
      </c>
      <c r="Q28" s="282">
        <f t="shared" si="6"/>
        <v>265.92807191813154</v>
      </c>
      <c r="R28" s="282">
        <f t="shared" si="6"/>
        <v>324.09816996491645</v>
      </c>
      <c r="S28" s="282">
        <f t="shared" si="6"/>
        <v>477.89826801170148</v>
      </c>
      <c r="T28" s="282">
        <f t="shared" si="6"/>
        <v>400.89826801170148</v>
      </c>
      <c r="U28" s="282">
        <f t="shared" si="6"/>
        <v>377.19826801170166</v>
      </c>
      <c r="V28" s="282">
        <f t="shared" si="6"/>
        <v>423.89836605848632</v>
      </c>
      <c r="W28" s="282">
        <f t="shared" si="6"/>
        <v>522.58846410527076</v>
      </c>
      <c r="X28" s="282">
        <f t="shared" si="6"/>
        <v>318.52836605848643</v>
      </c>
      <c r="Y28" s="282">
        <f t="shared" si="6"/>
        <v>917.16836605848584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17.122807017543778</v>
      </c>
      <c r="C29" s="242">
        <f t="shared" si="7"/>
        <v>10.017543859648981</v>
      </c>
      <c r="D29" s="242">
        <f t="shared" si="7"/>
        <v>19.516706473407879</v>
      </c>
      <c r="E29" s="242">
        <f t="shared" si="7"/>
        <v>13.042495947092192</v>
      </c>
      <c r="F29" s="242">
        <f t="shared" si="7"/>
        <v>16.739182517129422</v>
      </c>
      <c r="G29" s="242">
        <f t="shared" si="7"/>
        <v>23.209553297692992</v>
      </c>
      <c r="H29" s="242">
        <f t="shared" si="7"/>
        <v>15.999026981903512</v>
      </c>
      <c r="I29" s="242">
        <f t="shared" si="7"/>
        <v>21.933608288782892</v>
      </c>
      <c r="J29" s="242">
        <f t="shared" si="7"/>
        <v>19.360450394046012</v>
      </c>
      <c r="K29" s="242">
        <f t="shared" si="7"/>
        <v>20.9492422272412</v>
      </c>
      <c r="L29" s="242">
        <f t="shared" si="7"/>
        <v>21.66472063047371</v>
      </c>
      <c r="M29" s="242">
        <f t="shared" si="7"/>
        <v>18.032089051526299</v>
      </c>
      <c r="N29" s="242">
        <f t="shared" si="7"/>
        <v>17.348931156789405</v>
      </c>
      <c r="O29" s="242">
        <f t="shared" si="7"/>
        <v>24.35177798107452</v>
      </c>
      <c r="P29" s="242">
        <f t="shared" si="7"/>
        <v>27.363201393216968</v>
      </c>
      <c r="Q29" s="242">
        <f t="shared" si="7"/>
        <v>21.2300434984802</v>
      </c>
      <c r="R29" s="242">
        <f t="shared" si="7"/>
        <v>19.324624805359633</v>
      </c>
      <c r="S29" s="242">
        <f t="shared" si="7"/>
        <v>18.214158199681776</v>
      </c>
      <c r="T29" s="242">
        <f t="shared" si="7"/>
        <v>27.915581611824393</v>
      </c>
      <c r="U29" s="242">
        <f t="shared" si="7"/>
        <v>20.243105568103033</v>
      </c>
      <c r="V29" s="242">
        <f t="shared" si="7"/>
        <v>27.68226818186173</v>
      </c>
      <c r="W29" s="242">
        <f t="shared" si="7"/>
        <v>93.167312041510911</v>
      </c>
      <c r="X29" s="242">
        <f t="shared" si="7"/>
        <v>85.087993892526299</v>
      </c>
      <c r="Y29" s="242">
        <f t="shared" si="7"/>
        <v>104.94367574354163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1121.341616509028</v>
      </c>
      <c r="C32" s="210">
        <v>1110.7259673258809</v>
      </c>
      <c r="D32" s="210">
        <v>1122.6702493551161</v>
      </c>
      <c r="E32" s="210">
        <v>1197.4924333619949</v>
      </c>
      <c r="F32" s="210">
        <v>1216.050988822012</v>
      </c>
      <c r="G32" s="210">
        <v>1199.1832330180571</v>
      </c>
      <c r="H32" s="210">
        <v>1207.577815993121</v>
      </c>
      <c r="I32" s="210">
        <v>1194.061994840928</v>
      </c>
      <c r="J32" s="210">
        <v>1173.73766122098</v>
      </c>
      <c r="K32" s="210">
        <v>1201.543594153052</v>
      </c>
      <c r="L32" s="210">
        <v>1274.351160791058</v>
      </c>
      <c r="M32" s="210">
        <v>1241.5680137575241</v>
      </c>
      <c r="N32" s="210">
        <v>1283.1696474634559</v>
      </c>
      <c r="O32" s="210">
        <v>1570.7751504729149</v>
      </c>
      <c r="P32" s="210">
        <v>1551.7610490111781</v>
      </c>
      <c r="Q32" s="210">
        <v>1568.0798796216679</v>
      </c>
      <c r="R32" s="210">
        <v>1636.9245915735171</v>
      </c>
      <c r="S32" s="210">
        <v>1754.868185726569</v>
      </c>
      <c r="T32" s="210">
        <v>1760.6809114359421</v>
      </c>
      <c r="U32" s="210">
        <v>1884.5233018056749</v>
      </c>
      <c r="V32" s="210">
        <v>1893.4053310404131</v>
      </c>
      <c r="W32" s="210">
        <v>1549.811521926053</v>
      </c>
      <c r="X32" s="210">
        <v>1588.7522785898541</v>
      </c>
      <c r="Y32" s="210">
        <v>1476.3141874462599</v>
      </c>
      <c r="DA32" s="109" t="s">
        <v>1825</v>
      </c>
    </row>
    <row r="33" spans="1:105" ht="12" customHeight="1" x14ac:dyDescent="0.25">
      <c r="A33" s="24" t="s">
        <v>28</v>
      </c>
      <c r="B33" s="213">
        <v>375.52622527944959</v>
      </c>
      <c r="C33" s="213">
        <v>372.37687016337048</v>
      </c>
      <c r="D33" s="213">
        <v>342.61392949269128</v>
      </c>
      <c r="E33" s="213">
        <v>336.89243336199479</v>
      </c>
      <c r="F33" s="213">
        <v>330.19071367153919</v>
      </c>
      <c r="G33" s="213">
        <v>321.40773860705082</v>
      </c>
      <c r="H33" s="213">
        <v>277.52854686156502</v>
      </c>
      <c r="I33" s="213">
        <v>226.42794496990541</v>
      </c>
      <c r="J33" s="213">
        <v>188.18065348237309</v>
      </c>
      <c r="K33" s="213">
        <v>203.3731728288908</v>
      </c>
      <c r="L33" s="213">
        <v>241.55176268271711</v>
      </c>
      <c r="M33" s="213">
        <v>269.91461736887362</v>
      </c>
      <c r="N33" s="213">
        <v>254.19862424763539</v>
      </c>
      <c r="O33" s="213">
        <v>273.72889079965603</v>
      </c>
      <c r="P33" s="213">
        <v>269.68976784178852</v>
      </c>
      <c r="Q33" s="213">
        <v>260.86440240756662</v>
      </c>
      <c r="R33" s="213">
        <v>229.96861564918311</v>
      </c>
      <c r="S33" s="213">
        <v>208.85872742906281</v>
      </c>
      <c r="T33" s="213">
        <v>167.77540842648321</v>
      </c>
      <c r="U33" s="213">
        <v>185.12949269131559</v>
      </c>
      <c r="V33" s="213">
        <v>158.52527944969901</v>
      </c>
      <c r="W33" s="213">
        <v>171.82725709372309</v>
      </c>
      <c r="X33" s="213">
        <v>147.6954428202923</v>
      </c>
      <c r="Y33" s="213">
        <v>108.9248495270851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52.667927773000855</v>
      </c>
      <c r="C34" s="204">
        <f t="shared" si="8"/>
        <v>49.259587274290624</v>
      </c>
      <c r="D34" s="204">
        <f t="shared" si="8"/>
        <v>49.032674118658633</v>
      </c>
      <c r="E34" s="204">
        <f t="shared" si="8"/>
        <v>53.140842648323307</v>
      </c>
      <c r="F34" s="204">
        <f t="shared" si="8"/>
        <v>54.084264832330177</v>
      </c>
      <c r="G34" s="204">
        <f t="shared" si="8"/>
        <v>48.903783319002578</v>
      </c>
      <c r="H34" s="204">
        <f t="shared" si="8"/>
        <v>51.060533104041269</v>
      </c>
      <c r="I34" s="204">
        <f t="shared" si="8"/>
        <v>56.281685296646593</v>
      </c>
      <c r="J34" s="204">
        <f t="shared" si="8"/>
        <v>47.881427343078244</v>
      </c>
      <c r="K34" s="204">
        <f t="shared" si="8"/>
        <v>47.652106620808254</v>
      </c>
      <c r="L34" s="204">
        <f t="shared" si="8"/>
        <v>47.573430782459155</v>
      </c>
      <c r="M34" s="204">
        <f t="shared" si="8"/>
        <v>47.494582975064482</v>
      </c>
      <c r="N34" s="204">
        <f t="shared" si="8"/>
        <v>42.638779019776436</v>
      </c>
      <c r="O34" s="204">
        <f t="shared" si="8"/>
        <v>44.707222699914013</v>
      </c>
      <c r="P34" s="204">
        <f t="shared" si="8"/>
        <v>36.906534823731725</v>
      </c>
      <c r="Q34" s="204">
        <f t="shared" si="8"/>
        <v>43.708856405846944</v>
      </c>
      <c r="R34" s="204">
        <f t="shared" si="8"/>
        <v>45.022527944969895</v>
      </c>
      <c r="S34" s="204">
        <f t="shared" si="8"/>
        <v>41.836715391229582</v>
      </c>
      <c r="T34" s="204">
        <f t="shared" si="8"/>
        <v>36.763886500429912</v>
      </c>
      <c r="U34" s="204">
        <f t="shared" si="8"/>
        <v>41.188993981083399</v>
      </c>
      <c r="V34" s="204">
        <f t="shared" si="8"/>
        <v>36.166723989681849</v>
      </c>
      <c r="W34" s="204">
        <f t="shared" si="8"/>
        <v>47.715735167669827</v>
      </c>
      <c r="X34" s="204">
        <f t="shared" si="8"/>
        <v>51.031900257953559</v>
      </c>
      <c r="Y34" s="204">
        <f t="shared" si="8"/>
        <v>39.287274290627686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3.389251934651762</v>
      </c>
      <c r="C36" s="204">
        <v>2.259501289767841</v>
      </c>
      <c r="D36" s="204">
        <v>1.129750644883921</v>
      </c>
      <c r="E36" s="204">
        <v>1.129750644883921</v>
      </c>
      <c r="F36" s="204">
        <v>2.259501289767841</v>
      </c>
      <c r="G36" s="204">
        <v>1.129750644883921</v>
      </c>
      <c r="H36" s="204">
        <v>2.259501289767841</v>
      </c>
      <c r="I36" s="204">
        <v>4.519002579535683</v>
      </c>
      <c r="J36" s="204">
        <v>1.129750644883921</v>
      </c>
      <c r="K36" s="204">
        <v>2.1974204643164228</v>
      </c>
      <c r="L36" s="204">
        <v>2.1974204643164228</v>
      </c>
      <c r="M36" s="204">
        <v>2.1974204643164228</v>
      </c>
      <c r="N36" s="204">
        <v>2.1974204643164228</v>
      </c>
      <c r="O36" s="204">
        <v>2.1974204643164228</v>
      </c>
      <c r="P36" s="204">
        <v>2.1974204643164228</v>
      </c>
      <c r="Q36" s="204">
        <v>2.1974204643164228</v>
      </c>
      <c r="R36" s="204">
        <v>2.1974204643164228</v>
      </c>
      <c r="S36" s="204">
        <v>2.5643164230438522</v>
      </c>
      <c r="T36" s="204">
        <v>2.657695614789338</v>
      </c>
      <c r="U36" s="204">
        <v>2.9038693035253651</v>
      </c>
      <c r="V36" s="204">
        <v>3.2686156491831468</v>
      </c>
      <c r="W36" s="204">
        <v>3.776182287188306</v>
      </c>
      <c r="X36" s="204">
        <v>4.5650902837489236</v>
      </c>
      <c r="Y36" s="204">
        <v>4.3969905417024933</v>
      </c>
      <c r="DA36" s="71" t="s">
        <v>1828</v>
      </c>
    </row>
    <row r="37" spans="1:105" ht="12" customHeight="1" x14ac:dyDescent="0.25">
      <c r="A37" s="18" t="s">
        <v>71</v>
      </c>
      <c r="B37" s="204">
        <v>14.378503869303531</v>
      </c>
      <c r="C37" s="204">
        <v>11.297420464316421</v>
      </c>
      <c r="D37" s="204">
        <v>10.27033533963886</v>
      </c>
      <c r="E37" s="204">
        <v>11.297420464316421</v>
      </c>
      <c r="F37" s="204">
        <v>11.297420464316421</v>
      </c>
      <c r="G37" s="204">
        <v>8.2163370593293195</v>
      </c>
      <c r="H37" s="204">
        <v>9.2433361994840926</v>
      </c>
      <c r="I37" s="204">
        <v>10.27033533963886</v>
      </c>
      <c r="J37" s="204">
        <v>7.1892519346517627</v>
      </c>
      <c r="K37" s="204">
        <v>7.2393809114359424</v>
      </c>
      <c r="L37" s="204">
        <v>6.2052450558899386</v>
      </c>
      <c r="M37" s="204">
        <v>5.171023215821152</v>
      </c>
      <c r="N37" s="204">
        <v>4.1368013757523636</v>
      </c>
      <c r="O37" s="204">
        <v>6.2052450558899386</v>
      </c>
      <c r="P37" s="204">
        <v>4.1368013757523636</v>
      </c>
      <c r="Q37" s="204">
        <v>6.1622527944969896</v>
      </c>
      <c r="R37" s="204">
        <v>11.297420464316421</v>
      </c>
      <c r="S37" s="204">
        <v>13.70885640584695</v>
      </c>
      <c r="T37" s="204">
        <v>11.426827171109201</v>
      </c>
      <c r="U37" s="204">
        <v>14.10636285468615</v>
      </c>
      <c r="V37" s="204">
        <v>10.3627687016337</v>
      </c>
      <c r="W37" s="204">
        <v>18.498968185726572</v>
      </c>
      <c r="X37" s="204">
        <v>18.477472055030091</v>
      </c>
      <c r="Y37" s="204">
        <v>13.394582975064489</v>
      </c>
      <c r="DA37" s="71" t="s">
        <v>1829</v>
      </c>
    </row>
    <row r="38" spans="1:105" ht="12" customHeight="1" x14ac:dyDescent="0.25">
      <c r="A38" s="18" t="s">
        <v>32</v>
      </c>
      <c r="B38" s="204">
        <v>32.807910576096297</v>
      </c>
      <c r="C38" s="204">
        <v>35.702665520206359</v>
      </c>
      <c r="D38" s="204">
        <v>37.632588134135851</v>
      </c>
      <c r="E38" s="204">
        <v>38.597506448839212</v>
      </c>
      <c r="F38" s="204">
        <v>40.527343078245913</v>
      </c>
      <c r="G38" s="204">
        <v>38.597506448839212</v>
      </c>
      <c r="H38" s="204">
        <v>38.597506448839212</v>
      </c>
      <c r="I38" s="204">
        <v>41.492347377472051</v>
      </c>
      <c r="J38" s="204">
        <v>39.562424763542559</v>
      </c>
      <c r="K38" s="204">
        <v>38.215305245055887</v>
      </c>
      <c r="L38" s="204">
        <v>39.170765262252793</v>
      </c>
      <c r="M38" s="204">
        <v>40.126139294926908</v>
      </c>
      <c r="N38" s="204">
        <v>36.304557179707651</v>
      </c>
      <c r="O38" s="204">
        <v>36.304557179707651</v>
      </c>
      <c r="P38" s="204">
        <v>30.57231298366294</v>
      </c>
      <c r="Q38" s="204">
        <v>35.349183147033528</v>
      </c>
      <c r="R38" s="204">
        <v>31.527687016337051</v>
      </c>
      <c r="S38" s="204">
        <v>25.262252794496991</v>
      </c>
      <c r="T38" s="204">
        <v>22.20928632846087</v>
      </c>
      <c r="U38" s="204">
        <v>23.650300945829748</v>
      </c>
      <c r="V38" s="204">
        <v>22.50128976784179</v>
      </c>
      <c r="W38" s="204">
        <v>25.397162510748071</v>
      </c>
      <c r="X38" s="204">
        <v>26.83319002579535</v>
      </c>
      <c r="Y38" s="204">
        <v>20.277558039552879</v>
      </c>
      <c r="DA38" s="71" t="s">
        <v>1830</v>
      </c>
    </row>
    <row r="39" spans="1:105" ht="12" customHeight="1" x14ac:dyDescent="0.25">
      <c r="A39" s="18" t="s">
        <v>33</v>
      </c>
      <c r="B39" s="204">
        <v>2.0922613929492688</v>
      </c>
      <c r="C39" s="204">
        <v>0</v>
      </c>
      <c r="D39" s="204">
        <v>0</v>
      </c>
      <c r="E39" s="204">
        <v>2.116165090283749</v>
      </c>
      <c r="F39" s="204">
        <v>0</v>
      </c>
      <c r="G39" s="204">
        <v>0.96018916595012893</v>
      </c>
      <c r="H39" s="204">
        <v>0.96018916595012893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0.3012897678417884</v>
      </c>
      <c r="T39" s="204">
        <v>0.4700773860705072</v>
      </c>
      <c r="U39" s="204">
        <v>0.5284608770421324</v>
      </c>
      <c r="V39" s="204">
        <v>3.4049871023215821E-2</v>
      </c>
      <c r="W39" s="204">
        <v>4.342218400687875E-2</v>
      </c>
      <c r="X39" s="204">
        <v>1.156147893379192</v>
      </c>
      <c r="Y39" s="204">
        <v>1.2181427343078239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28.912295786758381</v>
      </c>
      <c r="C40" s="204">
        <f t="shared" si="9"/>
        <v>34.52278589853826</v>
      </c>
      <c r="D40" s="204">
        <f t="shared" si="9"/>
        <v>34.888220120378328</v>
      </c>
      <c r="E40" s="204">
        <f t="shared" si="9"/>
        <v>50.02149613069647</v>
      </c>
      <c r="F40" s="204">
        <f t="shared" si="9"/>
        <v>63.456577815993107</v>
      </c>
      <c r="G40" s="204">
        <f t="shared" si="9"/>
        <v>54.643164230438522</v>
      </c>
      <c r="H40" s="204">
        <f t="shared" si="9"/>
        <v>71.087704213241608</v>
      </c>
      <c r="I40" s="204">
        <f t="shared" si="9"/>
        <v>97.613929492691312</v>
      </c>
      <c r="J40" s="204">
        <f t="shared" si="9"/>
        <v>115.17626827171109</v>
      </c>
      <c r="K40" s="204">
        <f t="shared" si="9"/>
        <v>118.76612209802239</v>
      </c>
      <c r="L40" s="204">
        <f t="shared" si="9"/>
        <v>122.63877901977639</v>
      </c>
      <c r="M40" s="204">
        <f t="shared" si="9"/>
        <v>109.5605331040413</v>
      </c>
      <c r="N40" s="204">
        <f t="shared" si="9"/>
        <v>132.20498710232161</v>
      </c>
      <c r="O40" s="204">
        <f t="shared" si="9"/>
        <v>149.7834049871023</v>
      </c>
      <c r="P40" s="204">
        <f t="shared" si="9"/>
        <v>167.04299226139301</v>
      </c>
      <c r="Q40" s="204">
        <f t="shared" si="9"/>
        <v>171.15924333619949</v>
      </c>
      <c r="R40" s="204">
        <f t="shared" si="9"/>
        <v>190.85769561478929</v>
      </c>
      <c r="S40" s="204">
        <f t="shared" si="9"/>
        <v>208.01771281169391</v>
      </c>
      <c r="T40" s="204">
        <f t="shared" si="9"/>
        <v>203.3385210662081</v>
      </c>
      <c r="U40" s="204">
        <f t="shared" si="9"/>
        <v>237.29810834049869</v>
      </c>
      <c r="V40" s="204">
        <f t="shared" si="9"/>
        <v>222.45270851246781</v>
      </c>
      <c r="W40" s="204">
        <f t="shared" si="9"/>
        <v>235.39277730008601</v>
      </c>
      <c r="X40" s="204">
        <f t="shared" si="9"/>
        <v>226.11564918314701</v>
      </c>
      <c r="Y40" s="204">
        <f t="shared" si="9"/>
        <v>226.27239896818571</v>
      </c>
      <c r="DA40" s="71"/>
    </row>
    <row r="41" spans="1:105" ht="12" customHeight="1" x14ac:dyDescent="0.25">
      <c r="A41" s="18" t="s">
        <v>73</v>
      </c>
      <c r="B41" s="204">
        <v>28.912295786758381</v>
      </c>
      <c r="C41" s="204">
        <v>34.52278589853826</v>
      </c>
      <c r="D41" s="204">
        <v>34.888220120378328</v>
      </c>
      <c r="E41" s="204">
        <v>50.02149613069647</v>
      </c>
      <c r="F41" s="204">
        <v>63.456577815993107</v>
      </c>
      <c r="G41" s="204">
        <v>54.643164230438522</v>
      </c>
      <c r="H41" s="204">
        <v>71.087704213241608</v>
      </c>
      <c r="I41" s="204">
        <v>97.613929492691312</v>
      </c>
      <c r="J41" s="204">
        <v>115.17626827171109</v>
      </c>
      <c r="K41" s="204">
        <v>118.76612209802239</v>
      </c>
      <c r="L41" s="204">
        <v>122.63877901977639</v>
      </c>
      <c r="M41" s="204">
        <v>109.5605331040413</v>
      </c>
      <c r="N41" s="204">
        <v>132.20498710232161</v>
      </c>
      <c r="O41" s="204">
        <v>149.7834049871023</v>
      </c>
      <c r="P41" s="204">
        <v>167.04299226139301</v>
      </c>
      <c r="Q41" s="204">
        <v>171.15924333619949</v>
      </c>
      <c r="R41" s="204">
        <v>190.85769561478929</v>
      </c>
      <c r="S41" s="204">
        <v>208.01771281169391</v>
      </c>
      <c r="T41" s="204">
        <v>203.3385210662081</v>
      </c>
      <c r="U41" s="204">
        <v>237.29810834049869</v>
      </c>
      <c r="V41" s="204">
        <v>222.45270851246781</v>
      </c>
      <c r="W41" s="204">
        <v>235.39277730008601</v>
      </c>
      <c r="X41" s="204">
        <v>226.11564918314701</v>
      </c>
      <c r="Y41" s="204">
        <v>226.27239896818571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380.67257093723123</v>
      </c>
      <c r="C43" s="204">
        <f t="shared" si="10"/>
        <v>361.56491831470328</v>
      </c>
      <c r="D43" s="204">
        <f t="shared" si="10"/>
        <v>397.00963026655199</v>
      </c>
      <c r="E43" s="204">
        <f t="shared" si="10"/>
        <v>428.7283748925193</v>
      </c>
      <c r="F43" s="204">
        <f t="shared" si="10"/>
        <v>452.78013757523638</v>
      </c>
      <c r="G43" s="204">
        <f t="shared" si="10"/>
        <v>444.51607910576092</v>
      </c>
      <c r="H43" s="204">
        <f t="shared" si="10"/>
        <v>462.85950128976782</v>
      </c>
      <c r="I43" s="204">
        <f t="shared" si="10"/>
        <v>445.30429922613928</v>
      </c>
      <c r="J43" s="204">
        <f t="shared" si="10"/>
        <v>471.21908856405838</v>
      </c>
      <c r="K43" s="204">
        <f t="shared" si="10"/>
        <v>458.32141014617366</v>
      </c>
      <c r="L43" s="204">
        <f t="shared" si="10"/>
        <v>468.85451418744628</v>
      </c>
      <c r="M43" s="204">
        <f t="shared" si="10"/>
        <v>465.15236457437669</v>
      </c>
      <c r="N43" s="204">
        <f t="shared" si="10"/>
        <v>488.2249355116079</v>
      </c>
      <c r="O43" s="204">
        <f t="shared" si="10"/>
        <v>651.5716251074806</v>
      </c>
      <c r="P43" s="204">
        <f t="shared" si="10"/>
        <v>650.0668959587274</v>
      </c>
      <c r="Q43" s="204">
        <f t="shared" si="10"/>
        <v>651.18942390369739</v>
      </c>
      <c r="R43" s="204">
        <f t="shared" si="10"/>
        <v>733.63903697334479</v>
      </c>
      <c r="S43" s="204">
        <f t="shared" si="10"/>
        <v>816.26938950988824</v>
      </c>
      <c r="T43" s="204">
        <f t="shared" si="10"/>
        <v>874.02966466036105</v>
      </c>
      <c r="U43" s="204">
        <f t="shared" si="10"/>
        <v>935.25245055889934</v>
      </c>
      <c r="V43" s="204">
        <f t="shared" si="10"/>
        <v>980.30154772141009</v>
      </c>
      <c r="W43" s="204">
        <f t="shared" si="10"/>
        <v>590.09647463456577</v>
      </c>
      <c r="X43" s="204">
        <f t="shared" si="10"/>
        <v>672.14471195184865</v>
      </c>
      <c r="Y43" s="204">
        <f t="shared" si="10"/>
        <v>679.72734307824589</v>
      </c>
      <c r="DA43" s="71"/>
    </row>
    <row r="44" spans="1:105" ht="12" customHeight="1" x14ac:dyDescent="0.25">
      <c r="A44" s="18" t="s">
        <v>38</v>
      </c>
      <c r="B44" s="204">
        <v>380.67257093723123</v>
      </c>
      <c r="C44" s="204">
        <v>361.56491831470328</v>
      </c>
      <c r="D44" s="204">
        <v>397.00963026655199</v>
      </c>
      <c r="E44" s="204">
        <v>428.7283748925193</v>
      </c>
      <c r="F44" s="204">
        <v>452.78013757523638</v>
      </c>
      <c r="G44" s="204">
        <v>444.51607910576092</v>
      </c>
      <c r="H44" s="204">
        <v>462.85950128976782</v>
      </c>
      <c r="I44" s="204">
        <v>445.30429922613928</v>
      </c>
      <c r="J44" s="204">
        <v>471.21908856405838</v>
      </c>
      <c r="K44" s="204">
        <v>457.89148753224418</v>
      </c>
      <c r="L44" s="204">
        <v>467.6841788478074</v>
      </c>
      <c r="M44" s="204">
        <v>463.40877042132422</v>
      </c>
      <c r="N44" s="204">
        <v>486.24247635425621</v>
      </c>
      <c r="O44" s="204">
        <v>649.39810834049865</v>
      </c>
      <c r="P44" s="204">
        <v>647.55898538263114</v>
      </c>
      <c r="Q44" s="204">
        <v>649.13533963886505</v>
      </c>
      <c r="R44" s="204">
        <v>730.98787618228721</v>
      </c>
      <c r="S44" s="204">
        <v>812.95150472914872</v>
      </c>
      <c r="T44" s="204">
        <v>871.74574376612202</v>
      </c>
      <c r="U44" s="204">
        <v>932.73963886500428</v>
      </c>
      <c r="V44" s="204">
        <v>977.7006018916594</v>
      </c>
      <c r="W44" s="204">
        <v>586.04264832330182</v>
      </c>
      <c r="X44" s="204">
        <v>667.7868443680137</v>
      </c>
      <c r="Y44" s="204">
        <v>673.87609630266547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0.42992261392949271</v>
      </c>
      <c r="L45" s="204">
        <v>1.1703353396388649</v>
      </c>
      <c r="M45" s="204">
        <v>1.7435941530524499</v>
      </c>
      <c r="N45" s="204">
        <v>1.982459157351677</v>
      </c>
      <c r="O45" s="204">
        <v>2.1735167669819431</v>
      </c>
      <c r="P45" s="204">
        <v>2.507910576096303</v>
      </c>
      <c r="Q45" s="204">
        <v>2.0540842648323299</v>
      </c>
      <c r="R45" s="204">
        <v>2.6511607910576092</v>
      </c>
      <c r="S45" s="204">
        <v>3.3178847807394671</v>
      </c>
      <c r="T45" s="204">
        <v>2.2839208942390372</v>
      </c>
      <c r="U45" s="204">
        <v>2.5128116938950988</v>
      </c>
      <c r="V45" s="204">
        <v>2.600945829750644</v>
      </c>
      <c r="W45" s="204">
        <v>4.0538263112639719</v>
      </c>
      <c r="X45" s="204">
        <v>4.3578675838349099</v>
      </c>
      <c r="Y45" s="204">
        <v>5.8512467755803952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1839</v>
      </c>
    </row>
    <row r="50" spans="1:105" ht="12" customHeight="1" x14ac:dyDescent="0.25">
      <c r="A50" s="14" t="s">
        <v>39</v>
      </c>
      <c r="B50" s="204">
        <v>53.811951848667228</v>
      </c>
      <c r="C50" s="204">
        <v>60.499656061908851</v>
      </c>
      <c r="D50" s="204">
        <v>60.690713671539108</v>
      </c>
      <c r="E50" s="204">
        <v>70.411779879621662</v>
      </c>
      <c r="F50" s="204">
        <v>61.884952708512458</v>
      </c>
      <c r="G50" s="204">
        <v>61.526741186586413</v>
      </c>
      <c r="H50" s="204">
        <v>72.298624247635416</v>
      </c>
      <c r="I50" s="204">
        <v>87.178761822871877</v>
      </c>
      <c r="J50" s="204">
        <v>76.645657781599311</v>
      </c>
      <c r="K50" s="204">
        <v>79.535683576956146</v>
      </c>
      <c r="L50" s="204">
        <v>78.341444539982803</v>
      </c>
      <c r="M50" s="204">
        <v>45.834565778159927</v>
      </c>
      <c r="N50" s="204">
        <v>39.505073086844369</v>
      </c>
      <c r="O50" s="204">
        <v>82.282373172828883</v>
      </c>
      <c r="P50" s="204">
        <v>64.512295786758386</v>
      </c>
      <c r="Q50" s="204">
        <v>75.809716251074803</v>
      </c>
      <c r="R50" s="204">
        <v>70.626741186586415</v>
      </c>
      <c r="S50" s="204">
        <v>78.727343078245909</v>
      </c>
      <c r="T50" s="204">
        <v>79.064144453998267</v>
      </c>
      <c r="U50" s="204">
        <v>58.984780739466899</v>
      </c>
      <c r="V50" s="204">
        <v>73.210060189165944</v>
      </c>
      <c r="W50" s="204">
        <v>90.416423043852092</v>
      </c>
      <c r="X50" s="204">
        <v>75.105245055889938</v>
      </c>
      <c r="Y50" s="204">
        <v>60.245657781599313</v>
      </c>
      <c r="DA50" s="71" t="s">
        <v>1840</v>
      </c>
    </row>
    <row r="51" spans="1:105" ht="12" customHeight="1" x14ac:dyDescent="0.25">
      <c r="A51" s="21" t="s">
        <v>40</v>
      </c>
      <c r="B51" s="207">
        <v>229.7506448839209</v>
      </c>
      <c r="C51" s="207">
        <v>232.50214961306961</v>
      </c>
      <c r="D51" s="207">
        <v>238.43508168529661</v>
      </c>
      <c r="E51" s="207">
        <v>258.29750644883921</v>
      </c>
      <c r="F51" s="207">
        <v>253.6543422184007</v>
      </c>
      <c r="G51" s="207">
        <v>268.18572656921748</v>
      </c>
      <c r="H51" s="207">
        <v>272.74290627687009</v>
      </c>
      <c r="I51" s="207">
        <v>281.25537403267413</v>
      </c>
      <c r="J51" s="207">
        <v>274.63456577815992</v>
      </c>
      <c r="K51" s="207">
        <v>293.89509888220118</v>
      </c>
      <c r="L51" s="207">
        <v>315.39122957867579</v>
      </c>
      <c r="M51" s="207">
        <v>303.61134995700769</v>
      </c>
      <c r="N51" s="207">
        <v>326.39724849527079</v>
      </c>
      <c r="O51" s="207">
        <v>368.70163370593292</v>
      </c>
      <c r="P51" s="207">
        <v>363.54256233877902</v>
      </c>
      <c r="Q51" s="207">
        <v>365.34823731728278</v>
      </c>
      <c r="R51" s="207">
        <v>366.80997420464308</v>
      </c>
      <c r="S51" s="207">
        <v>401.15829750644878</v>
      </c>
      <c r="T51" s="207">
        <v>399.70928632846079</v>
      </c>
      <c r="U51" s="207">
        <v>426.66947549441102</v>
      </c>
      <c r="V51" s="207">
        <v>422.74901117798788</v>
      </c>
      <c r="W51" s="207">
        <v>414.36285468615648</v>
      </c>
      <c r="X51" s="207">
        <v>416.65932932072218</v>
      </c>
      <c r="Y51" s="207">
        <v>361.85666380051589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1121.3416165090284</v>
      </c>
      <c r="C52" s="284">
        <f t="shared" si="11"/>
        <v>1110.7259673258816</v>
      </c>
      <c r="D52" s="284">
        <f t="shared" si="11"/>
        <v>1122.6702493551159</v>
      </c>
      <c r="E52" s="284">
        <f t="shared" si="11"/>
        <v>1197.4924333619949</v>
      </c>
      <c r="F52" s="284">
        <f t="shared" si="11"/>
        <v>1216.050988822012</v>
      </c>
      <c r="G52" s="284">
        <f t="shared" si="11"/>
        <v>1199.1832330180564</v>
      </c>
      <c r="H52" s="284">
        <f t="shared" si="11"/>
        <v>1207.5778159931217</v>
      </c>
      <c r="I52" s="284">
        <f t="shared" si="11"/>
        <v>1194.0619948409283</v>
      </c>
      <c r="J52" s="284">
        <f t="shared" si="11"/>
        <v>1173.73766122098</v>
      </c>
      <c r="K52" s="284">
        <f t="shared" si="11"/>
        <v>1201.5435941530525</v>
      </c>
      <c r="L52" s="284">
        <f t="shared" si="11"/>
        <v>1274.3511607910575</v>
      </c>
      <c r="M52" s="284">
        <f t="shared" si="11"/>
        <v>1241.5680137575232</v>
      </c>
      <c r="N52" s="284">
        <f t="shared" si="11"/>
        <v>1283.1696474634564</v>
      </c>
      <c r="O52" s="284">
        <f t="shared" si="11"/>
        <v>1570.7751504729144</v>
      </c>
      <c r="P52" s="284">
        <f t="shared" si="11"/>
        <v>1551.7610490111776</v>
      </c>
      <c r="Q52" s="284">
        <f t="shared" si="11"/>
        <v>1568.0798796216679</v>
      </c>
      <c r="R52" s="284">
        <f t="shared" si="11"/>
        <v>1636.9245915735171</v>
      </c>
      <c r="S52" s="284">
        <f t="shared" si="11"/>
        <v>1754.8681857265692</v>
      </c>
      <c r="T52" s="284">
        <f t="shared" si="11"/>
        <v>1760.6809114359417</v>
      </c>
      <c r="U52" s="284">
        <f t="shared" si="11"/>
        <v>1884.5233018056754</v>
      </c>
      <c r="V52" s="284">
        <f t="shared" si="11"/>
        <v>1893.4053310404122</v>
      </c>
      <c r="W52" s="284">
        <f t="shared" si="11"/>
        <v>1549.8115219260537</v>
      </c>
      <c r="X52" s="284">
        <f t="shared" si="11"/>
        <v>1588.7522785898534</v>
      </c>
      <c r="Y52" s="284">
        <f t="shared" si="11"/>
        <v>1476.3141874462594</v>
      </c>
      <c r="DA52" s="118"/>
    </row>
    <row r="53" spans="1:105" ht="12" customHeight="1" x14ac:dyDescent="0.25">
      <c r="A53" s="51" t="s">
        <v>54</v>
      </c>
      <c r="B53" s="241">
        <f>PPA_fec!B5</f>
        <v>420.0178020752565</v>
      </c>
      <c r="C53" s="241">
        <f>PPA_fec!C5</f>
        <v>392.84376599142871</v>
      </c>
      <c r="D53" s="241">
        <f>PPA_fec!D5</f>
        <v>376.46711521561423</v>
      </c>
      <c r="E53" s="241">
        <f>PPA_fec!E5</f>
        <v>389.64981710730922</v>
      </c>
      <c r="F53" s="241">
        <f>PPA_fec!F5</f>
        <v>377.68482522012278</v>
      </c>
      <c r="G53" s="241">
        <f>PPA_fec!G5</f>
        <v>365.32695757518349</v>
      </c>
      <c r="H53" s="241">
        <f>PPA_fec!H5</f>
        <v>363.41788373487441</v>
      </c>
      <c r="I53" s="241">
        <f>PPA_fec!I5</f>
        <v>346.90236106037548</v>
      </c>
      <c r="J53" s="241">
        <f>PPA_fec!J5</f>
        <v>336.06973177697131</v>
      </c>
      <c r="K53" s="241">
        <f>PPA_fec!K5</f>
        <v>325.79206779103953</v>
      </c>
      <c r="L53" s="241">
        <f>PPA_fec!L5</f>
        <v>333.09421414831439</v>
      </c>
      <c r="M53" s="241">
        <f>PPA_fec!M5</f>
        <v>323.89224631587848</v>
      </c>
      <c r="N53" s="241">
        <f>PPA_fec!N5</f>
        <v>317.69888954457701</v>
      </c>
      <c r="O53" s="241">
        <f>PPA_fec!O5</f>
        <v>389.03695776838327</v>
      </c>
      <c r="P53" s="241">
        <f>PPA_fec!P5</f>
        <v>378.78168199248171</v>
      </c>
      <c r="Q53" s="241">
        <f>PPA_fec!Q5</f>
        <v>367.80114537813228</v>
      </c>
      <c r="R53" s="241">
        <f>PPA_fec!R5</f>
        <v>387.57853350420868</v>
      </c>
      <c r="S53" s="241">
        <f>PPA_fec!S5</f>
        <v>516.93149585567744</v>
      </c>
      <c r="T53" s="241">
        <f>PPA_fec!T5</f>
        <v>510.0166210638302</v>
      </c>
      <c r="U53" s="241">
        <f>PPA_fec!U5</f>
        <v>517.15483346206861</v>
      </c>
      <c r="V53" s="241">
        <f>PPA_fec!V5</f>
        <v>535.30240002344124</v>
      </c>
      <c r="W53" s="241">
        <f>PPA_fec!W5</f>
        <v>435.63470586691977</v>
      </c>
      <c r="X53" s="241">
        <f>PPA_fec!X5</f>
        <v>448.39466356830161</v>
      </c>
      <c r="Y53" s="241">
        <f>PPA_fec!Y5</f>
        <v>419.33206016200052</v>
      </c>
      <c r="DA53" s="83"/>
    </row>
    <row r="54" spans="1:105" ht="12" customHeight="1" x14ac:dyDescent="0.25">
      <c r="A54" s="99" t="s">
        <v>61</v>
      </c>
      <c r="B54" s="282">
        <f>PPA_fec!B32</f>
        <v>666.92672131396751</v>
      </c>
      <c r="C54" s="282">
        <f>PPA_fec!C32</f>
        <v>683.81074267617578</v>
      </c>
      <c r="D54" s="282">
        <f>PPA_fec!D32</f>
        <v>711.76528527938046</v>
      </c>
      <c r="E54" s="282">
        <f>PPA_fec!E32</f>
        <v>771.10960096818678</v>
      </c>
      <c r="F54" s="282">
        <f>PPA_fec!F32</f>
        <v>801.0638656356706</v>
      </c>
      <c r="G54" s="282">
        <f>PPA_fec!G32</f>
        <v>797.07139496885191</v>
      </c>
      <c r="H54" s="282">
        <f>PPA_fec!H32</f>
        <v>807.1175484078741</v>
      </c>
      <c r="I54" s="282">
        <f>PPA_fec!I32</f>
        <v>810.531847009177</v>
      </c>
      <c r="J54" s="282">
        <f>PPA_fec!J32</f>
        <v>801.66359050140386</v>
      </c>
      <c r="K54" s="282">
        <f>PPA_fec!K32</f>
        <v>838.89424193850732</v>
      </c>
      <c r="L54" s="282">
        <f>PPA_fec!L32</f>
        <v>902.16629407111634</v>
      </c>
      <c r="M54" s="282">
        <f>PPA_fec!M32</f>
        <v>879.59073612287341</v>
      </c>
      <c r="N54" s="282">
        <f>PPA_fec!N32</f>
        <v>926.10959874803223</v>
      </c>
      <c r="O54" s="282">
        <f>PPA_fec!O32</f>
        <v>1133.554750365792</v>
      </c>
      <c r="P54" s="282">
        <f>PPA_fec!P32</f>
        <v>1125.379181208511</v>
      </c>
      <c r="Q54" s="282">
        <f>PPA_fec!Q32</f>
        <v>1152.1779691916181</v>
      </c>
      <c r="R54" s="282">
        <f>PPA_fec!R32</f>
        <v>1199.1334852213099</v>
      </c>
      <c r="S54" s="282">
        <f>PPA_fec!S32</f>
        <v>1186.295818561061</v>
      </c>
      <c r="T54" s="282">
        <f>PPA_fec!T32</f>
        <v>1199.2264380744141</v>
      </c>
      <c r="U54" s="282">
        <f>PPA_fec!U32</f>
        <v>1311.0820443443711</v>
      </c>
      <c r="V54" s="282">
        <f>PPA_fec!V32</f>
        <v>1305.6953643789659</v>
      </c>
      <c r="W54" s="282">
        <f>PPA_fec!W32</f>
        <v>1066.488844338488</v>
      </c>
      <c r="X54" s="282">
        <f>PPA_fec!X32</f>
        <v>1127.407390506409</v>
      </c>
      <c r="Y54" s="282">
        <f>PPA_fec!Y32</f>
        <v>1044.9484072135069</v>
      </c>
      <c r="DA54" s="94"/>
    </row>
    <row r="55" spans="1:105" ht="12" customHeight="1" x14ac:dyDescent="0.25">
      <c r="A55" s="52" t="s">
        <v>62</v>
      </c>
      <c r="B55" s="242">
        <f>PPA_fec!B83</f>
        <v>34.397093119804353</v>
      </c>
      <c r="C55" s="242">
        <f>PPA_fec!C83</f>
        <v>34.071458658277209</v>
      </c>
      <c r="D55" s="242">
        <f>PPA_fec!D83</f>
        <v>34.4378488601212</v>
      </c>
      <c r="E55" s="242">
        <f>PPA_fec!E83</f>
        <v>36.73301528649899</v>
      </c>
      <c r="F55" s="242">
        <f>PPA_fec!F83</f>
        <v>37.302297966218497</v>
      </c>
      <c r="G55" s="242">
        <f>PPA_fec!G83</f>
        <v>36.784880474021037</v>
      </c>
      <c r="H55" s="242">
        <f>PPA_fec!H83</f>
        <v>37.042383850373142</v>
      </c>
      <c r="I55" s="242">
        <f>PPA_fec!I83</f>
        <v>36.627786771376002</v>
      </c>
      <c r="J55" s="242">
        <f>PPA_fec!J83</f>
        <v>36.004338942604797</v>
      </c>
      <c r="K55" s="242">
        <f>PPA_fec!K83</f>
        <v>36.857284423505732</v>
      </c>
      <c r="L55" s="242">
        <f>PPA_fec!L83</f>
        <v>39.090652571626777</v>
      </c>
      <c r="M55" s="242">
        <f>PPA_fec!M83</f>
        <v>38.085031318771371</v>
      </c>
      <c r="N55" s="242">
        <f>PPA_fec!N83</f>
        <v>39.361159170847259</v>
      </c>
      <c r="O55" s="242">
        <f>PPA_fec!O83</f>
        <v>48.183442338739347</v>
      </c>
      <c r="P55" s="242">
        <f>PPA_fec!P83</f>
        <v>47.60018581018484</v>
      </c>
      <c r="Q55" s="242">
        <f>PPA_fec!Q83</f>
        <v>48.10076505191747</v>
      </c>
      <c r="R55" s="242">
        <f>PPA_fec!R83</f>
        <v>50.212572847998473</v>
      </c>
      <c r="S55" s="242">
        <f>PPA_fec!S83</f>
        <v>51.640871309830892</v>
      </c>
      <c r="T55" s="242">
        <f>PPA_fec!T83</f>
        <v>51.437852297697518</v>
      </c>
      <c r="U55" s="242">
        <f>PPA_fec!U83</f>
        <v>56.28642399923568</v>
      </c>
      <c r="V55" s="242">
        <f>PPA_fec!V83</f>
        <v>52.40756663800515</v>
      </c>
      <c r="W55" s="242">
        <f>PPA_fec!W83</f>
        <v>47.687971720645827</v>
      </c>
      <c r="X55" s="242">
        <f>PPA_fec!X83</f>
        <v>12.95022451514283</v>
      </c>
      <c r="Y55" s="242">
        <f>PPA_fec!Y83</f>
        <v>12.03372007075202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1726.6496336174359</v>
      </c>
      <c r="C57" s="203">
        <f t="shared" si="12"/>
        <v>1718.2318951646846</v>
      </c>
      <c r="D57" s="203">
        <f t="shared" si="12"/>
        <v>1600.3818797748434</v>
      </c>
      <c r="E57" s="203">
        <f t="shared" si="12"/>
        <v>1625.3926929541894</v>
      </c>
      <c r="F57" s="203">
        <f t="shared" si="12"/>
        <v>1632.4183696140915</v>
      </c>
      <c r="G57" s="203">
        <f t="shared" si="12"/>
        <v>1559.7283851166071</v>
      </c>
      <c r="H57" s="203">
        <f t="shared" si="12"/>
        <v>1429.8627708168015</v>
      </c>
      <c r="I57" s="203">
        <f t="shared" si="12"/>
        <v>1306.1632907353821</v>
      </c>
      <c r="J57" s="203">
        <f t="shared" si="12"/>
        <v>1170.6591855673053</v>
      </c>
      <c r="K57" s="203">
        <f t="shared" si="12"/>
        <v>1237.1467684257202</v>
      </c>
      <c r="L57" s="203">
        <f t="shared" si="12"/>
        <v>1397.7012001992546</v>
      </c>
      <c r="M57" s="203">
        <f t="shared" si="12"/>
        <v>1479.9741236934133</v>
      </c>
      <c r="N57" s="203">
        <f t="shared" si="12"/>
        <v>1454.5220399165626</v>
      </c>
      <c r="O57" s="203">
        <f t="shared" si="12"/>
        <v>1585.2839028804945</v>
      </c>
      <c r="P57" s="203">
        <f t="shared" si="12"/>
        <v>1597.2397350723829</v>
      </c>
      <c r="Q57" s="203">
        <f t="shared" si="12"/>
        <v>1591.0020435832175</v>
      </c>
      <c r="R57" s="203">
        <f t="shared" si="12"/>
        <v>1530.287147151915</v>
      </c>
      <c r="S57" s="203">
        <f t="shared" si="12"/>
        <v>1491.3598120434178</v>
      </c>
      <c r="T57" s="203">
        <f t="shared" si="12"/>
        <v>1310.7188285208163</v>
      </c>
      <c r="U57" s="203">
        <f t="shared" si="12"/>
        <v>1482.8684918524725</v>
      </c>
      <c r="V57" s="203">
        <f t="shared" si="12"/>
        <v>1340.9154931117832</v>
      </c>
      <c r="W57" s="203">
        <f t="shared" si="12"/>
        <v>1442.0587072677174</v>
      </c>
      <c r="X57" s="203">
        <f t="shared" si="12"/>
        <v>1364.1777118170498</v>
      </c>
      <c r="Y57" s="203">
        <f t="shared" si="12"/>
        <v>1206.0742801228939</v>
      </c>
      <c r="DA57" s="112"/>
    </row>
    <row r="58" spans="1:105" ht="12" customHeight="1" x14ac:dyDescent="0.25">
      <c r="A58" s="51" t="s">
        <v>54</v>
      </c>
      <c r="B58" s="241">
        <f>PPA_emi!B5</f>
        <v>605.00090152766938</v>
      </c>
      <c r="C58" s="241">
        <f>PPA_emi!C5</f>
        <v>563.12873265851999</v>
      </c>
      <c r="D58" s="241">
        <f>PPA_emi!D5</f>
        <v>493.29119938238591</v>
      </c>
      <c r="E58" s="241">
        <f>PPA_emi!E5</f>
        <v>482.31938877674969</v>
      </c>
      <c r="F58" s="241">
        <f>PPA_emi!F5</f>
        <v>462.86451038409371</v>
      </c>
      <c r="G58" s="241">
        <f>PPA_emi!G5</f>
        <v>426.93731097754261</v>
      </c>
      <c r="H58" s="241">
        <f>PPA_emi!H5</f>
        <v>384.45432129470379</v>
      </c>
      <c r="I58" s="241">
        <f>PPA_emi!I5</f>
        <v>333.42986577023697</v>
      </c>
      <c r="J58" s="241">
        <f>PPA_emi!J5</f>
        <v>294.06551872056872</v>
      </c>
      <c r="K58" s="241">
        <f>PPA_emi!K5</f>
        <v>289.14770030786872</v>
      </c>
      <c r="L58" s="241">
        <f>PPA_emi!L5</f>
        <v>312.71288438514648</v>
      </c>
      <c r="M58" s="241">
        <f>PPA_emi!M5</f>
        <v>331.86742011045811</v>
      </c>
      <c r="N58" s="241">
        <f>PPA_emi!N5</f>
        <v>303.72404814496218</v>
      </c>
      <c r="O58" s="241">
        <f>PPA_emi!O5</f>
        <v>339.06089754192362</v>
      </c>
      <c r="P58" s="241">
        <f>PPA_emi!P5</f>
        <v>336.11736461636798</v>
      </c>
      <c r="Q58" s="241">
        <f>PPA_emi!Q5</f>
        <v>320.82296487133658</v>
      </c>
      <c r="R58" s="241">
        <f>PPA_emi!R5</f>
        <v>314.68792097136901</v>
      </c>
      <c r="S58" s="241">
        <f>PPA_emi!S5</f>
        <v>386.95241462953118</v>
      </c>
      <c r="T58" s="241">
        <f>PPA_emi!T5</f>
        <v>333.99540804923288</v>
      </c>
      <c r="U58" s="241">
        <f>PPA_emi!U5</f>
        <v>356.43387343127728</v>
      </c>
      <c r="V58" s="241">
        <f>PPA_emi!V5</f>
        <v>333.07282029548702</v>
      </c>
      <c r="W58" s="241">
        <f>PPA_emi!W5</f>
        <v>340.76546356319881</v>
      </c>
      <c r="X58" s="241">
        <f>PPA_emi!X5</f>
        <v>313.62987077098319</v>
      </c>
      <c r="Y58" s="241">
        <f>PPA_emi!Y5</f>
        <v>285.12232351633162</v>
      </c>
      <c r="DA58" s="83"/>
    </row>
    <row r="59" spans="1:105" ht="12" customHeight="1" x14ac:dyDescent="0.25">
      <c r="A59" s="99" t="s">
        <v>61</v>
      </c>
      <c r="B59" s="282">
        <f>PPA_emi!B32</f>
        <v>1111.0245943400521</v>
      </c>
      <c r="C59" s="282">
        <f>PPA_emi!C32</f>
        <v>1145.4310886016031</v>
      </c>
      <c r="D59" s="282">
        <f>PPA_emi!D32</f>
        <v>1098.240453729396</v>
      </c>
      <c r="E59" s="282">
        <f>PPA_emi!E32</f>
        <v>1132.9410281699741</v>
      </c>
      <c r="F59" s="282">
        <f>PPA_emi!F32</f>
        <v>1157.2869139015099</v>
      </c>
      <c r="G59" s="282">
        <f>PPA_emi!G32</f>
        <v>1124.1313845657701</v>
      </c>
      <c r="H59" s="282">
        <f>PPA_emi!H32</f>
        <v>1035.745405165866</v>
      </c>
      <c r="I59" s="282">
        <f>PPA_emi!I32</f>
        <v>963.01787307023767</v>
      </c>
      <c r="J59" s="282">
        <f>PPA_emi!J32</f>
        <v>866.24904093468444</v>
      </c>
      <c r="K59" s="282">
        <f>PPA_emi!K32</f>
        <v>939.04288110679613</v>
      </c>
      <c r="L59" s="282">
        <f>PPA_emi!L32</f>
        <v>1076.260920014483</v>
      </c>
      <c r="M59" s="282">
        <f>PPA_emi!M32</f>
        <v>1139.7484769858361</v>
      </c>
      <c r="N59" s="282">
        <f>PPA_emi!N32</f>
        <v>1142.848738348797</v>
      </c>
      <c r="O59" s="282">
        <f>PPA_emi!O32</f>
        <v>1233.943145793352</v>
      </c>
      <c r="P59" s="282">
        <f>PPA_emi!P32</f>
        <v>1248.359728313709</v>
      </c>
      <c r="Q59" s="282">
        <f>PPA_emi!Q32</f>
        <v>1257.0616101591511</v>
      </c>
      <c r="R59" s="282">
        <f>PPA_emi!R32</f>
        <v>1199.3602499777051</v>
      </c>
      <c r="S59" s="282">
        <f>PPA_emi!S32</f>
        <v>1086.9676318029969</v>
      </c>
      <c r="T59" s="282">
        <f>PPA_emi!T32</f>
        <v>959.46693169477692</v>
      </c>
      <c r="U59" s="282">
        <f>PPA_emi!U32</f>
        <v>1106.993228039561</v>
      </c>
      <c r="V59" s="282">
        <f>PPA_emi!V32</f>
        <v>989.80852703826758</v>
      </c>
      <c r="W59" s="282">
        <f>PPA_emi!W32</f>
        <v>1089.9964456088919</v>
      </c>
      <c r="X59" s="282">
        <f>PPA_emi!X32</f>
        <v>1047.8476446466921</v>
      </c>
      <c r="Y59" s="282">
        <f>PPA_emi!Y32</f>
        <v>917.78652635710375</v>
      </c>
      <c r="DA59" s="94"/>
    </row>
    <row r="60" spans="1:105" ht="12" customHeight="1" x14ac:dyDescent="0.25">
      <c r="A60" s="52" t="s">
        <v>62</v>
      </c>
      <c r="B60" s="242">
        <f>PPA_emi!B83</f>
        <v>10.6241377497145</v>
      </c>
      <c r="C60" s="242">
        <f>PPA_emi!C83</f>
        <v>9.6720739045615076</v>
      </c>
      <c r="D60" s="242">
        <f>PPA_emi!D83</f>
        <v>8.8502266630615232</v>
      </c>
      <c r="E60" s="242">
        <f>PPA_emi!E83</f>
        <v>10.13227600746565</v>
      </c>
      <c r="F60" s="242">
        <f>PPA_emi!F83</f>
        <v>12.26694532848777</v>
      </c>
      <c r="G60" s="242">
        <f>PPA_emi!G83</f>
        <v>8.659689573294358</v>
      </c>
      <c r="H60" s="242">
        <f>PPA_emi!H83</f>
        <v>9.663044356231751</v>
      </c>
      <c r="I60" s="242">
        <f>PPA_emi!I83</f>
        <v>9.715551894907561</v>
      </c>
      <c r="J60" s="242">
        <f>PPA_emi!J83</f>
        <v>10.34462591205215</v>
      </c>
      <c r="K60" s="242">
        <f>PPA_emi!K83</f>
        <v>8.9561870110552722</v>
      </c>
      <c r="L60" s="242">
        <f>PPA_emi!L83</f>
        <v>8.7273957996250502</v>
      </c>
      <c r="M60" s="242">
        <f>PPA_emi!M83</f>
        <v>8.3582265971189322</v>
      </c>
      <c r="N60" s="242">
        <f>PPA_emi!N83</f>
        <v>7.9492534228035074</v>
      </c>
      <c r="O60" s="242">
        <f>PPA_emi!O83</f>
        <v>12.27985954521888</v>
      </c>
      <c r="P60" s="242">
        <f>PPA_emi!P83</f>
        <v>12.762642142305969</v>
      </c>
      <c r="Q60" s="242">
        <f>PPA_emi!Q83</f>
        <v>13.117468552729809</v>
      </c>
      <c r="R60" s="242">
        <f>PPA_emi!R83</f>
        <v>16.238976202840931</v>
      </c>
      <c r="S60" s="242">
        <f>PPA_emi!S83</f>
        <v>17.4397656108898</v>
      </c>
      <c r="T60" s="242">
        <f>PPA_emi!T83</f>
        <v>17.25648877680652</v>
      </c>
      <c r="U60" s="242">
        <f>PPA_emi!U83</f>
        <v>19.441390381634179</v>
      </c>
      <c r="V60" s="242">
        <f>PPA_emi!V83</f>
        <v>18.034145778028581</v>
      </c>
      <c r="W60" s="242">
        <f>PPA_emi!W83</f>
        <v>11.296798095626629</v>
      </c>
      <c r="X60" s="242">
        <f>PPA_emi!X83</f>
        <v>2.7001963993745388</v>
      </c>
      <c r="Y60" s="242">
        <f>PPA_emi!Y83</f>
        <v>3.165430249458451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142.84045900473117</v>
      </c>
      <c r="C63" s="287">
        <f t="shared" si="13"/>
        <v>123.62187784206459</v>
      </c>
      <c r="D63" s="287">
        <f t="shared" si="13"/>
        <v>111.28685505593708</v>
      </c>
      <c r="E63" s="287">
        <f t="shared" si="13"/>
        <v>113.28624566505053</v>
      </c>
      <c r="F63" s="287">
        <f t="shared" si="13"/>
        <v>106.96053000535959</v>
      </c>
      <c r="G63" s="287">
        <f t="shared" si="13"/>
        <v>97.725197182351891</v>
      </c>
      <c r="H63" s="287">
        <f t="shared" si="13"/>
        <v>96.165205959225403</v>
      </c>
      <c r="I63" s="287">
        <f t="shared" si="13"/>
        <v>110.57336018543324</v>
      </c>
      <c r="J63" s="287">
        <f t="shared" si="13"/>
        <v>85.466711694765877</v>
      </c>
      <c r="K63" s="287">
        <f t="shared" si="13"/>
        <v>93.620895623333411</v>
      </c>
      <c r="L63" s="287">
        <f t="shared" si="13"/>
        <v>78.339066728124791</v>
      </c>
      <c r="M63" s="287">
        <f t="shared" si="13"/>
        <v>89.641777408176793</v>
      </c>
      <c r="N63" s="287">
        <f t="shared" si="13"/>
        <v>100.04269978379064</v>
      </c>
      <c r="O63" s="287">
        <f t="shared" si="13"/>
        <v>82.410089235575583</v>
      </c>
      <c r="P63" s="287">
        <f t="shared" si="13"/>
        <v>102.20565081349525</v>
      </c>
      <c r="Q63" s="287">
        <f t="shared" si="13"/>
        <v>110.17258750988988</v>
      </c>
      <c r="R63" s="287">
        <f t="shared" si="13"/>
        <v>42.35481502572874</v>
      </c>
      <c r="S63" s="287">
        <f t="shared" si="13"/>
        <v>40.92835298502699</v>
      </c>
      <c r="T63" s="287">
        <f t="shared" si="13"/>
        <v>44.604095017611883</v>
      </c>
      <c r="U63" s="287">
        <f t="shared" si="13"/>
        <v>2.5281461482962548</v>
      </c>
      <c r="V63" s="287">
        <f t="shared" si="13"/>
        <v>1.9634149251057755</v>
      </c>
      <c r="W63" s="287">
        <f t="shared" si="13"/>
        <v>2.627355804683051</v>
      </c>
      <c r="X63" s="287">
        <f t="shared" si="13"/>
        <v>5.1700922549272041</v>
      </c>
      <c r="Y63" s="287">
        <f t="shared" si="13"/>
        <v>3.4286299859390499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931.26609862163036</v>
      </c>
      <c r="C64" s="288">
        <f t="shared" si="14"/>
        <v>811.6053566822992</v>
      </c>
      <c r="D64" s="288">
        <f t="shared" si="14"/>
        <v>734.03950598055553</v>
      </c>
      <c r="E64" s="288">
        <f t="shared" si="14"/>
        <v>749.44086310060095</v>
      </c>
      <c r="F64" s="288">
        <f t="shared" si="14"/>
        <v>710.62773636684142</v>
      </c>
      <c r="G64" s="288">
        <f t="shared" si="14"/>
        <v>649.81945136077491</v>
      </c>
      <c r="H64" s="288">
        <f t="shared" si="14"/>
        <v>640.66791441851876</v>
      </c>
      <c r="I64" s="288">
        <f t="shared" si="14"/>
        <v>738.7093441244408</v>
      </c>
      <c r="J64" s="288">
        <f t="shared" si="14"/>
        <v>572.0105976695238</v>
      </c>
      <c r="K64" s="288">
        <f t="shared" si="14"/>
        <v>618.34683951155921</v>
      </c>
      <c r="L64" s="288">
        <f t="shared" si="14"/>
        <v>510.88725602182308</v>
      </c>
      <c r="M64" s="288">
        <f t="shared" si="14"/>
        <v>584.34165517819179</v>
      </c>
      <c r="N64" s="288">
        <f t="shared" si="14"/>
        <v>645.5002727794365</v>
      </c>
      <c r="O64" s="288">
        <f t="shared" si="14"/>
        <v>531.06433616506501</v>
      </c>
      <c r="P64" s="288">
        <f t="shared" si="14"/>
        <v>655.74701037901332</v>
      </c>
      <c r="Q64" s="288">
        <f t="shared" si="14"/>
        <v>701.41621180253094</v>
      </c>
      <c r="R64" s="288">
        <f t="shared" si="14"/>
        <v>716.35553072124719</v>
      </c>
      <c r="S64" s="288">
        <f t="shared" si="14"/>
        <v>672.25524815700931</v>
      </c>
      <c r="T64" s="288">
        <f t="shared" si="14"/>
        <v>732.20015770510236</v>
      </c>
      <c r="U64" s="288">
        <f t="shared" si="14"/>
        <v>751.00371185113033</v>
      </c>
      <c r="V64" s="288">
        <f t="shared" si="14"/>
        <v>713.03835220753444</v>
      </c>
      <c r="W64" s="288">
        <f t="shared" si="14"/>
        <v>812.10925356427902</v>
      </c>
      <c r="X64" s="288">
        <f t="shared" si="14"/>
        <v>825.25052832645565</v>
      </c>
      <c r="Y64" s="288">
        <f t="shared" si="14"/>
        <v>903.30311985427591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8729.3926533628401</v>
      </c>
      <c r="C65" s="289">
        <f t="shared" si="15"/>
        <v>7334.7071018457682</v>
      </c>
      <c r="D65" s="289">
        <f t="shared" si="15"/>
        <v>6728.3135189482282</v>
      </c>
      <c r="E65" s="289">
        <f t="shared" si="15"/>
        <v>6133.3991863504998</v>
      </c>
      <c r="F65" s="289">
        <f t="shared" si="15"/>
        <v>6569.5857937027249</v>
      </c>
      <c r="G65" s="289">
        <f t="shared" si="15"/>
        <v>7536.7241067919158</v>
      </c>
      <c r="H65" s="289">
        <f t="shared" si="15"/>
        <v>7182.341649221541</v>
      </c>
      <c r="I65" s="289">
        <f t="shared" si="15"/>
        <v>8643.9829321284087</v>
      </c>
      <c r="J65" s="289">
        <f t="shared" si="15"/>
        <v>7991.3549786702333</v>
      </c>
      <c r="K65" s="289">
        <f t="shared" si="15"/>
        <v>7655.467994808726</v>
      </c>
      <c r="L65" s="289">
        <f t="shared" si="15"/>
        <v>6766.0849236179947</v>
      </c>
      <c r="M65" s="289">
        <f t="shared" si="15"/>
        <v>6984.9813302003377</v>
      </c>
      <c r="N65" s="289">
        <f t="shared" si="15"/>
        <v>7150.3948194879349</v>
      </c>
      <c r="O65" s="289">
        <f t="shared" si="15"/>
        <v>5795.4404953918729</v>
      </c>
      <c r="P65" s="289">
        <f t="shared" si="15"/>
        <v>6187.1955863886405</v>
      </c>
      <c r="Q65" s="289">
        <f t="shared" si="15"/>
        <v>7302.9320160955376</v>
      </c>
      <c r="R65" s="289">
        <f t="shared" si="15"/>
        <v>6780.3675272039964</v>
      </c>
      <c r="S65" s="289">
        <f t="shared" si="15"/>
        <v>5430.8069673693572</v>
      </c>
      <c r="T65" s="289">
        <f t="shared" si="15"/>
        <v>5618.6618880599599</v>
      </c>
      <c r="U65" s="289">
        <f t="shared" si="15"/>
        <v>5921.7129276019341</v>
      </c>
      <c r="V65" s="289">
        <f t="shared" si="15"/>
        <v>5084.1733252603763</v>
      </c>
      <c r="W65" s="289">
        <f t="shared" si="15"/>
        <v>7535.4281621622677</v>
      </c>
      <c r="X65" s="289">
        <f t="shared" si="15"/>
        <v>7220.7143316601087</v>
      </c>
      <c r="Y65" s="289">
        <f t="shared" si="15"/>
        <v>7653.2111127009257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0.42255312080005686</v>
      </c>
      <c r="C67" s="252">
        <f t="shared" si="16"/>
        <v>0.40209187921333545</v>
      </c>
      <c r="D67" s="252">
        <f t="shared" si="16"/>
        <v>0.36728499045425778</v>
      </c>
      <c r="E67" s="252">
        <f t="shared" si="16"/>
        <v>0.37866843256298272</v>
      </c>
      <c r="F67" s="252">
        <f t="shared" si="16"/>
        <v>0.36775542864666289</v>
      </c>
      <c r="G67" s="252">
        <f t="shared" si="16"/>
        <v>0.34812936685266194</v>
      </c>
      <c r="H67" s="252">
        <f t="shared" si="16"/>
        <v>0.34245937027409951</v>
      </c>
      <c r="I67" s="252">
        <f t="shared" si="16"/>
        <v>0.32857447674740525</v>
      </c>
      <c r="J67" s="252">
        <f t="shared" si="16"/>
        <v>0.3227498456471149</v>
      </c>
      <c r="K67" s="252">
        <f t="shared" si="16"/>
        <v>0.315152518757777</v>
      </c>
      <c r="L67" s="252">
        <f t="shared" si="16"/>
        <v>0.30847769415476423</v>
      </c>
      <c r="M67" s="252">
        <f t="shared" si="16"/>
        <v>0.29632783143572716</v>
      </c>
      <c r="N67" s="252">
        <f t="shared" si="16"/>
        <v>0.30553845888110892</v>
      </c>
      <c r="O67" s="252">
        <f t="shared" si="16"/>
        <v>0.35127173368040315</v>
      </c>
      <c r="P67" s="252">
        <f t="shared" si="16"/>
        <v>0.33830062875558803</v>
      </c>
      <c r="Q67" s="252">
        <f t="shared" si="16"/>
        <v>0.32979846791974055</v>
      </c>
      <c r="R67" s="252">
        <f t="shared" si="16"/>
        <v>0.33527264773160154</v>
      </c>
      <c r="S67" s="252">
        <f t="shared" si="16"/>
        <v>0.29341266317533726</v>
      </c>
      <c r="T67" s="252">
        <f t="shared" si="16"/>
        <v>0.29265887477123442</v>
      </c>
      <c r="U67" s="252">
        <f t="shared" si="16"/>
        <v>0.31873163895008361</v>
      </c>
      <c r="V67" s="252">
        <f t="shared" si="16"/>
        <v>0.31184965105586893</v>
      </c>
      <c r="W67" s="252">
        <f t="shared" si="16"/>
        <v>0.24905081573475557</v>
      </c>
      <c r="X67" s="252">
        <f t="shared" si="16"/>
        <v>0.25935707344583553</v>
      </c>
      <c r="Y67" s="252">
        <f t="shared" si="16"/>
        <v>0.27141409339995759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0.34484318578798734</v>
      </c>
      <c r="C68" s="291">
        <f t="shared" si="17"/>
        <v>0.32780956024744762</v>
      </c>
      <c r="D68" s="291">
        <f t="shared" si="17"/>
        <v>0.3039147414290328</v>
      </c>
      <c r="E68" s="291">
        <f t="shared" si="17"/>
        <v>0.31333181672823518</v>
      </c>
      <c r="F68" s="291">
        <f t="shared" si="17"/>
        <v>0.30400905716723742</v>
      </c>
      <c r="G68" s="291">
        <f t="shared" si="17"/>
        <v>0.29176448441335767</v>
      </c>
      <c r="H68" s="291">
        <f t="shared" si="17"/>
        <v>0.28249537937344654</v>
      </c>
      <c r="I68" s="291">
        <f t="shared" si="17"/>
        <v>0.27089968148702442</v>
      </c>
      <c r="J68" s="291">
        <f t="shared" si="17"/>
        <v>0.26237598694161285</v>
      </c>
      <c r="K68" s="291">
        <f t="shared" si="17"/>
        <v>0.2561540421679982</v>
      </c>
      <c r="L68" s="291">
        <f t="shared" si="17"/>
        <v>0.24384190877104608</v>
      </c>
      <c r="M68" s="291">
        <f t="shared" si="17"/>
        <v>0.23420777934893849</v>
      </c>
      <c r="N68" s="291">
        <f t="shared" si="17"/>
        <v>0.24232288417709774</v>
      </c>
      <c r="O68" s="291">
        <f t="shared" si="17"/>
        <v>0.27610570924581646</v>
      </c>
      <c r="P68" s="291">
        <f t="shared" si="17"/>
        <v>0.26303862237774833</v>
      </c>
      <c r="Q68" s="291">
        <f t="shared" si="17"/>
        <v>0.26189791404883872</v>
      </c>
      <c r="R68" s="291">
        <f t="shared" si="17"/>
        <v>0.25860113979325211</v>
      </c>
      <c r="S68" s="291">
        <f t="shared" si="17"/>
        <v>0.24822941445461966</v>
      </c>
      <c r="T68" s="291">
        <f t="shared" si="17"/>
        <v>0.2469561427903893</v>
      </c>
      <c r="U68" s="291">
        <f t="shared" si="17"/>
        <v>0.2686792187978374</v>
      </c>
      <c r="V68" s="291">
        <f t="shared" si="17"/>
        <v>0.25457808643226099</v>
      </c>
      <c r="W68" s="291">
        <f t="shared" si="17"/>
        <v>0.20024199105116183</v>
      </c>
      <c r="X68" s="291">
        <f t="shared" si="17"/>
        <v>0.21539125917401586</v>
      </c>
      <c r="Y68" s="291">
        <f t="shared" si="17"/>
        <v>0.22541864298039879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0.2232051807637575</v>
      </c>
      <c r="C69" s="253">
        <f t="shared" si="18"/>
        <v>0.21134760512806597</v>
      </c>
      <c r="D69" s="253">
        <f t="shared" si="18"/>
        <v>0.19433355262186761</v>
      </c>
      <c r="E69" s="253">
        <f t="shared" si="18"/>
        <v>0.19997916631618351</v>
      </c>
      <c r="F69" s="253">
        <f t="shared" si="18"/>
        <v>0.19354004952434486</v>
      </c>
      <c r="G69" s="253">
        <f t="shared" si="18"/>
        <v>0.18483398011435195</v>
      </c>
      <c r="H69" s="253">
        <f t="shared" si="18"/>
        <v>0.1796200630776329</v>
      </c>
      <c r="I69" s="253">
        <f t="shared" si="18"/>
        <v>0.17192830357779906</v>
      </c>
      <c r="J69" s="253">
        <f t="shared" si="18"/>
        <v>0.1669849999901116</v>
      </c>
      <c r="K69" s="253">
        <f t="shared" si="18"/>
        <v>0.16252817636017383</v>
      </c>
      <c r="L69" s="253">
        <f t="shared" si="18"/>
        <v>0.15539425869547832</v>
      </c>
      <c r="M69" s="253">
        <f t="shared" si="18"/>
        <v>0.1492415563720513</v>
      </c>
      <c r="N69" s="253">
        <f t="shared" si="18"/>
        <v>0.1538304311844037</v>
      </c>
      <c r="O69" s="253">
        <f t="shared" si="18"/>
        <v>0.17561517209526276</v>
      </c>
      <c r="P69" s="253">
        <f t="shared" si="18"/>
        <v>0.16754294714257603</v>
      </c>
      <c r="Q69" s="253">
        <f t="shared" si="18"/>
        <v>0.16572725271171301</v>
      </c>
      <c r="R69" s="253">
        <f t="shared" si="18"/>
        <v>0.16468794014026736</v>
      </c>
      <c r="S69" s="253">
        <f t="shared" si="18"/>
        <v>0.15000818779400529</v>
      </c>
      <c r="T69" s="253">
        <f t="shared" si="18"/>
        <v>0.1481071651145375</v>
      </c>
      <c r="U69" s="253">
        <f t="shared" si="18"/>
        <v>0.16447210835377141</v>
      </c>
      <c r="V69" s="253">
        <f t="shared" si="18"/>
        <v>0.14546173578199917</v>
      </c>
      <c r="W69" s="253">
        <f t="shared" si="18"/>
        <v>0.16176426907803038</v>
      </c>
      <c r="X69" s="253">
        <f t="shared" si="18"/>
        <v>4.4636065597711896E-2</v>
      </c>
      <c r="Y69" s="253">
        <f t="shared" si="18"/>
        <v>4.672850795524823E-2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0.2256204006698338</v>
      </c>
      <c r="C71" s="252">
        <f>IF(PPA_ued!C$5=0,"",PPA_ued!C$5/C$10)</f>
        <v>0.21521773151812457</v>
      </c>
      <c r="D71" s="252">
        <f>IF(PPA_ued!D$5=0,"",PPA_ued!D$5/D$10)</f>
        <v>0.19724393361781267</v>
      </c>
      <c r="E71" s="252">
        <f>IF(PPA_ued!E$5=0,"",PPA_ued!E$5/E$10)</f>
        <v>0.20407140857450526</v>
      </c>
      <c r="F71" s="252">
        <f>IF(PPA_ued!F$5=0,"",PPA_ued!F$5/F$10)</f>
        <v>0.19815507420335016</v>
      </c>
      <c r="G71" s="252">
        <f>IF(PPA_ued!G$5=0,"",PPA_ued!G$5/G$10)</f>
        <v>0.18886497364835259</v>
      </c>
      <c r="H71" s="252">
        <f>IF(PPA_ued!H$5=0,"",PPA_ued!H$5/H$10)</f>
        <v>0.18664916747875376</v>
      </c>
      <c r="I71" s="252">
        <f>IF(PPA_ued!I$5=0,"",PPA_ued!I$5/I$10)</f>
        <v>0.18050633166730398</v>
      </c>
      <c r="J71" s="252">
        <f>IF(PPA_ued!J$5=0,"",PPA_ued!J$5/J$10)</f>
        <v>0.17915854893275154</v>
      </c>
      <c r="K71" s="252">
        <f>IF(PPA_ued!K$5=0,"",PPA_ued!K$5/K$10)</f>
        <v>0.17522718457970488</v>
      </c>
      <c r="L71" s="252">
        <f>IF(PPA_ued!L$5=0,"",PPA_ued!L$5/L$10)</f>
        <v>0.17133961469322728</v>
      </c>
      <c r="M71" s="252">
        <f>IF(PPA_ued!M$5=0,"",PPA_ued!M$5/M$10)</f>
        <v>0.16364320957490741</v>
      </c>
      <c r="N71" s="252">
        <f>IF(PPA_ued!N$5=0,"",PPA_ued!N$5/N$10)</f>
        <v>0.17158933662189807</v>
      </c>
      <c r="O71" s="252">
        <f>IF(PPA_ued!O$5=0,"",PPA_ued!O$5/O$10)</f>
        <v>0.1973208458536321</v>
      </c>
      <c r="P71" s="252">
        <f>IF(PPA_ued!P$5=0,"",PPA_ued!P$5/P$10)</f>
        <v>0.19279110278217787</v>
      </c>
      <c r="Q71" s="252">
        <f>IF(PPA_ued!Q$5=0,"",PPA_ued!Q$5/Q$10)</f>
        <v>0.19096539588543951</v>
      </c>
      <c r="R71" s="252">
        <f>IF(PPA_ued!R$5=0,"",PPA_ued!R$5/R$10)</f>
        <v>0.1941182827287091</v>
      </c>
      <c r="S71" s="252">
        <f>IF(PPA_ued!S$5=0,"",PPA_ued!S$5/S$10)</f>
        <v>0.17569919903692688</v>
      </c>
      <c r="T71" s="252">
        <f>IF(PPA_ued!T$5=0,"",PPA_ued!T$5/T$10)</f>
        <v>0.17995433435684735</v>
      </c>
      <c r="U71" s="252">
        <f>IF(PPA_ued!U$5=0,"",PPA_ued!U$5/U$10)</f>
        <v>0.1986702892942481</v>
      </c>
      <c r="V71" s="252">
        <f>IF(PPA_ued!V$5=0,"",PPA_ued!V$5/V$10)</f>
        <v>0.19506534042379398</v>
      </c>
      <c r="W71" s="252">
        <f>IF(PPA_ued!W$5=0,"",PPA_ued!W$5/W$10)</f>
        <v>0.15936369084263047</v>
      </c>
      <c r="X71" s="252">
        <f>IF(PPA_ued!X$5=0,"",PPA_ued!X$5/X$10)</f>
        <v>0.16570640476063944</v>
      </c>
      <c r="Y71" s="252">
        <f>IF(PPA_ued!Y$5=0,"",PPA_ued!Y$5/Y$10)</f>
        <v>0.17326614719410069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0.18590110162871101</v>
      </c>
      <c r="C72" s="291">
        <f>IF(PPA_ued!C$32=0,"",PPA_ued!C$32/C$11)</f>
        <v>0.1770141255139642</v>
      </c>
      <c r="D72" s="291">
        <f>IF(PPA_ued!D$32=0,"",PPA_ued!D$32/D$11)</f>
        <v>0.16415673712900064</v>
      </c>
      <c r="E72" s="291">
        <f>IF(PPA_ued!E$32=0,"",PPA_ued!E$32/E$11)</f>
        <v>0.16980600658429879</v>
      </c>
      <c r="F72" s="291">
        <f>IF(PPA_ued!F$32=0,"",PPA_ued!F$32/F$11)</f>
        <v>0.16485050991721686</v>
      </c>
      <c r="G72" s="291">
        <f>IF(PPA_ued!G$32=0,"",PPA_ued!G$32/G$11)</f>
        <v>0.1579990965600678</v>
      </c>
      <c r="H72" s="291">
        <f>IF(PPA_ued!H$32=0,"",PPA_ued!H$32/H$11)</f>
        <v>0.15510794776933198</v>
      </c>
      <c r="I72" s="291">
        <f>IF(PPA_ued!I$32=0,"",PPA_ued!I$32/I$11)</f>
        <v>0.14993509994394141</v>
      </c>
      <c r="J72" s="291">
        <f>IF(PPA_ued!J$32=0,"",PPA_ued!J$32/J$11)</f>
        <v>0.14835920163331995</v>
      </c>
      <c r="K72" s="291">
        <f>IF(PPA_ued!K$32=0,"",PPA_ued!K$32/K$11)</f>
        <v>0.14488823385382477</v>
      </c>
      <c r="L72" s="291">
        <f>IF(PPA_ued!L$32=0,"",PPA_ued!L$32/L$11)</f>
        <v>0.1415711207764678</v>
      </c>
      <c r="M72" s="291">
        <f>IF(PPA_ued!M$32=0,"",PPA_ued!M$32/M$11)</f>
        <v>0.13507828333999555</v>
      </c>
      <c r="N72" s="291">
        <f>IF(PPA_ued!N$32=0,"",PPA_ued!N$32/N$11)</f>
        <v>0.14137348212898687</v>
      </c>
      <c r="O72" s="291">
        <f>IF(PPA_ued!O$32=0,"",PPA_ued!O$32/O$11)</f>
        <v>0.16306212437509923</v>
      </c>
      <c r="P72" s="291">
        <f>IF(PPA_ued!P$32=0,"",PPA_ued!P$32/P$11)</f>
        <v>0.15823736904765215</v>
      </c>
      <c r="Q72" s="291">
        <f>IF(PPA_ued!Q$32=0,"",PPA_ued!Q$32/Q$11)</f>
        <v>0.15782651122990723</v>
      </c>
      <c r="R72" s="291">
        <f>IF(PPA_ued!R$32=0,"",PPA_ued!R$32/R$11)</f>
        <v>0.15899907731309201</v>
      </c>
      <c r="S72" s="291">
        <f>IF(PPA_ued!S$32=0,"",PPA_ued!S$32/S$11)</f>
        <v>0.154196298178257</v>
      </c>
      <c r="T72" s="291">
        <f>IF(PPA_ued!T$32=0,"",PPA_ued!T$32/T$11)</f>
        <v>0.15474312447134644</v>
      </c>
      <c r="U72" s="291">
        <f>IF(PPA_ued!U$32=0,"",PPA_ued!U$32/U$11)</f>
        <v>0.16826471252578873</v>
      </c>
      <c r="V72" s="291">
        <f>IF(PPA_ued!V$32=0,"",PPA_ued!V$32/V$11)</f>
        <v>0.16258777156192586</v>
      </c>
      <c r="W72" s="291">
        <f>IF(PPA_ued!W$32=0,"",PPA_ued!W$32/W$11)</f>
        <v>0.13054742847015655</v>
      </c>
      <c r="X72" s="291">
        <f>IF(PPA_ued!X$32=0,"",PPA_ued!X$32/X$11)</f>
        <v>0.13986549887812078</v>
      </c>
      <c r="Y72" s="291">
        <f>IF(PPA_ued!Y$32=0,"",PPA_ued!Y$32/Y$11)</f>
        <v>0.1465402758033568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0.14725738342300165</v>
      </c>
      <c r="C73" s="253">
        <f>IF(PPA_ued!C$83=0,"",PPA_ued!C$83/C$12)</f>
        <v>0.13982603815911168</v>
      </c>
      <c r="D73" s="253">
        <f>IF(PPA_ued!D$83=0,"",PPA_ued!D$83/D$12)</f>
        <v>0.12949933709507319</v>
      </c>
      <c r="E73" s="253">
        <f>IF(PPA_ued!E$83=0,"",PPA_ued!E$83/E$12)</f>
        <v>0.13308578042689423</v>
      </c>
      <c r="F73" s="253">
        <f>IF(PPA_ued!F$83=0,"",PPA_ued!F$83/F$12)</f>
        <v>0.12931560986504273</v>
      </c>
      <c r="G73" s="253">
        <f>IF(PPA_ued!G$83=0,"",PPA_ued!G$83/G$12)</f>
        <v>0.12501134957807147</v>
      </c>
      <c r="H73" s="253">
        <f>IF(PPA_ued!H$83=0,"",PPA_ued!H$83/H$12)</f>
        <v>0.12125123887775129</v>
      </c>
      <c r="I73" s="253">
        <f>IF(PPA_ued!I$83=0,"",PPA_ued!I$83/I$12)</f>
        <v>0.11699252396257458</v>
      </c>
      <c r="J73" s="253">
        <f>IF(PPA_ued!J$83=0,"",PPA_ued!J$83/J$12)</f>
        <v>0.11408464071549064</v>
      </c>
      <c r="K73" s="253">
        <f>IF(PPA_ued!K$83=0,"",PPA_ued!K$83/K$12)</f>
        <v>0.11184345746343322</v>
      </c>
      <c r="L73" s="253">
        <f>IF(PPA_ued!L$83=0,"",PPA_ued!L$83/L$12)</f>
        <v>0.10812833910213765</v>
      </c>
      <c r="M73" s="253">
        <f>IF(PPA_ued!M$83=0,"",PPA_ued!M$83/M$12)</f>
        <v>0.1045570651284419</v>
      </c>
      <c r="N73" s="253">
        <f>IF(PPA_ued!N$83=0,"",PPA_ued!N$83/N$12)</f>
        <v>0.10824436808319961</v>
      </c>
      <c r="O73" s="253">
        <f>IF(PPA_ued!O$83=0,"",PPA_ued!O$83/O$12)</f>
        <v>0.12445478102864413</v>
      </c>
      <c r="P73" s="253">
        <f>IF(PPA_ued!P$83=0,"",PPA_ued!P$83/P$12)</f>
        <v>0.11942801904127053</v>
      </c>
      <c r="Q73" s="253">
        <f>IF(PPA_ued!Q$83=0,"",PPA_ued!Q$83/Q$12)</f>
        <v>0.11843538334046758</v>
      </c>
      <c r="R73" s="253">
        <f>IF(PPA_ued!R$83=0,"",PPA_ued!R$83/R$12)</f>
        <v>0.11816917527271055</v>
      </c>
      <c r="S73" s="253">
        <f>IF(PPA_ued!S$83=0,"",PPA_ued!S$83/S$12)</f>
        <v>0.10861677048709063</v>
      </c>
      <c r="T73" s="253">
        <f>IF(PPA_ued!T$83=0,"",PPA_ued!T$83/T$12)</f>
        <v>0.10771199138127083</v>
      </c>
      <c r="U73" s="253">
        <f>IF(PPA_ued!U$83=0,"",PPA_ued!U$83/U$12)</f>
        <v>0.11972767471149338</v>
      </c>
      <c r="V73" s="253">
        <f>IF(PPA_ued!V$83=0,"",PPA_ued!V$83/V$12)</f>
        <v>0.10675699203265203</v>
      </c>
      <c r="W73" s="253">
        <f>IF(PPA_ued!W$83=0,"",PPA_ued!W$83/W$12)</f>
        <v>0.11902902659441945</v>
      </c>
      <c r="X73" s="253">
        <f>IF(PPA_ued!X$83=0,"",PPA_ued!X$83/X$12)</f>
        <v>3.2927511509851001E-2</v>
      </c>
      <c r="Y73" s="253">
        <f>IF(PPA_ued!Y$83=0,"",PPA_ued!Y$83/Y$12)</f>
        <v>3.442942926898887E-2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1.5398069671157468</v>
      </c>
      <c r="C74" s="254">
        <f t="shared" si="19"/>
        <v>1.546944922248823</v>
      </c>
      <c r="D74" s="254">
        <f t="shared" si="19"/>
        <v>1.4255137523187549</v>
      </c>
      <c r="E74" s="254">
        <f t="shared" si="19"/>
        <v>1.3573302408190189</v>
      </c>
      <c r="F74" s="254">
        <f t="shared" si="19"/>
        <v>1.3423930284333014</v>
      </c>
      <c r="G74" s="254">
        <f t="shared" si="19"/>
        <v>1.30065893365699</v>
      </c>
      <c r="H74" s="254">
        <f t="shared" si="19"/>
        <v>1.1840750565965563</v>
      </c>
      <c r="I74" s="254">
        <f t="shared" si="19"/>
        <v>1.0938823079361033</v>
      </c>
      <c r="J74" s="254">
        <f t="shared" si="19"/>
        <v>0.9973772029684449</v>
      </c>
      <c r="K74" s="254">
        <f t="shared" si="19"/>
        <v>1.0296311964425759</v>
      </c>
      <c r="L74" s="254">
        <f t="shared" si="19"/>
        <v>1.0967943869817069</v>
      </c>
      <c r="M74" s="254">
        <f t="shared" si="19"/>
        <v>1.1920201771422654</v>
      </c>
      <c r="N74" s="254">
        <f t="shared" si="19"/>
        <v>1.1335383772456216</v>
      </c>
      <c r="O74" s="254">
        <f t="shared" si="19"/>
        <v>1.0092366831772275</v>
      </c>
      <c r="P74" s="254">
        <f t="shared" si="19"/>
        <v>1.0293077894242708</v>
      </c>
      <c r="Q74" s="254">
        <f t="shared" si="19"/>
        <v>1.0146179823231198</v>
      </c>
      <c r="R74" s="254">
        <f t="shared" si="19"/>
        <v>0.93485500494613782</v>
      </c>
      <c r="S74" s="254">
        <f t="shared" si="19"/>
        <v>0.84984150044634221</v>
      </c>
      <c r="T74" s="254">
        <f t="shared" si="19"/>
        <v>0.74443859759452147</v>
      </c>
      <c r="U74" s="254">
        <f t="shared" si="19"/>
        <v>0.78686662586323386</v>
      </c>
      <c r="V74" s="254">
        <f t="shared" si="19"/>
        <v>0.7082030831586178</v>
      </c>
      <c r="W74" s="254">
        <f t="shared" si="19"/>
        <v>0.93047360073538188</v>
      </c>
      <c r="X74" s="254">
        <f t="shared" si="19"/>
        <v>0.85864721026733526</v>
      </c>
      <c r="Y74" s="254">
        <f t="shared" si="19"/>
        <v>0.81694959675837786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1.4404172835971096</v>
      </c>
      <c r="C75" s="255">
        <f t="shared" si="20"/>
        <v>1.4334674020786335</v>
      </c>
      <c r="D75" s="255">
        <f t="shared" si="20"/>
        <v>1.3103168363055109</v>
      </c>
      <c r="E75" s="255">
        <f t="shared" si="20"/>
        <v>1.2378278330974279</v>
      </c>
      <c r="F75" s="255">
        <f t="shared" si="20"/>
        <v>1.2255311293333704</v>
      </c>
      <c r="G75" s="255">
        <f t="shared" si="20"/>
        <v>1.1686444214554845</v>
      </c>
      <c r="H75" s="255">
        <f t="shared" si="20"/>
        <v>1.0578849817285716</v>
      </c>
      <c r="I75" s="255">
        <f t="shared" si="20"/>
        <v>0.9611634373171829</v>
      </c>
      <c r="J75" s="255">
        <f t="shared" si="20"/>
        <v>0.87501340024195284</v>
      </c>
      <c r="K75" s="255">
        <f t="shared" si="20"/>
        <v>0.88752222320319285</v>
      </c>
      <c r="L75" s="255">
        <f t="shared" si="20"/>
        <v>0.93881211712043466</v>
      </c>
      <c r="M75" s="255">
        <f t="shared" si="20"/>
        <v>1.0246229228556518</v>
      </c>
      <c r="N75" s="255">
        <f t="shared" si="20"/>
        <v>0.95601230643378121</v>
      </c>
      <c r="O75" s="255">
        <f t="shared" si="20"/>
        <v>0.87153904216932176</v>
      </c>
      <c r="P75" s="255">
        <f t="shared" si="20"/>
        <v>0.88736435945980996</v>
      </c>
      <c r="Q75" s="255">
        <f t="shared" si="20"/>
        <v>0.87227288142754977</v>
      </c>
      <c r="R75" s="255">
        <f t="shared" si="20"/>
        <v>0.81193330839606948</v>
      </c>
      <c r="S75" s="255">
        <f t="shared" si="20"/>
        <v>0.74855646779465101</v>
      </c>
      <c r="T75" s="255">
        <f t="shared" si="20"/>
        <v>0.65487161448299602</v>
      </c>
      <c r="U75" s="255">
        <f t="shared" si="20"/>
        <v>0.68922081041986505</v>
      </c>
      <c r="V75" s="255">
        <f t="shared" si="20"/>
        <v>0.62221432274710808</v>
      </c>
      <c r="W75" s="255">
        <f t="shared" si="20"/>
        <v>0.78222753828823233</v>
      </c>
      <c r="X75" s="255">
        <f t="shared" si="20"/>
        <v>0.69945049808383719</v>
      </c>
      <c r="Y75" s="255">
        <f t="shared" si="20"/>
        <v>0.67994401240434688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1.6658870590027202</v>
      </c>
      <c r="C76" s="293">
        <f t="shared" si="21"/>
        <v>1.6750703332311223</v>
      </c>
      <c r="D76" s="293">
        <f t="shared" si="21"/>
        <v>1.5429811996216101</v>
      </c>
      <c r="E76" s="293">
        <f t="shared" si="21"/>
        <v>1.4692347582593712</v>
      </c>
      <c r="F76" s="293">
        <f t="shared" si="21"/>
        <v>1.4446874507105181</v>
      </c>
      <c r="G76" s="293">
        <f t="shared" si="21"/>
        <v>1.4103270944878143</v>
      </c>
      <c r="H76" s="293">
        <f t="shared" si="21"/>
        <v>1.2832646337686313</v>
      </c>
      <c r="I76" s="293">
        <f t="shared" si="21"/>
        <v>1.188130826226911</v>
      </c>
      <c r="J76" s="293">
        <f t="shared" si="21"/>
        <v>1.0805642805767008</v>
      </c>
      <c r="K76" s="293">
        <f t="shared" si="21"/>
        <v>1.1193817219878235</v>
      </c>
      <c r="L76" s="293">
        <f t="shared" si="21"/>
        <v>1.1929739861569724</v>
      </c>
      <c r="M76" s="293">
        <f t="shared" si="21"/>
        <v>1.2957713515830165</v>
      </c>
      <c r="N76" s="293">
        <f t="shared" si="21"/>
        <v>1.2340318466559088</v>
      </c>
      <c r="O76" s="293">
        <f t="shared" si="21"/>
        <v>1.0885606940424934</v>
      </c>
      <c r="P76" s="293">
        <f t="shared" si="21"/>
        <v>1.1092792093178165</v>
      </c>
      <c r="Q76" s="293">
        <f t="shared" si="21"/>
        <v>1.0910307641458554</v>
      </c>
      <c r="R76" s="293">
        <f t="shared" si="21"/>
        <v>1.0001891071838038</v>
      </c>
      <c r="S76" s="293">
        <f t="shared" si="21"/>
        <v>0.91627030526117348</v>
      </c>
      <c r="T76" s="293">
        <f t="shared" si="21"/>
        <v>0.80007153047374724</v>
      </c>
      <c r="U76" s="293">
        <f t="shared" si="21"/>
        <v>0.84433558739882819</v>
      </c>
      <c r="V76" s="293">
        <f t="shared" si="21"/>
        <v>0.75807003229199243</v>
      </c>
      <c r="W76" s="293">
        <f t="shared" si="21"/>
        <v>1.0220420507867432</v>
      </c>
      <c r="X76" s="293">
        <f t="shared" si="21"/>
        <v>0.92943123618873891</v>
      </c>
      <c r="Y76" s="293">
        <f t="shared" si="21"/>
        <v>0.87830798154379974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0.30886731366254849</v>
      </c>
      <c r="C77" s="256">
        <f t="shared" si="22"/>
        <v>0.28387613226567293</v>
      </c>
      <c r="D77" s="256">
        <f t="shared" si="22"/>
        <v>0.25699127431011021</v>
      </c>
      <c r="E77" s="256">
        <f t="shared" si="22"/>
        <v>0.27583567339732412</v>
      </c>
      <c r="F77" s="256">
        <f t="shared" si="22"/>
        <v>0.32885226909068427</v>
      </c>
      <c r="G77" s="256">
        <f t="shared" si="22"/>
        <v>0.23541437301692958</v>
      </c>
      <c r="H77" s="256">
        <f t="shared" si="22"/>
        <v>0.26086453818048244</v>
      </c>
      <c r="I77" s="256">
        <f t="shared" si="22"/>
        <v>0.26525085874148696</v>
      </c>
      <c r="J77" s="256">
        <f t="shared" si="22"/>
        <v>0.28731609066736974</v>
      </c>
      <c r="K77" s="256">
        <f t="shared" si="22"/>
        <v>0.24299638866892387</v>
      </c>
      <c r="L77" s="256">
        <f t="shared" si="22"/>
        <v>0.22326042737796781</v>
      </c>
      <c r="M77" s="256">
        <f t="shared" si="22"/>
        <v>0.21946224822977434</v>
      </c>
      <c r="N77" s="256">
        <f t="shared" si="22"/>
        <v>0.20195679167627517</v>
      </c>
      <c r="O77" s="256">
        <f t="shared" si="22"/>
        <v>0.25485641849515406</v>
      </c>
      <c r="P77" s="256">
        <f t="shared" si="22"/>
        <v>0.2681216874488585</v>
      </c>
      <c r="Q77" s="256">
        <f t="shared" si="22"/>
        <v>0.27270810637983606</v>
      </c>
      <c r="R77" s="256">
        <f t="shared" si="22"/>
        <v>0.32340458338987971</v>
      </c>
      <c r="S77" s="256">
        <f t="shared" si="22"/>
        <v>0.33771245853417242</v>
      </c>
      <c r="T77" s="256">
        <f t="shared" si="22"/>
        <v>0.33548229574077615</v>
      </c>
      <c r="U77" s="256">
        <f t="shared" si="22"/>
        <v>0.34540105766708817</v>
      </c>
      <c r="V77" s="256">
        <f t="shared" si="22"/>
        <v>0.34411339688018444</v>
      </c>
      <c r="W77" s="256">
        <f t="shared" si="22"/>
        <v>0.23688988413688061</v>
      </c>
      <c r="X77" s="256">
        <f t="shared" si="22"/>
        <v>0.20850575958873699</v>
      </c>
      <c r="Y77" s="256">
        <f t="shared" si="22"/>
        <v>0.26304669136787012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PL: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420.0178020752565</v>
      </c>
      <c r="C5" s="223">
        <v>392.84376599142871</v>
      </c>
      <c r="D5" s="223">
        <v>376.46711521561423</v>
      </c>
      <c r="E5" s="223">
        <v>389.64981710730922</v>
      </c>
      <c r="F5" s="223">
        <v>377.68482522012278</v>
      </c>
      <c r="G5" s="223">
        <v>365.32695757518349</v>
      </c>
      <c r="H5" s="223">
        <v>363.41788373487441</v>
      </c>
      <c r="I5" s="223">
        <v>346.90236106037548</v>
      </c>
      <c r="J5" s="223">
        <v>336.06973177697131</v>
      </c>
      <c r="K5" s="223">
        <v>325.79206779103953</v>
      </c>
      <c r="L5" s="223">
        <v>333.09421414831439</v>
      </c>
      <c r="M5" s="223">
        <v>323.89224631587848</v>
      </c>
      <c r="N5" s="223">
        <v>317.69888954457701</v>
      </c>
      <c r="O5" s="223">
        <v>389.03695776838327</v>
      </c>
      <c r="P5" s="223">
        <v>378.78168199248171</v>
      </c>
      <c r="Q5" s="223">
        <v>367.80114537813228</v>
      </c>
      <c r="R5" s="223">
        <v>387.57853350420868</v>
      </c>
      <c r="S5" s="223">
        <v>516.93149585567744</v>
      </c>
      <c r="T5" s="223">
        <v>510.0166210638302</v>
      </c>
      <c r="U5" s="223">
        <v>517.15483346206861</v>
      </c>
      <c r="V5" s="223">
        <v>535.30240002344124</v>
      </c>
      <c r="W5" s="223">
        <v>435.63470586691977</v>
      </c>
      <c r="X5" s="223">
        <v>448.39466356830161</v>
      </c>
      <c r="Y5" s="223">
        <v>419.33206016200052</v>
      </c>
      <c r="DA5" s="89" t="s">
        <v>1842</v>
      </c>
    </row>
    <row r="6" spans="1:105" ht="12" customHeight="1" x14ac:dyDescent="0.25">
      <c r="A6" s="55" t="s">
        <v>91</v>
      </c>
      <c r="B6" s="259">
        <v>2.100089010376224</v>
      </c>
      <c r="C6" s="259">
        <v>1.964218829957143</v>
      </c>
      <c r="D6" s="259">
        <v>1.8823355760781031</v>
      </c>
      <c r="E6" s="259">
        <v>1.9482490855366179</v>
      </c>
      <c r="F6" s="259">
        <v>1.888424126100666</v>
      </c>
      <c r="G6" s="259">
        <v>1.826634787876054</v>
      </c>
      <c r="H6" s="259">
        <v>1.8170894186745199</v>
      </c>
      <c r="I6" s="259">
        <v>1.734511805302096</v>
      </c>
      <c r="J6" s="259">
        <v>1.680348658885072</v>
      </c>
      <c r="K6" s="259">
        <v>1.628960338955467</v>
      </c>
      <c r="L6" s="259">
        <v>1.665471070741823</v>
      </c>
      <c r="M6" s="259">
        <v>1.619461231579604</v>
      </c>
      <c r="N6" s="259">
        <v>1.5884944477231211</v>
      </c>
      <c r="O6" s="259">
        <v>1.945184788842139</v>
      </c>
      <c r="P6" s="259">
        <v>1.893908409962618</v>
      </c>
      <c r="Q6" s="259">
        <v>1.839005726890891</v>
      </c>
      <c r="R6" s="259">
        <v>1.9378926675212389</v>
      </c>
      <c r="S6" s="259">
        <v>2.5846574792785511</v>
      </c>
      <c r="T6" s="259">
        <v>2.550083105319338</v>
      </c>
      <c r="U6" s="259">
        <v>2.5857741673104959</v>
      </c>
      <c r="V6" s="259">
        <v>2.6765120001173699</v>
      </c>
      <c r="W6" s="259">
        <v>2.1781735293349431</v>
      </c>
      <c r="X6" s="259">
        <v>2.241973317841945</v>
      </c>
      <c r="Y6" s="259">
        <v>2.0966603008103299</v>
      </c>
      <c r="DA6" s="67" t="s">
        <v>1843</v>
      </c>
    </row>
    <row r="7" spans="1:105" ht="12" customHeight="1" x14ac:dyDescent="0.25">
      <c r="A7" s="173" t="s">
        <v>92</v>
      </c>
      <c r="B7" s="224">
        <v>2.940124614526713</v>
      </c>
      <c r="C7" s="224">
        <v>2.7499063619400008</v>
      </c>
      <c r="D7" s="224">
        <v>2.6352698065093438</v>
      </c>
      <c r="E7" s="224">
        <v>2.7275487197512658</v>
      </c>
      <c r="F7" s="224">
        <v>2.6437937765409329</v>
      </c>
      <c r="G7" s="224">
        <v>2.5572887030264759</v>
      </c>
      <c r="H7" s="224">
        <v>2.5439251861443282</v>
      </c>
      <c r="I7" s="224">
        <v>2.4283165274229348</v>
      </c>
      <c r="J7" s="224">
        <v>2.3524881224391012</v>
      </c>
      <c r="K7" s="224">
        <v>2.280544474537654</v>
      </c>
      <c r="L7" s="224">
        <v>2.331659499038552</v>
      </c>
      <c r="M7" s="224">
        <v>2.2672457242114459</v>
      </c>
      <c r="N7" s="224">
        <v>2.22389222681237</v>
      </c>
      <c r="O7" s="224">
        <v>2.7232587043789942</v>
      </c>
      <c r="P7" s="224">
        <v>2.6514717739476641</v>
      </c>
      <c r="Q7" s="224">
        <v>2.5746080176472481</v>
      </c>
      <c r="R7" s="224">
        <v>2.7130497345297351</v>
      </c>
      <c r="S7" s="224">
        <v>3.6185204709899712</v>
      </c>
      <c r="T7" s="224">
        <v>3.570116347447073</v>
      </c>
      <c r="U7" s="224">
        <v>3.6200838342346948</v>
      </c>
      <c r="V7" s="224">
        <v>3.747116800164318</v>
      </c>
      <c r="W7" s="224">
        <v>3.0494429410689201</v>
      </c>
      <c r="X7" s="224">
        <v>3.1387626449787209</v>
      </c>
      <c r="Y7" s="224">
        <v>2.9353244211344598</v>
      </c>
      <c r="DA7" s="177" t="s">
        <v>1844</v>
      </c>
    </row>
    <row r="8" spans="1:105" ht="12" customHeight="1" x14ac:dyDescent="0.25">
      <c r="A8" s="173" t="s">
        <v>93</v>
      </c>
      <c r="B8" s="224">
        <v>16.800712083009788</v>
      </c>
      <c r="C8" s="224">
        <v>15.71375063965715</v>
      </c>
      <c r="D8" s="224">
        <v>15.05868460862483</v>
      </c>
      <c r="E8" s="224">
        <v>15.58599268429295</v>
      </c>
      <c r="F8" s="224">
        <v>15.10739300880533</v>
      </c>
      <c r="G8" s="224">
        <v>14.613078303008431</v>
      </c>
      <c r="H8" s="224">
        <v>14.536715349396159</v>
      </c>
      <c r="I8" s="224">
        <v>13.87609444241677</v>
      </c>
      <c r="J8" s="224">
        <v>13.44278927108058</v>
      </c>
      <c r="K8" s="224">
        <v>13.031682711643731</v>
      </c>
      <c r="L8" s="224">
        <v>13.32376856593458</v>
      </c>
      <c r="M8" s="224">
        <v>12.955689852636841</v>
      </c>
      <c r="N8" s="224">
        <v>12.707955581784971</v>
      </c>
      <c r="O8" s="224">
        <v>15.56147831073711</v>
      </c>
      <c r="P8" s="224">
        <v>15.151267279700949</v>
      </c>
      <c r="Q8" s="224">
        <v>14.71204581512713</v>
      </c>
      <c r="R8" s="224">
        <v>15.503141340169909</v>
      </c>
      <c r="S8" s="224">
        <v>20.677259834228408</v>
      </c>
      <c r="T8" s="224">
        <v>20.400664842554701</v>
      </c>
      <c r="U8" s="224">
        <v>20.686193338483971</v>
      </c>
      <c r="V8" s="224">
        <v>21.412096000938959</v>
      </c>
      <c r="W8" s="224">
        <v>17.425388234679549</v>
      </c>
      <c r="X8" s="224">
        <v>17.93578654273556</v>
      </c>
      <c r="Y8" s="224">
        <v>16.77328240648264</v>
      </c>
      <c r="DA8" s="177" t="s">
        <v>1845</v>
      </c>
    </row>
    <row r="9" spans="1:105" ht="12" customHeight="1" x14ac:dyDescent="0.25">
      <c r="A9" s="173" t="s">
        <v>94</v>
      </c>
      <c r="B9" s="224">
        <v>8.4003560415048959</v>
      </c>
      <c r="C9" s="224">
        <v>7.856875319828573</v>
      </c>
      <c r="D9" s="224">
        <v>7.5293423043124132</v>
      </c>
      <c r="E9" s="224">
        <v>7.7929963421464734</v>
      </c>
      <c r="F9" s="224">
        <v>7.5536965044026658</v>
      </c>
      <c r="G9" s="224">
        <v>7.3065391515042153</v>
      </c>
      <c r="H9" s="224">
        <v>7.2683576746980796</v>
      </c>
      <c r="I9" s="224">
        <v>6.938047221208385</v>
      </c>
      <c r="J9" s="224">
        <v>6.7213946355402889</v>
      </c>
      <c r="K9" s="224">
        <v>6.5158413558218662</v>
      </c>
      <c r="L9" s="224">
        <v>6.661884282967292</v>
      </c>
      <c r="M9" s="224">
        <v>6.4778449263184177</v>
      </c>
      <c r="N9" s="224">
        <v>6.3539777908924844</v>
      </c>
      <c r="O9" s="224">
        <v>7.7807391553685541</v>
      </c>
      <c r="P9" s="224">
        <v>7.5756336398504729</v>
      </c>
      <c r="Q9" s="224">
        <v>7.3560229075635633</v>
      </c>
      <c r="R9" s="224">
        <v>7.7515706700849574</v>
      </c>
      <c r="S9" s="224">
        <v>10.338629917114201</v>
      </c>
      <c r="T9" s="224">
        <v>10.20033242127735</v>
      </c>
      <c r="U9" s="224">
        <v>10.343096669241991</v>
      </c>
      <c r="V9" s="224">
        <v>10.70604800046948</v>
      </c>
      <c r="W9" s="224">
        <v>8.7126941173397725</v>
      </c>
      <c r="X9" s="224">
        <v>8.9678932713677799</v>
      </c>
      <c r="Y9" s="224">
        <v>8.386641203241318</v>
      </c>
      <c r="DA9" s="177" t="s">
        <v>1846</v>
      </c>
    </row>
    <row r="10" spans="1:105" ht="12" customHeight="1" x14ac:dyDescent="0.25">
      <c r="A10" s="56" t="s">
        <v>95</v>
      </c>
      <c r="B10" s="260">
        <v>3.351782327806117</v>
      </c>
      <c r="C10" s="260">
        <v>3.2470779411956521</v>
      </c>
      <c r="D10" s="260">
        <v>3.153153787055893</v>
      </c>
      <c r="E10" s="260">
        <v>3.4498572904192319</v>
      </c>
      <c r="F10" s="260">
        <v>3.4236693522378352</v>
      </c>
      <c r="G10" s="260">
        <v>3.346772758346952</v>
      </c>
      <c r="H10" s="260">
        <v>3.471556020630608</v>
      </c>
      <c r="I10" s="260">
        <v>3.536498066111383</v>
      </c>
      <c r="J10" s="260">
        <v>3.486688832099984</v>
      </c>
      <c r="K10" s="260">
        <v>3.4565634300341839</v>
      </c>
      <c r="L10" s="260">
        <v>3.5544263751980889</v>
      </c>
      <c r="M10" s="260">
        <v>3.4099334717836869</v>
      </c>
      <c r="N10" s="260">
        <v>3.469837918231141</v>
      </c>
      <c r="O10" s="260">
        <v>4.0731183454853088</v>
      </c>
      <c r="P10" s="260">
        <v>4.0167802287315002</v>
      </c>
      <c r="Q10" s="260">
        <v>3.9144551203480682</v>
      </c>
      <c r="R10" s="260">
        <v>4.1281356775766049</v>
      </c>
      <c r="S10" s="260">
        <v>5.4877532320968214</v>
      </c>
      <c r="T10" s="260">
        <v>5.3832424600042028</v>
      </c>
      <c r="U10" s="260">
        <v>5.5396215774070168</v>
      </c>
      <c r="V10" s="260">
        <v>5.6599369663386252</v>
      </c>
      <c r="W10" s="260">
        <v>4.9478315470596614</v>
      </c>
      <c r="X10" s="260">
        <v>5.1750132067001609</v>
      </c>
      <c r="Y10" s="260">
        <v>4.7558601506971918</v>
      </c>
      <c r="DA10" s="68" t="s">
        <v>1847</v>
      </c>
    </row>
    <row r="11" spans="1:105" ht="12" customHeight="1" x14ac:dyDescent="0.25">
      <c r="A11" s="37" t="s">
        <v>159</v>
      </c>
      <c r="B11" s="226">
        <v>0.56363975173536185</v>
      </c>
      <c r="C11" s="226">
        <v>0.38856568034286632</v>
      </c>
      <c r="D11" s="226">
        <v>0.32341619185798443</v>
      </c>
      <c r="E11" s="226">
        <v>0.30884805279321043</v>
      </c>
      <c r="F11" s="226">
        <v>0.29088058591514748</v>
      </c>
      <c r="G11" s="226">
        <v>0.1904512017188007</v>
      </c>
      <c r="H11" s="226">
        <v>0.1913840796014819</v>
      </c>
      <c r="I11" s="226">
        <v>0.16699898620793241</v>
      </c>
      <c r="J11" s="226">
        <v>0.10980655859302629</v>
      </c>
      <c r="K11" s="226">
        <v>9.3824163854129852E-2</v>
      </c>
      <c r="L11" s="226">
        <v>7.560581559905756E-2</v>
      </c>
      <c r="M11" s="226">
        <v>6.6556611201759E-2</v>
      </c>
      <c r="N11" s="226">
        <v>4.3221387472678001E-2</v>
      </c>
      <c r="O11" s="226">
        <v>7.943022757840984E-2</v>
      </c>
      <c r="P11" s="226">
        <v>4.9985068268346998E-2</v>
      </c>
      <c r="Q11" s="226">
        <v>7.0956978087128114E-2</v>
      </c>
      <c r="R11" s="226">
        <v>0.13607104688065541</v>
      </c>
      <c r="S11" s="226">
        <v>0.20553650289919961</v>
      </c>
      <c r="T11" s="226">
        <v>0.17288225806518001</v>
      </c>
      <c r="U11" s="226">
        <v>0.192496699224489</v>
      </c>
      <c r="V11" s="226">
        <v>0.15511425429259151</v>
      </c>
      <c r="W11" s="226">
        <v>0.17176405816634061</v>
      </c>
      <c r="X11" s="226">
        <v>0.1680997190466163</v>
      </c>
      <c r="Y11" s="226">
        <v>0.1381145395723665</v>
      </c>
      <c r="DA11" s="69" t="s">
        <v>1848</v>
      </c>
    </row>
    <row r="12" spans="1:105" ht="12" customHeight="1" x14ac:dyDescent="0.25">
      <c r="A12" s="37" t="s">
        <v>35</v>
      </c>
      <c r="B12" s="226">
        <v>1.133366820878924</v>
      </c>
      <c r="C12" s="226">
        <v>1.1873834237086891</v>
      </c>
      <c r="D12" s="226">
        <v>1.0986413704026761</v>
      </c>
      <c r="E12" s="226">
        <v>1.36748399571083</v>
      </c>
      <c r="F12" s="226">
        <v>1.6338496556437669</v>
      </c>
      <c r="G12" s="226">
        <v>1.266605327685314</v>
      </c>
      <c r="H12" s="226">
        <v>1.471877095911861</v>
      </c>
      <c r="I12" s="226">
        <v>1.587234177460195</v>
      </c>
      <c r="J12" s="226">
        <v>1.7591690714781409</v>
      </c>
      <c r="K12" s="226">
        <v>1.544810166315741</v>
      </c>
      <c r="L12" s="226">
        <v>1.508512393214114</v>
      </c>
      <c r="M12" s="226">
        <v>1.43260341596148</v>
      </c>
      <c r="N12" s="226">
        <v>1.4019932508129389</v>
      </c>
      <c r="O12" s="226">
        <v>1.945124288940832</v>
      </c>
      <c r="P12" s="226">
        <v>2.048687544673427</v>
      </c>
      <c r="Q12" s="226">
        <v>1.9945131595316561</v>
      </c>
      <c r="R12" s="226">
        <v>2.3307048502788672</v>
      </c>
      <c r="S12" s="226">
        <v>3.1685487382255229</v>
      </c>
      <c r="T12" s="226">
        <v>3.1109661100744428</v>
      </c>
      <c r="U12" s="226">
        <v>3.2724814340978998</v>
      </c>
      <c r="V12" s="226">
        <v>3.368697186458713</v>
      </c>
      <c r="W12" s="226">
        <v>2.2232764518275339</v>
      </c>
      <c r="X12" s="226">
        <v>2.096744257051574</v>
      </c>
      <c r="Y12" s="226">
        <v>2.3934788052335758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1.6547757551918321</v>
      </c>
      <c r="C15" s="226">
        <v>1.6711288371440971</v>
      </c>
      <c r="D15" s="226">
        <v>1.731096224795232</v>
      </c>
      <c r="E15" s="226">
        <v>1.7735252419151919</v>
      </c>
      <c r="F15" s="226">
        <v>1.4989391106789201</v>
      </c>
      <c r="G15" s="226">
        <v>1.889716228942838</v>
      </c>
      <c r="H15" s="226">
        <v>1.8082948451172649</v>
      </c>
      <c r="I15" s="226">
        <v>1.782264902443256</v>
      </c>
      <c r="J15" s="226">
        <v>1.617713202028817</v>
      </c>
      <c r="K15" s="226">
        <v>1.8179290998643129</v>
      </c>
      <c r="L15" s="226">
        <v>1.970308166384918</v>
      </c>
      <c r="M15" s="226">
        <v>1.9107734446204481</v>
      </c>
      <c r="N15" s="226">
        <v>2.0246232799455242</v>
      </c>
      <c r="O15" s="226">
        <v>2.0485638289660661</v>
      </c>
      <c r="P15" s="226">
        <v>1.918107615789727</v>
      </c>
      <c r="Q15" s="226">
        <v>1.8489849827292839</v>
      </c>
      <c r="R15" s="226">
        <v>1.6613597804170821</v>
      </c>
      <c r="S15" s="226">
        <v>2.1136679909720981</v>
      </c>
      <c r="T15" s="226">
        <v>2.0993940918645788</v>
      </c>
      <c r="U15" s="226">
        <v>2.0746434440846269</v>
      </c>
      <c r="V15" s="226">
        <v>2.1361255255873202</v>
      </c>
      <c r="W15" s="226">
        <v>2.552791037065786</v>
      </c>
      <c r="X15" s="226">
        <v>2.9101692306019711</v>
      </c>
      <c r="Y15" s="226">
        <v>2.2242668058912489</v>
      </c>
      <c r="DA15" s="69" t="s">
        <v>1852</v>
      </c>
    </row>
    <row r="16" spans="1:105" ht="12" customHeight="1" x14ac:dyDescent="0.25">
      <c r="A16" s="57" t="s">
        <v>1853</v>
      </c>
      <c r="B16" s="261">
        <v>6.5174758834738453</v>
      </c>
      <c r="C16" s="261">
        <v>6.4699052564413986</v>
      </c>
      <c r="D16" s="261">
        <v>6.4681842536920051</v>
      </c>
      <c r="E16" s="261">
        <v>6.9848924993862322</v>
      </c>
      <c r="F16" s="261">
        <v>6.5434965787914701</v>
      </c>
      <c r="G16" s="261">
        <v>7.0928909495490471</v>
      </c>
      <c r="H16" s="261">
        <v>7.2366714044792166</v>
      </c>
      <c r="I16" s="261">
        <v>7.4965458021598312</v>
      </c>
      <c r="J16" s="261">
        <v>7.2487162546737833</v>
      </c>
      <c r="K16" s="261">
        <v>7.6101999418694577</v>
      </c>
      <c r="L16" s="261">
        <v>7.9834553923738376</v>
      </c>
      <c r="M16" s="261">
        <v>7.6220878620025641</v>
      </c>
      <c r="N16" s="261">
        <v>8.028527173393595</v>
      </c>
      <c r="O16" s="261">
        <v>8.7656868484608257</v>
      </c>
      <c r="P16" s="261">
        <v>8.5657256850270276</v>
      </c>
      <c r="Q16" s="261">
        <v>8.3391745289553967</v>
      </c>
      <c r="R16" s="261">
        <v>8.2990155987007945</v>
      </c>
      <c r="S16" s="261">
        <v>10.801928698873111</v>
      </c>
      <c r="T16" s="261">
        <v>10.600844542303211</v>
      </c>
      <c r="U16" s="261">
        <v>10.86910493306446</v>
      </c>
      <c r="V16" s="261">
        <v>11.013654660499601</v>
      </c>
      <c r="W16" s="261">
        <v>11.4919834741046</v>
      </c>
      <c r="X16" s="261">
        <v>12.451462329018931</v>
      </c>
      <c r="Y16" s="261">
        <v>10.69680665753352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365.42398237350596</v>
      </c>
      <c r="C17" s="294">
        <f t="shared" si="0"/>
        <v>340.46446440587243</v>
      </c>
      <c r="D17" s="294">
        <f t="shared" si="0"/>
        <v>325.3664020933594</v>
      </c>
      <c r="E17" s="294">
        <f t="shared" si="0"/>
        <v>335.63829715380712</v>
      </c>
      <c r="F17" s="294">
        <f t="shared" si="0"/>
        <v>325.98324836481839</v>
      </c>
      <c r="G17" s="294">
        <f t="shared" si="0"/>
        <v>312.82177303398561</v>
      </c>
      <c r="H17" s="294">
        <f t="shared" si="0"/>
        <v>310.46207667089766</v>
      </c>
      <c r="I17" s="294">
        <f t="shared" si="0"/>
        <v>294.23335652428784</v>
      </c>
      <c r="J17" s="294">
        <f t="shared" si="0"/>
        <v>285.02904765853305</v>
      </c>
      <c r="K17" s="294">
        <f t="shared" si="0"/>
        <v>274.35672011180066</v>
      </c>
      <c r="L17" s="294">
        <f t="shared" si="0"/>
        <v>279.83253697900739</v>
      </c>
      <c r="M17" s="294">
        <f t="shared" si="0"/>
        <v>272.60201022067372</v>
      </c>
      <c r="N17" s="294">
        <f t="shared" si="0"/>
        <v>265.4850329093091</v>
      </c>
      <c r="O17" s="294">
        <f t="shared" si="0"/>
        <v>328.70818750741978</v>
      </c>
      <c r="P17" s="294">
        <f t="shared" si="0"/>
        <v>319.89194900853477</v>
      </c>
      <c r="Q17" s="294">
        <f t="shared" si="0"/>
        <v>310.53433430836594</v>
      </c>
      <c r="R17" s="294">
        <f t="shared" si="0"/>
        <v>328.80347092962376</v>
      </c>
      <c r="S17" s="294">
        <f t="shared" si="0"/>
        <v>439.41846022560065</v>
      </c>
      <c r="T17" s="294">
        <f t="shared" si="0"/>
        <v>433.7539050286951</v>
      </c>
      <c r="U17" s="294">
        <f t="shared" si="0"/>
        <v>439.35739242440496</v>
      </c>
      <c r="V17" s="294">
        <f t="shared" si="0"/>
        <v>455.61224746046946</v>
      </c>
      <c r="W17" s="294">
        <f t="shared" si="0"/>
        <v>362.29145096976674</v>
      </c>
      <c r="X17" s="294">
        <f t="shared" si="0"/>
        <v>370.81385596894989</v>
      </c>
      <c r="Y17" s="294">
        <f t="shared" si="0"/>
        <v>349.91680356091553</v>
      </c>
      <c r="DA17" s="70"/>
    </row>
    <row r="18" spans="1:105" ht="12" customHeight="1" x14ac:dyDescent="0.25">
      <c r="A18" s="60" t="s">
        <v>1856</v>
      </c>
      <c r="B18" s="329">
        <v>311.11168334455749</v>
      </c>
      <c r="C18" s="329">
        <v>286.54858726886101</v>
      </c>
      <c r="D18" s="329">
        <v>271.46486664592629</v>
      </c>
      <c r="E18" s="329">
        <v>277.43085965892209</v>
      </c>
      <c r="F18" s="329">
        <v>271.45411020822303</v>
      </c>
      <c r="G18" s="329">
        <v>253.7143484544105</v>
      </c>
      <c r="H18" s="329">
        <v>250.1564816335711</v>
      </c>
      <c r="I18" s="329">
        <v>231.76214150628951</v>
      </c>
      <c r="J18" s="329">
        <v>224.6230788695851</v>
      </c>
      <c r="K18" s="329">
        <v>210.9383872628888</v>
      </c>
      <c r="L18" s="329">
        <v>213.30374204255901</v>
      </c>
      <c r="M18" s="329">
        <v>209.0846113706526</v>
      </c>
      <c r="N18" s="329">
        <v>198.58063979769611</v>
      </c>
      <c r="O18" s="329">
        <v>255.66079710357991</v>
      </c>
      <c r="P18" s="329">
        <v>248.5109016333098</v>
      </c>
      <c r="Q18" s="329">
        <v>241.04121323373789</v>
      </c>
      <c r="R18" s="329">
        <v>259.64500760711741</v>
      </c>
      <c r="S18" s="329">
        <v>349.40238773499181</v>
      </c>
      <c r="T18" s="329">
        <v>345.41353384283542</v>
      </c>
      <c r="U18" s="329">
        <v>348.78151798220148</v>
      </c>
      <c r="V18" s="329">
        <v>363.83179195630652</v>
      </c>
      <c r="W18" s="329">
        <v>266.5249220188955</v>
      </c>
      <c r="X18" s="329">
        <v>267.05166989379251</v>
      </c>
      <c r="Y18" s="329">
        <v>260.77674808146992</v>
      </c>
      <c r="DA18" s="72" t="s">
        <v>1857</v>
      </c>
    </row>
    <row r="19" spans="1:105" ht="12" customHeight="1" x14ac:dyDescent="0.25">
      <c r="A19" s="64" t="s">
        <v>28</v>
      </c>
      <c r="B19" s="229">
        <v>132.24831796757229</v>
      </c>
      <c r="C19" s="229">
        <v>122.5954110990612</v>
      </c>
      <c r="D19" s="229">
        <v>106.0671135778111</v>
      </c>
      <c r="E19" s="229">
        <v>100.4531478381313</v>
      </c>
      <c r="F19" s="229">
        <v>94.170579382671463</v>
      </c>
      <c r="G19" s="229">
        <v>88.342706948158536</v>
      </c>
      <c r="H19" s="229">
        <v>74.992408488021212</v>
      </c>
      <c r="I19" s="229">
        <v>58.104801249626121</v>
      </c>
      <c r="J19" s="229">
        <v>47.564352696900372</v>
      </c>
      <c r="K19" s="229">
        <v>47.762945484377113</v>
      </c>
      <c r="L19" s="229">
        <v>54.264173662246797</v>
      </c>
      <c r="M19" s="229">
        <v>60.751500037586581</v>
      </c>
      <c r="N19" s="229">
        <v>53.26152149307778</v>
      </c>
      <c r="O19" s="229">
        <v>58.849727932041773</v>
      </c>
      <c r="P19" s="229">
        <v>57.055236936782727</v>
      </c>
      <c r="Q19" s="229">
        <v>52.889947155626743</v>
      </c>
      <c r="R19" s="229">
        <v>47.633123210290137</v>
      </c>
      <c r="S19" s="229">
        <v>54.636424540116508</v>
      </c>
      <c r="T19" s="229">
        <v>43.146850019880183</v>
      </c>
      <c r="U19" s="229">
        <v>44.905582960317467</v>
      </c>
      <c r="V19" s="229">
        <v>39.737995394460967</v>
      </c>
      <c r="W19" s="229">
        <v>40.802230959323893</v>
      </c>
      <c r="X19" s="229">
        <v>33.917957506465108</v>
      </c>
      <c r="Y19" s="229">
        <v>25.72210780922024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1.1935860596486669</v>
      </c>
      <c r="C21" s="229">
        <v>0.74388210357001794</v>
      </c>
      <c r="D21" s="229">
        <v>0.34975049071396369</v>
      </c>
      <c r="E21" s="229">
        <v>0.33686422523121973</v>
      </c>
      <c r="F21" s="229">
        <v>0.64441105325873804</v>
      </c>
      <c r="G21" s="229">
        <v>0.31052528659707862</v>
      </c>
      <c r="H21" s="229">
        <v>0.6105514031535012</v>
      </c>
      <c r="I21" s="229">
        <v>1.1596437302178739</v>
      </c>
      <c r="J21" s="229">
        <v>0.28555463666642489</v>
      </c>
      <c r="K21" s="229">
        <v>0.51607236285635716</v>
      </c>
      <c r="L21" s="229">
        <v>0.49364659715303733</v>
      </c>
      <c r="M21" s="229">
        <v>0.49458821727343572</v>
      </c>
      <c r="N21" s="229">
        <v>0.46041931830245453</v>
      </c>
      <c r="O21" s="229">
        <v>0.47242947611244579</v>
      </c>
      <c r="P21" s="229">
        <v>0.46488358177110573</v>
      </c>
      <c r="Q21" s="229">
        <v>0.44552438417721518</v>
      </c>
      <c r="R21" s="229">
        <v>0.45514906208450262</v>
      </c>
      <c r="S21" s="229">
        <v>0.67081267069484807</v>
      </c>
      <c r="T21" s="229">
        <v>0.68348034533354218</v>
      </c>
      <c r="U21" s="229">
        <v>0.70437152946130555</v>
      </c>
      <c r="V21" s="229">
        <v>0.81935344359204965</v>
      </c>
      <c r="W21" s="229">
        <v>0.89669511364151078</v>
      </c>
      <c r="X21" s="229">
        <v>1.048363682051936</v>
      </c>
      <c r="Y21" s="229">
        <v>1.0383293182486331</v>
      </c>
      <c r="DA21" s="73" t="s">
        <v>1860</v>
      </c>
    </row>
    <row r="22" spans="1:105" ht="12" customHeight="1" x14ac:dyDescent="0.25">
      <c r="A22" s="64" t="s">
        <v>159</v>
      </c>
      <c r="B22" s="229">
        <v>4.107716303512996</v>
      </c>
      <c r="C22" s="229">
        <v>3.0823233179190601</v>
      </c>
      <c r="D22" s="229">
        <v>2.661328042672471</v>
      </c>
      <c r="E22" s="229">
        <v>2.886961609027884</v>
      </c>
      <c r="F22" s="229">
        <v>2.7653279080953328</v>
      </c>
      <c r="G22" s="229">
        <v>1.9732411225486941</v>
      </c>
      <c r="H22" s="229">
        <v>2.2157737128585691</v>
      </c>
      <c r="I22" s="229">
        <v>2.3996499000517608</v>
      </c>
      <c r="J22" s="229">
        <v>1.6624348458789091</v>
      </c>
      <c r="K22" s="229">
        <v>1.5727267726731671</v>
      </c>
      <c r="L22" s="229">
        <v>1.2925813401533139</v>
      </c>
      <c r="M22" s="229">
        <v>1.073859391253722</v>
      </c>
      <c r="N22" s="229">
        <v>0.81027332282007802</v>
      </c>
      <c r="O22" s="229">
        <v>1.225159009328487</v>
      </c>
      <c r="P22" s="229">
        <v>0.80688847456805946</v>
      </c>
      <c r="Q22" s="229">
        <v>1.1528138434865409</v>
      </c>
      <c r="R22" s="229">
        <v>2.1506898977783981</v>
      </c>
      <c r="S22" s="229">
        <v>3.298553016862511</v>
      </c>
      <c r="T22" s="229">
        <v>2.697103166876913</v>
      </c>
      <c r="U22" s="229">
        <v>3.152795962040662</v>
      </c>
      <c r="V22" s="229">
        <v>2.3854096115533552</v>
      </c>
      <c r="W22" s="229">
        <v>4.170487772846049</v>
      </c>
      <c r="X22" s="229">
        <v>4.0861807556760432</v>
      </c>
      <c r="Y22" s="229">
        <v>3.0322803713987518</v>
      </c>
      <c r="DA22" s="73" t="s">
        <v>1861</v>
      </c>
    </row>
    <row r="23" spans="1:105" ht="12" customHeight="1" x14ac:dyDescent="0.25">
      <c r="A23" s="64" t="s">
        <v>32</v>
      </c>
      <c r="B23" s="229">
        <v>11.55389610004077</v>
      </c>
      <c r="C23" s="229">
        <v>11.754175158252149</v>
      </c>
      <c r="D23" s="229">
        <v>11.65037278478639</v>
      </c>
      <c r="E23" s="229">
        <v>11.508839729036991</v>
      </c>
      <c r="F23" s="229">
        <v>11.558421301682049</v>
      </c>
      <c r="G23" s="229">
        <v>10.608979783490071</v>
      </c>
      <c r="H23" s="229">
        <v>10.42962968301134</v>
      </c>
      <c r="I23" s="229">
        <v>10.647557650487411</v>
      </c>
      <c r="J23" s="229">
        <v>9.9997586902523317</v>
      </c>
      <c r="K23" s="229">
        <v>8.9750064656961488</v>
      </c>
      <c r="L23" s="229">
        <v>8.7996427145347127</v>
      </c>
      <c r="M23" s="229">
        <v>9.0314603063993708</v>
      </c>
      <c r="N23" s="229">
        <v>7.6067915719321872</v>
      </c>
      <c r="O23" s="229">
        <v>7.8052167108760786</v>
      </c>
      <c r="P23" s="229">
        <v>6.4678410862500906</v>
      </c>
      <c r="Q23" s="229">
        <v>7.1670048170088858</v>
      </c>
      <c r="R23" s="229">
        <v>6.5302919528618828</v>
      </c>
      <c r="S23" s="229">
        <v>6.6084821329224548</v>
      </c>
      <c r="T23" s="229">
        <v>5.711568550182208</v>
      </c>
      <c r="U23" s="229">
        <v>5.7366902254210714</v>
      </c>
      <c r="V23" s="229">
        <v>5.6404641093703258</v>
      </c>
      <c r="W23" s="229">
        <v>6.0308294970325731</v>
      </c>
      <c r="X23" s="229">
        <v>6.1621874153911609</v>
      </c>
      <c r="Y23" s="229">
        <v>4.788453105656151</v>
      </c>
      <c r="DA23" s="73" t="s">
        <v>1862</v>
      </c>
    </row>
    <row r="24" spans="1:105" ht="12" customHeight="1" x14ac:dyDescent="0.25">
      <c r="A24" s="64" t="s">
        <v>33</v>
      </c>
      <c r="B24" s="229">
        <v>0.73682750055638468</v>
      </c>
      <c r="C24" s="229">
        <v>0</v>
      </c>
      <c r="D24" s="229">
        <v>0</v>
      </c>
      <c r="E24" s="229">
        <v>0.63098907429526974</v>
      </c>
      <c r="F24" s="229">
        <v>0</v>
      </c>
      <c r="G24" s="229">
        <v>0.26391931466851182</v>
      </c>
      <c r="H24" s="229">
        <v>0.25945762687476792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7.8815933947448166E-2</v>
      </c>
      <c r="T24" s="229">
        <v>0.1208899365213522</v>
      </c>
      <c r="U24" s="229">
        <v>0.12818510659922969</v>
      </c>
      <c r="V24" s="229">
        <v>8.535380745579307E-3</v>
      </c>
      <c r="W24" s="229">
        <v>1.031106479014875E-2</v>
      </c>
      <c r="X24" s="229">
        <v>0.26550700800253008</v>
      </c>
      <c r="Y24" s="229">
        <v>0.28765886641039518</v>
      </c>
      <c r="DA24" s="73" t="s">
        <v>1863</v>
      </c>
    </row>
    <row r="25" spans="1:105" ht="12" customHeight="1" x14ac:dyDescent="0.25">
      <c r="A25" s="64" t="s">
        <v>35</v>
      </c>
      <c r="B25" s="229">
        <v>8.2597960020586036</v>
      </c>
      <c r="C25" s="229">
        <v>9.4189986387330951</v>
      </c>
      <c r="D25" s="229">
        <v>9.0405031086898919</v>
      </c>
      <c r="E25" s="229">
        <v>12.78257628912597</v>
      </c>
      <c r="F25" s="229">
        <v>15.53259402365765</v>
      </c>
      <c r="G25" s="229">
        <v>13.123139660300721</v>
      </c>
      <c r="H25" s="229">
        <v>17.04084574051927</v>
      </c>
      <c r="I25" s="229">
        <v>22.807362019304129</v>
      </c>
      <c r="J25" s="229">
        <v>26.633235771068389</v>
      </c>
      <c r="K25" s="229">
        <v>25.89486767012113</v>
      </c>
      <c r="L25" s="229">
        <v>25.790013048716961</v>
      </c>
      <c r="M25" s="229">
        <v>23.11437743590735</v>
      </c>
      <c r="N25" s="229">
        <v>26.283231435493239</v>
      </c>
      <c r="O25" s="229">
        <v>30.002262608489371</v>
      </c>
      <c r="P25" s="229">
        <v>33.071123538605363</v>
      </c>
      <c r="Q25" s="229">
        <v>32.404175647120383</v>
      </c>
      <c r="R25" s="229">
        <v>36.838280377120348</v>
      </c>
      <c r="S25" s="229">
        <v>50.85046136391383</v>
      </c>
      <c r="T25" s="229">
        <v>48.533589515964707</v>
      </c>
      <c r="U25" s="229">
        <v>53.598146320653008</v>
      </c>
      <c r="V25" s="229">
        <v>51.80518504658896</v>
      </c>
      <c r="W25" s="229">
        <v>53.981882804747798</v>
      </c>
      <c r="X25" s="229">
        <v>50.96781887162151</v>
      </c>
      <c r="Y25" s="229">
        <v>52.548405279706017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134.0606962013824</v>
      </c>
      <c r="C27" s="229">
        <v>119.0358568198465</v>
      </c>
      <c r="D27" s="229">
        <v>122.9070446940641</v>
      </c>
      <c r="E27" s="229">
        <v>127.83639690477681</v>
      </c>
      <c r="F27" s="229">
        <v>129.13315282040571</v>
      </c>
      <c r="G27" s="229">
        <v>122.1804860093784</v>
      </c>
      <c r="H27" s="229">
        <v>125.0716338402418</v>
      </c>
      <c r="I27" s="229">
        <v>114.2717512433274</v>
      </c>
      <c r="J27" s="229">
        <v>119.1048628602634</v>
      </c>
      <c r="K27" s="229">
        <v>107.53751762118389</v>
      </c>
      <c r="L27" s="229">
        <v>105.0644185669547</v>
      </c>
      <c r="M27" s="229">
        <v>104.3025316972537</v>
      </c>
      <c r="N27" s="229">
        <v>101.8810160040844</v>
      </c>
      <c r="O27" s="229">
        <v>139.6158873978419</v>
      </c>
      <c r="P27" s="229">
        <v>136.99678574095219</v>
      </c>
      <c r="Q27" s="229">
        <v>131.6114176310993</v>
      </c>
      <c r="R27" s="229">
        <v>151.40864101445879</v>
      </c>
      <c r="S27" s="229">
        <v>212.664149062165</v>
      </c>
      <c r="T27" s="229">
        <v>224.1871035481775</v>
      </c>
      <c r="U27" s="229">
        <v>226.24821482803009</v>
      </c>
      <c r="V27" s="229">
        <v>245.08306908527101</v>
      </c>
      <c r="W27" s="229">
        <v>139.16213232606319</v>
      </c>
      <c r="X27" s="229">
        <v>153.35588815837701</v>
      </c>
      <c r="Y27" s="229">
        <v>159.13277525201909</v>
      </c>
      <c r="DA27" s="73" t="s">
        <v>1866</v>
      </c>
    </row>
    <row r="28" spans="1:105" ht="12" customHeight="1" x14ac:dyDescent="0.25">
      <c r="A28" s="64" t="s">
        <v>39</v>
      </c>
      <c r="B28" s="229">
        <v>18.95084720978522</v>
      </c>
      <c r="C28" s="229">
        <v>19.917940131478961</v>
      </c>
      <c r="D28" s="229">
        <v>18.78875394718845</v>
      </c>
      <c r="E28" s="229">
        <v>20.995083989296621</v>
      </c>
      <c r="F28" s="229">
        <v>17.649623718452151</v>
      </c>
      <c r="G28" s="229">
        <v>16.911350329268519</v>
      </c>
      <c r="H28" s="229">
        <v>19.53618113889063</v>
      </c>
      <c r="I28" s="229">
        <v>22.371375713274801</v>
      </c>
      <c r="J28" s="229">
        <v>19.372879368555271</v>
      </c>
      <c r="K28" s="229">
        <v>18.679250885980991</v>
      </c>
      <c r="L28" s="229">
        <v>17.599266112799381</v>
      </c>
      <c r="M28" s="229">
        <v>10.31629428497842</v>
      </c>
      <c r="N28" s="229">
        <v>8.2773866519859514</v>
      </c>
      <c r="O28" s="229">
        <v>17.690113968889818</v>
      </c>
      <c r="P28" s="229">
        <v>13.64814227438025</v>
      </c>
      <c r="Q28" s="229">
        <v>15.370329755218849</v>
      </c>
      <c r="R28" s="229">
        <v>14.62883209252338</v>
      </c>
      <c r="S28" s="229">
        <v>20.59468901436918</v>
      </c>
      <c r="T28" s="229">
        <v>20.332948759898969</v>
      </c>
      <c r="U28" s="229">
        <v>14.30753104967871</v>
      </c>
      <c r="V28" s="229">
        <v>18.351779884724309</v>
      </c>
      <c r="W28" s="229">
        <v>21.470352480450291</v>
      </c>
      <c r="X28" s="229">
        <v>17.247766496207198</v>
      </c>
      <c r="Y28" s="229">
        <v>14.2267380788105</v>
      </c>
      <c r="DA28" s="73" t="s">
        <v>1867</v>
      </c>
    </row>
    <row r="29" spans="1:105" ht="12" customHeight="1" x14ac:dyDescent="0.25">
      <c r="A29" s="60" t="s">
        <v>1868</v>
      </c>
      <c r="B29" s="262">
        <v>54.312299028948487</v>
      </c>
      <c r="C29" s="262">
        <v>53.915877137011421</v>
      </c>
      <c r="D29" s="262">
        <v>53.901535447433119</v>
      </c>
      <c r="E29" s="262">
        <v>58.207437494885028</v>
      </c>
      <c r="F29" s="262">
        <v>54.529138156595359</v>
      </c>
      <c r="G29" s="262">
        <v>59.107424579575131</v>
      </c>
      <c r="H29" s="262">
        <v>60.305595037326547</v>
      </c>
      <c r="I29" s="262">
        <v>62.471215017998333</v>
      </c>
      <c r="J29" s="262">
        <v>60.405968788947938</v>
      </c>
      <c r="K29" s="262">
        <v>63.418332848911867</v>
      </c>
      <c r="L29" s="262">
        <v>66.528794936448378</v>
      </c>
      <c r="M29" s="262">
        <v>63.517398850021102</v>
      </c>
      <c r="N29" s="262">
        <v>66.904393111613004</v>
      </c>
      <c r="O29" s="262">
        <v>73.047390403839884</v>
      </c>
      <c r="P29" s="262">
        <v>71.381047375224952</v>
      </c>
      <c r="Q29" s="262">
        <v>69.493121074628021</v>
      </c>
      <c r="R29" s="262">
        <v>69.158463322506336</v>
      </c>
      <c r="S29" s="262">
        <v>90.016072490608849</v>
      </c>
      <c r="T29" s="262">
        <v>88.340371185859681</v>
      </c>
      <c r="U29" s="262">
        <v>90.575874442203471</v>
      </c>
      <c r="V29" s="262">
        <v>91.78045550416293</v>
      </c>
      <c r="W29" s="262">
        <v>95.766528950871248</v>
      </c>
      <c r="X29" s="262">
        <v>103.7621860751574</v>
      </c>
      <c r="Y29" s="262">
        <v>89.140055479445607</v>
      </c>
      <c r="DA29" s="72" t="s">
        <v>1869</v>
      </c>
    </row>
    <row r="30" spans="1:105" ht="12" customHeight="1" x14ac:dyDescent="0.25">
      <c r="A30" s="132" t="s">
        <v>1870</v>
      </c>
      <c r="B30" s="316">
        <v>14.483279741052939</v>
      </c>
      <c r="C30" s="316">
        <v>14.377567236536381</v>
      </c>
      <c r="D30" s="316">
        <v>14.373742785982181</v>
      </c>
      <c r="E30" s="316">
        <v>15.52198333196934</v>
      </c>
      <c r="F30" s="316">
        <v>14.54110350842544</v>
      </c>
      <c r="G30" s="316">
        <v>15.761979887886721</v>
      </c>
      <c r="H30" s="316">
        <v>16.081492009953759</v>
      </c>
      <c r="I30" s="316">
        <v>16.658990671466231</v>
      </c>
      <c r="J30" s="316">
        <v>16.108258343719459</v>
      </c>
      <c r="K30" s="316">
        <v>16.911555426376509</v>
      </c>
      <c r="L30" s="316">
        <v>17.74101198305291</v>
      </c>
      <c r="M30" s="316">
        <v>16.937973026672299</v>
      </c>
      <c r="N30" s="316">
        <v>17.841171496430139</v>
      </c>
      <c r="O30" s="316">
        <v>19.479304107690648</v>
      </c>
      <c r="P30" s="316">
        <v>19.034945966726671</v>
      </c>
      <c r="Q30" s="316">
        <v>18.531498953234149</v>
      </c>
      <c r="R30" s="316">
        <v>18.442256886001701</v>
      </c>
      <c r="S30" s="316">
        <v>24.00428599749571</v>
      </c>
      <c r="T30" s="316">
        <v>23.55743231622926</v>
      </c>
      <c r="U30" s="316">
        <v>24.15356651792094</v>
      </c>
      <c r="V30" s="316">
        <v>24.474788134443461</v>
      </c>
      <c r="W30" s="316">
        <v>25.537741053565679</v>
      </c>
      <c r="X30" s="316">
        <v>27.669916286708641</v>
      </c>
      <c r="Y30" s="316">
        <v>23.770681461185511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666.92672131396751</v>
      </c>
      <c r="C32" s="223">
        <v>683.81074267617578</v>
      </c>
      <c r="D32" s="223">
        <v>711.76528527938046</v>
      </c>
      <c r="E32" s="223">
        <v>771.10960096818678</v>
      </c>
      <c r="F32" s="223">
        <v>801.0638656356706</v>
      </c>
      <c r="G32" s="223">
        <v>797.07139496885191</v>
      </c>
      <c r="H32" s="223">
        <v>807.1175484078741</v>
      </c>
      <c r="I32" s="223">
        <v>810.531847009177</v>
      </c>
      <c r="J32" s="223">
        <v>801.66359050140386</v>
      </c>
      <c r="K32" s="223">
        <v>838.89424193850732</v>
      </c>
      <c r="L32" s="223">
        <v>902.16629407111634</v>
      </c>
      <c r="M32" s="223">
        <v>879.59073612287341</v>
      </c>
      <c r="N32" s="223">
        <v>926.10959874803223</v>
      </c>
      <c r="O32" s="223">
        <v>1133.554750365792</v>
      </c>
      <c r="P32" s="223">
        <v>1125.379181208511</v>
      </c>
      <c r="Q32" s="223">
        <v>1152.1779691916181</v>
      </c>
      <c r="R32" s="223">
        <v>1199.1334852213099</v>
      </c>
      <c r="S32" s="223">
        <v>1186.295818561061</v>
      </c>
      <c r="T32" s="223">
        <v>1199.2264380744141</v>
      </c>
      <c r="U32" s="223">
        <v>1311.0820443443711</v>
      </c>
      <c r="V32" s="223">
        <v>1305.6953643789659</v>
      </c>
      <c r="W32" s="223">
        <v>1066.488844338488</v>
      </c>
      <c r="X32" s="223">
        <v>1127.407390506409</v>
      </c>
      <c r="Y32" s="223">
        <v>1044.9484072135069</v>
      </c>
      <c r="DA32" s="89" t="s">
        <v>1872</v>
      </c>
    </row>
    <row r="33" spans="1:105" ht="12" customHeight="1" x14ac:dyDescent="0.25">
      <c r="A33" s="55" t="s">
        <v>91</v>
      </c>
      <c r="B33" s="259">
        <v>3.5201206800204639</v>
      </c>
      <c r="C33" s="259">
        <v>3.6092366066428578</v>
      </c>
      <c r="D33" s="259">
        <v>3.7567840963046728</v>
      </c>
      <c r="E33" s="259">
        <v>4.0700106416230897</v>
      </c>
      <c r="F33" s="259">
        <v>4.2281129085457767</v>
      </c>
      <c r="G33" s="259">
        <v>4.2070401608063497</v>
      </c>
      <c r="H33" s="259">
        <v>4.2600649854913879</v>
      </c>
      <c r="I33" s="259">
        <v>4.2780860704622024</v>
      </c>
      <c r="J33" s="259">
        <v>4.2312783296249048</v>
      </c>
      <c r="K33" s="259">
        <v>4.4277862545078861</v>
      </c>
      <c r="L33" s="259">
        <v>4.7617438724314542</v>
      </c>
      <c r="M33" s="259">
        <v>4.6425873206592501</v>
      </c>
      <c r="N33" s="259">
        <v>4.888119558466931</v>
      </c>
      <c r="O33" s="259">
        <v>5.9830404018560506</v>
      </c>
      <c r="P33" s="259">
        <v>5.9398887494455437</v>
      </c>
      <c r="Q33" s="259">
        <v>6.0813360250816109</v>
      </c>
      <c r="R33" s="259">
        <v>6.3291729728824464</v>
      </c>
      <c r="S33" s="259">
        <v>6.2614142005172138</v>
      </c>
      <c r="T33" s="259">
        <v>6.3296635893925348</v>
      </c>
      <c r="U33" s="259">
        <v>6.9200511390648183</v>
      </c>
      <c r="V33" s="259">
        <v>6.8916195843872741</v>
      </c>
      <c r="W33" s="259">
        <v>5.6290583597718724</v>
      </c>
      <c r="X33" s="259">
        <v>5.9505938858042722</v>
      </c>
      <c r="Y33" s="259">
        <v>5.5153653021138389</v>
      </c>
      <c r="DA33" s="67" t="s">
        <v>1873</v>
      </c>
    </row>
    <row r="34" spans="1:105" ht="12" customHeight="1" x14ac:dyDescent="0.25">
      <c r="A34" s="173" t="s">
        <v>92</v>
      </c>
      <c r="B34" s="224">
        <v>4.9953157607179879</v>
      </c>
      <c r="C34" s="224">
        <v>5.1217779571178124</v>
      </c>
      <c r="D34" s="224">
        <v>5.3311589322489716</v>
      </c>
      <c r="E34" s="224">
        <v>5.7756509371353584</v>
      </c>
      <c r="F34" s="224">
        <v>6.0000099343273394</v>
      </c>
      <c r="G34" s="224">
        <v>5.9701061217956086</v>
      </c>
      <c r="H34" s="224">
        <v>6.0453523325184024</v>
      </c>
      <c r="I34" s="224">
        <v>6.0709256062674797</v>
      </c>
      <c r="J34" s="224">
        <v>6.0045019047008639</v>
      </c>
      <c r="K34" s="224">
        <v>6.2833614164913012</v>
      </c>
      <c r="L34" s="224">
        <v>6.7572723712190612</v>
      </c>
      <c r="M34" s="224">
        <v>6.5881802703604544</v>
      </c>
      <c r="N34" s="224">
        <v>6.9366089660715167</v>
      </c>
      <c r="O34" s="224">
        <v>8.4903839195167201</v>
      </c>
      <c r="P34" s="224">
        <v>8.4291484821606399</v>
      </c>
      <c r="Q34" s="224">
        <v>8.6298727951950944</v>
      </c>
      <c r="R34" s="224">
        <v>8.9815720475714471</v>
      </c>
      <c r="S34" s="224">
        <v>8.8854172579234483</v>
      </c>
      <c r="T34" s="224">
        <v>8.9822682692661271</v>
      </c>
      <c r="U34" s="224">
        <v>9.8200725663030379</v>
      </c>
      <c r="V34" s="224">
        <v>9.7797260537563062</v>
      </c>
      <c r="W34" s="224">
        <v>7.9880568021907434</v>
      </c>
      <c r="X34" s="224">
        <v>8.4443398750798995</v>
      </c>
      <c r="Y34" s="224">
        <v>7.8267178100286667</v>
      </c>
      <c r="DA34" s="177" t="s">
        <v>1874</v>
      </c>
    </row>
    <row r="35" spans="1:105" ht="12" customHeight="1" x14ac:dyDescent="0.25">
      <c r="A35" s="173" t="s">
        <v>93</v>
      </c>
      <c r="B35" s="224">
        <v>17.775318256907649</v>
      </c>
      <c r="C35" s="224">
        <v>18.225320998706561</v>
      </c>
      <c r="D35" s="224">
        <v>18.97038170120819</v>
      </c>
      <c r="E35" s="224">
        <v>20.55206086384252</v>
      </c>
      <c r="F35" s="224">
        <v>21.350419320028461</v>
      </c>
      <c r="G35" s="224">
        <v>21.244009673409838</v>
      </c>
      <c r="H35" s="224">
        <v>21.51176558860983</v>
      </c>
      <c r="I35" s="224">
        <v>21.602765457594199</v>
      </c>
      <c r="J35" s="224">
        <v>21.36640353540437</v>
      </c>
      <c r="K35" s="224">
        <v>22.358696477127928</v>
      </c>
      <c r="L35" s="224">
        <v>24.045059952278919</v>
      </c>
      <c r="M35" s="224">
        <v>23.443363072348578</v>
      </c>
      <c r="N35" s="224">
        <v>24.683210812266658</v>
      </c>
      <c r="O35" s="224">
        <v>30.212159455371179</v>
      </c>
      <c r="P35" s="224">
        <v>29.994259438686591</v>
      </c>
      <c r="Q35" s="224">
        <v>30.708516297911391</v>
      </c>
      <c r="R35" s="224">
        <v>31.96000197792927</v>
      </c>
      <c r="S35" s="224">
        <v>31.617845031343471</v>
      </c>
      <c r="T35" s="224">
        <v>31.96247941134752</v>
      </c>
      <c r="U35" s="224">
        <v>34.943719983554168</v>
      </c>
      <c r="V35" s="224">
        <v>34.800151061102049</v>
      </c>
      <c r="W35" s="224">
        <v>28.424679983150419</v>
      </c>
      <c r="X35" s="224">
        <v>30.048316450663499</v>
      </c>
      <c r="Y35" s="224">
        <v>27.850571744491759</v>
      </c>
      <c r="DA35" s="177" t="s">
        <v>1875</v>
      </c>
    </row>
    <row r="36" spans="1:105" ht="12" customHeight="1" x14ac:dyDescent="0.25">
      <c r="A36" s="173" t="s">
        <v>94</v>
      </c>
      <c r="B36" s="224">
        <v>14.080482720081861</v>
      </c>
      <c r="C36" s="224">
        <v>14.43694642657143</v>
      </c>
      <c r="D36" s="224">
        <v>15.027136385218689</v>
      </c>
      <c r="E36" s="224">
        <v>16.280042566492359</v>
      </c>
      <c r="F36" s="224">
        <v>16.91245163418311</v>
      </c>
      <c r="G36" s="224">
        <v>16.828160643225399</v>
      </c>
      <c r="H36" s="224">
        <v>17.040259941965552</v>
      </c>
      <c r="I36" s="224">
        <v>17.112344281848809</v>
      </c>
      <c r="J36" s="224">
        <v>16.925113318499619</v>
      </c>
      <c r="K36" s="224">
        <v>17.711145018031541</v>
      </c>
      <c r="L36" s="224">
        <v>19.04697548972581</v>
      </c>
      <c r="M36" s="224">
        <v>18.570349282637</v>
      </c>
      <c r="N36" s="224">
        <v>19.552478233867721</v>
      </c>
      <c r="O36" s="224">
        <v>23.932161607424192</v>
      </c>
      <c r="P36" s="224">
        <v>23.759554997782171</v>
      </c>
      <c r="Q36" s="224">
        <v>24.32534410032644</v>
      </c>
      <c r="R36" s="224">
        <v>25.316691891529771</v>
      </c>
      <c r="S36" s="224">
        <v>25.045656802068851</v>
      </c>
      <c r="T36" s="224">
        <v>25.318654357570129</v>
      </c>
      <c r="U36" s="224">
        <v>27.68020455625927</v>
      </c>
      <c r="V36" s="224">
        <v>27.566478337549089</v>
      </c>
      <c r="W36" s="224">
        <v>22.516233439087479</v>
      </c>
      <c r="X36" s="224">
        <v>23.802375543217089</v>
      </c>
      <c r="Y36" s="224">
        <v>22.061461208455359</v>
      </c>
      <c r="DA36" s="177" t="s">
        <v>1876</v>
      </c>
    </row>
    <row r="37" spans="1:105" ht="12" customHeight="1" x14ac:dyDescent="0.25">
      <c r="A37" s="56" t="s">
        <v>95</v>
      </c>
      <c r="B37" s="260">
        <v>4.7164872484639506</v>
      </c>
      <c r="C37" s="260">
        <v>5.0606819122471212</v>
      </c>
      <c r="D37" s="260">
        <v>5.3791276741401806</v>
      </c>
      <c r="E37" s="260">
        <v>6.2113723062005199</v>
      </c>
      <c r="F37" s="260">
        <v>6.5638095191861199</v>
      </c>
      <c r="G37" s="260">
        <v>6.7540299872717933</v>
      </c>
      <c r="H37" s="260">
        <v>7.1719911485051204</v>
      </c>
      <c r="I37" s="260">
        <v>7.8367425947488201</v>
      </c>
      <c r="J37" s="260">
        <v>7.884925823441197</v>
      </c>
      <c r="K37" s="260">
        <v>8.6143380413201776</v>
      </c>
      <c r="L37" s="260">
        <v>9.3841657804751719</v>
      </c>
      <c r="M37" s="260">
        <v>8.9805792478266504</v>
      </c>
      <c r="N37" s="260">
        <v>10.013504554066349</v>
      </c>
      <c r="O37" s="260">
        <v>11.376461890093291</v>
      </c>
      <c r="P37" s="260">
        <v>11.45108647679686</v>
      </c>
      <c r="Q37" s="260">
        <v>11.774392909204041</v>
      </c>
      <c r="R37" s="260">
        <v>12.08777763397044</v>
      </c>
      <c r="S37" s="260">
        <v>11.8492218465716</v>
      </c>
      <c r="T37" s="260">
        <v>11.89440606111118</v>
      </c>
      <c r="U37" s="260">
        <v>13.232203610790609</v>
      </c>
      <c r="V37" s="260">
        <v>12.942135300750939</v>
      </c>
      <c r="W37" s="260">
        <v>12.153898188292031</v>
      </c>
      <c r="X37" s="260">
        <v>13.27909399654474</v>
      </c>
      <c r="Y37" s="260">
        <v>11.76767057665336</v>
      </c>
      <c r="DA37" s="68" t="s">
        <v>1877</v>
      </c>
    </row>
    <row r="38" spans="1:105" ht="12" customHeight="1" x14ac:dyDescent="0.25">
      <c r="A38" s="37" t="s">
        <v>159</v>
      </c>
      <c r="B38" s="226">
        <v>0.79313017427574295</v>
      </c>
      <c r="C38" s="226">
        <v>0.6055928886964328</v>
      </c>
      <c r="D38" s="226">
        <v>0.55173236238270307</v>
      </c>
      <c r="E38" s="226">
        <v>0.55607234747689493</v>
      </c>
      <c r="F38" s="226">
        <v>0.55767206536118996</v>
      </c>
      <c r="G38" s="226">
        <v>0.38434432822265141</v>
      </c>
      <c r="H38" s="226">
        <v>0.39538607953020832</v>
      </c>
      <c r="I38" s="226">
        <v>0.3700632784269014</v>
      </c>
      <c r="J38" s="226">
        <v>0.24832057322187059</v>
      </c>
      <c r="K38" s="226">
        <v>0.23382561328425999</v>
      </c>
      <c r="L38" s="226">
        <v>0.19960956639875579</v>
      </c>
      <c r="M38" s="226">
        <v>0.1752869744557001</v>
      </c>
      <c r="N38" s="226">
        <v>0.124731347829457</v>
      </c>
      <c r="O38" s="226">
        <v>0.22185335173695989</v>
      </c>
      <c r="P38" s="226">
        <v>0.14249804736521379</v>
      </c>
      <c r="Q38" s="226">
        <v>0.21343336785359249</v>
      </c>
      <c r="R38" s="226">
        <v>0.3984356827342696</v>
      </c>
      <c r="S38" s="226">
        <v>0.44379685408896541</v>
      </c>
      <c r="T38" s="226">
        <v>0.3819875834066479</v>
      </c>
      <c r="U38" s="226">
        <v>0.45980677252972718</v>
      </c>
      <c r="V38" s="226">
        <v>0.3546876366413762</v>
      </c>
      <c r="W38" s="226">
        <v>0.42192278688270402</v>
      </c>
      <c r="X38" s="226">
        <v>0.43134420741626411</v>
      </c>
      <c r="Y38" s="226">
        <v>0.34174394368924021</v>
      </c>
      <c r="DA38" s="69" t="s">
        <v>1878</v>
      </c>
    </row>
    <row r="39" spans="1:105" ht="12" customHeight="1" x14ac:dyDescent="0.25">
      <c r="A39" s="37" t="s">
        <v>35</v>
      </c>
      <c r="B39" s="226">
        <v>1.594826165816809</v>
      </c>
      <c r="C39" s="226">
        <v>1.8505776344413749</v>
      </c>
      <c r="D39" s="226">
        <v>1.8742289779041379</v>
      </c>
      <c r="E39" s="226">
        <v>2.4621169819747748</v>
      </c>
      <c r="F39" s="226">
        <v>3.132393002736594</v>
      </c>
      <c r="G39" s="226">
        <v>2.5561013498419252</v>
      </c>
      <c r="H39" s="226">
        <v>3.0407948023404612</v>
      </c>
      <c r="I39" s="226">
        <v>3.5172493958184599</v>
      </c>
      <c r="J39" s="226">
        <v>3.9782493670772472</v>
      </c>
      <c r="K39" s="226">
        <v>3.8499270306115099</v>
      </c>
      <c r="L39" s="226">
        <v>3.982676495594502</v>
      </c>
      <c r="M39" s="226">
        <v>3.772979330596566</v>
      </c>
      <c r="N39" s="226">
        <v>4.0459716368949028</v>
      </c>
      <c r="O39" s="226">
        <v>5.4328478741988464</v>
      </c>
      <c r="P39" s="226">
        <v>5.8404236483210878</v>
      </c>
      <c r="Q39" s="226">
        <v>5.9993487933553062</v>
      </c>
      <c r="R39" s="226">
        <v>6.8246405062747666</v>
      </c>
      <c r="S39" s="226">
        <v>6.8415680047922249</v>
      </c>
      <c r="T39" s="226">
        <v>6.8737558136201864</v>
      </c>
      <c r="U39" s="226">
        <v>7.8168048202282261</v>
      </c>
      <c r="V39" s="226">
        <v>7.7029364520663623</v>
      </c>
      <c r="W39" s="226">
        <v>5.4612763961208417</v>
      </c>
      <c r="X39" s="226">
        <v>5.3802498590833894</v>
      </c>
      <c r="Y39" s="226">
        <v>5.9223083143144146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1881</v>
      </c>
    </row>
    <row r="42" spans="1:105" ht="12" customHeight="1" x14ac:dyDescent="0.25">
      <c r="A42" s="37" t="s">
        <v>40</v>
      </c>
      <c r="B42" s="226">
        <v>2.3285309083713992</v>
      </c>
      <c r="C42" s="226">
        <v>2.6045113891093128</v>
      </c>
      <c r="D42" s="226">
        <v>2.9531663338533392</v>
      </c>
      <c r="E42" s="226">
        <v>3.19318297674885</v>
      </c>
      <c r="F42" s="226">
        <v>2.8737444510883359</v>
      </c>
      <c r="G42" s="226">
        <v>3.8135843092072168</v>
      </c>
      <c r="H42" s="226">
        <v>3.735810266634449</v>
      </c>
      <c r="I42" s="226">
        <v>3.9494299205034591</v>
      </c>
      <c r="J42" s="226">
        <v>3.6583558831420802</v>
      </c>
      <c r="K42" s="226">
        <v>4.5305853974244084</v>
      </c>
      <c r="L42" s="226">
        <v>5.201879718481913</v>
      </c>
      <c r="M42" s="226">
        <v>5.0323129427743849</v>
      </c>
      <c r="N42" s="226">
        <v>5.8428015693419884</v>
      </c>
      <c r="O42" s="226">
        <v>5.721760664157479</v>
      </c>
      <c r="P42" s="226">
        <v>5.4681647811105574</v>
      </c>
      <c r="Q42" s="226">
        <v>5.5616107479951458</v>
      </c>
      <c r="R42" s="226">
        <v>4.8647014449614083</v>
      </c>
      <c r="S42" s="226">
        <v>4.5638569876904036</v>
      </c>
      <c r="T42" s="226">
        <v>4.638662664084344</v>
      </c>
      <c r="U42" s="226">
        <v>4.9555920180326529</v>
      </c>
      <c r="V42" s="226">
        <v>4.8845112120432059</v>
      </c>
      <c r="W42" s="226">
        <v>6.2706990052884821</v>
      </c>
      <c r="X42" s="226">
        <v>7.4674999300450908</v>
      </c>
      <c r="Y42" s="226">
        <v>5.5036183186497034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29.107887857364453</v>
      </c>
      <c r="C43" s="261">
        <f t="shared" si="1"/>
        <v>30.687377816997198</v>
      </c>
      <c r="D43" s="261">
        <f t="shared" si="1"/>
        <v>32.610956273577983</v>
      </c>
      <c r="E43" s="261">
        <f t="shared" si="1"/>
        <v>36.094793753002378</v>
      </c>
      <c r="F43" s="261">
        <f t="shared" si="1"/>
        <v>36.845222774987647</v>
      </c>
      <c r="G43" s="261">
        <f t="shared" si="1"/>
        <v>38.941044380236676</v>
      </c>
      <c r="H43" s="261">
        <f t="shared" si="1"/>
        <v>39.991470927286649</v>
      </c>
      <c r="I43" s="261">
        <f t="shared" si="1"/>
        <v>42.137297968550612</v>
      </c>
      <c r="J43" s="261">
        <f t="shared" si="1"/>
        <v>41.625217040355999</v>
      </c>
      <c r="K43" s="261">
        <f t="shared" si="1"/>
        <v>45.809659210452224</v>
      </c>
      <c r="L43" s="261">
        <f t="shared" si="1"/>
        <v>50.11134183278498</v>
      </c>
      <c r="M43" s="261">
        <f t="shared" si="1"/>
        <v>48.268080229397171</v>
      </c>
      <c r="N43" s="261">
        <f t="shared" si="1"/>
        <v>53.343110036710392</v>
      </c>
      <c r="O43" s="261">
        <f t="shared" si="1"/>
        <v>60.479259756460742</v>
      </c>
      <c r="P43" s="261">
        <f t="shared" si="1"/>
        <v>60.179281471226666</v>
      </c>
      <c r="Q43" s="261">
        <f t="shared" si="1"/>
        <v>61.714280157658209</v>
      </c>
      <c r="R43" s="261">
        <f t="shared" si="1"/>
        <v>61.981021607100267</v>
      </c>
      <c r="S43" s="261">
        <f t="shared" si="1"/>
        <v>60.425799106600607</v>
      </c>
      <c r="T43" s="261">
        <f t="shared" si="1"/>
        <v>60.893337328658511</v>
      </c>
      <c r="U43" s="261">
        <f t="shared" si="1"/>
        <v>67.009429733974429</v>
      </c>
      <c r="V43" s="261">
        <f t="shared" si="1"/>
        <v>65.902506239605927</v>
      </c>
      <c r="W43" s="261">
        <f t="shared" si="1"/>
        <v>63.342638197430645</v>
      </c>
      <c r="X43" s="261">
        <f t="shared" si="1"/>
        <v>69.580746629715009</v>
      </c>
      <c r="Y43" s="261">
        <f t="shared" si="1"/>
        <v>60.580522998665217</v>
      </c>
      <c r="DA43" s="70"/>
    </row>
    <row r="44" spans="1:105" ht="12" customHeight="1" x14ac:dyDescent="0.25">
      <c r="A44" s="60" t="s">
        <v>1884</v>
      </c>
      <c r="B44" s="262">
        <v>16.588600181397691</v>
      </c>
      <c r="C44" s="262">
        <v>16.92252484703058</v>
      </c>
      <c r="D44" s="262">
        <v>17.548131957765161</v>
      </c>
      <c r="E44" s="262">
        <v>18.927434865610358</v>
      </c>
      <c r="F44" s="262">
        <v>19.72019193271986</v>
      </c>
      <c r="G44" s="262">
        <v>19.401367826747521</v>
      </c>
      <c r="H44" s="262">
        <v>19.5829397840828</v>
      </c>
      <c r="I44" s="262">
        <v>19.46055463932311</v>
      </c>
      <c r="J44" s="262">
        <v>19.248166137782679</v>
      </c>
      <c r="K44" s="262">
        <v>19.919735252248991</v>
      </c>
      <c r="L44" s="262">
        <v>21.339055079329079</v>
      </c>
      <c r="M44" s="262">
        <v>20.865609484292239</v>
      </c>
      <c r="N44" s="262">
        <v>21.715227219471611</v>
      </c>
      <c r="O44" s="262">
        <v>27.057949852792881</v>
      </c>
      <c r="P44" s="262">
        <v>26.845075526320208</v>
      </c>
      <c r="Q44" s="262">
        <v>27.473188873118499</v>
      </c>
      <c r="R44" s="262">
        <v>28.808658631652399</v>
      </c>
      <c r="S44" s="262">
        <v>28.587204362269159</v>
      </c>
      <c r="T44" s="262">
        <v>28.919363574269649</v>
      </c>
      <c r="U44" s="262">
        <v>31.568656652216202</v>
      </c>
      <c r="V44" s="262">
        <v>31.52430698491132</v>
      </c>
      <c r="W44" s="262">
        <v>24.80784701633063</v>
      </c>
      <c r="X44" s="262">
        <v>25.965867822742389</v>
      </c>
      <c r="Y44" s="262">
        <v>24.450112041278661</v>
      </c>
      <c r="DA44" s="72" t="s">
        <v>1885</v>
      </c>
    </row>
    <row r="45" spans="1:105" ht="12" customHeight="1" x14ac:dyDescent="0.25">
      <c r="A45" s="64" t="s">
        <v>28</v>
      </c>
      <c r="B45" s="229">
        <v>7.0515335452598604</v>
      </c>
      <c r="C45" s="229">
        <v>7.2400422917082006</v>
      </c>
      <c r="D45" s="229">
        <v>6.8564294467997389</v>
      </c>
      <c r="E45" s="229">
        <v>6.8533126238705844</v>
      </c>
      <c r="F45" s="229">
        <v>6.841163312713241</v>
      </c>
      <c r="G45" s="229">
        <v>6.7555081640160681</v>
      </c>
      <c r="H45" s="229">
        <v>5.8706127064715483</v>
      </c>
      <c r="I45" s="229">
        <v>4.8789317020298286</v>
      </c>
      <c r="J45" s="229">
        <v>4.0758348053700182</v>
      </c>
      <c r="K45" s="229">
        <v>4.5104413722982013</v>
      </c>
      <c r="L45" s="229">
        <v>5.4286257687027657</v>
      </c>
      <c r="M45" s="229">
        <v>6.0626990530742209</v>
      </c>
      <c r="N45" s="229">
        <v>5.8242638479522784</v>
      </c>
      <c r="O45" s="229">
        <v>6.2283815323886191</v>
      </c>
      <c r="P45" s="229">
        <v>6.1633197363713874</v>
      </c>
      <c r="Q45" s="229">
        <v>6.0282450797605316</v>
      </c>
      <c r="R45" s="229">
        <v>5.2850867373545096</v>
      </c>
      <c r="S45" s="229">
        <v>4.4702116779369341</v>
      </c>
      <c r="T45" s="229">
        <v>3.6124219827968389</v>
      </c>
      <c r="U45" s="229">
        <v>4.0644611516204652</v>
      </c>
      <c r="V45" s="229">
        <v>3.4431096827580721</v>
      </c>
      <c r="W45" s="229">
        <v>3.7978268444709822</v>
      </c>
      <c r="X45" s="229">
        <v>3.2978981250352328</v>
      </c>
      <c r="Y45" s="229">
        <v>2.4116736729794832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6.3642489130416702E-2</v>
      </c>
      <c r="C47" s="229">
        <v>4.393099090421853E-2</v>
      </c>
      <c r="D47" s="229">
        <v>2.260870012084068E-2</v>
      </c>
      <c r="E47" s="229">
        <v>2.2982215062365221E-2</v>
      </c>
      <c r="F47" s="229">
        <v>4.6814209753835281E-2</v>
      </c>
      <c r="G47" s="229">
        <v>2.3745662559004479E-2</v>
      </c>
      <c r="H47" s="229">
        <v>4.7795648887307182E-2</v>
      </c>
      <c r="I47" s="229">
        <v>9.737272026993668E-2</v>
      </c>
      <c r="J47" s="229">
        <v>2.4469449513514579E-2</v>
      </c>
      <c r="K47" s="229">
        <v>4.8734727578481941E-2</v>
      </c>
      <c r="L47" s="229">
        <v>4.938474977279244E-2</v>
      </c>
      <c r="M47" s="229">
        <v>4.9357456435975208E-2</v>
      </c>
      <c r="N47" s="229">
        <v>5.0347859304701571E-2</v>
      </c>
      <c r="O47" s="229">
        <v>4.9999738788472928E-2</v>
      </c>
      <c r="P47" s="229">
        <v>5.0218460363586813E-2</v>
      </c>
      <c r="Q47" s="229">
        <v>5.0779596525724932E-2</v>
      </c>
      <c r="R47" s="229">
        <v>5.0500620354503457E-2</v>
      </c>
      <c r="S47" s="229">
        <v>5.4884166734710291E-2</v>
      </c>
      <c r="T47" s="229">
        <v>5.7223630998667292E-2</v>
      </c>
      <c r="U47" s="229">
        <v>6.3753558668481591E-2</v>
      </c>
      <c r="V47" s="229">
        <v>7.0993107408387046E-2</v>
      </c>
      <c r="W47" s="229">
        <v>8.3463396334593903E-2</v>
      </c>
      <c r="X47" s="229">
        <v>0.1019341043969141</v>
      </c>
      <c r="Y47" s="229">
        <v>9.7352499230461589E-2</v>
      </c>
      <c r="DA47" s="73" t="s">
        <v>1888</v>
      </c>
    </row>
    <row r="48" spans="1:105" ht="12" customHeight="1" x14ac:dyDescent="0.25">
      <c r="A48" s="64" t="s">
        <v>159</v>
      </c>
      <c r="B48" s="229">
        <v>0.21902508669891141</v>
      </c>
      <c r="C48" s="229">
        <v>0.18203088499307801</v>
      </c>
      <c r="D48" s="229">
        <v>0.17203454816357611</v>
      </c>
      <c r="E48" s="229">
        <v>0.1969599844861227</v>
      </c>
      <c r="F48" s="229">
        <v>0.20089140320150781</v>
      </c>
      <c r="G48" s="229">
        <v>0.15089243892846091</v>
      </c>
      <c r="H48" s="229">
        <v>0.17345688151155941</v>
      </c>
      <c r="I48" s="229">
        <v>0.20149329692803281</v>
      </c>
      <c r="J48" s="229">
        <v>0.1424556295272523</v>
      </c>
      <c r="K48" s="229">
        <v>0.1485187278725591</v>
      </c>
      <c r="L48" s="229">
        <v>0.1293107385173827</v>
      </c>
      <c r="M48" s="229">
        <v>0.1071658528671852</v>
      </c>
      <c r="N48" s="229">
        <v>8.8605159761996136E-2</v>
      </c>
      <c r="O48" s="229">
        <v>0.12966513212691311</v>
      </c>
      <c r="P48" s="229">
        <v>8.716310591902611E-2</v>
      </c>
      <c r="Q48" s="229">
        <v>0.13139442849940999</v>
      </c>
      <c r="R48" s="229">
        <v>0.23862770040775799</v>
      </c>
      <c r="S48" s="229">
        <v>0.26987912075846571</v>
      </c>
      <c r="T48" s="229">
        <v>0.22581195997872261</v>
      </c>
      <c r="U48" s="229">
        <v>0.28536355308033939</v>
      </c>
      <c r="V48" s="229">
        <v>0.20668448041615009</v>
      </c>
      <c r="W48" s="229">
        <v>0.38818442143623372</v>
      </c>
      <c r="X48" s="229">
        <v>0.39730599491819191</v>
      </c>
      <c r="Y48" s="229">
        <v>0.28430293485409758</v>
      </c>
      <c r="DA48" s="73" t="s">
        <v>1889</v>
      </c>
    </row>
    <row r="49" spans="1:105" ht="12" customHeight="1" x14ac:dyDescent="0.25">
      <c r="A49" s="64" t="s">
        <v>32</v>
      </c>
      <c r="B49" s="229">
        <v>0.61605839060926193</v>
      </c>
      <c r="C49" s="229">
        <v>0.69415914092516295</v>
      </c>
      <c r="D49" s="229">
        <v>0.75310769128457089</v>
      </c>
      <c r="E49" s="229">
        <v>0.78517874550042321</v>
      </c>
      <c r="F49" s="229">
        <v>0.83967889207338664</v>
      </c>
      <c r="G49" s="229">
        <v>0.81126164247271215</v>
      </c>
      <c r="H49" s="229">
        <v>0.81646019610984266</v>
      </c>
      <c r="I49" s="229">
        <v>0.8940518761431534</v>
      </c>
      <c r="J49" s="229">
        <v>0.85688887168830963</v>
      </c>
      <c r="K49" s="229">
        <v>0.84754489215412521</v>
      </c>
      <c r="L49" s="229">
        <v>0.88032239268642332</v>
      </c>
      <c r="M49" s="229">
        <v>0.90129504314475017</v>
      </c>
      <c r="N49" s="229">
        <v>0.83181929297815427</v>
      </c>
      <c r="O49" s="229">
        <v>0.82606783967548203</v>
      </c>
      <c r="P49" s="229">
        <v>0.69868034485191244</v>
      </c>
      <c r="Q49" s="229">
        <v>0.81687473420282108</v>
      </c>
      <c r="R49" s="229">
        <v>0.72456217575225823</v>
      </c>
      <c r="S49" s="229">
        <v>0.54068900468289205</v>
      </c>
      <c r="T49" s="229">
        <v>0.47819471821054582</v>
      </c>
      <c r="U49" s="229">
        <v>0.51923509334483764</v>
      </c>
      <c r="V49" s="229">
        <v>0.48871958430317269</v>
      </c>
      <c r="W49" s="229">
        <v>0.56134298590415266</v>
      </c>
      <c r="X49" s="229">
        <v>0.59915949595315632</v>
      </c>
      <c r="Y49" s="229">
        <v>0.44895956330096198</v>
      </c>
      <c r="DA49" s="73" t="s">
        <v>1890</v>
      </c>
    </row>
    <row r="50" spans="1:105" ht="12" customHeight="1" x14ac:dyDescent="0.25">
      <c r="A50" s="64" t="s">
        <v>33</v>
      </c>
      <c r="B50" s="229">
        <v>3.9287938909872117E-2</v>
      </c>
      <c r="C50" s="229">
        <v>0</v>
      </c>
      <c r="D50" s="229">
        <v>0</v>
      </c>
      <c r="E50" s="229">
        <v>4.3048580173519327E-2</v>
      </c>
      <c r="F50" s="229">
        <v>0</v>
      </c>
      <c r="G50" s="229">
        <v>2.0181734819727761E-2</v>
      </c>
      <c r="H50" s="229">
        <v>2.031105910360604E-2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6.4485169244685248E-3</v>
      </c>
      <c r="T50" s="229">
        <v>1.0121375349241769E-2</v>
      </c>
      <c r="U50" s="229">
        <v>1.160219624471419E-2</v>
      </c>
      <c r="V50" s="229">
        <v>7.3955044282951736E-4</v>
      </c>
      <c r="W50" s="229">
        <v>9.5974258599107215E-4</v>
      </c>
      <c r="X50" s="229">
        <v>2.5815677836979339E-2</v>
      </c>
      <c r="Y50" s="229">
        <v>2.697054689555408E-2</v>
      </c>
      <c r="DA50" s="73" t="s">
        <v>1891</v>
      </c>
    </row>
    <row r="51" spans="1:105" ht="12" customHeight="1" x14ac:dyDescent="0.25">
      <c r="A51" s="64" t="s">
        <v>35</v>
      </c>
      <c r="B51" s="229">
        <v>0.44041564747765782</v>
      </c>
      <c r="C51" s="229">
        <v>0.55625204792426197</v>
      </c>
      <c r="D51" s="229">
        <v>0.58439953381811593</v>
      </c>
      <c r="E51" s="229">
        <v>0.8720781113700683</v>
      </c>
      <c r="F51" s="229">
        <v>1.1283886441232731</v>
      </c>
      <c r="G51" s="229">
        <v>1.003517779511877</v>
      </c>
      <c r="H51" s="229">
        <v>1.3340044352528531</v>
      </c>
      <c r="I51" s="229">
        <v>1.9150837659283779</v>
      </c>
      <c r="J51" s="229">
        <v>2.28222740729993</v>
      </c>
      <c r="K51" s="229">
        <v>2.44535342795609</v>
      </c>
      <c r="L51" s="229">
        <v>2.5800508874025412</v>
      </c>
      <c r="M51" s="229">
        <v>2.3067004782824241</v>
      </c>
      <c r="N51" s="229">
        <v>2.874128833833661</v>
      </c>
      <c r="O51" s="229">
        <v>3.1752999534063542</v>
      </c>
      <c r="P51" s="229">
        <v>3.5724662511752312</v>
      </c>
      <c r="Q51" s="229">
        <v>3.6933353673745928</v>
      </c>
      <c r="R51" s="229">
        <v>4.0873554771652314</v>
      </c>
      <c r="S51" s="229">
        <v>4.1604539120334536</v>
      </c>
      <c r="T51" s="229">
        <v>4.0634207500832069</v>
      </c>
      <c r="U51" s="229">
        <v>4.8512360637133431</v>
      </c>
      <c r="V51" s="229">
        <v>4.4886746923285186</v>
      </c>
      <c r="W51" s="229">
        <v>5.0245743629885782</v>
      </c>
      <c r="X51" s="229">
        <v>4.9556838515944506</v>
      </c>
      <c r="Y51" s="229">
        <v>4.92687483117912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7.1481702821864079</v>
      </c>
      <c r="C53" s="229">
        <v>7.0298278694055476</v>
      </c>
      <c r="D53" s="229">
        <v>7.9450024803522501</v>
      </c>
      <c r="E53" s="229">
        <v>8.7215066083282533</v>
      </c>
      <c r="F53" s="229">
        <v>9.3810720218687766</v>
      </c>
      <c r="G53" s="229">
        <v>9.3430606694468192</v>
      </c>
      <c r="H53" s="229">
        <v>9.7909526796830946</v>
      </c>
      <c r="I53" s="229">
        <v>9.5951463183281103</v>
      </c>
      <c r="J53" s="229">
        <v>10.20620944067468</v>
      </c>
      <c r="K53" s="229">
        <v>10.155187533639189</v>
      </c>
      <c r="L53" s="229">
        <v>10.51071768928745</v>
      </c>
      <c r="M53" s="229">
        <v>10.408876484744409</v>
      </c>
      <c r="N53" s="229">
        <v>11.14091189419657</v>
      </c>
      <c r="O53" s="229">
        <v>14.77629625919322</v>
      </c>
      <c r="P53" s="229">
        <v>14.798904337426549</v>
      </c>
      <c r="Q53" s="229">
        <v>15.000693391514909</v>
      </c>
      <c r="R53" s="229">
        <v>16.799398120791668</v>
      </c>
      <c r="S53" s="229">
        <v>17.399633497579959</v>
      </c>
      <c r="T53" s="229">
        <v>18.769815658474268</v>
      </c>
      <c r="U53" s="229">
        <v>20.47801229091333</v>
      </c>
      <c r="V53" s="229">
        <v>21.235290805967161</v>
      </c>
      <c r="W53" s="229">
        <v>12.9530584346877</v>
      </c>
      <c r="X53" s="229">
        <v>14.91104220896033</v>
      </c>
      <c r="Y53" s="229">
        <v>14.920096262324529</v>
      </c>
      <c r="DA53" s="73" t="s">
        <v>1894</v>
      </c>
    </row>
    <row r="54" spans="1:105" ht="12" customHeight="1" x14ac:dyDescent="0.25">
      <c r="A54" s="64" t="s">
        <v>39</v>
      </c>
      <c r="B54" s="229">
        <v>1.0104668011253031</v>
      </c>
      <c r="C54" s="229">
        <v>1.176281621170109</v>
      </c>
      <c r="D54" s="229">
        <v>1.2145495572260701</v>
      </c>
      <c r="E54" s="229">
        <v>1.432367996819027</v>
      </c>
      <c r="F54" s="229">
        <v>1.282183448985837</v>
      </c>
      <c r="G54" s="229">
        <v>1.293199734992847</v>
      </c>
      <c r="H54" s="229">
        <v>1.529346177062987</v>
      </c>
      <c r="I54" s="229">
        <v>1.878474959695674</v>
      </c>
      <c r="J54" s="229">
        <v>1.6600805337089759</v>
      </c>
      <c r="K54" s="229">
        <v>1.7639545707503439</v>
      </c>
      <c r="L54" s="229">
        <v>1.760642852959724</v>
      </c>
      <c r="M54" s="229">
        <v>1.029515115743278</v>
      </c>
      <c r="N54" s="229">
        <v>0.90515033144425261</v>
      </c>
      <c r="O54" s="229">
        <v>1.872239397213822</v>
      </c>
      <c r="P54" s="229">
        <v>1.4743232902125221</v>
      </c>
      <c r="Q54" s="229">
        <v>1.7518662752405041</v>
      </c>
      <c r="R54" s="229">
        <v>1.623127799826469</v>
      </c>
      <c r="S54" s="229">
        <v>1.685004465618281</v>
      </c>
      <c r="T54" s="229">
        <v>1.702353498378159</v>
      </c>
      <c r="U54" s="229">
        <v>1.2949927446306899</v>
      </c>
      <c r="V54" s="229">
        <v>1.5900950812870309</v>
      </c>
      <c r="W54" s="229">
        <v>1.998436827922397</v>
      </c>
      <c r="X54" s="229">
        <v>1.6770283640471291</v>
      </c>
      <c r="Y54" s="229">
        <v>1.3338817305144519</v>
      </c>
      <c r="DA54" s="73" t="s">
        <v>1895</v>
      </c>
    </row>
    <row r="55" spans="1:105" ht="12" customHeight="1" x14ac:dyDescent="0.25">
      <c r="A55" s="60" t="s">
        <v>1896</v>
      </c>
      <c r="B55" s="262">
        <v>12.51928767596676</v>
      </c>
      <c r="C55" s="262">
        <v>13.76485296996662</v>
      </c>
      <c r="D55" s="262">
        <v>15.06282431581282</v>
      </c>
      <c r="E55" s="262">
        <v>17.16735888739202</v>
      </c>
      <c r="F55" s="262">
        <v>17.12503084226779</v>
      </c>
      <c r="G55" s="262">
        <v>19.539676553489151</v>
      </c>
      <c r="H55" s="262">
        <v>20.408531143203849</v>
      </c>
      <c r="I55" s="262">
        <v>22.676743329227499</v>
      </c>
      <c r="J55" s="262">
        <v>22.37705090257332</v>
      </c>
      <c r="K55" s="262">
        <v>25.88992395820323</v>
      </c>
      <c r="L55" s="262">
        <v>28.772286753455901</v>
      </c>
      <c r="M55" s="262">
        <v>27.402470745104932</v>
      </c>
      <c r="N55" s="262">
        <v>31.627882817238781</v>
      </c>
      <c r="O55" s="262">
        <v>33.421309903667861</v>
      </c>
      <c r="P55" s="262">
        <v>33.334205944906458</v>
      </c>
      <c r="Q55" s="262">
        <v>34.241091284539714</v>
      </c>
      <c r="R55" s="262">
        <v>33.172362975447868</v>
      </c>
      <c r="S55" s="262">
        <v>31.838594744331449</v>
      </c>
      <c r="T55" s="262">
        <v>31.973973754388862</v>
      </c>
      <c r="U55" s="262">
        <v>35.440773081758223</v>
      </c>
      <c r="V55" s="262">
        <v>34.378199254694607</v>
      </c>
      <c r="W55" s="262">
        <v>38.534791181100012</v>
      </c>
      <c r="X55" s="262">
        <v>43.614878806972612</v>
      </c>
      <c r="Y55" s="262">
        <v>36.130410957386559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522.12413881737064</v>
      </c>
      <c r="C56" s="261">
        <f t="shared" si="2"/>
        <v>534.57605614529132</v>
      </c>
      <c r="D56" s="261">
        <f t="shared" si="2"/>
        <v>555.88086267350093</v>
      </c>
      <c r="E56" s="261">
        <f t="shared" si="2"/>
        <v>601.37278962100174</v>
      </c>
      <c r="F56" s="261">
        <f t="shared" si="2"/>
        <v>625.07278098560948</v>
      </c>
      <c r="G56" s="261">
        <f t="shared" si="2"/>
        <v>620.22694002675814</v>
      </c>
      <c r="H56" s="261">
        <f t="shared" si="2"/>
        <v>627.3720797203373</v>
      </c>
      <c r="I56" s="261">
        <f t="shared" si="2"/>
        <v>628.13323619172365</v>
      </c>
      <c r="J56" s="261">
        <f t="shared" si="2"/>
        <v>621.17589966970229</v>
      </c>
      <c r="K56" s="261">
        <f t="shared" si="2"/>
        <v>648.1880937826437</v>
      </c>
      <c r="L56" s="261">
        <f t="shared" si="2"/>
        <v>696.40061871138482</v>
      </c>
      <c r="M56" s="261">
        <f t="shared" si="2"/>
        <v>679.52025341221668</v>
      </c>
      <c r="N56" s="261">
        <f t="shared" si="2"/>
        <v>713.26640347261252</v>
      </c>
      <c r="O56" s="261">
        <f t="shared" si="2"/>
        <v>877.05293254290859</v>
      </c>
      <c r="P56" s="261">
        <f t="shared" si="2"/>
        <v>870.4964776426566</v>
      </c>
      <c r="Q56" s="261">
        <f t="shared" si="2"/>
        <v>891.11218157137296</v>
      </c>
      <c r="R56" s="261">
        <f t="shared" si="2"/>
        <v>929.0876851017789</v>
      </c>
      <c r="S56" s="261">
        <f t="shared" si="2"/>
        <v>919.83750684913582</v>
      </c>
      <c r="T56" s="261">
        <f t="shared" si="2"/>
        <v>930.06685105055078</v>
      </c>
      <c r="U56" s="261">
        <f t="shared" si="2"/>
        <v>1016.3207233235775</v>
      </c>
      <c r="V56" s="261">
        <f t="shared" si="2"/>
        <v>1012.913671630391</v>
      </c>
      <c r="W56" s="261">
        <f t="shared" si="2"/>
        <v>819.54299707421012</v>
      </c>
      <c r="X56" s="261">
        <f t="shared" si="2"/>
        <v>864.21151050678816</v>
      </c>
      <c r="Y56" s="261">
        <f t="shared" si="2"/>
        <v>804.11212718994273</v>
      </c>
      <c r="DA56" s="70"/>
    </row>
    <row r="57" spans="1:105" ht="12" customHeight="1" x14ac:dyDescent="0.25">
      <c r="A57" s="60" t="s">
        <v>1899</v>
      </c>
      <c r="B57" s="262">
        <v>497.65800544193081</v>
      </c>
      <c r="C57" s="262">
        <v>507.6757454109175</v>
      </c>
      <c r="D57" s="262">
        <v>526.44395873295502</v>
      </c>
      <c r="E57" s="262">
        <v>567.82304596831102</v>
      </c>
      <c r="F57" s="262">
        <v>591.60575798159584</v>
      </c>
      <c r="G57" s="262">
        <v>582.04103480242577</v>
      </c>
      <c r="H57" s="262">
        <v>587.48819352248427</v>
      </c>
      <c r="I57" s="262">
        <v>583.81663917969342</v>
      </c>
      <c r="J57" s="262">
        <v>577.44498413348049</v>
      </c>
      <c r="K57" s="262">
        <v>597.59205756746974</v>
      </c>
      <c r="L57" s="262">
        <v>640.17165237987251</v>
      </c>
      <c r="M57" s="262">
        <v>625.96828452876719</v>
      </c>
      <c r="N57" s="262">
        <v>651.45681658414844</v>
      </c>
      <c r="O57" s="262">
        <v>811.7384955837864</v>
      </c>
      <c r="P57" s="262">
        <v>805.35226578960635</v>
      </c>
      <c r="Q57" s="262">
        <v>824.19566619355487</v>
      </c>
      <c r="R57" s="262">
        <v>864.25975894957185</v>
      </c>
      <c r="S57" s="262">
        <v>857.61613086807495</v>
      </c>
      <c r="T57" s="262">
        <v>867.58090722808959</v>
      </c>
      <c r="U57" s="262">
        <v>947.05969956648619</v>
      </c>
      <c r="V57" s="262">
        <v>945.72920954733945</v>
      </c>
      <c r="W57" s="262">
        <v>744.23541048991899</v>
      </c>
      <c r="X57" s="262">
        <v>778.97603468227146</v>
      </c>
      <c r="Y57" s="262">
        <v>733.50336123835996</v>
      </c>
      <c r="DA57" s="72" t="s">
        <v>1900</v>
      </c>
    </row>
    <row r="58" spans="1:105" ht="12" customHeight="1" x14ac:dyDescent="0.25">
      <c r="A58" s="64" t="s">
        <v>28</v>
      </c>
      <c r="B58" s="229">
        <v>211.54600635779579</v>
      </c>
      <c r="C58" s="229">
        <v>217.20126875124609</v>
      </c>
      <c r="D58" s="229">
        <v>205.6928834039922</v>
      </c>
      <c r="E58" s="229">
        <v>205.5993787161176</v>
      </c>
      <c r="F58" s="229">
        <v>205.2348993813973</v>
      </c>
      <c r="G58" s="229">
        <v>202.66524492048211</v>
      </c>
      <c r="H58" s="229">
        <v>176.11838119414651</v>
      </c>
      <c r="I58" s="229">
        <v>146.3679510608948</v>
      </c>
      <c r="J58" s="229">
        <v>122.2750441611006</v>
      </c>
      <c r="K58" s="229">
        <v>135.31324116894601</v>
      </c>
      <c r="L58" s="229">
        <v>162.85877306108301</v>
      </c>
      <c r="M58" s="229">
        <v>181.8809715922267</v>
      </c>
      <c r="N58" s="229">
        <v>174.7279154385684</v>
      </c>
      <c r="O58" s="229">
        <v>186.85144597165859</v>
      </c>
      <c r="P58" s="229">
        <v>184.89959209114161</v>
      </c>
      <c r="Q58" s="229">
        <v>180.84735239281599</v>
      </c>
      <c r="R58" s="229">
        <v>158.5526021206353</v>
      </c>
      <c r="S58" s="229">
        <v>134.106350338108</v>
      </c>
      <c r="T58" s="229">
        <v>108.3726594839052</v>
      </c>
      <c r="U58" s="229">
        <v>121.9338345486139</v>
      </c>
      <c r="V58" s="229">
        <v>103.29329048274219</v>
      </c>
      <c r="W58" s="229">
        <v>113.93480533412951</v>
      </c>
      <c r="X58" s="229">
        <v>98.936943751056987</v>
      </c>
      <c r="Y58" s="229">
        <v>72.350210189384498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1.9092746739125011</v>
      </c>
      <c r="C60" s="229">
        <v>1.317929727126556</v>
      </c>
      <c r="D60" s="229">
        <v>0.67826100362522057</v>
      </c>
      <c r="E60" s="229">
        <v>0.68946645187095679</v>
      </c>
      <c r="F60" s="229">
        <v>1.404426292615059</v>
      </c>
      <c r="G60" s="229">
        <v>0.71236987677013475</v>
      </c>
      <c r="H60" s="229">
        <v>1.433869466619216</v>
      </c>
      <c r="I60" s="229">
        <v>2.9211816080981001</v>
      </c>
      <c r="J60" s="229">
        <v>0.73408348540543744</v>
      </c>
      <c r="K60" s="229">
        <v>1.462041827354458</v>
      </c>
      <c r="L60" s="229">
        <v>1.4815424931837731</v>
      </c>
      <c r="M60" s="229">
        <v>1.480723693079256</v>
      </c>
      <c r="N60" s="229">
        <v>1.5104357791410481</v>
      </c>
      <c r="O60" s="229">
        <v>1.499992163654188</v>
      </c>
      <c r="P60" s="229">
        <v>1.5065538109076051</v>
      </c>
      <c r="Q60" s="229">
        <v>1.5233878957717479</v>
      </c>
      <c r="R60" s="229">
        <v>1.515018610635104</v>
      </c>
      <c r="S60" s="229">
        <v>1.6465250020413089</v>
      </c>
      <c r="T60" s="229">
        <v>1.716708929960018</v>
      </c>
      <c r="U60" s="229">
        <v>1.912606760054447</v>
      </c>
      <c r="V60" s="229">
        <v>2.1297932222516112</v>
      </c>
      <c r="W60" s="229">
        <v>2.503901890037818</v>
      </c>
      <c r="X60" s="229">
        <v>3.0580231319074218</v>
      </c>
      <c r="Y60" s="229">
        <v>2.9205749769138478</v>
      </c>
      <c r="DA60" s="73" t="s">
        <v>1903</v>
      </c>
    </row>
    <row r="61" spans="1:105" ht="12" customHeight="1" x14ac:dyDescent="0.25">
      <c r="A61" s="64" t="s">
        <v>159</v>
      </c>
      <c r="B61" s="229">
        <v>6.5707526009673414</v>
      </c>
      <c r="C61" s="229">
        <v>5.460926549792342</v>
      </c>
      <c r="D61" s="229">
        <v>5.1610364449072854</v>
      </c>
      <c r="E61" s="229">
        <v>5.9087995345836806</v>
      </c>
      <c r="F61" s="229">
        <v>6.0267420960452336</v>
      </c>
      <c r="G61" s="229">
        <v>4.526773167853829</v>
      </c>
      <c r="H61" s="229">
        <v>5.2037064453467838</v>
      </c>
      <c r="I61" s="229">
        <v>6.0447989078409821</v>
      </c>
      <c r="J61" s="229">
        <v>4.2736688858175693</v>
      </c>
      <c r="K61" s="229">
        <v>4.4555618361767726</v>
      </c>
      <c r="L61" s="229">
        <v>3.879322155521479</v>
      </c>
      <c r="M61" s="229">
        <v>3.2149755860155569</v>
      </c>
      <c r="N61" s="229">
        <v>2.6581547928598841</v>
      </c>
      <c r="O61" s="229">
        <v>3.8899539638073928</v>
      </c>
      <c r="P61" s="229">
        <v>2.6148931775707829</v>
      </c>
      <c r="Q61" s="229">
        <v>3.941832854982299</v>
      </c>
      <c r="R61" s="229">
        <v>7.1588310122327394</v>
      </c>
      <c r="S61" s="229">
        <v>8.0963736227539709</v>
      </c>
      <c r="T61" s="229">
        <v>6.7743587993616803</v>
      </c>
      <c r="U61" s="229">
        <v>8.5609065924101841</v>
      </c>
      <c r="V61" s="229">
        <v>6.2005344124845028</v>
      </c>
      <c r="W61" s="229">
        <v>11.645532643087011</v>
      </c>
      <c r="X61" s="229">
        <v>11.919179847545751</v>
      </c>
      <c r="Y61" s="229">
        <v>8.5290880456229292</v>
      </c>
      <c r="DA61" s="73" t="s">
        <v>1904</v>
      </c>
    </row>
    <row r="62" spans="1:105" ht="12" customHeight="1" x14ac:dyDescent="0.25">
      <c r="A62" s="64" t="s">
        <v>32</v>
      </c>
      <c r="B62" s="229">
        <v>18.481751718277859</v>
      </c>
      <c r="C62" s="229">
        <v>20.824774227754901</v>
      </c>
      <c r="D62" s="229">
        <v>22.59323073853713</v>
      </c>
      <c r="E62" s="229">
        <v>23.555362365012709</v>
      </c>
      <c r="F62" s="229">
        <v>25.190366762201599</v>
      </c>
      <c r="G62" s="229">
        <v>24.337849274181369</v>
      </c>
      <c r="H62" s="229">
        <v>24.493805883295281</v>
      </c>
      <c r="I62" s="229">
        <v>26.821556284294601</v>
      </c>
      <c r="J62" s="229">
        <v>25.706666150649301</v>
      </c>
      <c r="K62" s="229">
        <v>25.426346764623759</v>
      </c>
      <c r="L62" s="229">
        <v>26.409671780592699</v>
      </c>
      <c r="M62" s="229">
        <v>27.038851294342511</v>
      </c>
      <c r="N62" s="229">
        <v>24.95457878934463</v>
      </c>
      <c r="O62" s="229">
        <v>24.782035190264459</v>
      </c>
      <c r="P62" s="229">
        <v>20.960410345557371</v>
      </c>
      <c r="Q62" s="229">
        <v>24.506242026084639</v>
      </c>
      <c r="R62" s="229">
        <v>21.736865272567751</v>
      </c>
      <c r="S62" s="229">
        <v>16.22067014048676</v>
      </c>
      <c r="T62" s="229">
        <v>14.345841546316381</v>
      </c>
      <c r="U62" s="229">
        <v>15.577052800345131</v>
      </c>
      <c r="V62" s="229">
        <v>14.661587529095179</v>
      </c>
      <c r="W62" s="229">
        <v>16.84028957712459</v>
      </c>
      <c r="X62" s="229">
        <v>17.97478487859469</v>
      </c>
      <c r="Y62" s="229">
        <v>13.46878689902886</v>
      </c>
      <c r="DA62" s="73" t="s">
        <v>1905</v>
      </c>
    </row>
    <row r="63" spans="1:105" ht="12" customHeight="1" x14ac:dyDescent="0.25">
      <c r="A63" s="64" t="s">
        <v>33</v>
      </c>
      <c r="B63" s="229">
        <v>1.1786381672961641</v>
      </c>
      <c r="C63" s="229">
        <v>0</v>
      </c>
      <c r="D63" s="229">
        <v>0</v>
      </c>
      <c r="E63" s="229">
        <v>1.2914574052055801</v>
      </c>
      <c r="F63" s="229">
        <v>0</v>
      </c>
      <c r="G63" s="229">
        <v>0.60545204459183311</v>
      </c>
      <c r="H63" s="229">
        <v>0.60933177310818132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0.19345550773405579</v>
      </c>
      <c r="T63" s="229">
        <v>0.30364126047725321</v>
      </c>
      <c r="U63" s="229">
        <v>0.34806588734142579</v>
      </c>
      <c r="V63" s="229">
        <v>2.218651328488553E-2</v>
      </c>
      <c r="W63" s="229">
        <v>2.879227757973218E-2</v>
      </c>
      <c r="X63" s="229">
        <v>0.77447033510938001</v>
      </c>
      <c r="Y63" s="229">
        <v>0.80911640686662234</v>
      </c>
      <c r="DA63" s="73" t="s">
        <v>1906</v>
      </c>
    </row>
    <row r="64" spans="1:105" ht="12" customHeight="1" x14ac:dyDescent="0.25">
      <c r="A64" s="64" t="s">
        <v>35</v>
      </c>
      <c r="B64" s="229">
        <v>13.212469424329729</v>
      </c>
      <c r="C64" s="229">
        <v>16.687561437727862</v>
      </c>
      <c r="D64" s="229">
        <v>17.531986014543481</v>
      </c>
      <c r="E64" s="229">
        <v>26.162343341102051</v>
      </c>
      <c r="F64" s="229">
        <v>33.851659323698193</v>
      </c>
      <c r="G64" s="229">
        <v>30.105533385356321</v>
      </c>
      <c r="H64" s="229">
        <v>40.020133057585603</v>
      </c>
      <c r="I64" s="229">
        <v>57.452512977851349</v>
      </c>
      <c r="J64" s="229">
        <v>68.466822218997933</v>
      </c>
      <c r="K64" s="229">
        <v>73.360602838682723</v>
      </c>
      <c r="L64" s="229">
        <v>77.401526622076261</v>
      </c>
      <c r="M64" s="229">
        <v>69.201014348472725</v>
      </c>
      <c r="N64" s="229">
        <v>86.223865015009835</v>
      </c>
      <c r="O64" s="229">
        <v>95.25899860219063</v>
      </c>
      <c r="P64" s="229">
        <v>107.1739875352569</v>
      </c>
      <c r="Q64" s="229">
        <v>110.80006102123779</v>
      </c>
      <c r="R64" s="229">
        <v>122.6206643149569</v>
      </c>
      <c r="S64" s="229">
        <v>124.81361736100369</v>
      </c>
      <c r="T64" s="229">
        <v>121.9026225024962</v>
      </c>
      <c r="U64" s="229">
        <v>145.53708191140029</v>
      </c>
      <c r="V64" s="229">
        <v>134.66024076985559</v>
      </c>
      <c r="W64" s="229">
        <v>150.73723088965741</v>
      </c>
      <c r="X64" s="229">
        <v>148.6705155478335</v>
      </c>
      <c r="Y64" s="229">
        <v>147.8062449353736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214.44510846559231</v>
      </c>
      <c r="C66" s="229">
        <v>210.89483608216639</v>
      </c>
      <c r="D66" s="229">
        <v>238.3500744105676</v>
      </c>
      <c r="E66" s="229">
        <v>261.64519824984762</v>
      </c>
      <c r="F66" s="229">
        <v>281.43216065606339</v>
      </c>
      <c r="G66" s="229">
        <v>280.29182008340467</v>
      </c>
      <c r="H66" s="229">
        <v>293.72858039049299</v>
      </c>
      <c r="I66" s="229">
        <v>287.85438954984329</v>
      </c>
      <c r="J66" s="229">
        <v>306.18628322024028</v>
      </c>
      <c r="K66" s="229">
        <v>304.65562600917571</v>
      </c>
      <c r="L66" s="229">
        <v>315.32153067862367</v>
      </c>
      <c r="M66" s="229">
        <v>312.26629454233222</v>
      </c>
      <c r="N66" s="229">
        <v>334.22735682589712</v>
      </c>
      <c r="O66" s="229">
        <v>443.28888777579652</v>
      </c>
      <c r="P66" s="229">
        <v>443.96713012279639</v>
      </c>
      <c r="Q66" s="229">
        <v>450.02080174544727</v>
      </c>
      <c r="R66" s="229">
        <v>503.98194362375</v>
      </c>
      <c r="S66" s="229">
        <v>521.9890049273987</v>
      </c>
      <c r="T66" s="229">
        <v>563.09446975422804</v>
      </c>
      <c r="U66" s="229">
        <v>614.3403687274</v>
      </c>
      <c r="V66" s="229">
        <v>637.05872417901458</v>
      </c>
      <c r="W66" s="229">
        <v>388.59175304063109</v>
      </c>
      <c r="X66" s="229">
        <v>447.33126626881</v>
      </c>
      <c r="Y66" s="229">
        <v>447.60288786973598</v>
      </c>
      <c r="DA66" s="73" t="s">
        <v>1909</v>
      </c>
    </row>
    <row r="67" spans="1:105" ht="12" customHeight="1" x14ac:dyDescent="0.25">
      <c r="A67" s="64" t="s">
        <v>39</v>
      </c>
      <c r="B67" s="229">
        <v>30.31400403375909</v>
      </c>
      <c r="C67" s="229">
        <v>35.288448635103272</v>
      </c>
      <c r="D67" s="229">
        <v>36.436486716782113</v>
      </c>
      <c r="E67" s="229">
        <v>42.971039904570823</v>
      </c>
      <c r="F67" s="229">
        <v>38.46550346957514</v>
      </c>
      <c r="G67" s="229">
        <v>38.795992049785418</v>
      </c>
      <c r="H67" s="229">
        <v>45.880385311889619</v>
      </c>
      <c r="I67" s="229">
        <v>56.354248790870223</v>
      </c>
      <c r="J67" s="229">
        <v>49.802416011269287</v>
      </c>
      <c r="K67" s="229">
        <v>52.918637122510312</v>
      </c>
      <c r="L67" s="229">
        <v>52.819285588791708</v>
      </c>
      <c r="M67" s="229">
        <v>30.88545347229833</v>
      </c>
      <c r="N67" s="229">
        <v>27.154509943327579</v>
      </c>
      <c r="O67" s="229">
        <v>56.16718191641467</v>
      </c>
      <c r="P67" s="229">
        <v>44.229698706375643</v>
      </c>
      <c r="Q67" s="229">
        <v>52.555988257215127</v>
      </c>
      <c r="R67" s="229">
        <v>48.693833994794083</v>
      </c>
      <c r="S67" s="229">
        <v>50.550133968548437</v>
      </c>
      <c r="T67" s="229">
        <v>51.070604951344791</v>
      </c>
      <c r="U67" s="229">
        <v>38.849782338920718</v>
      </c>
      <c r="V67" s="229">
        <v>47.70285243861094</v>
      </c>
      <c r="W67" s="229">
        <v>59.953104837671923</v>
      </c>
      <c r="X67" s="229">
        <v>50.310850921413873</v>
      </c>
      <c r="Y67" s="229">
        <v>40.016451915433571</v>
      </c>
      <c r="DA67" s="73" t="s">
        <v>1910</v>
      </c>
    </row>
    <row r="68" spans="1:105" ht="12" customHeight="1" x14ac:dyDescent="0.25">
      <c r="A68" s="60" t="s">
        <v>1911</v>
      </c>
      <c r="B68" s="262">
        <v>24.46613337543981</v>
      </c>
      <c r="C68" s="262">
        <v>26.90031073437379</v>
      </c>
      <c r="D68" s="262">
        <v>29.43690394054595</v>
      </c>
      <c r="E68" s="262">
        <v>33.549743652690744</v>
      </c>
      <c r="F68" s="262">
        <v>33.467023004013662</v>
      </c>
      <c r="G68" s="262">
        <v>38.185905224332423</v>
      </c>
      <c r="H68" s="262">
        <v>39.883886197853073</v>
      </c>
      <c r="I68" s="262">
        <v>44.316597012030208</v>
      </c>
      <c r="J68" s="262">
        <v>43.730915536221772</v>
      </c>
      <c r="K68" s="262">
        <v>50.596036215173953</v>
      </c>
      <c r="L68" s="262">
        <v>56.228966331512318</v>
      </c>
      <c r="M68" s="262">
        <v>53.551968883449497</v>
      </c>
      <c r="N68" s="262">
        <v>61.809586888464089</v>
      </c>
      <c r="O68" s="262">
        <v>65.314436959122133</v>
      </c>
      <c r="P68" s="262">
        <v>65.144211853050308</v>
      </c>
      <c r="Q68" s="262">
        <v>66.916515377818129</v>
      </c>
      <c r="R68" s="262">
        <v>64.827926152207056</v>
      </c>
      <c r="S68" s="262">
        <v>62.221375981060923</v>
      </c>
      <c r="T68" s="262">
        <v>62.485943822461238</v>
      </c>
      <c r="U68" s="262">
        <v>69.26102375709128</v>
      </c>
      <c r="V68" s="262">
        <v>67.184462083051585</v>
      </c>
      <c r="W68" s="262">
        <v>75.307586584291087</v>
      </c>
      <c r="X68" s="262">
        <v>85.235475824516712</v>
      </c>
      <c r="Y68" s="262">
        <v>70.608765951582782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70.606969973040506</v>
      </c>
      <c r="C69" s="261">
        <f t="shared" si="3"/>
        <v>72.09334481260143</v>
      </c>
      <c r="D69" s="261">
        <f t="shared" si="3"/>
        <v>74.808877543180841</v>
      </c>
      <c r="E69" s="261">
        <f t="shared" si="3"/>
        <v>80.752880278888767</v>
      </c>
      <c r="F69" s="261">
        <f t="shared" si="3"/>
        <v>84.091058558802615</v>
      </c>
      <c r="G69" s="261">
        <f t="shared" si="3"/>
        <v>82.900063975348175</v>
      </c>
      <c r="H69" s="261">
        <f t="shared" si="3"/>
        <v>83.724563763159864</v>
      </c>
      <c r="I69" s="261">
        <f t="shared" si="3"/>
        <v>83.360448837981323</v>
      </c>
      <c r="J69" s="261">
        <f t="shared" si="3"/>
        <v>82.450250879674542</v>
      </c>
      <c r="K69" s="261">
        <f t="shared" si="3"/>
        <v>85.501161737932591</v>
      </c>
      <c r="L69" s="261">
        <f t="shared" si="3"/>
        <v>91.659116060816004</v>
      </c>
      <c r="M69" s="261">
        <f t="shared" si="3"/>
        <v>89.577343287427482</v>
      </c>
      <c r="N69" s="261">
        <f t="shared" si="3"/>
        <v>93.426163113970276</v>
      </c>
      <c r="O69" s="261">
        <f t="shared" si="3"/>
        <v>116.02835079216159</v>
      </c>
      <c r="P69" s="261">
        <f t="shared" si="3"/>
        <v>115.12948394975609</v>
      </c>
      <c r="Q69" s="261">
        <f t="shared" si="3"/>
        <v>117.8320453348683</v>
      </c>
      <c r="R69" s="261">
        <f t="shared" si="3"/>
        <v>123.38956198854703</v>
      </c>
      <c r="S69" s="261">
        <f t="shared" si="3"/>
        <v>122.37295746690008</v>
      </c>
      <c r="T69" s="261">
        <f t="shared" si="3"/>
        <v>123.77877800651761</v>
      </c>
      <c r="U69" s="261">
        <f t="shared" si="3"/>
        <v>135.15563943084703</v>
      </c>
      <c r="V69" s="261">
        <f t="shared" si="3"/>
        <v>134.89907617142325</v>
      </c>
      <c r="W69" s="261">
        <f t="shared" si="3"/>
        <v>106.8912822943548</v>
      </c>
      <c r="X69" s="261">
        <f t="shared" si="3"/>
        <v>112.09041361859651</v>
      </c>
      <c r="Y69" s="261">
        <f t="shared" si="3"/>
        <v>105.23397038315618</v>
      </c>
      <c r="DA69" s="70"/>
    </row>
    <row r="70" spans="1:105" ht="12" customHeight="1" x14ac:dyDescent="0.25">
      <c r="A70" s="60" t="s">
        <v>1914</v>
      </c>
      <c r="B70" s="262">
        <v>58.060100634891789</v>
      </c>
      <c r="C70" s="262">
        <v>59.228836964606863</v>
      </c>
      <c r="D70" s="262">
        <v>61.418461852177927</v>
      </c>
      <c r="E70" s="262">
        <v>66.246022029636109</v>
      </c>
      <c r="F70" s="262">
        <v>69.020671764519349</v>
      </c>
      <c r="G70" s="262">
        <v>67.904787393616161</v>
      </c>
      <c r="H70" s="262">
        <v>68.540289244289639</v>
      </c>
      <c r="I70" s="262">
        <v>68.111941237630731</v>
      </c>
      <c r="J70" s="262">
        <v>67.368581482239222</v>
      </c>
      <c r="K70" s="262">
        <v>69.719073382871315</v>
      </c>
      <c r="L70" s="262">
        <v>74.686692777651629</v>
      </c>
      <c r="M70" s="262">
        <v>73.029633195022654</v>
      </c>
      <c r="N70" s="262">
        <v>76.003295268150495</v>
      </c>
      <c r="O70" s="262">
        <v>94.702824484774808</v>
      </c>
      <c r="P70" s="262">
        <v>93.957764342120498</v>
      </c>
      <c r="Q70" s="262">
        <v>96.156161055914509</v>
      </c>
      <c r="R70" s="262">
        <v>100.83030521078319</v>
      </c>
      <c r="S70" s="262">
        <v>100.0552152679418</v>
      </c>
      <c r="T70" s="262">
        <v>101.2177725099436</v>
      </c>
      <c r="U70" s="262">
        <v>110.4902982827564</v>
      </c>
      <c r="V70" s="262">
        <v>110.3350744471894</v>
      </c>
      <c r="W70" s="262">
        <v>86.827464557156986</v>
      </c>
      <c r="X70" s="262">
        <v>90.880537379598138</v>
      </c>
      <c r="Y70" s="262">
        <v>85.575392144475103</v>
      </c>
      <c r="DA70" s="72" t="s">
        <v>1915</v>
      </c>
    </row>
    <row r="71" spans="1:105" ht="12" customHeight="1" x14ac:dyDescent="0.25">
      <c r="A71" s="64" t="s">
        <v>28</v>
      </c>
      <c r="B71" s="229">
        <v>24.68036740840946</v>
      </c>
      <c r="C71" s="229">
        <v>25.340148020978631</v>
      </c>
      <c r="D71" s="229">
        <v>23.99750306379903</v>
      </c>
      <c r="E71" s="229">
        <v>23.986594183546991</v>
      </c>
      <c r="F71" s="229">
        <v>23.94407159449629</v>
      </c>
      <c r="G71" s="229">
        <v>23.64427857405618</v>
      </c>
      <c r="H71" s="229">
        <v>20.54714447265037</v>
      </c>
      <c r="I71" s="229">
        <v>17.076260957104349</v>
      </c>
      <c r="J71" s="229">
        <v>14.26542181879503</v>
      </c>
      <c r="K71" s="229">
        <v>15.78654480304367</v>
      </c>
      <c r="L71" s="229">
        <v>19.00019019045963</v>
      </c>
      <c r="M71" s="229">
        <v>21.219446685759731</v>
      </c>
      <c r="N71" s="229">
        <v>20.38492346783293</v>
      </c>
      <c r="O71" s="229">
        <v>21.799335363360111</v>
      </c>
      <c r="P71" s="229">
        <v>21.5716190772998</v>
      </c>
      <c r="Q71" s="229">
        <v>21.098857779161811</v>
      </c>
      <c r="R71" s="229">
        <v>18.49780358074074</v>
      </c>
      <c r="S71" s="229">
        <v>15.64574087277923</v>
      </c>
      <c r="T71" s="229">
        <v>12.64347693978891</v>
      </c>
      <c r="U71" s="229">
        <v>14.22561403067159</v>
      </c>
      <c r="V71" s="229">
        <v>12.050883889653219</v>
      </c>
      <c r="W71" s="229">
        <v>13.292393955648411</v>
      </c>
      <c r="X71" s="229">
        <v>11.54264343762329</v>
      </c>
      <c r="Y71" s="229">
        <v>8.4408578554281704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0.2227487119564579</v>
      </c>
      <c r="C73" s="229">
        <v>0.15375846816476449</v>
      </c>
      <c r="D73" s="229">
        <v>7.91304504229422E-2</v>
      </c>
      <c r="E73" s="229">
        <v>8.0437752718278077E-2</v>
      </c>
      <c r="F73" s="229">
        <v>0.1638497341384231</v>
      </c>
      <c r="G73" s="229">
        <v>8.3109818956515494E-2</v>
      </c>
      <c r="H73" s="229">
        <v>0.1672847711055748</v>
      </c>
      <c r="I73" s="229">
        <v>0.34080452094477748</v>
      </c>
      <c r="J73" s="229">
        <v>8.5643073297300823E-2</v>
      </c>
      <c r="K73" s="229">
        <v>0.1705715465246864</v>
      </c>
      <c r="L73" s="229">
        <v>0.17284662420477309</v>
      </c>
      <c r="M73" s="229">
        <v>0.17275109752591289</v>
      </c>
      <c r="N73" s="229">
        <v>0.17621750756645521</v>
      </c>
      <c r="O73" s="229">
        <v>0.17499908575965481</v>
      </c>
      <c r="P73" s="229">
        <v>0.17576461127255341</v>
      </c>
      <c r="Q73" s="229">
        <v>0.17772858784003681</v>
      </c>
      <c r="R73" s="229">
        <v>0.1767521712407617</v>
      </c>
      <c r="S73" s="229">
        <v>0.19209458357148559</v>
      </c>
      <c r="T73" s="229">
        <v>0.200282708495335</v>
      </c>
      <c r="U73" s="229">
        <v>0.22313745533968499</v>
      </c>
      <c r="V73" s="229">
        <v>0.248475875929354</v>
      </c>
      <c r="W73" s="229">
        <v>0.29212188717107801</v>
      </c>
      <c r="X73" s="229">
        <v>0.3567693653891984</v>
      </c>
      <c r="Y73" s="229">
        <v>0.34073374730661482</v>
      </c>
      <c r="DA73" s="73" t="s">
        <v>1918</v>
      </c>
    </row>
    <row r="74" spans="1:105" ht="12" customHeight="1" x14ac:dyDescent="0.25">
      <c r="A74" s="64" t="s">
        <v>159</v>
      </c>
      <c r="B74" s="229">
        <v>0.76658780344618782</v>
      </c>
      <c r="C74" s="229">
        <v>0.63710809747577146</v>
      </c>
      <c r="D74" s="229">
        <v>0.60212091857251515</v>
      </c>
      <c r="E74" s="229">
        <v>0.68935994570142767</v>
      </c>
      <c r="F74" s="229">
        <v>0.70311991120527562</v>
      </c>
      <c r="G74" s="229">
        <v>0.52812353624961206</v>
      </c>
      <c r="H74" s="229">
        <v>0.60709908529045653</v>
      </c>
      <c r="I74" s="229">
        <v>0.70522653924811285</v>
      </c>
      <c r="J74" s="229">
        <v>0.49859470334538197</v>
      </c>
      <c r="K74" s="229">
        <v>0.51981554755395565</v>
      </c>
      <c r="L74" s="229">
        <v>0.45258758481083827</v>
      </c>
      <c r="M74" s="229">
        <v>0.37508048503514729</v>
      </c>
      <c r="N74" s="229">
        <v>0.31011805916698593</v>
      </c>
      <c r="O74" s="229">
        <v>0.45382796244419449</v>
      </c>
      <c r="P74" s="229">
        <v>0.30507087071659061</v>
      </c>
      <c r="Q74" s="229">
        <v>0.45988049974793371</v>
      </c>
      <c r="R74" s="229">
        <v>0.83519695142715078</v>
      </c>
      <c r="S74" s="229">
        <v>0.94457692265462756</v>
      </c>
      <c r="T74" s="229">
        <v>0.79034185992552741</v>
      </c>
      <c r="U74" s="229">
        <v>0.99877243578118513</v>
      </c>
      <c r="V74" s="229">
        <v>0.72339568145652355</v>
      </c>
      <c r="W74" s="229">
        <v>1.3586454750268151</v>
      </c>
      <c r="X74" s="229">
        <v>1.390570982213668</v>
      </c>
      <c r="Y74" s="229">
        <v>0.99506027198933933</v>
      </c>
      <c r="DA74" s="73" t="s">
        <v>1919</v>
      </c>
    </row>
    <row r="75" spans="1:105" ht="12" customHeight="1" x14ac:dyDescent="0.25">
      <c r="A75" s="64" t="s">
        <v>32</v>
      </c>
      <c r="B75" s="229">
        <v>2.1562043671324109</v>
      </c>
      <c r="C75" s="229">
        <v>2.4295569932380641</v>
      </c>
      <c r="D75" s="229">
        <v>2.6358769194959919</v>
      </c>
      <c r="E75" s="229">
        <v>2.748125609251475</v>
      </c>
      <c r="F75" s="229">
        <v>2.938876122256846</v>
      </c>
      <c r="G75" s="229">
        <v>2.8394157486544862</v>
      </c>
      <c r="H75" s="229">
        <v>2.8576106863844428</v>
      </c>
      <c r="I75" s="229">
        <v>3.1291815665010292</v>
      </c>
      <c r="J75" s="229">
        <v>2.999111050909077</v>
      </c>
      <c r="K75" s="229">
        <v>2.9664071225394308</v>
      </c>
      <c r="L75" s="229">
        <v>3.081128374402474</v>
      </c>
      <c r="M75" s="229">
        <v>3.1545326510066189</v>
      </c>
      <c r="N75" s="229">
        <v>2.9113675254235338</v>
      </c>
      <c r="O75" s="229">
        <v>2.8912374388641791</v>
      </c>
      <c r="P75" s="229">
        <v>2.445381206981688</v>
      </c>
      <c r="Q75" s="229">
        <v>2.8590615697098669</v>
      </c>
      <c r="R75" s="229">
        <v>2.5359676151328978</v>
      </c>
      <c r="S75" s="229">
        <v>1.892411516390117</v>
      </c>
      <c r="T75" s="229">
        <v>1.673681513736907</v>
      </c>
      <c r="U75" s="229">
        <v>1.817322826706927</v>
      </c>
      <c r="V75" s="229">
        <v>1.7105185450611009</v>
      </c>
      <c r="W75" s="229">
        <v>1.96470045066453</v>
      </c>
      <c r="X75" s="229">
        <v>2.097058235836041</v>
      </c>
      <c r="Y75" s="229">
        <v>1.5713584715533631</v>
      </c>
      <c r="DA75" s="73" t="s">
        <v>1920</v>
      </c>
    </row>
    <row r="76" spans="1:105" ht="12" customHeight="1" x14ac:dyDescent="0.25">
      <c r="A76" s="64" t="s">
        <v>33</v>
      </c>
      <c r="B76" s="229">
        <v>0.13750778618455209</v>
      </c>
      <c r="C76" s="229">
        <v>0</v>
      </c>
      <c r="D76" s="229">
        <v>0</v>
      </c>
      <c r="E76" s="229">
        <v>0.15067003060731729</v>
      </c>
      <c r="F76" s="229">
        <v>0</v>
      </c>
      <c r="G76" s="229">
        <v>7.0636071869046996E-2</v>
      </c>
      <c r="H76" s="229">
        <v>7.1088706862620976E-2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2.2569809235639782E-2</v>
      </c>
      <c r="T76" s="229">
        <v>3.542481372234612E-2</v>
      </c>
      <c r="U76" s="229">
        <v>4.060768685649957E-2</v>
      </c>
      <c r="V76" s="229">
        <v>2.5884265499033052E-3</v>
      </c>
      <c r="W76" s="229">
        <v>3.3590990509687448E-3</v>
      </c>
      <c r="X76" s="229">
        <v>9.0354872429427455E-2</v>
      </c>
      <c r="Y76" s="229">
        <v>9.4396914134439042E-2</v>
      </c>
      <c r="DA76" s="73" t="s">
        <v>1921</v>
      </c>
    </row>
    <row r="77" spans="1:105" ht="12" customHeight="1" x14ac:dyDescent="0.25">
      <c r="A77" s="64" t="s">
        <v>35</v>
      </c>
      <c r="B77" s="229">
        <v>1.5414547661717981</v>
      </c>
      <c r="C77" s="229">
        <v>1.946882167734912</v>
      </c>
      <c r="D77" s="229">
        <v>2.0453983683634012</v>
      </c>
      <c r="E77" s="229">
        <v>3.0522733897952312</v>
      </c>
      <c r="F77" s="229">
        <v>3.9493602544314461</v>
      </c>
      <c r="G77" s="229">
        <v>3.5123122282915622</v>
      </c>
      <c r="H77" s="229">
        <v>4.6690155233849753</v>
      </c>
      <c r="I77" s="229">
        <v>6.7027931807493069</v>
      </c>
      <c r="J77" s="229">
        <v>7.9877959255497384</v>
      </c>
      <c r="K77" s="229">
        <v>8.5587369978462977</v>
      </c>
      <c r="L77" s="229">
        <v>9.0301781059088739</v>
      </c>
      <c r="M77" s="229">
        <v>8.0734516739884654</v>
      </c>
      <c r="N77" s="229">
        <v>10.05945091841779</v>
      </c>
      <c r="O77" s="229">
        <v>11.113549836922211</v>
      </c>
      <c r="P77" s="229">
        <v>12.50363187911328</v>
      </c>
      <c r="Q77" s="229">
        <v>12.926673785811049</v>
      </c>
      <c r="R77" s="229">
        <v>14.30574417007827</v>
      </c>
      <c r="S77" s="229">
        <v>14.561588692117059</v>
      </c>
      <c r="T77" s="229">
        <v>14.22197262529119</v>
      </c>
      <c r="U77" s="229">
        <v>16.979326222996661</v>
      </c>
      <c r="V77" s="229">
        <v>15.710361423149781</v>
      </c>
      <c r="W77" s="229">
        <v>17.58601027045998</v>
      </c>
      <c r="X77" s="229">
        <v>17.344893480580531</v>
      </c>
      <c r="Y77" s="229">
        <v>17.244061909126881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25.018595987652368</v>
      </c>
      <c r="C79" s="229">
        <v>24.604397542919351</v>
      </c>
      <c r="D79" s="229">
        <v>27.807508681232811</v>
      </c>
      <c r="E79" s="229">
        <v>30.525273129148811</v>
      </c>
      <c r="F79" s="229">
        <v>32.833752076540641</v>
      </c>
      <c r="G79" s="229">
        <v>32.700712343063799</v>
      </c>
      <c r="H79" s="229">
        <v>34.268334378890764</v>
      </c>
      <c r="I79" s="229">
        <v>33.583012114148303</v>
      </c>
      <c r="J79" s="229">
        <v>35.721733042361294</v>
      </c>
      <c r="K79" s="229">
        <v>35.543156367737083</v>
      </c>
      <c r="L79" s="229">
        <v>36.787511912506012</v>
      </c>
      <c r="M79" s="229">
        <v>36.431067696605332</v>
      </c>
      <c r="N79" s="229">
        <v>38.993191629687907</v>
      </c>
      <c r="O79" s="229">
        <v>51.717036907176109</v>
      </c>
      <c r="P79" s="229">
        <v>51.796165180992773</v>
      </c>
      <c r="Q79" s="229">
        <v>52.50242687030206</v>
      </c>
      <c r="R79" s="229">
        <v>58.797893422770699</v>
      </c>
      <c r="S79" s="229">
        <v>60.898717241529702</v>
      </c>
      <c r="T79" s="229">
        <v>65.69435480465981</v>
      </c>
      <c r="U79" s="229">
        <v>71.673043018196481</v>
      </c>
      <c r="V79" s="229">
        <v>74.323517820884874</v>
      </c>
      <c r="W79" s="229">
        <v>45.335704521406839</v>
      </c>
      <c r="X79" s="229">
        <v>52.188647731361037</v>
      </c>
      <c r="Y79" s="229">
        <v>52.220336918135743</v>
      </c>
      <c r="DA79" s="73" t="s">
        <v>1924</v>
      </c>
    </row>
    <row r="80" spans="1:105" ht="12" customHeight="1" x14ac:dyDescent="0.25">
      <c r="A80" s="64" t="s">
        <v>39</v>
      </c>
      <c r="B80" s="229">
        <v>3.5366338039385519</v>
      </c>
      <c r="C80" s="229">
        <v>4.1169856740953694</v>
      </c>
      <c r="D80" s="229">
        <v>4.2509234502912356</v>
      </c>
      <c r="E80" s="229">
        <v>5.0132879888665816</v>
      </c>
      <c r="F80" s="229">
        <v>4.4876420714504217</v>
      </c>
      <c r="G80" s="229">
        <v>4.5261990724749532</v>
      </c>
      <c r="H80" s="229">
        <v>5.3527116197204414</v>
      </c>
      <c r="I80" s="229">
        <v>6.5746623589348427</v>
      </c>
      <c r="J80" s="229">
        <v>5.810281867981403</v>
      </c>
      <c r="K80" s="229">
        <v>6.1738409976261899</v>
      </c>
      <c r="L80" s="229">
        <v>6.1622499853590194</v>
      </c>
      <c r="M80" s="229">
        <v>3.6033029051014629</v>
      </c>
      <c r="N80" s="229">
        <v>3.168026160054878</v>
      </c>
      <c r="O80" s="229">
        <v>6.5528378902483588</v>
      </c>
      <c r="P80" s="229">
        <v>5.160131515743811</v>
      </c>
      <c r="Q80" s="229">
        <v>6.1315319633417511</v>
      </c>
      <c r="R80" s="229">
        <v>5.6809472993926269</v>
      </c>
      <c r="S80" s="229">
        <v>5.8975156296639701</v>
      </c>
      <c r="T80" s="229">
        <v>5.9582372443235441</v>
      </c>
      <c r="U80" s="229">
        <v>4.5324746062074057</v>
      </c>
      <c r="V80" s="229">
        <v>5.5653327845045961</v>
      </c>
      <c r="W80" s="229">
        <v>6.9945288977283706</v>
      </c>
      <c r="X80" s="229">
        <v>5.869599274164937</v>
      </c>
      <c r="Y80" s="229">
        <v>4.6685860568005708</v>
      </c>
      <c r="DA80" s="73" t="s">
        <v>1925</v>
      </c>
    </row>
    <row r="81" spans="1:105" ht="12" customHeight="1" x14ac:dyDescent="0.25">
      <c r="A81" s="61" t="s">
        <v>1926</v>
      </c>
      <c r="B81" s="263">
        <v>12.546869338148721</v>
      </c>
      <c r="C81" s="263">
        <v>12.86450784799456</v>
      </c>
      <c r="D81" s="263">
        <v>13.390415691002911</v>
      </c>
      <c r="E81" s="263">
        <v>14.506858249252661</v>
      </c>
      <c r="F81" s="263">
        <v>15.070386794283261</v>
      </c>
      <c r="G81" s="263">
        <v>14.995276581732011</v>
      </c>
      <c r="H81" s="263">
        <v>15.184274518870231</v>
      </c>
      <c r="I81" s="263">
        <v>15.248507600350599</v>
      </c>
      <c r="J81" s="263">
        <v>15.08166939743532</v>
      </c>
      <c r="K81" s="263">
        <v>15.78208835506128</v>
      </c>
      <c r="L81" s="263">
        <v>16.972423283164371</v>
      </c>
      <c r="M81" s="263">
        <v>16.54771009240482</v>
      </c>
      <c r="N81" s="263">
        <v>17.422867845819781</v>
      </c>
      <c r="O81" s="263">
        <v>21.325526307386781</v>
      </c>
      <c r="P81" s="263">
        <v>21.171719607635598</v>
      </c>
      <c r="Q81" s="263">
        <v>21.675884278953792</v>
      </c>
      <c r="R81" s="263">
        <v>22.559256777763839</v>
      </c>
      <c r="S81" s="263">
        <v>22.317742198958271</v>
      </c>
      <c r="T81" s="263">
        <v>22.561005496574008</v>
      </c>
      <c r="U81" s="263">
        <v>24.665341148090619</v>
      </c>
      <c r="V81" s="263">
        <v>24.564001724233862</v>
      </c>
      <c r="W81" s="263">
        <v>20.063817737197809</v>
      </c>
      <c r="X81" s="263">
        <v>21.20987623899838</v>
      </c>
      <c r="Y81" s="263">
        <v>19.65857823868107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34.397093119804353</v>
      </c>
      <c r="C83" s="223">
        <v>34.071458658277209</v>
      </c>
      <c r="D83" s="223">
        <v>34.4378488601212</v>
      </c>
      <c r="E83" s="223">
        <v>36.73301528649899</v>
      </c>
      <c r="F83" s="223">
        <v>37.302297966218497</v>
      </c>
      <c r="G83" s="223">
        <v>36.784880474021037</v>
      </c>
      <c r="H83" s="223">
        <v>37.042383850373142</v>
      </c>
      <c r="I83" s="223">
        <v>36.627786771376002</v>
      </c>
      <c r="J83" s="223">
        <v>36.004338942604797</v>
      </c>
      <c r="K83" s="223">
        <v>36.857284423505732</v>
      </c>
      <c r="L83" s="223">
        <v>39.090652571626777</v>
      </c>
      <c r="M83" s="223">
        <v>38.085031318771371</v>
      </c>
      <c r="N83" s="223">
        <v>39.361159170847259</v>
      </c>
      <c r="O83" s="223">
        <v>48.183442338739347</v>
      </c>
      <c r="P83" s="223">
        <v>47.60018581018484</v>
      </c>
      <c r="Q83" s="223">
        <v>48.10076505191747</v>
      </c>
      <c r="R83" s="223">
        <v>50.212572847998473</v>
      </c>
      <c r="S83" s="223">
        <v>51.640871309830892</v>
      </c>
      <c r="T83" s="223">
        <v>51.437852297697518</v>
      </c>
      <c r="U83" s="223">
        <v>56.28642399923568</v>
      </c>
      <c r="V83" s="223">
        <v>52.40756663800515</v>
      </c>
      <c r="W83" s="223">
        <v>47.687971720645827</v>
      </c>
      <c r="X83" s="223">
        <v>12.95022451514283</v>
      </c>
      <c r="Y83" s="223">
        <v>12.03372007075202</v>
      </c>
      <c r="DA83" s="89" t="s">
        <v>1928</v>
      </c>
    </row>
    <row r="84" spans="1:105" ht="12" customHeight="1" x14ac:dyDescent="0.25">
      <c r="A84" s="55" t="s">
        <v>91</v>
      </c>
      <c r="B84" s="259">
        <v>1.273647240211466</v>
      </c>
      <c r="C84" s="259">
        <v>1.261589726170798</v>
      </c>
      <c r="D84" s="259">
        <v>1.2751563339006859</v>
      </c>
      <c r="E84" s="259">
        <v>1.3601412009244209</v>
      </c>
      <c r="F84" s="259">
        <v>1.3812204622265869</v>
      </c>
      <c r="G84" s="259">
        <v>1.362061652537182</v>
      </c>
      <c r="H84" s="259">
        <v>1.3715964252427051</v>
      </c>
      <c r="I84" s="259">
        <v>1.3562448249310131</v>
      </c>
      <c r="J84" s="259">
        <v>1.333159949596751</v>
      </c>
      <c r="K84" s="259">
        <v>1.3647426084573699</v>
      </c>
      <c r="L84" s="259">
        <v>1.4474392237878391</v>
      </c>
      <c r="M84" s="259">
        <v>1.4102033233894511</v>
      </c>
      <c r="N84" s="259">
        <v>1.457455476682934</v>
      </c>
      <c r="O84" s="259">
        <v>1.78412484289951</v>
      </c>
      <c r="P84" s="259">
        <v>1.7625281613035999</v>
      </c>
      <c r="Q84" s="259">
        <v>1.7810634883303631</v>
      </c>
      <c r="R84" s="259">
        <v>1.8592589963623269</v>
      </c>
      <c r="S84" s="259">
        <v>1.912145686169449</v>
      </c>
      <c r="T84" s="259">
        <v>1.9046283473174921</v>
      </c>
      <c r="U84" s="259">
        <v>2.084160086964653</v>
      </c>
      <c r="V84" s="259">
        <v>1.9405346952466249</v>
      </c>
      <c r="W84" s="259">
        <v>1.765778676752837</v>
      </c>
      <c r="X84" s="259">
        <v>0.47951777949279928</v>
      </c>
      <c r="Y84" s="259">
        <v>0.44558167471281129</v>
      </c>
      <c r="DA84" s="67" t="s">
        <v>1929</v>
      </c>
    </row>
    <row r="85" spans="1:105" ht="12" customHeight="1" x14ac:dyDescent="0.25">
      <c r="A85" s="173" t="s">
        <v>92</v>
      </c>
      <c r="B85" s="224">
        <v>0.56159827163415765</v>
      </c>
      <c r="C85" s="224">
        <v>0.55628166682267222</v>
      </c>
      <c r="D85" s="224">
        <v>0.56226368697118556</v>
      </c>
      <c r="E85" s="224">
        <v>0.59973666451845697</v>
      </c>
      <c r="F85" s="224">
        <v>0.60903129205806983</v>
      </c>
      <c r="G85" s="224">
        <v>0.60058346280956376</v>
      </c>
      <c r="H85" s="224">
        <v>0.60478769746951311</v>
      </c>
      <c r="I85" s="224">
        <v>0.59801860793697259</v>
      </c>
      <c r="J85" s="224">
        <v>0.58783963083931168</v>
      </c>
      <c r="K85" s="224">
        <v>0.60176559563533327</v>
      </c>
      <c r="L85" s="224">
        <v>0.6382295982047379</v>
      </c>
      <c r="M85" s="224">
        <v>0.62181090969644726</v>
      </c>
      <c r="N85" s="224">
        <v>0.64264613532470383</v>
      </c>
      <c r="O85" s="224">
        <v>0.78668676578419849</v>
      </c>
      <c r="P85" s="224">
        <v>0.7771639884606415</v>
      </c>
      <c r="Q85" s="224">
        <v>0.78533690109591403</v>
      </c>
      <c r="R85" s="224">
        <v>0.8198161986390976</v>
      </c>
      <c r="S85" s="224">
        <v>0.84313590024124652</v>
      </c>
      <c r="T85" s="224">
        <v>0.8398212269366927</v>
      </c>
      <c r="U85" s="224">
        <v>0.91898342468351846</v>
      </c>
      <c r="V85" s="224">
        <v>0.85565366648592589</v>
      </c>
      <c r="W85" s="224">
        <v>0.77859726119156547</v>
      </c>
      <c r="X85" s="224">
        <v>0.21143716068217869</v>
      </c>
      <c r="Y85" s="224">
        <v>0.19647347435779849</v>
      </c>
      <c r="DA85" s="177" t="s">
        <v>1930</v>
      </c>
    </row>
    <row r="86" spans="1:105" ht="12" customHeight="1" x14ac:dyDescent="0.25">
      <c r="A86" s="173" t="s">
        <v>93</v>
      </c>
      <c r="B86" s="224">
        <v>4.3561155875012361</v>
      </c>
      <c r="C86" s="224">
        <v>4.3148765982420549</v>
      </c>
      <c r="D86" s="224">
        <v>4.3612769746852731</v>
      </c>
      <c r="E86" s="224">
        <v>4.6519413692332856</v>
      </c>
      <c r="F86" s="224">
        <v>4.7240364484925408</v>
      </c>
      <c r="G86" s="224">
        <v>4.6585096786844984</v>
      </c>
      <c r="H86" s="224">
        <v>4.6911204131912623</v>
      </c>
      <c r="I86" s="224">
        <v>4.6386150229234291</v>
      </c>
      <c r="J86" s="224">
        <v>4.559660362555773</v>
      </c>
      <c r="K86" s="224">
        <v>4.6676790573826326</v>
      </c>
      <c r="L86" s="224">
        <v>4.9505171963125596</v>
      </c>
      <c r="M86" s="224">
        <v>4.8231633411641548</v>
      </c>
      <c r="N86" s="224">
        <v>4.9847746845613754</v>
      </c>
      <c r="O86" s="224">
        <v>6.1020459926662092</v>
      </c>
      <c r="P86" s="224">
        <v>6.0281812376790862</v>
      </c>
      <c r="Q86" s="224">
        <v>6.0915755783030319</v>
      </c>
      <c r="R86" s="224">
        <v>6.3590190749450546</v>
      </c>
      <c r="S86" s="224">
        <v>6.5399016039268627</v>
      </c>
      <c r="T86" s="224">
        <v>6.5141908765639993</v>
      </c>
      <c r="U86" s="224">
        <v>7.1282235418397981</v>
      </c>
      <c r="V86" s="224">
        <v>6.636997409618135</v>
      </c>
      <c r="W86" s="224">
        <v>6.0392986181976394</v>
      </c>
      <c r="X86" s="224">
        <v>1.640041926668605</v>
      </c>
      <c r="Y86" s="224">
        <v>1.5239739995817949</v>
      </c>
      <c r="DA86" s="177" t="s">
        <v>1931</v>
      </c>
    </row>
    <row r="87" spans="1:105" ht="12" customHeight="1" x14ac:dyDescent="0.25">
      <c r="A87" s="173" t="s">
        <v>94</v>
      </c>
      <c r="B87" s="224">
        <v>1.923468856796855</v>
      </c>
      <c r="C87" s="224">
        <v>1.905259534768438</v>
      </c>
      <c r="D87" s="224">
        <v>1.9257478981369991</v>
      </c>
      <c r="E87" s="224">
        <v>2.0540924976919261</v>
      </c>
      <c r="F87" s="224">
        <v>2.0859265105637061</v>
      </c>
      <c r="G87" s="224">
        <v>2.056992773962707</v>
      </c>
      <c r="H87" s="224">
        <v>2.0713922385685142</v>
      </c>
      <c r="I87" s="224">
        <v>2.048208169880366</v>
      </c>
      <c r="J87" s="224">
        <v>2.0133452679978028</v>
      </c>
      <c r="K87" s="224">
        <v>2.0610415678956882</v>
      </c>
      <c r="L87" s="224">
        <v>2.1859304375361202</v>
      </c>
      <c r="M87" s="224">
        <v>2.129696582109089</v>
      </c>
      <c r="N87" s="224">
        <v>2.201057036092811</v>
      </c>
      <c r="O87" s="224">
        <v>2.6943948556627162</v>
      </c>
      <c r="P87" s="224">
        <v>2.6617794319029979</v>
      </c>
      <c r="Q87" s="224">
        <v>2.6897715816607328</v>
      </c>
      <c r="R87" s="224">
        <v>2.807862855046539</v>
      </c>
      <c r="S87" s="224">
        <v>2.887732616132181</v>
      </c>
      <c r="T87" s="224">
        <v>2.876379890894595</v>
      </c>
      <c r="U87" s="224">
        <v>3.1475096818723092</v>
      </c>
      <c r="V87" s="224">
        <v>2.930605849089686</v>
      </c>
      <c r="W87" s="224">
        <v>2.6666883776752259</v>
      </c>
      <c r="X87" s="224">
        <v>0.72417030871251575</v>
      </c>
      <c r="Y87" s="224">
        <v>0.67291982223208047</v>
      </c>
      <c r="DA87" s="177" t="s">
        <v>1932</v>
      </c>
    </row>
    <row r="88" spans="1:105" ht="12" customHeight="1" x14ac:dyDescent="0.25">
      <c r="A88" s="56" t="s">
        <v>95</v>
      </c>
      <c r="B88" s="260">
        <v>8.0735158675000456</v>
      </c>
      <c r="C88" s="260">
        <v>7.8624754185366106</v>
      </c>
      <c r="D88" s="260">
        <v>7.7866210981670241</v>
      </c>
      <c r="E88" s="260">
        <v>8.3822397484405222</v>
      </c>
      <c r="F88" s="260">
        <v>8.8603096072790457</v>
      </c>
      <c r="G88" s="260">
        <v>8.1276467890523367</v>
      </c>
      <c r="H88" s="260">
        <v>8.2810920296637374</v>
      </c>
      <c r="I88" s="260">
        <v>8.0917352356941095</v>
      </c>
      <c r="J88" s="260">
        <v>8.0643355745129242</v>
      </c>
      <c r="K88" s="260">
        <v>7.9247741728354271</v>
      </c>
      <c r="L88" s="260">
        <v>8.2849306033222323</v>
      </c>
      <c r="M88" s="260">
        <v>8.0999426860557051</v>
      </c>
      <c r="N88" s="260">
        <v>8.1643183760244913</v>
      </c>
      <c r="O88" s="260">
        <v>10.530460615417431</v>
      </c>
      <c r="P88" s="260">
        <v>10.4710676899786</v>
      </c>
      <c r="Q88" s="260">
        <v>10.588722252490591</v>
      </c>
      <c r="R88" s="260">
        <v>11.515373419480881</v>
      </c>
      <c r="S88" s="260">
        <v>12.018591406373449</v>
      </c>
      <c r="T88" s="260">
        <v>11.967704142722329</v>
      </c>
      <c r="U88" s="260">
        <v>13.12900853556882</v>
      </c>
      <c r="V88" s="260">
        <v>12.294640658598871</v>
      </c>
      <c r="W88" s="260">
        <v>9.8640604002910663</v>
      </c>
      <c r="X88" s="260">
        <v>2.6103089834416608</v>
      </c>
      <c r="Y88" s="260">
        <v>2.5478833228651481</v>
      </c>
      <c r="DA88" s="68" t="s">
        <v>1933</v>
      </c>
    </row>
    <row r="89" spans="1:105" ht="12" customHeight="1" x14ac:dyDescent="0.25">
      <c r="A89" s="37" t="s">
        <v>159</v>
      </c>
      <c r="B89" s="226">
        <v>1.3576521486607871</v>
      </c>
      <c r="C89" s="226">
        <v>0.94087304509166925</v>
      </c>
      <c r="D89" s="226">
        <v>0.79866683107821912</v>
      </c>
      <c r="E89" s="226">
        <v>0.75041899024092817</v>
      </c>
      <c r="F89" s="226">
        <v>0.75278649448736268</v>
      </c>
      <c r="G89" s="226">
        <v>0.46251126380194468</v>
      </c>
      <c r="H89" s="226">
        <v>0.456529915338791</v>
      </c>
      <c r="I89" s="226">
        <v>0.38210443092643331</v>
      </c>
      <c r="J89" s="226">
        <v>0.25397073826150579</v>
      </c>
      <c r="K89" s="226">
        <v>0.21510825001459161</v>
      </c>
      <c r="L89" s="226">
        <v>0.17622785488442161</v>
      </c>
      <c r="M89" s="226">
        <v>0.15809831498863319</v>
      </c>
      <c r="N89" s="226">
        <v>0.101697305838524</v>
      </c>
      <c r="O89" s="226">
        <v>0.20535540886387571</v>
      </c>
      <c r="P89" s="226">
        <v>0.1303026313419571</v>
      </c>
      <c r="Q89" s="226">
        <v>0.19194082183623351</v>
      </c>
      <c r="R89" s="226">
        <v>0.37956817284897959</v>
      </c>
      <c r="S89" s="226">
        <v>0.45014036582262779</v>
      </c>
      <c r="T89" s="226">
        <v>0.38434154348831417</v>
      </c>
      <c r="U89" s="226">
        <v>0.45622083961376159</v>
      </c>
      <c r="V89" s="226">
        <v>0.33694262478467368</v>
      </c>
      <c r="W89" s="226">
        <v>0.34243102826707078</v>
      </c>
      <c r="X89" s="226">
        <v>8.4790548200590399E-2</v>
      </c>
      <c r="Y89" s="226">
        <v>7.3992867929483536E-2</v>
      </c>
      <c r="DA89" s="69" t="s">
        <v>1934</v>
      </c>
    </row>
    <row r="90" spans="1:105" ht="12" customHeight="1" x14ac:dyDescent="0.25">
      <c r="A90" s="37" t="s">
        <v>35</v>
      </c>
      <c r="B90" s="226">
        <v>2.7299669600123759</v>
      </c>
      <c r="C90" s="226">
        <v>2.8751305482521778</v>
      </c>
      <c r="D90" s="226">
        <v>2.7130627466426742</v>
      </c>
      <c r="E90" s="226">
        <v>3.322624021589784</v>
      </c>
      <c r="F90" s="226">
        <v>4.2283329116720108</v>
      </c>
      <c r="G90" s="226">
        <v>3.0759544994153778</v>
      </c>
      <c r="H90" s="226">
        <v>3.511033558198561</v>
      </c>
      <c r="I90" s="226">
        <v>3.631693975496749</v>
      </c>
      <c r="J90" s="226">
        <v>4.0687685101396589</v>
      </c>
      <c r="K90" s="226">
        <v>3.5417465803112771</v>
      </c>
      <c r="L90" s="226">
        <v>3.5161568064084499</v>
      </c>
      <c r="M90" s="226">
        <v>3.4030005738105271</v>
      </c>
      <c r="N90" s="226">
        <v>3.2988051691214189</v>
      </c>
      <c r="O90" s="226">
        <v>5.0288385898452788</v>
      </c>
      <c r="P90" s="226">
        <v>5.3405824402461866</v>
      </c>
      <c r="Q90" s="226">
        <v>5.3952198264928004</v>
      </c>
      <c r="R90" s="226">
        <v>6.5014667098616439</v>
      </c>
      <c r="S90" s="226">
        <v>6.9393595202461604</v>
      </c>
      <c r="T90" s="226">
        <v>6.916114642805371</v>
      </c>
      <c r="U90" s="226">
        <v>7.755843261205686</v>
      </c>
      <c r="V90" s="226">
        <v>7.3175587716721928</v>
      </c>
      <c r="W90" s="226">
        <v>4.4323524353621604</v>
      </c>
      <c r="X90" s="226">
        <v>1.0576108990553439</v>
      </c>
      <c r="Y90" s="226">
        <v>1.2822716686889619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1937</v>
      </c>
    </row>
    <row r="93" spans="1:105" ht="12" customHeight="1" x14ac:dyDescent="0.25">
      <c r="A93" s="37" t="s">
        <v>40</v>
      </c>
      <c r="B93" s="226">
        <v>3.985896758826883</v>
      </c>
      <c r="C93" s="226">
        <v>4.0464718251927643</v>
      </c>
      <c r="D93" s="226">
        <v>4.2748915204461309</v>
      </c>
      <c r="E93" s="226">
        <v>4.3091967366098114</v>
      </c>
      <c r="F93" s="226">
        <v>3.8791902011196728</v>
      </c>
      <c r="G93" s="226">
        <v>4.5891810258350132</v>
      </c>
      <c r="H93" s="226">
        <v>4.3135285561263856</v>
      </c>
      <c r="I93" s="226">
        <v>4.0779368292709268</v>
      </c>
      <c r="J93" s="226">
        <v>3.7415963261117602</v>
      </c>
      <c r="K93" s="226">
        <v>4.1679193425095589</v>
      </c>
      <c r="L93" s="226">
        <v>4.5925459420293606</v>
      </c>
      <c r="M93" s="226">
        <v>4.5388437972565452</v>
      </c>
      <c r="N93" s="226">
        <v>4.7638159010645484</v>
      </c>
      <c r="O93" s="226">
        <v>5.2962666167082784</v>
      </c>
      <c r="P93" s="226">
        <v>5.0001826183904576</v>
      </c>
      <c r="Q93" s="226">
        <v>5.001561604161556</v>
      </c>
      <c r="R93" s="226">
        <v>4.6343385367702563</v>
      </c>
      <c r="S93" s="226">
        <v>4.6290915203046614</v>
      </c>
      <c r="T93" s="226">
        <v>4.66724795642864</v>
      </c>
      <c r="U93" s="226">
        <v>4.9169444347493716</v>
      </c>
      <c r="V93" s="226">
        <v>4.6401392621420019</v>
      </c>
      <c r="W93" s="226">
        <v>5.089276936661836</v>
      </c>
      <c r="X93" s="226">
        <v>1.467907536185727</v>
      </c>
      <c r="Y93" s="226">
        <v>1.191618786246702</v>
      </c>
      <c r="DA93" s="69" t="s">
        <v>1938</v>
      </c>
    </row>
    <row r="94" spans="1:105" ht="12" customHeight="1" x14ac:dyDescent="0.25">
      <c r="A94" s="132" t="s">
        <v>1939</v>
      </c>
      <c r="B94" s="316">
        <v>18.208747296160581</v>
      </c>
      <c r="C94" s="316">
        <v>18.170975713736642</v>
      </c>
      <c r="D94" s="316">
        <v>18.526782868260032</v>
      </c>
      <c r="E94" s="316">
        <v>19.68486380569038</v>
      </c>
      <c r="F94" s="316">
        <v>19.641773645598558</v>
      </c>
      <c r="G94" s="316">
        <v>19.979086116974749</v>
      </c>
      <c r="H94" s="316">
        <v>20.02239504623741</v>
      </c>
      <c r="I94" s="316">
        <v>19.89496491001011</v>
      </c>
      <c r="J94" s="316">
        <v>19.445998157102231</v>
      </c>
      <c r="K94" s="316">
        <v>20.237281421299279</v>
      </c>
      <c r="L94" s="316">
        <v>21.583605512463279</v>
      </c>
      <c r="M94" s="316">
        <v>21.000214476356518</v>
      </c>
      <c r="N94" s="316">
        <v>21.910907462160939</v>
      </c>
      <c r="O94" s="316">
        <v>26.285729266309289</v>
      </c>
      <c r="P94" s="316">
        <v>25.899465300859909</v>
      </c>
      <c r="Q94" s="316">
        <v>26.16429525003684</v>
      </c>
      <c r="R94" s="316">
        <v>26.851242303524572</v>
      </c>
      <c r="S94" s="316">
        <v>27.439364096987699</v>
      </c>
      <c r="T94" s="316">
        <v>27.33512781326241</v>
      </c>
      <c r="U94" s="316">
        <v>29.878538728306591</v>
      </c>
      <c r="V94" s="316">
        <v>27.749134358965911</v>
      </c>
      <c r="W94" s="316">
        <v>26.5735483865375</v>
      </c>
      <c r="X94" s="316">
        <v>7.2847483561450677</v>
      </c>
      <c r="Y94" s="316">
        <v>6.6468877770023846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1</v>
      </c>
      <c r="D98" s="232">
        <f t="shared" si="4"/>
        <v>0.99999999999999989</v>
      </c>
      <c r="E98" s="232">
        <f t="shared" si="4"/>
        <v>0.99999999999999989</v>
      </c>
      <c r="F98" s="232">
        <f t="shared" si="4"/>
        <v>0.99999999999999989</v>
      </c>
      <c r="G98" s="232">
        <f t="shared" si="4"/>
        <v>1</v>
      </c>
      <c r="H98" s="232">
        <f t="shared" si="4"/>
        <v>0.99999999999999967</v>
      </c>
      <c r="I98" s="232">
        <f t="shared" si="4"/>
        <v>0.99999999999999989</v>
      </c>
      <c r="J98" s="232">
        <f t="shared" si="4"/>
        <v>1</v>
      </c>
      <c r="K98" s="232">
        <f t="shared" si="4"/>
        <v>1</v>
      </c>
      <c r="L98" s="232">
        <f t="shared" si="4"/>
        <v>1.0000000000000002</v>
      </c>
      <c r="M98" s="232">
        <f t="shared" si="4"/>
        <v>1.0000000000000002</v>
      </c>
      <c r="N98" s="232">
        <f t="shared" si="4"/>
        <v>0.99999999999999978</v>
      </c>
      <c r="O98" s="232">
        <f t="shared" si="4"/>
        <v>1.0000000000000002</v>
      </c>
      <c r="P98" s="232">
        <f t="shared" si="4"/>
        <v>0.99999999999999978</v>
      </c>
      <c r="Q98" s="232">
        <f t="shared" si="4"/>
        <v>1</v>
      </c>
      <c r="R98" s="232">
        <f t="shared" si="4"/>
        <v>1</v>
      </c>
      <c r="S98" s="232">
        <f t="shared" si="4"/>
        <v>1</v>
      </c>
      <c r="T98" s="232">
        <f t="shared" si="4"/>
        <v>1</v>
      </c>
      <c r="U98" s="232">
        <f t="shared" si="4"/>
        <v>0.99999999999999978</v>
      </c>
      <c r="V98" s="232">
        <f t="shared" si="4"/>
        <v>1</v>
      </c>
      <c r="W98" s="232">
        <f t="shared" si="4"/>
        <v>1.0000000000000002</v>
      </c>
      <c r="X98" s="232">
        <f t="shared" si="4"/>
        <v>1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4.9999999999998605E-3</v>
      </c>
      <c r="C99" s="266">
        <f t="shared" si="5"/>
        <v>4.9999999999999984E-3</v>
      </c>
      <c r="D99" s="266">
        <f t="shared" si="5"/>
        <v>5.0000000000000851E-3</v>
      </c>
      <c r="E99" s="266">
        <f t="shared" si="5"/>
        <v>5.000000000000184E-3</v>
      </c>
      <c r="F99" s="266">
        <f t="shared" si="5"/>
        <v>5.000000000000138E-3</v>
      </c>
      <c r="G99" s="266">
        <f t="shared" si="5"/>
        <v>5.0000000000003739E-3</v>
      </c>
      <c r="H99" s="266">
        <f t="shared" si="5"/>
        <v>5.0000000000004069E-3</v>
      </c>
      <c r="I99" s="266">
        <f t="shared" si="5"/>
        <v>5.0000000000006298E-3</v>
      </c>
      <c r="J99" s="266">
        <f t="shared" si="5"/>
        <v>5.0000000000006411E-3</v>
      </c>
      <c r="K99" s="266">
        <f t="shared" si="5"/>
        <v>5.0000000000008267E-3</v>
      </c>
      <c r="L99" s="266">
        <f t="shared" si="5"/>
        <v>5.0000000000007538E-3</v>
      </c>
      <c r="M99" s="266">
        <f t="shared" si="5"/>
        <v>5.0000000000006532E-3</v>
      </c>
      <c r="N99" s="266">
        <f t="shared" si="5"/>
        <v>5.0000000000007426E-3</v>
      </c>
      <c r="O99" s="266">
        <f t="shared" si="5"/>
        <v>5.0000000000005726E-3</v>
      </c>
      <c r="P99" s="266">
        <f t="shared" si="5"/>
        <v>5.0000000000005526E-3</v>
      </c>
      <c r="Q99" s="266">
        <f t="shared" si="5"/>
        <v>5.0000000000006246E-3</v>
      </c>
      <c r="R99" s="266">
        <f t="shared" si="5"/>
        <v>5.000000000000504E-3</v>
      </c>
      <c r="S99" s="266">
        <f t="shared" si="5"/>
        <v>5.0000000000003167E-3</v>
      </c>
      <c r="T99" s="266">
        <f t="shared" si="5"/>
        <v>5.000000000000367E-3</v>
      </c>
      <c r="U99" s="266">
        <f t="shared" si="5"/>
        <v>5.0000000000002959E-3</v>
      </c>
      <c r="V99" s="266">
        <f t="shared" si="5"/>
        <v>5.0000000000003054E-3</v>
      </c>
      <c r="W99" s="266">
        <f t="shared" si="5"/>
        <v>5.0000000000007903E-3</v>
      </c>
      <c r="X99" s="266">
        <f t="shared" si="5"/>
        <v>5.0000000000009742E-3</v>
      </c>
      <c r="Y99" s="266">
        <f t="shared" si="5"/>
        <v>5.0000000000007807E-3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6.9999999999998041E-3</v>
      </c>
      <c r="C100" s="267">
        <f t="shared" si="6"/>
        <v>6.9999999999999993E-3</v>
      </c>
      <c r="D100" s="267">
        <f t="shared" si="6"/>
        <v>7.0000000000001172E-3</v>
      </c>
      <c r="E100" s="267">
        <f t="shared" si="6"/>
        <v>7.0000000000002595E-3</v>
      </c>
      <c r="F100" s="267">
        <f t="shared" si="6"/>
        <v>7.0000000000001944E-3</v>
      </c>
      <c r="G100" s="267">
        <f t="shared" si="6"/>
        <v>7.000000000000524E-3</v>
      </c>
      <c r="H100" s="267">
        <f t="shared" si="6"/>
        <v>7.0000000000005709E-3</v>
      </c>
      <c r="I100" s="267">
        <f t="shared" si="6"/>
        <v>7.0000000000008831E-3</v>
      </c>
      <c r="J100" s="267">
        <f t="shared" si="6"/>
        <v>7.0000000000008987E-3</v>
      </c>
      <c r="K100" s="267">
        <f t="shared" si="6"/>
        <v>7.0000000000011581E-3</v>
      </c>
      <c r="L100" s="267">
        <f t="shared" si="6"/>
        <v>7.000000000001054E-3</v>
      </c>
      <c r="M100" s="267">
        <f t="shared" si="6"/>
        <v>7.0000000000009152E-3</v>
      </c>
      <c r="N100" s="267">
        <f t="shared" si="6"/>
        <v>7.0000000000010418E-3</v>
      </c>
      <c r="O100" s="267">
        <f t="shared" si="6"/>
        <v>7.0000000000007999E-3</v>
      </c>
      <c r="P100" s="267">
        <f t="shared" si="6"/>
        <v>7.0000000000007712E-3</v>
      </c>
      <c r="Q100" s="267">
        <f t="shared" si="6"/>
        <v>7.0000000000008762E-3</v>
      </c>
      <c r="R100" s="267">
        <f t="shared" si="6"/>
        <v>7.0000000000007079E-3</v>
      </c>
      <c r="S100" s="267">
        <f t="shared" si="6"/>
        <v>7.0000000000004434E-3</v>
      </c>
      <c r="T100" s="267">
        <f t="shared" si="6"/>
        <v>7.0000000000005128E-3</v>
      </c>
      <c r="U100" s="267">
        <f t="shared" si="6"/>
        <v>7.0000000000004147E-3</v>
      </c>
      <c r="V100" s="267">
        <f t="shared" si="6"/>
        <v>7.0000000000004286E-3</v>
      </c>
      <c r="W100" s="267">
        <f t="shared" si="6"/>
        <v>7.000000000001106E-3</v>
      </c>
      <c r="X100" s="267">
        <f t="shared" si="6"/>
        <v>7.0000000000013593E-3</v>
      </c>
      <c r="Y100" s="267">
        <f t="shared" si="6"/>
        <v>7.0000000000010878E-3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3.9999999999998877E-2</v>
      </c>
      <c r="C101" s="267">
        <f t="shared" si="7"/>
        <v>0.04</v>
      </c>
      <c r="D101" s="267">
        <f t="shared" si="7"/>
        <v>4.0000000000000695E-2</v>
      </c>
      <c r="E101" s="267">
        <f t="shared" si="7"/>
        <v>4.0000000000001493E-2</v>
      </c>
      <c r="F101" s="267">
        <f t="shared" si="7"/>
        <v>4.0000000000001111E-2</v>
      </c>
      <c r="G101" s="267">
        <f t="shared" si="7"/>
        <v>4.0000000000002985E-2</v>
      </c>
      <c r="H101" s="267">
        <f t="shared" si="7"/>
        <v>4.0000000000003255E-2</v>
      </c>
      <c r="I101" s="267">
        <f t="shared" si="7"/>
        <v>4.0000000000005045E-2</v>
      </c>
      <c r="J101" s="267">
        <f t="shared" si="7"/>
        <v>4.0000000000005143E-2</v>
      </c>
      <c r="K101" s="267">
        <f t="shared" si="7"/>
        <v>4.00000000000066E-2</v>
      </c>
      <c r="L101" s="267">
        <f t="shared" si="7"/>
        <v>4.0000000000006017E-2</v>
      </c>
      <c r="M101" s="267">
        <f t="shared" si="7"/>
        <v>4.0000000000005254E-2</v>
      </c>
      <c r="N101" s="267">
        <f t="shared" si="7"/>
        <v>4.0000000000005947E-2</v>
      </c>
      <c r="O101" s="267">
        <f t="shared" si="7"/>
        <v>4.0000000000004574E-2</v>
      </c>
      <c r="P101" s="267">
        <f t="shared" si="7"/>
        <v>4.0000000000004435E-2</v>
      </c>
      <c r="Q101" s="267">
        <f t="shared" si="7"/>
        <v>4.0000000000004997E-2</v>
      </c>
      <c r="R101" s="267">
        <f t="shared" si="7"/>
        <v>4.0000000000004032E-2</v>
      </c>
      <c r="S101" s="267">
        <f t="shared" si="7"/>
        <v>4.0000000000002534E-2</v>
      </c>
      <c r="T101" s="267">
        <f t="shared" si="7"/>
        <v>4.0000000000002929E-2</v>
      </c>
      <c r="U101" s="267">
        <f t="shared" si="7"/>
        <v>4.0000000000002374E-2</v>
      </c>
      <c r="V101" s="267">
        <f t="shared" si="7"/>
        <v>4.0000000000002443E-2</v>
      </c>
      <c r="W101" s="267">
        <f t="shared" si="7"/>
        <v>4.0000000000006329E-2</v>
      </c>
      <c r="X101" s="267">
        <f t="shared" si="7"/>
        <v>4.0000000000007793E-2</v>
      </c>
      <c r="Y101" s="267">
        <f t="shared" si="7"/>
        <v>4.0000000000006246E-2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1.9999999999999442E-2</v>
      </c>
      <c r="C102" s="267">
        <f t="shared" si="8"/>
        <v>1.9999999999999997E-2</v>
      </c>
      <c r="D102" s="267">
        <f t="shared" si="8"/>
        <v>2.000000000000034E-2</v>
      </c>
      <c r="E102" s="267">
        <f t="shared" si="8"/>
        <v>2.0000000000000743E-2</v>
      </c>
      <c r="F102" s="267">
        <f t="shared" si="8"/>
        <v>2.0000000000000556E-2</v>
      </c>
      <c r="G102" s="267">
        <f t="shared" si="8"/>
        <v>2.0000000000001492E-2</v>
      </c>
      <c r="H102" s="267">
        <f t="shared" si="8"/>
        <v>2.0000000000001628E-2</v>
      </c>
      <c r="I102" s="267">
        <f t="shared" si="8"/>
        <v>2.0000000000002523E-2</v>
      </c>
      <c r="J102" s="267">
        <f t="shared" si="8"/>
        <v>2.0000000000002568E-2</v>
      </c>
      <c r="K102" s="267">
        <f t="shared" si="8"/>
        <v>2.00000000000033E-2</v>
      </c>
      <c r="L102" s="267">
        <f t="shared" si="8"/>
        <v>2.0000000000003015E-2</v>
      </c>
      <c r="M102" s="267">
        <f t="shared" si="8"/>
        <v>2.000000000000262E-2</v>
      </c>
      <c r="N102" s="267">
        <f t="shared" si="8"/>
        <v>2.000000000000297E-2</v>
      </c>
      <c r="O102" s="267">
        <f t="shared" si="8"/>
        <v>2.0000000000002283E-2</v>
      </c>
      <c r="P102" s="267">
        <f t="shared" si="8"/>
        <v>2.0000000000002214E-2</v>
      </c>
      <c r="Q102" s="267">
        <f t="shared" si="8"/>
        <v>2.0000000000002495E-2</v>
      </c>
      <c r="R102" s="267">
        <f t="shared" si="8"/>
        <v>2.0000000000002023E-2</v>
      </c>
      <c r="S102" s="267">
        <f t="shared" si="8"/>
        <v>2.000000000000126E-2</v>
      </c>
      <c r="T102" s="267">
        <f t="shared" si="8"/>
        <v>2.0000000000001465E-2</v>
      </c>
      <c r="U102" s="267">
        <f t="shared" si="8"/>
        <v>2.0000000000001197E-2</v>
      </c>
      <c r="V102" s="267">
        <f t="shared" si="8"/>
        <v>2.0000000000001222E-2</v>
      </c>
      <c r="W102" s="267">
        <f t="shared" si="8"/>
        <v>2.0000000000003161E-2</v>
      </c>
      <c r="X102" s="267">
        <f t="shared" si="8"/>
        <v>2.0000000000003897E-2</v>
      </c>
      <c r="Y102" s="267">
        <f t="shared" si="8"/>
        <v>2.0000000000003119E-2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7.9800958703306647E-3</v>
      </c>
      <c r="C103" s="268">
        <f t="shared" si="9"/>
        <v>8.2655707492288386E-3</v>
      </c>
      <c r="D103" s="268">
        <f t="shared" si="9"/>
        <v>8.3756420139113226E-3</v>
      </c>
      <c r="E103" s="268">
        <f t="shared" si="9"/>
        <v>8.8537377382346995E-3</v>
      </c>
      <c r="F103" s="268">
        <f t="shared" si="9"/>
        <v>9.064884590590707E-3</v>
      </c>
      <c r="G103" s="268">
        <f t="shared" si="9"/>
        <v>9.1610342159275052E-3</v>
      </c>
      <c r="H103" s="268">
        <f t="shared" si="9"/>
        <v>9.552518398250387E-3</v>
      </c>
      <c r="I103" s="268">
        <f t="shared" si="9"/>
        <v>1.0194505610458744E-2</v>
      </c>
      <c r="J103" s="268">
        <f t="shared" si="9"/>
        <v>1.0374896940775029E-2</v>
      </c>
      <c r="K103" s="268">
        <f t="shared" si="9"/>
        <v>1.060972249407618E-2</v>
      </c>
      <c r="L103" s="268">
        <f t="shared" si="9"/>
        <v>1.0670934000719196E-2</v>
      </c>
      <c r="M103" s="268">
        <f t="shared" si="9"/>
        <v>1.0527987349404229E-2</v>
      </c>
      <c r="N103" s="268">
        <f t="shared" si="9"/>
        <v>1.092178170092181E-2</v>
      </c>
      <c r="O103" s="268">
        <f t="shared" si="9"/>
        <v>1.0469746547602497E-2</v>
      </c>
      <c r="P103" s="268">
        <f t="shared" si="9"/>
        <v>1.0604473288154488E-2</v>
      </c>
      <c r="Q103" s="268">
        <f t="shared" si="9"/>
        <v>1.0642857341631333E-2</v>
      </c>
      <c r="R103" s="268">
        <f t="shared" si="9"/>
        <v>1.0651094734924937E-2</v>
      </c>
      <c r="S103" s="268">
        <f t="shared" si="9"/>
        <v>1.0616016389198603E-2</v>
      </c>
      <c r="T103" s="268">
        <f t="shared" si="9"/>
        <v>1.0555033380628732E-2</v>
      </c>
      <c r="U103" s="268">
        <f t="shared" si="9"/>
        <v>1.0711727357012757E-2</v>
      </c>
      <c r="V103" s="268">
        <f t="shared" si="9"/>
        <v>1.057334502160045E-2</v>
      </c>
      <c r="W103" s="268">
        <f t="shared" si="9"/>
        <v>1.1357753366351747E-2</v>
      </c>
      <c r="X103" s="268">
        <f t="shared" si="9"/>
        <v>1.1541201595749763E-2</v>
      </c>
      <c r="Y103" s="268">
        <f t="shared" si="9"/>
        <v>1.1341513331606127E-2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1.5517142014628418E-2</v>
      </c>
      <c r="C104" s="269">
        <f t="shared" si="10"/>
        <v>1.6469410530451343E-2</v>
      </c>
      <c r="D104" s="269">
        <f t="shared" si="10"/>
        <v>1.7181272924694839E-2</v>
      </c>
      <c r="E104" s="269">
        <f t="shared" si="10"/>
        <v>1.7926076678903197E-2</v>
      </c>
      <c r="F104" s="269">
        <f t="shared" si="10"/>
        <v>1.732528325695315E-2</v>
      </c>
      <c r="G104" s="269">
        <f t="shared" si="10"/>
        <v>1.9415186321390877E-2</v>
      </c>
      <c r="H104" s="269">
        <f t="shared" si="10"/>
        <v>1.9912810371650869E-2</v>
      </c>
      <c r="I104" s="269">
        <f t="shared" si="10"/>
        <v>2.1609959007615746E-2</v>
      </c>
      <c r="J104" s="269">
        <f t="shared" si="10"/>
        <v>2.1569083940842098E-2</v>
      </c>
      <c r="K104" s="269">
        <f t="shared" si="10"/>
        <v>2.3359070690298637E-2</v>
      </c>
      <c r="L104" s="269">
        <f t="shared" si="10"/>
        <v>2.3967559486995783E-2</v>
      </c>
      <c r="M104" s="269">
        <f t="shared" si="10"/>
        <v>2.3532788909584029E-2</v>
      </c>
      <c r="N104" s="269">
        <f t="shared" si="10"/>
        <v>2.5270869485576514E-2</v>
      </c>
      <c r="O104" s="269">
        <f t="shared" si="10"/>
        <v>2.2531758675944504E-2</v>
      </c>
      <c r="P104" s="269">
        <f t="shared" si="10"/>
        <v>2.2613885761236588E-2</v>
      </c>
      <c r="Q104" s="269">
        <f t="shared" si="10"/>
        <v>2.2673052092814946E-2</v>
      </c>
      <c r="R104" s="269">
        <f t="shared" si="10"/>
        <v>2.1412474843916184E-2</v>
      </c>
      <c r="S104" s="269">
        <f t="shared" si="10"/>
        <v>2.089624792738284E-2</v>
      </c>
      <c r="T104" s="269">
        <f t="shared" si="10"/>
        <v>2.0785292291437853E-2</v>
      </c>
      <c r="U104" s="269">
        <f t="shared" si="10"/>
        <v>2.1017119496499238E-2</v>
      </c>
      <c r="V104" s="269">
        <f t="shared" si="10"/>
        <v>2.0574640913280616E-2</v>
      </c>
      <c r="W104" s="269">
        <f t="shared" si="10"/>
        <v>2.6379862116897634E-2</v>
      </c>
      <c r="X104" s="269">
        <f t="shared" si="10"/>
        <v>2.7768979741932778E-2</v>
      </c>
      <c r="Y104" s="269">
        <f t="shared" si="10"/>
        <v>2.5509155330028958E-2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0.87002022430475767</v>
      </c>
      <c r="C105" s="269">
        <f t="shared" si="11"/>
        <v>0.86666632865265036</v>
      </c>
      <c r="D105" s="269">
        <f t="shared" si="11"/>
        <v>0.86426247856207072</v>
      </c>
      <c r="E105" s="269">
        <f t="shared" si="11"/>
        <v>0.86138445962974142</v>
      </c>
      <c r="F105" s="269">
        <f t="shared" si="11"/>
        <v>0.86310920269255831</v>
      </c>
      <c r="G105" s="269">
        <f t="shared" si="11"/>
        <v>0.85627892097069669</v>
      </c>
      <c r="H105" s="269">
        <f t="shared" si="11"/>
        <v>0.85428398151531315</v>
      </c>
      <c r="I105" s="269">
        <f t="shared" si="11"/>
        <v>0.84817340425388155</v>
      </c>
      <c r="J105" s="269">
        <f t="shared" si="11"/>
        <v>0.84812472147205809</v>
      </c>
      <c r="K105" s="269">
        <f t="shared" si="11"/>
        <v>0.84212216083717206</v>
      </c>
      <c r="L105" s="269">
        <f t="shared" si="11"/>
        <v>0.84010026320783948</v>
      </c>
      <c r="M105" s="269">
        <f t="shared" si="11"/>
        <v>0.84164413727526055</v>
      </c>
      <c r="N105" s="269">
        <f t="shared" si="11"/>
        <v>0.83564986106776529</v>
      </c>
      <c r="O105" s="269">
        <f t="shared" si="11"/>
        <v>0.84492791994101291</v>
      </c>
      <c r="P105" s="269">
        <f t="shared" si="11"/>
        <v>0.84452856148118638</v>
      </c>
      <c r="Q105" s="269">
        <f t="shared" si="11"/>
        <v>0.84429953035928973</v>
      </c>
      <c r="R105" s="269">
        <f t="shared" si="11"/>
        <v>0.84835315299022696</v>
      </c>
      <c r="S105" s="269">
        <f t="shared" si="11"/>
        <v>0.85005162917811894</v>
      </c>
      <c r="T105" s="269">
        <f t="shared" si="11"/>
        <v>0.85047013590251097</v>
      </c>
      <c r="U105" s="269">
        <f t="shared" si="11"/>
        <v>0.84956644315426322</v>
      </c>
      <c r="V105" s="269">
        <f t="shared" si="11"/>
        <v>0.85113058981338008</v>
      </c>
      <c r="W105" s="269">
        <f t="shared" si="11"/>
        <v>0.83164046870141162</v>
      </c>
      <c r="X105" s="269">
        <f t="shared" si="11"/>
        <v>0.82698097479134192</v>
      </c>
      <c r="Y105" s="269">
        <f t="shared" si="11"/>
        <v>0.83446231949384508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0.74071070751618806</v>
      </c>
      <c r="C106" s="318">
        <f t="shared" si="12"/>
        <v>0.72942124089888982</v>
      </c>
      <c r="D106" s="318">
        <f t="shared" si="12"/>
        <v>0.72108520418961441</v>
      </c>
      <c r="E106" s="318">
        <f t="shared" si="12"/>
        <v>0.71200048730554866</v>
      </c>
      <c r="F106" s="318">
        <f t="shared" si="12"/>
        <v>0.71873184221794928</v>
      </c>
      <c r="G106" s="318">
        <f t="shared" si="12"/>
        <v>0.6944857016257735</v>
      </c>
      <c r="H106" s="318">
        <f t="shared" si="12"/>
        <v>0.68834389508488991</v>
      </c>
      <c r="I106" s="318">
        <f t="shared" si="12"/>
        <v>0.66809041252375112</v>
      </c>
      <c r="J106" s="318">
        <f t="shared" si="12"/>
        <v>0.66838235529837464</v>
      </c>
      <c r="K106" s="318">
        <f t="shared" si="12"/>
        <v>0.64746323841801767</v>
      </c>
      <c r="L106" s="318">
        <f t="shared" si="12"/>
        <v>0.64037060081620878</v>
      </c>
      <c r="M106" s="318">
        <f t="shared" si="12"/>
        <v>0.64553756302872767</v>
      </c>
      <c r="N106" s="318">
        <f t="shared" si="12"/>
        <v>0.62505928202129535</v>
      </c>
      <c r="O106" s="318">
        <f t="shared" si="12"/>
        <v>0.65716326430814298</v>
      </c>
      <c r="P106" s="318">
        <f t="shared" si="12"/>
        <v>0.65607951347088211</v>
      </c>
      <c r="Q106" s="318">
        <f t="shared" si="12"/>
        <v>0.65535742958583254</v>
      </c>
      <c r="R106" s="318">
        <f t="shared" si="12"/>
        <v>0.66991586262425951</v>
      </c>
      <c r="S106" s="318">
        <f t="shared" si="12"/>
        <v>0.67591622978326271</v>
      </c>
      <c r="T106" s="318">
        <f t="shared" si="12"/>
        <v>0.67725936680719634</v>
      </c>
      <c r="U106" s="318">
        <f t="shared" si="12"/>
        <v>0.67442378068343689</v>
      </c>
      <c r="V106" s="318">
        <f t="shared" si="12"/>
        <v>0.67967524886937569</v>
      </c>
      <c r="W106" s="318">
        <f t="shared" si="12"/>
        <v>0.61180828439393231</v>
      </c>
      <c r="X106" s="318">
        <f t="shared" si="12"/>
        <v>0.59557281027523634</v>
      </c>
      <c r="Y106" s="318">
        <f t="shared" si="12"/>
        <v>0.62188602507693802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0.12930951678856961</v>
      </c>
      <c r="C107" s="318">
        <f t="shared" si="13"/>
        <v>0.13724508775376057</v>
      </c>
      <c r="D107" s="318">
        <f t="shared" si="13"/>
        <v>0.14317727437245631</v>
      </c>
      <c r="E107" s="318">
        <f t="shared" si="13"/>
        <v>0.1493839723241927</v>
      </c>
      <c r="F107" s="318">
        <f t="shared" si="13"/>
        <v>0.144377360474609</v>
      </c>
      <c r="G107" s="318">
        <f t="shared" si="13"/>
        <v>0.16179321934492324</v>
      </c>
      <c r="H107" s="318">
        <f t="shared" si="13"/>
        <v>0.16594008643042318</v>
      </c>
      <c r="I107" s="318">
        <f t="shared" si="13"/>
        <v>0.18008299173013048</v>
      </c>
      <c r="J107" s="318">
        <f t="shared" si="13"/>
        <v>0.17974236617368339</v>
      </c>
      <c r="K107" s="318">
        <f t="shared" si="13"/>
        <v>0.19465892241915445</v>
      </c>
      <c r="L107" s="318">
        <f t="shared" si="13"/>
        <v>0.19972966239163073</v>
      </c>
      <c r="M107" s="318">
        <f t="shared" si="13"/>
        <v>0.19610657424653277</v>
      </c>
      <c r="N107" s="318">
        <f t="shared" si="13"/>
        <v>0.21059057904647005</v>
      </c>
      <c r="O107" s="318">
        <f t="shared" si="13"/>
        <v>0.18776465563287004</v>
      </c>
      <c r="P107" s="318">
        <f t="shared" si="13"/>
        <v>0.18844904801030418</v>
      </c>
      <c r="Q107" s="318">
        <f t="shared" si="13"/>
        <v>0.18894210077345713</v>
      </c>
      <c r="R107" s="318">
        <f t="shared" si="13"/>
        <v>0.17843729036596748</v>
      </c>
      <c r="S107" s="318">
        <f t="shared" si="13"/>
        <v>0.1741353993948562</v>
      </c>
      <c r="T107" s="318">
        <f t="shared" si="13"/>
        <v>0.17321076909531466</v>
      </c>
      <c r="U107" s="318">
        <f t="shared" si="13"/>
        <v>0.1751426624708263</v>
      </c>
      <c r="V107" s="318">
        <f t="shared" si="13"/>
        <v>0.17145534094400436</v>
      </c>
      <c r="W107" s="318">
        <f t="shared" si="13"/>
        <v>0.21983218430747931</v>
      </c>
      <c r="X107" s="318">
        <f t="shared" si="13"/>
        <v>0.23140816451610569</v>
      </c>
      <c r="Y107" s="318">
        <f t="shared" si="13"/>
        <v>0.21257629441690706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3.4482537810285249E-2</v>
      </c>
      <c r="C108" s="319">
        <f t="shared" si="14"/>
        <v>3.6598690067669491E-2</v>
      </c>
      <c r="D108" s="319">
        <f t="shared" si="14"/>
        <v>3.8180606499321722E-2</v>
      </c>
      <c r="E108" s="319">
        <f t="shared" si="14"/>
        <v>3.9835725953118052E-2</v>
      </c>
      <c r="F108" s="319">
        <f t="shared" si="14"/>
        <v>3.8500629459895762E-2</v>
      </c>
      <c r="G108" s="319">
        <f t="shared" si="14"/>
        <v>4.3144858491979583E-2</v>
      </c>
      <c r="H108" s="319">
        <f t="shared" si="14"/>
        <v>4.4250689714779558E-2</v>
      </c>
      <c r="I108" s="319">
        <f t="shared" si="14"/>
        <v>4.8022131128034821E-2</v>
      </c>
      <c r="J108" s="319">
        <f t="shared" si="14"/>
        <v>4.7931297646315596E-2</v>
      </c>
      <c r="K108" s="319">
        <f t="shared" si="14"/>
        <v>5.1909045978441218E-2</v>
      </c>
      <c r="L108" s="319">
        <f t="shared" si="14"/>
        <v>5.3261243304434887E-2</v>
      </c>
      <c r="M108" s="319">
        <f t="shared" si="14"/>
        <v>5.2295086465742088E-2</v>
      </c>
      <c r="N108" s="319">
        <f t="shared" si="14"/>
        <v>5.6157487745725362E-2</v>
      </c>
      <c r="O108" s="319">
        <f t="shared" si="14"/>
        <v>5.0070574835432036E-2</v>
      </c>
      <c r="P108" s="319">
        <f t="shared" si="14"/>
        <v>5.0253079469414492E-2</v>
      </c>
      <c r="Q108" s="319">
        <f t="shared" si="14"/>
        <v>5.0384560206255258E-2</v>
      </c>
      <c r="R108" s="319">
        <f t="shared" si="14"/>
        <v>4.7583277430924685E-2</v>
      </c>
      <c r="S108" s="319">
        <f t="shared" si="14"/>
        <v>4.6436106505295026E-2</v>
      </c>
      <c r="T108" s="319">
        <f t="shared" si="14"/>
        <v>4.6189538425417259E-2</v>
      </c>
      <c r="U108" s="319">
        <f t="shared" si="14"/>
        <v>4.6704709992220372E-2</v>
      </c>
      <c r="V108" s="319">
        <f t="shared" si="14"/>
        <v>4.5721424251734526E-2</v>
      </c>
      <c r="W108" s="319">
        <f t="shared" si="14"/>
        <v>5.8621915815327844E-2</v>
      </c>
      <c r="X108" s="319">
        <f t="shared" si="14"/>
        <v>6.1708843870961518E-2</v>
      </c>
      <c r="Y108" s="319">
        <f t="shared" si="14"/>
        <v>5.668701184450859E-2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0.99999999999999989</v>
      </c>
      <c r="C110" s="232">
        <f t="shared" si="15"/>
        <v>0.99999999999999978</v>
      </c>
      <c r="D110" s="232">
        <f t="shared" si="15"/>
        <v>1.0000000000000002</v>
      </c>
      <c r="E110" s="232">
        <f t="shared" si="15"/>
        <v>0.99999999999999989</v>
      </c>
      <c r="F110" s="232">
        <f t="shared" si="15"/>
        <v>1</v>
      </c>
      <c r="G110" s="232">
        <f t="shared" si="15"/>
        <v>1</v>
      </c>
      <c r="H110" s="232">
        <f t="shared" si="15"/>
        <v>1</v>
      </c>
      <c r="I110" s="232">
        <f t="shared" si="15"/>
        <v>1.0000000000000002</v>
      </c>
      <c r="J110" s="232">
        <f t="shared" si="15"/>
        <v>0.99999999999999989</v>
      </c>
      <c r="K110" s="232">
        <f t="shared" si="15"/>
        <v>0.99999999999999989</v>
      </c>
      <c r="L110" s="232">
        <f t="shared" si="15"/>
        <v>0.99999999999999989</v>
      </c>
      <c r="M110" s="232">
        <f t="shared" si="15"/>
        <v>0.99999999999999978</v>
      </c>
      <c r="N110" s="232">
        <f t="shared" si="15"/>
        <v>1.0000000000000002</v>
      </c>
      <c r="O110" s="232">
        <f t="shared" si="15"/>
        <v>1.0000000000000002</v>
      </c>
      <c r="P110" s="232">
        <f t="shared" si="15"/>
        <v>1.0000000000000002</v>
      </c>
      <c r="Q110" s="232">
        <f t="shared" si="15"/>
        <v>1</v>
      </c>
      <c r="R110" s="232">
        <f t="shared" si="15"/>
        <v>0.99999999999999967</v>
      </c>
      <c r="S110" s="232">
        <f t="shared" si="15"/>
        <v>1</v>
      </c>
      <c r="T110" s="232">
        <f t="shared" si="15"/>
        <v>1.0000000000000004</v>
      </c>
      <c r="U110" s="232">
        <f t="shared" si="15"/>
        <v>0.99999999999999967</v>
      </c>
      <c r="V110" s="232">
        <f t="shared" si="15"/>
        <v>1</v>
      </c>
      <c r="W110" s="232">
        <f t="shared" si="15"/>
        <v>1</v>
      </c>
      <c r="X110" s="232">
        <f t="shared" si="15"/>
        <v>1.0000000000000002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5.2781221197513014E-3</v>
      </c>
      <c r="C111" s="299">
        <f t="shared" si="16"/>
        <v>5.2781221197515486E-3</v>
      </c>
      <c r="D111" s="299">
        <f t="shared" si="16"/>
        <v>5.2781221197519754E-3</v>
      </c>
      <c r="E111" s="299">
        <f t="shared" si="16"/>
        <v>5.2781221197516952E-3</v>
      </c>
      <c r="F111" s="299">
        <f t="shared" si="16"/>
        <v>5.2781221197521246E-3</v>
      </c>
      <c r="G111" s="299">
        <f t="shared" si="16"/>
        <v>5.2781221197515851E-3</v>
      </c>
      <c r="H111" s="299">
        <f t="shared" si="16"/>
        <v>5.2781221197517299E-3</v>
      </c>
      <c r="I111" s="299">
        <f t="shared" si="16"/>
        <v>5.278122119751533E-3</v>
      </c>
      <c r="J111" s="299">
        <f t="shared" si="16"/>
        <v>5.278122119751546E-3</v>
      </c>
      <c r="K111" s="299">
        <f t="shared" si="16"/>
        <v>5.2781221197516007E-3</v>
      </c>
      <c r="L111" s="299">
        <f t="shared" si="16"/>
        <v>5.2781221197520083E-3</v>
      </c>
      <c r="M111" s="299">
        <f t="shared" si="16"/>
        <v>5.2781221197521905E-3</v>
      </c>
      <c r="N111" s="299">
        <f t="shared" si="16"/>
        <v>5.2781221197523162E-3</v>
      </c>
      <c r="O111" s="299">
        <f t="shared" si="16"/>
        <v>5.2781221197523596E-3</v>
      </c>
      <c r="P111" s="299">
        <f t="shared" si="16"/>
        <v>5.2781221197524507E-3</v>
      </c>
      <c r="Q111" s="299">
        <f t="shared" si="16"/>
        <v>5.2781221197523414E-3</v>
      </c>
      <c r="R111" s="299">
        <f t="shared" si="16"/>
        <v>5.2781221197524524E-3</v>
      </c>
      <c r="S111" s="299">
        <f t="shared" si="16"/>
        <v>5.278122119752651E-3</v>
      </c>
      <c r="T111" s="299">
        <f t="shared" si="16"/>
        <v>5.2781221197524732E-3</v>
      </c>
      <c r="U111" s="299">
        <f t="shared" si="16"/>
        <v>5.2781221197528549E-3</v>
      </c>
      <c r="V111" s="299">
        <f t="shared" si="16"/>
        <v>5.2781221197527707E-3</v>
      </c>
      <c r="W111" s="299">
        <f t="shared" si="16"/>
        <v>5.2781221197521419E-3</v>
      </c>
      <c r="X111" s="299">
        <f t="shared" si="16"/>
        <v>5.2781221197524559E-3</v>
      </c>
      <c r="Y111" s="299">
        <f t="shared" si="16"/>
        <v>5.2781221197525817E-3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7.4900519068666245E-3</v>
      </c>
      <c r="C112" s="233">
        <f t="shared" si="17"/>
        <v>7.4900519068669741E-3</v>
      </c>
      <c r="D112" s="233">
        <f t="shared" si="17"/>
        <v>7.4900519068675812E-3</v>
      </c>
      <c r="E112" s="233">
        <f t="shared" si="17"/>
        <v>7.4900519068671805E-3</v>
      </c>
      <c r="F112" s="233">
        <f t="shared" si="17"/>
        <v>7.490051906867792E-3</v>
      </c>
      <c r="G112" s="233">
        <f t="shared" si="17"/>
        <v>7.4900519068670244E-3</v>
      </c>
      <c r="H112" s="233">
        <f t="shared" si="17"/>
        <v>7.4900519068672317E-3</v>
      </c>
      <c r="I112" s="233">
        <f t="shared" si="17"/>
        <v>7.4900519068669532E-3</v>
      </c>
      <c r="J112" s="233">
        <f t="shared" si="17"/>
        <v>7.4900519068669723E-3</v>
      </c>
      <c r="K112" s="233">
        <f t="shared" si="17"/>
        <v>7.4900519068670452E-3</v>
      </c>
      <c r="L112" s="233">
        <f t="shared" si="17"/>
        <v>7.4900519068676228E-3</v>
      </c>
      <c r="M112" s="233">
        <f t="shared" si="17"/>
        <v>7.4900519068678848E-3</v>
      </c>
      <c r="N112" s="233">
        <f t="shared" si="17"/>
        <v>7.4900519068680643E-3</v>
      </c>
      <c r="O112" s="233">
        <f t="shared" si="17"/>
        <v>7.4900519068681242E-3</v>
      </c>
      <c r="P112" s="233">
        <f t="shared" si="17"/>
        <v>7.4900519068682517E-3</v>
      </c>
      <c r="Q112" s="233">
        <f t="shared" si="17"/>
        <v>7.4900519068680999E-3</v>
      </c>
      <c r="R112" s="233">
        <f t="shared" si="17"/>
        <v>7.4900519068682534E-3</v>
      </c>
      <c r="S112" s="233">
        <f t="shared" si="17"/>
        <v>7.4900519068685379E-3</v>
      </c>
      <c r="T112" s="233">
        <f t="shared" si="17"/>
        <v>7.4900519068682855E-3</v>
      </c>
      <c r="U112" s="233">
        <f t="shared" si="17"/>
        <v>7.4900519068688285E-3</v>
      </c>
      <c r="V112" s="233">
        <f t="shared" si="17"/>
        <v>7.4900519068687079E-3</v>
      </c>
      <c r="W112" s="233">
        <f t="shared" si="17"/>
        <v>7.4900519068678145E-3</v>
      </c>
      <c r="X112" s="233">
        <f t="shared" si="17"/>
        <v>7.4900519068682612E-3</v>
      </c>
      <c r="Y112" s="233">
        <f t="shared" si="17"/>
        <v>7.4900519068684399E-3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2.6652580694153362E-2</v>
      </c>
      <c r="C113" s="233">
        <f t="shared" si="18"/>
        <v>2.66525806941546E-2</v>
      </c>
      <c r="D113" s="233">
        <f t="shared" si="18"/>
        <v>2.6652580694156755E-2</v>
      </c>
      <c r="E113" s="233">
        <f t="shared" si="18"/>
        <v>2.6652580694155336E-2</v>
      </c>
      <c r="F113" s="233">
        <f t="shared" si="18"/>
        <v>2.6652580694157511E-2</v>
      </c>
      <c r="G113" s="233">
        <f t="shared" si="18"/>
        <v>2.6652580694154774E-2</v>
      </c>
      <c r="H113" s="233">
        <f t="shared" si="18"/>
        <v>2.6652580694155509E-2</v>
      </c>
      <c r="I113" s="233">
        <f t="shared" si="18"/>
        <v>2.6652580694154524E-2</v>
      </c>
      <c r="J113" s="233">
        <f t="shared" si="18"/>
        <v>2.6652580694154594E-2</v>
      </c>
      <c r="K113" s="233">
        <f t="shared" si="18"/>
        <v>2.665258069415485E-2</v>
      </c>
      <c r="L113" s="233">
        <f t="shared" si="18"/>
        <v>2.6652580694156908E-2</v>
      </c>
      <c r="M113" s="233">
        <f t="shared" si="18"/>
        <v>2.6652580694157841E-2</v>
      </c>
      <c r="N113" s="233">
        <f t="shared" si="18"/>
        <v>2.6652580694158479E-2</v>
      </c>
      <c r="O113" s="233">
        <f t="shared" si="18"/>
        <v>2.6652580694158687E-2</v>
      </c>
      <c r="P113" s="233">
        <f t="shared" si="18"/>
        <v>2.6652580694159149E-2</v>
      </c>
      <c r="Q113" s="233">
        <f t="shared" si="18"/>
        <v>2.6652580694158608E-2</v>
      </c>
      <c r="R113" s="233">
        <f t="shared" si="18"/>
        <v>2.6652580694159159E-2</v>
      </c>
      <c r="S113" s="233">
        <f t="shared" si="18"/>
        <v>2.6652580694160172E-2</v>
      </c>
      <c r="T113" s="233">
        <f t="shared" si="18"/>
        <v>2.6652580694159274E-2</v>
      </c>
      <c r="U113" s="233">
        <f t="shared" si="18"/>
        <v>2.6652580694161189E-2</v>
      </c>
      <c r="V113" s="233">
        <f t="shared" si="18"/>
        <v>2.665258069416078E-2</v>
      </c>
      <c r="W113" s="233">
        <f t="shared" si="18"/>
        <v>2.6652580694157584E-2</v>
      </c>
      <c r="X113" s="233">
        <f t="shared" si="18"/>
        <v>2.6652580694159184E-2</v>
      </c>
      <c r="Y113" s="233">
        <f t="shared" si="18"/>
        <v>2.6652580694159812E-2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2.1112488479005216E-2</v>
      </c>
      <c r="C114" s="233">
        <f t="shared" si="19"/>
        <v>2.1112488479006195E-2</v>
      </c>
      <c r="D114" s="233">
        <f t="shared" si="19"/>
        <v>2.1112488479007898E-2</v>
      </c>
      <c r="E114" s="233">
        <f t="shared" si="19"/>
        <v>2.1112488479006781E-2</v>
      </c>
      <c r="F114" s="233">
        <f t="shared" si="19"/>
        <v>2.1112488479008502E-2</v>
      </c>
      <c r="G114" s="233">
        <f t="shared" si="19"/>
        <v>2.111248847900634E-2</v>
      </c>
      <c r="H114" s="233">
        <f t="shared" si="19"/>
        <v>2.111248847900692E-2</v>
      </c>
      <c r="I114" s="233">
        <f t="shared" si="19"/>
        <v>2.1112488479006132E-2</v>
      </c>
      <c r="J114" s="233">
        <f t="shared" si="19"/>
        <v>2.1112488479006184E-2</v>
      </c>
      <c r="K114" s="233">
        <f t="shared" si="19"/>
        <v>2.1112488479006396E-2</v>
      </c>
      <c r="L114" s="233">
        <f t="shared" si="19"/>
        <v>2.1112488479008026E-2</v>
      </c>
      <c r="M114" s="233">
        <f t="shared" si="19"/>
        <v>2.1112488479008762E-2</v>
      </c>
      <c r="N114" s="233">
        <f t="shared" si="19"/>
        <v>2.1112488479009262E-2</v>
      </c>
      <c r="O114" s="233">
        <f t="shared" si="19"/>
        <v>2.1112488479009428E-2</v>
      </c>
      <c r="P114" s="233">
        <f t="shared" si="19"/>
        <v>2.1112488479009799E-2</v>
      </c>
      <c r="Q114" s="233">
        <f t="shared" si="19"/>
        <v>2.1112488479009362E-2</v>
      </c>
      <c r="R114" s="233">
        <f t="shared" si="19"/>
        <v>2.1112488479009799E-2</v>
      </c>
      <c r="S114" s="233">
        <f t="shared" si="19"/>
        <v>2.1112488479010601E-2</v>
      </c>
      <c r="T114" s="233">
        <f t="shared" si="19"/>
        <v>2.1112488479009886E-2</v>
      </c>
      <c r="U114" s="233">
        <f t="shared" si="19"/>
        <v>2.1112488479011416E-2</v>
      </c>
      <c r="V114" s="233">
        <f t="shared" si="19"/>
        <v>2.111248847901108E-2</v>
      </c>
      <c r="W114" s="233">
        <f t="shared" si="19"/>
        <v>2.1112488479008557E-2</v>
      </c>
      <c r="X114" s="233">
        <f t="shared" si="19"/>
        <v>2.1112488479009824E-2</v>
      </c>
      <c r="Y114" s="233">
        <f t="shared" si="19"/>
        <v>2.111248847901033E-2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7.0719722238323408E-3</v>
      </c>
      <c r="C115" s="300">
        <f t="shared" si="20"/>
        <v>7.4007054823993145E-3</v>
      </c>
      <c r="D115" s="300">
        <f t="shared" si="20"/>
        <v>7.5574459521846136E-3</v>
      </c>
      <c r="E115" s="300">
        <f t="shared" si="20"/>
        <v>8.0551095439632316E-3</v>
      </c>
      <c r="F115" s="300">
        <f t="shared" si="20"/>
        <v>8.1938654341592605E-3</v>
      </c>
      <c r="G115" s="300">
        <f t="shared" si="20"/>
        <v>8.4735571115755921E-3</v>
      </c>
      <c r="H115" s="300">
        <f t="shared" si="20"/>
        <v>8.8859313772233581E-3</v>
      </c>
      <c r="I115" s="300">
        <f t="shared" si="20"/>
        <v>9.6686424150587268E-3</v>
      </c>
      <c r="J115" s="300">
        <f t="shared" si="20"/>
        <v>9.8357040495122613E-3</v>
      </c>
      <c r="K115" s="300">
        <f t="shared" si="20"/>
        <v>1.0268681808346024E-2</v>
      </c>
      <c r="L115" s="300">
        <f t="shared" si="20"/>
        <v>1.0401813769973801E-2</v>
      </c>
      <c r="M115" s="300">
        <f t="shared" si="20"/>
        <v>1.0209952059536152E-2</v>
      </c>
      <c r="N115" s="300">
        <f t="shared" si="20"/>
        <v>1.081244009089548E-2</v>
      </c>
      <c r="O115" s="300">
        <f t="shared" si="20"/>
        <v>1.0036093877620087E-2</v>
      </c>
      <c r="P115" s="300">
        <f t="shared" si="20"/>
        <v>1.0175313945740387E-2</v>
      </c>
      <c r="Q115" s="300">
        <f t="shared" si="20"/>
        <v>1.0219248435608516E-2</v>
      </c>
      <c r="R115" s="300">
        <f t="shared" si="20"/>
        <v>1.0080427060828463E-2</v>
      </c>
      <c r="S115" s="300">
        <f t="shared" si="20"/>
        <v>9.9884208147545603E-3</v>
      </c>
      <c r="T115" s="300">
        <f t="shared" si="20"/>
        <v>9.9183987973196358E-3</v>
      </c>
      <c r="U115" s="300">
        <f t="shared" si="20"/>
        <v>1.0092582434387314E-2</v>
      </c>
      <c r="V115" s="300">
        <f t="shared" si="20"/>
        <v>9.9120634520339802E-3</v>
      </c>
      <c r="W115" s="300">
        <f t="shared" si="20"/>
        <v>1.1396179390728406E-2</v>
      </c>
      <c r="X115" s="300">
        <f t="shared" si="20"/>
        <v>1.177843440478072E-2</v>
      </c>
      <c r="Y115" s="300">
        <f t="shared" si="20"/>
        <v>1.1261484773237188E-2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4.3644806733814163E-2</v>
      </c>
      <c r="C116" s="301">
        <f t="shared" si="21"/>
        <v>4.487700455962193E-2</v>
      </c>
      <c r="D116" s="301">
        <f t="shared" si="21"/>
        <v>4.5817008707832112E-2</v>
      </c>
      <c r="E116" s="301">
        <f t="shared" si="21"/>
        <v>4.6808902012998692E-2</v>
      </c>
      <c r="F116" s="301">
        <f t="shared" si="21"/>
        <v>4.5995362361963173E-2</v>
      </c>
      <c r="G116" s="301">
        <f t="shared" si="21"/>
        <v>4.8855152281256337E-2</v>
      </c>
      <c r="H116" s="301">
        <f t="shared" si="21"/>
        <v>4.9548508771955352E-2</v>
      </c>
      <c r="I116" s="301">
        <f t="shared" si="21"/>
        <v>5.1987220642884281E-2</v>
      </c>
      <c r="J116" s="301">
        <f t="shared" si="21"/>
        <v>5.1923546901165026E-2</v>
      </c>
      <c r="K116" s="301">
        <f t="shared" si="21"/>
        <v>5.4607192325692666E-2</v>
      </c>
      <c r="L116" s="301">
        <f t="shared" si="21"/>
        <v>5.5545570879901196E-2</v>
      </c>
      <c r="M116" s="301">
        <f t="shared" si="21"/>
        <v>5.4875612312786363E-2</v>
      </c>
      <c r="N116" s="301">
        <f t="shared" si="21"/>
        <v>5.7599133092695133E-2</v>
      </c>
      <c r="O116" s="301">
        <f t="shared" si="21"/>
        <v>5.3353629136082235E-2</v>
      </c>
      <c r="P116" s="301">
        <f t="shared" si="21"/>
        <v>5.3474671005200168E-2</v>
      </c>
      <c r="Q116" s="301">
        <f t="shared" si="21"/>
        <v>5.3563148929984913E-2</v>
      </c>
      <c r="R116" s="301">
        <f t="shared" si="21"/>
        <v>5.1688175145622892E-2</v>
      </c>
      <c r="S116" s="301">
        <f t="shared" si="21"/>
        <v>5.093653552610105E-2</v>
      </c>
      <c r="T116" s="301">
        <f t="shared" si="21"/>
        <v>5.0777180518496855E-2</v>
      </c>
      <c r="U116" s="301">
        <f t="shared" si="21"/>
        <v>5.1110020172294893E-2</v>
      </c>
      <c r="V116" s="301">
        <f t="shared" si="21"/>
        <v>5.0473110372840642E-2</v>
      </c>
      <c r="W116" s="301">
        <f t="shared" si="21"/>
        <v>5.9393624728180106E-2</v>
      </c>
      <c r="X116" s="301">
        <f t="shared" si="21"/>
        <v>6.1717483152616839E-2</v>
      </c>
      <c r="Y116" s="301">
        <f t="shared" si="21"/>
        <v>5.7974654614969166E-2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2.4873197686119276E-2</v>
      </c>
      <c r="C117" s="302">
        <f t="shared" si="22"/>
        <v>2.4747380804229894E-2</v>
      </c>
      <c r="D117" s="302">
        <f t="shared" si="22"/>
        <v>2.4654380201862766E-2</v>
      </c>
      <c r="E117" s="302">
        <f t="shared" si="22"/>
        <v>2.454571288160013E-2</v>
      </c>
      <c r="F117" s="302">
        <f t="shared" si="22"/>
        <v>2.4617502771856072E-2</v>
      </c>
      <c r="G117" s="302">
        <f t="shared" si="22"/>
        <v>2.4340815577136212E-2</v>
      </c>
      <c r="H117" s="302">
        <f t="shared" si="22"/>
        <v>2.4262810073591198E-2</v>
      </c>
      <c r="I117" s="302">
        <f t="shared" si="22"/>
        <v>2.4009611357199114E-2</v>
      </c>
      <c r="J117" s="302">
        <f t="shared" si="22"/>
        <v>2.4010278582994937E-2</v>
      </c>
      <c r="K117" s="302">
        <f t="shared" si="22"/>
        <v>2.3745228249771617E-2</v>
      </c>
      <c r="L117" s="302">
        <f t="shared" si="22"/>
        <v>2.3653128275314347E-2</v>
      </c>
      <c r="M117" s="302">
        <f t="shared" si="22"/>
        <v>2.3721952298253222E-2</v>
      </c>
      <c r="N117" s="302">
        <f t="shared" si="22"/>
        <v>2.3447794136706383E-2</v>
      </c>
      <c r="O117" s="302">
        <f t="shared" si="22"/>
        <v>2.3869998201729054E-2</v>
      </c>
      <c r="P117" s="302">
        <f t="shared" si="22"/>
        <v>2.3854249282887999E-2</v>
      </c>
      <c r="Q117" s="302">
        <f t="shared" si="22"/>
        <v>2.3844570550497522E-2</v>
      </c>
      <c r="R117" s="302">
        <f t="shared" si="22"/>
        <v>2.4024563559190013E-2</v>
      </c>
      <c r="S117" s="302">
        <f t="shared" si="22"/>
        <v>2.409787163959199E-2</v>
      </c>
      <c r="T117" s="302">
        <f t="shared" si="22"/>
        <v>2.4115015026440863E-2</v>
      </c>
      <c r="U117" s="302">
        <f t="shared" si="22"/>
        <v>2.407832277803991E-2</v>
      </c>
      <c r="V117" s="302">
        <f t="shared" si="22"/>
        <v>2.4143692200290053E-2</v>
      </c>
      <c r="W117" s="302">
        <f t="shared" si="22"/>
        <v>2.3261234421742327E-2</v>
      </c>
      <c r="X117" s="302">
        <f t="shared" si="22"/>
        <v>2.3031486258999097E-2</v>
      </c>
      <c r="Y117" s="302">
        <f t="shared" si="22"/>
        <v>2.3398391607178118E-2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1.8771609047694888E-2</v>
      </c>
      <c r="C118" s="302">
        <f t="shared" si="23"/>
        <v>2.012962375539204E-2</v>
      </c>
      <c r="D118" s="302">
        <f t="shared" si="23"/>
        <v>2.1162628505969346E-2</v>
      </c>
      <c r="E118" s="302">
        <f t="shared" si="23"/>
        <v>2.2263189131398565E-2</v>
      </c>
      <c r="F118" s="302">
        <f t="shared" si="23"/>
        <v>2.1377859590107105E-2</v>
      </c>
      <c r="G118" s="302">
        <f t="shared" si="23"/>
        <v>2.4514336704120121E-2</v>
      </c>
      <c r="H118" s="302">
        <f t="shared" si="23"/>
        <v>2.5285698698364154E-2</v>
      </c>
      <c r="I118" s="302">
        <f t="shared" si="23"/>
        <v>2.7977609285685167E-2</v>
      </c>
      <c r="J118" s="302">
        <f t="shared" si="23"/>
        <v>2.7913268318170092E-2</v>
      </c>
      <c r="K118" s="302">
        <f t="shared" si="23"/>
        <v>3.0861964075921046E-2</v>
      </c>
      <c r="L118" s="302">
        <f t="shared" si="23"/>
        <v>3.1892442604586853E-2</v>
      </c>
      <c r="M118" s="302">
        <f t="shared" si="23"/>
        <v>3.1153660014533138E-2</v>
      </c>
      <c r="N118" s="302">
        <f t="shared" si="23"/>
        <v>3.415133895598875E-2</v>
      </c>
      <c r="O118" s="302">
        <f t="shared" si="23"/>
        <v>2.9483630934353182E-2</v>
      </c>
      <c r="P118" s="302">
        <f t="shared" si="23"/>
        <v>2.9620421722312166E-2</v>
      </c>
      <c r="Q118" s="302">
        <f t="shared" si="23"/>
        <v>2.9718578379487392E-2</v>
      </c>
      <c r="R118" s="302">
        <f t="shared" si="23"/>
        <v>2.7663611586432879E-2</v>
      </c>
      <c r="S118" s="302">
        <f t="shared" si="23"/>
        <v>2.6838663886509059E-2</v>
      </c>
      <c r="T118" s="302">
        <f t="shared" si="23"/>
        <v>2.6662165492055988E-2</v>
      </c>
      <c r="U118" s="302">
        <f t="shared" si="23"/>
        <v>2.7031697394254976E-2</v>
      </c>
      <c r="V118" s="302">
        <f t="shared" si="23"/>
        <v>2.6329418172550589E-2</v>
      </c>
      <c r="W118" s="302">
        <f t="shared" si="23"/>
        <v>3.6132390306437778E-2</v>
      </c>
      <c r="X118" s="302">
        <f t="shared" si="23"/>
        <v>3.8685996893617736E-2</v>
      </c>
      <c r="Y118" s="302">
        <f t="shared" si="23"/>
        <v>3.4576263007791048E-2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0.78288082053256269</v>
      </c>
      <c r="C119" s="301">
        <f t="shared" si="24"/>
        <v>0.78176024853479709</v>
      </c>
      <c r="D119" s="301">
        <f t="shared" si="24"/>
        <v>0.78098900602508015</v>
      </c>
      <c r="E119" s="301">
        <f t="shared" si="24"/>
        <v>0.77987978474905828</v>
      </c>
      <c r="F119" s="301">
        <f t="shared" si="24"/>
        <v>0.78030330389399549</v>
      </c>
      <c r="G119" s="301">
        <f t="shared" si="24"/>
        <v>0.77813222747881383</v>
      </c>
      <c r="H119" s="301">
        <f t="shared" si="24"/>
        <v>0.77729951598487235</v>
      </c>
      <c r="I119" s="301">
        <f t="shared" si="24"/>
        <v>0.77496428858348343</v>
      </c>
      <c r="J119" s="301">
        <f t="shared" si="24"/>
        <v>0.77485856540046327</v>
      </c>
      <c r="K119" s="301">
        <f t="shared" si="24"/>
        <v>0.77266961838338288</v>
      </c>
      <c r="L119" s="301">
        <f t="shared" si="24"/>
        <v>0.77192045777814067</v>
      </c>
      <c r="M119" s="301">
        <f t="shared" si="24"/>
        <v>0.77254139397540433</v>
      </c>
      <c r="N119" s="301">
        <f t="shared" si="24"/>
        <v>0.77017493872954856</v>
      </c>
      <c r="O119" s="301">
        <f t="shared" si="24"/>
        <v>0.77371907467185719</v>
      </c>
      <c r="P119" s="301">
        <f t="shared" si="24"/>
        <v>0.77351393395056101</v>
      </c>
      <c r="Q119" s="301">
        <f t="shared" si="24"/>
        <v>0.7734153970992762</v>
      </c>
      <c r="R119" s="301">
        <f t="shared" si="24"/>
        <v>0.77479921672799268</v>
      </c>
      <c r="S119" s="301">
        <f t="shared" si="24"/>
        <v>0.77538628431217893</v>
      </c>
      <c r="T119" s="301">
        <f t="shared" si="24"/>
        <v>0.77555565948324978</v>
      </c>
      <c r="U119" s="301">
        <f t="shared" si="24"/>
        <v>0.77517705906178125</v>
      </c>
      <c r="V119" s="301">
        <f t="shared" si="24"/>
        <v>0.77576569486571467</v>
      </c>
      <c r="W119" s="301">
        <f t="shared" si="24"/>
        <v>0.76844966679660753</v>
      </c>
      <c r="X119" s="301">
        <f t="shared" si="24"/>
        <v>0.76654767192771511</v>
      </c>
      <c r="Y119" s="301">
        <f t="shared" si="24"/>
        <v>0.76952328137827786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0.74619593058357836</v>
      </c>
      <c r="C120" s="302">
        <f t="shared" si="25"/>
        <v>0.74242142412689693</v>
      </c>
      <c r="D120" s="302">
        <f t="shared" si="25"/>
        <v>0.73963140605588329</v>
      </c>
      <c r="E120" s="302">
        <f t="shared" si="25"/>
        <v>0.73637138644800426</v>
      </c>
      <c r="F120" s="302">
        <f t="shared" si="25"/>
        <v>0.73852508315568222</v>
      </c>
      <c r="G120" s="302">
        <f t="shared" si="25"/>
        <v>0.73022446731408652</v>
      </c>
      <c r="H120" s="302">
        <f t="shared" si="25"/>
        <v>0.72788430220773626</v>
      </c>
      <c r="I120" s="302">
        <f t="shared" si="25"/>
        <v>0.72028834071597359</v>
      </c>
      <c r="J120" s="302">
        <f t="shared" si="25"/>
        <v>0.72030835748984823</v>
      </c>
      <c r="K120" s="302">
        <f t="shared" si="25"/>
        <v>0.71235684749314854</v>
      </c>
      <c r="L120" s="302">
        <f t="shared" si="25"/>
        <v>0.7095938482594305</v>
      </c>
      <c r="M120" s="302">
        <f t="shared" si="25"/>
        <v>0.7116585689475966</v>
      </c>
      <c r="N120" s="302">
        <f t="shared" si="25"/>
        <v>0.7034338241011916</v>
      </c>
      <c r="O120" s="302">
        <f t="shared" si="25"/>
        <v>0.71609994605187155</v>
      </c>
      <c r="P120" s="302">
        <f t="shared" si="25"/>
        <v>0.7156274784866401</v>
      </c>
      <c r="Q120" s="302">
        <f t="shared" si="25"/>
        <v>0.7153371165149256</v>
      </c>
      <c r="R120" s="302">
        <f t="shared" si="25"/>
        <v>0.72073690677570035</v>
      </c>
      <c r="S120" s="302">
        <f t="shared" si="25"/>
        <v>0.72293614918775995</v>
      </c>
      <c r="T120" s="302">
        <f t="shared" si="25"/>
        <v>0.72345045079322601</v>
      </c>
      <c r="U120" s="302">
        <f t="shared" si="25"/>
        <v>0.72234968334119742</v>
      </c>
      <c r="V120" s="302">
        <f t="shared" si="25"/>
        <v>0.72431076600870148</v>
      </c>
      <c r="W120" s="302">
        <f t="shared" si="25"/>
        <v>0.69783703265226982</v>
      </c>
      <c r="X120" s="302">
        <f t="shared" si="25"/>
        <v>0.69094458776997281</v>
      </c>
      <c r="Y120" s="302">
        <f t="shared" si="25"/>
        <v>0.70195174821534356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3.6684889948984285E-2</v>
      </c>
      <c r="C121" s="302">
        <f t="shared" si="26"/>
        <v>3.9338824407900028E-2</v>
      </c>
      <c r="D121" s="302">
        <f t="shared" si="26"/>
        <v>4.1357599969196933E-2</v>
      </c>
      <c r="E121" s="302">
        <f t="shared" si="26"/>
        <v>4.3508398301054074E-2</v>
      </c>
      <c r="F121" s="302">
        <f t="shared" si="26"/>
        <v>4.1778220738313387E-2</v>
      </c>
      <c r="G121" s="302">
        <f t="shared" si="26"/>
        <v>4.790776016472735E-2</v>
      </c>
      <c r="H121" s="302">
        <f t="shared" si="26"/>
        <v>4.9415213777136077E-2</v>
      </c>
      <c r="I121" s="302">
        <f t="shared" si="26"/>
        <v>5.4675947867509823E-2</v>
      </c>
      <c r="J121" s="302">
        <f t="shared" si="26"/>
        <v>5.4550207910615087E-2</v>
      </c>
      <c r="K121" s="302">
        <f t="shared" si="26"/>
        <v>6.0312770890234277E-2</v>
      </c>
      <c r="L121" s="302">
        <f t="shared" si="26"/>
        <v>6.232660951871017E-2</v>
      </c>
      <c r="M121" s="302">
        <f t="shared" si="26"/>
        <v>6.0882825027807723E-2</v>
      </c>
      <c r="N121" s="302">
        <f t="shared" si="26"/>
        <v>6.6741114628356968E-2</v>
      </c>
      <c r="O121" s="302">
        <f t="shared" si="26"/>
        <v>5.7619128619985513E-2</v>
      </c>
      <c r="P121" s="302">
        <f t="shared" si="26"/>
        <v>5.7886455463920961E-2</v>
      </c>
      <c r="Q121" s="302">
        <f t="shared" si="26"/>
        <v>5.8078280584350661E-2</v>
      </c>
      <c r="R121" s="302">
        <f t="shared" si="26"/>
        <v>5.4062309952292366E-2</v>
      </c>
      <c r="S121" s="302">
        <f t="shared" si="26"/>
        <v>5.2450135124419026E-2</v>
      </c>
      <c r="T121" s="302">
        <f t="shared" si="26"/>
        <v>5.2105208690023788E-2</v>
      </c>
      <c r="U121" s="302">
        <f t="shared" si="26"/>
        <v>5.2827375720583859E-2</v>
      </c>
      <c r="V121" s="302">
        <f t="shared" si="26"/>
        <v>5.1454928857013173E-2</v>
      </c>
      <c r="W121" s="302">
        <f t="shared" si="26"/>
        <v>7.0612634144337619E-2</v>
      </c>
      <c r="X121" s="302">
        <f t="shared" si="26"/>
        <v>7.5603084157742334E-2</v>
      </c>
      <c r="Y121" s="302">
        <f t="shared" si="26"/>
        <v>6.7571533162934225E-2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0.10586915731001433</v>
      </c>
      <c r="C122" s="301">
        <f t="shared" si="27"/>
        <v>0.10542879822340233</v>
      </c>
      <c r="D122" s="301">
        <f t="shared" si="27"/>
        <v>0.10510329611511895</v>
      </c>
      <c r="E122" s="301">
        <f t="shared" si="27"/>
        <v>0.10472296049419873</v>
      </c>
      <c r="F122" s="301">
        <f t="shared" si="27"/>
        <v>0.10497422511009605</v>
      </c>
      <c r="G122" s="301">
        <f t="shared" si="27"/>
        <v>0.10400581992857461</v>
      </c>
      <c r="H122" s="301">
        <f t="shared" si="27"/>
        <v>0.10373280066616758</v>
      </c>
      <c r="I122" s="301">
        <f t="shared" si="27"/>
        <v>0.10284660515879458</v>
      </c>
      <c r="J122" s="301">
        <f t="shared" si="27"/>
        <v>0.10284894044908</v>
      </c>
      <c r="K122" s="301">
        <f t="shared" si="27"/>
        <v>0.1019212642827986</v>
      </c>
      <c r="L122" s="301">
        <f t="shared" si="27"/>
        <v>0.10159891437219962</v>
      </c>
      <c r="M122" s="301">
        <f t="shared" si="27"/>
        <v>0.10183979845248629</v>
      </c>
      <c r="N122" s="301">
        <f t="shared" si="27"/>
        <v>0.10088024488707285</v>
      </c>
      <c r="O122" s="301">
        <f t="shared" si="27"/>
        <v>0.10235795911465227</v>
      </c>
      <c r="P122" s="301">
        <f t="shared" si="27"/>
        <v>0.10230283789870893</v>
      </c>
      <c r="Q122" s="301">
        <f t="shared" si="27"/>
        <v>0.10226896233534188</v>
      </c>
      <c r="R122" s="301">
        <f t="shared" si="27"/>
        <v>0.10289893786576602</v>
      </c>
      <c r="S122" s="301">
        <f t="shared" si="27"/>
        <v>0.10315551614717362</v>
      </c>
      <c r="T122" s="301">
        <f t="shared" si="27"/>
        <v>0.1032155180011441</v>
      </c>
      <c r="U122" s="301">
        <f t="shared" si="27"/>
        <v>0.10308709513174205</v>
      </c>
      <c r="V122" s="301">
        <f t="shared" si="27"/>
        <v>0.10331588810961731</v>
      </c>
      <c r="W122" s="301">
        <f t="shared" si="27"/>
        <v>0.10022728588469798</v>
      </c>
      <c r="X122" s="301">
        <f t="shared" si="27"/>
        <v>9.9423167315097802E-2</v>
      </c>
      <c r="Y122" s="301">
        <f t="shared" si="27"/>
        <v>0.10070733603372484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8.7056191901417265E-2</v>
      </c>
      <c r="C123" s="302">
        <f t="shared" si="28"/>
        <v>8.661583281480438E-2</v>
      </c>
      <c r="D123" s="302">
        <f t="shared" si="28"/>
        <v>8.6290330706519494E-2</v>
      </c>
      <c r="E123" s="302">
        <f t="shared" si="28"/>
        <v>8.5909995085600266E-2</v>
      </c>
      <c r="F123" s="302">
        <f t="shared" si="28"/>
        <v>8.6161259701496046E-2</v>
      </c>
      <c r="G123" s="302">
        <f t="shared" si="28"/>
        <v>8.5192854519976546E-2</v>
      </c>
      <c r="H123" s="302">
        <f t="shared" si="28"/>
        <v>8.4919835257568993E-2</v>
      </c>
      <c r="I123" s="302">
        <f t="shared" si="28"/>
        <v>8.4033639750196704E-2</v>
      </c>
      <c r="J123" s="302">
        <f t="shared" si="28"/>
        <v>8.4035975040482075E-2</v>
      </c>
      <c r="K123" s="302">
        <f t="shared" si="28"/>
        <v>8.3108298874200487E-2</v>
      </c>
      <c r="L123" s="302">
        <f t="shared" si="28"/>
        <v>8.2785948963600045E-2</v>
      </c>
      <c r="M123" s="302">
        <f t="shared" si="28"/>
        <v>8.302683304388607E-2</v>
      </c>
      <c r="N123" s="302">
        <f t="shared" si="28"/>
        <v>8.2067279478472185E-2</v>
      </c>
      <c r="O123" s="302">
        <f t="shared" si="28"/>
        <v>8.3544993706051451E-2</v>
      </c>
      <c r="P123" s="302">
        <f t="shared" si="28"/>
        <v>8.3489872490107794E-2</v>
      </c>
      <c r="Q123" s="302">
        <f t="shared" si="28"/>
        <v>8.3455996926741119E-2</v>
      </c>
      <c r="R123" s="302">
        <f t="shared" si="28"/>
        <v>8.4085972457164884E-2</v>
      </c>
      <c r="S123" s="302">
        <f t="shared" si="28"/>
        <v>8.4342550738571762E-2</v>
      </c>
      <c r="T123" s="302">
        <f t="shared" si="28"/>
        <v>8.4402552592542882E-2</v>
      </c>
      <c r="U123" s="302">
        <f t="shared" si="28"/>
        <v>8.4274129723139454E-2</v>
      </c>
      <c r="V123" s="302">
        <f t="shared" si="28"/>
        <v>8.4502922701015018E-2</v>
      </c>
      <c r="W123" s="302">
        <f t="shared" si="28"/>
        <v>8.1414320476097937E-2</v>
      </c>
      <c r="X123" s="302">
        <f t="shared" si="28"/>
        <v>8.0610201906496648E-2</v>
      </c>
      <c r="Y123" s="302">
        <f t="shared" si="28"/>
        <v>8.1894370625123211E-2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1.8812965408597056E-2</v>
      </c>
      <c r="C124" s="303">
        <f t="shared" si="29"/>
        <v>1.8812965408597938E-2</v>
      </c>
      <c r="D124" s="303">
        <f t="shared" si="29"/>
        <v>1.8812965408599461E-2</v>
      </c>
      <c r="E124" s="303">
        <f t="shared" si="29"/>
        <v>1.8812965408598462E-2</v>
      </c>
      <c r="F124" s="303">
        <f t="shared" si="29"/>
        <v>1.8812965408599988E-2</v>
      </c>
      <c r="G124" s="303">
        <f t="shared" si="29"/>
        <v>1.8812965408598059E-2</v>
      </c>
      <c r="H124" s="303">
        <f t="shared" si="29"/>
        <v>1.8812965408598586E-2</v>
      </c>
      <c r="I124" s="303">
        <f t="shared" si="29"/>
        <v>1.8812965408597886E-2</v>
      </c>
      <c r="J124" s="303">
        <f t="shared" si="29"/>
        <v>1.881296540859792E-2</v>
      </c>
      <c r="K124" s="303">
        <f t="shared" si="29"/>
        <v>1.8812965408598118E-2</v>
      </c>
      <c r="L124" s="303">
        <f t="shared" si="29"/>
        <v>1.8812965408599561E-2</v>
      </c>
      <c r="M124" s="303">
        <f t="shared" si="29"/>
        <v>1.8812965408600217E-2</v>
      </c>
      <c r="N124" s="303">
        <f t="shared" si="29"/>
        <v>1.8812965408600675E-2</v>
      </c>
      <c r="O124" s="303">
        <f t="shared" si="29"/>
        <v>1.8812965408600821E-2</v>
      </c>
      <c r="P124" s="303">
        <f t="shared" si="29"/>
        <v>1.8812965408601147E-2</v>
      </c>
      <c r="Q124" s="303">
        <f t="shared" si="29"/>
        <v>1.8812965408600765E-2</v>
      </c>
      <c r="R124" s="303">
        <f t="shared" si="29"/>
        <v>1.8812965408601147E-2</v>
      </c>
      <c r="S124" s="303">
        <f t="shared" si="29"/>
        <v>1.8812965408601862E-2</v>
      </c>
      <c r="T124" s="303">
        <f t="shared" si="29"/>
        <v>1.8812965408601223E-2</v>
      </c>
      <c r="U124" s="303">
        <f t="shared" si="29"/>
        <v>1.881296540860259E-2</v>
      </c>
      <c r="V124" s="303">
        <f t="shared" si="29"/>
        <v>1.8812965408602299E-2</v>
      </c>
      <c r="W124" s="303">
        <f t="shared" si="29"/>
        <v>1.881296540860004E-2</v>
      </c>
      <c r="X124" s="303">
        <f t="shared" si="29"/>
        <v>1.8812965408601168E-2</v>
      </c>
      <c r="Y124" s="303">
        <f t="shared" si="29"/>
        <v>1.8812965408601626E-2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0.99999999999999967</v>
      </c>
      <c r="C126" s="232">
        <f t="shared" si="30"/>
        <v>1.0000000000000002</v>
      </c>
      <c r="D126" s="232">
        <f t="shared" si="30"/>
        <v>1</v>
      </c>
      <c r="E126" s="232">
        <f t="shared" si="30"/>
        <v>1</v>
      </c>
      <c r="F126" s="232">
        <f t="shared" si="30"/>
        <v>1.0000000000000002</v>
      </c>
      <c r="G126" s="232">
        <f t="shared" si="30"/>
        <v>1</v>
      </c>
      <c r="H126" s="232">
        <f t="shared" si="30"/>
        <v>1</v>
      </c>
      <c r="I126" s="232">
        <f t="shared" si="30"/>
        <v>0.99999999999999989</v>
      </c>
      <c r="J126" s="232">
        <f t="shared" si="30"/>
        <v>1</v>
      </c>
      <c r="K126" s="232">
        <f t="shared" si="30"/>
        <v>1</v>
      </c>
      <c r="L126" s="232">
        <f t="shared" si="30"/>
        <v>0.99999999999999978</v>
      </c>
      <c r="M126" s="232">
        <f t="shared" si="30"/>
        <v>0.99999999999999989</v>
      </c>
      <c r="N126" s="232">
        <f t="shared" si="30"/>
        <v>0.99999999999999989</v>
      </c>
      <c r="O126" s="232">
        <f t="shared" si="30"/>
        <v>1.0000000000000002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1.0000000000000002</v>
      </c>
      <c r="V126" s="232">
        <f t="shared" si="30"/>
        <v>1</v>
      </c>
      <c r="W126" s="232">
        <f t="shared" si="30"/>
        <v>1.0000000000000002</v>
      </c>
      <c r="X126" s="232">
        <f t="shared" si="30"/>
        <v>0.99999999999999978</v>
      </c>
      <c r="Y126" s="232">
        <f t="shared" si="30"/>
        <v>0.99999999999999989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3.7027758007788028E-2</v>
      </c>
      <c r="C127" s="299">
        <f t="shared" si="31"/>
        <v>3.7027758007780846E-2</v>
      </c>
      <c r="D127" s="299">
        <f t="shared" si="31"/>
        <v>3.7027758007768842E-2</v>
      </c>
      <c r="E127" s="299">
        <f t="shared" si="31"/>
        <v>3.7027758007775996E-2</v>
      </c>
      <c r="F127" s="299">
        <f t="shared" si="31"/>
        <v>3.7027758007762424E-2</v>
      </c>
      <c r="G127" s="299">
        <f t="shared" si="31"/>
        <v>3.7027758007780527E-2</v>
      </c>
      <c r="H127" s="299">
        <f t="shared" si="31"/>
        <v>3.7027758007774345E-2</v>
      </c>
      <c r="I127" s="299">
        <f t="shared" si="31"/>
        <v>3.7027758007778279E-2</v>
      </c>
      <c r="J127" s="299">
        <f t="shared" si="31"/>
        <v>3.7027758007776967E-2</v>
      </c>
      <c r="K127" s="299">
        <f t="shared" si="31"/>
        <v>3.7027758007776759E-2</v>
      </c>
      <c r="L127" s="299">
        <f t="shared" si="31"/>
        <v>3.7027758007765671E-2</v>
      </c>
      <c r="M127" s="299">
        <f t="shared" si="31"/>
        <v>3.7027758007760633E-2</v>
      </c>
      <c r="N127" s="299">
        <f t="shared" si="31"/>
        <v>3.7027758007756914E-2</v>
      </c>
      <c r="O127" s="299">
        <f t="shared" si="31"/>
        <v>3.7027758007756095E-2</v>
      </c>
      <c r="P127" s="299">
        <f t="shared" si="31"/>
        <v>3.7027758007752945E-2</v>
      </c>
      <c r="Q127" s="299">
        <f t="shared" si="31"/>
        <v>3.7027758007756748E-2</v>
      </c>
      <c r="R127" s="299">
        <f t="shared" si="31"/>
        <v>3.7027758007752418E-2</v>
      </c>
      <c r="S127" s="299">
        <f t="shared" si="31"/>
        <v>3.7027758007743626E-2</v>
      </c>
      <c r="T127" s="299">
        <f t="shared" si="31"/>
        <v>3.7027758007749247E-2</v>
      </c>
      <c r="U127" s="299">
        <f t="shared" si="31"/>
        <v>3.7027758007738318E-2</v>
      </c>
      <c r="V127" s="299">
        <f t="shared" si="31"/>
        <v>3.7027758007741184E-2</v>
      </c>
      <c r="W127" s="299">
        <f t="shared" si="31"/>
        <v>3.7027758007757088E-2</v>
      </c>
      <c r="X127" s="299">
        <f t="shared" si="31"/>
        <v>3.7027758007754555E-2</v>
      </c>
      <c r="Y127" s="299">
        <f t="shared" si="31"/>
        <v>3.7027758007750107E-2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1.6326910814181961E-2</v>
      </c>
      <c r="C128" s="233">
        <f t="shared" si="32"/>
        <v>1.6326910814178804E-2</v>
      </c>
      <c r="D128" s="233">
        <f t="shared" si="32"/>
        <v>1.6326910814173506E-2</v>
      </c>
      <c r="E128" s="233">
        <f t="shared" si="32"/>
        <v>1.632691081417666E-2</v>
      </c>
      <c r="F128" s="233">
        <f t="shared" si="32"/>
        <v>1.6326910814170682E-2</v>
      </c>
      <c r="G128" s="233">
        <f t="shared" si="32"/>
        <v>1.6326910814178665E-2</v>
      </c>
      <c r="H128" s="233">
        <f t="shared" si="32"/>
        <v>1.6326910814175932E-2</v>
      </c>
      <c r="I128" s="233">
        <f t="shared" si="32"/>
        <v>1.632691081417767E-2</v>
      </c>
      <c r="J128" s="233">
        <f t="shared" si="32"/>
        <v>1.6326910814177094E-2</v>
      </c>
      <c r="K128" s="233">
        <f t="shared" si="32"/>
        <v>1.6326910814177E-2</v>
      </c>
      <c r="L128" s="233">
        <f t="shared" si="32"/>
        <v>1.6326910814172108E-2</v>
      </c>
      <c r="M128" s="233">
        <f t="shared" si="32"/>
        <v>1.6326910814169891E-2</v>
      </c>
      <c r="N128" s="233">
        <f t="shared" si="32"/>
        <v>1.6326910814168247E-2</v>
      </c>
      <c r="O128" s="233">
        <f t="shared" si="32"/>
        <v>1.6326910814167893E-2</v>
      </c>
      <c r="P128" s="233">
        <f t="shared" si="32"/>
        <v>1.6326910814166498E-2</v>
      </c>
      <c r="Q128" s="233">
        <f t="shared" si="32"/>
        <v>1.6326910814168177E-2</v>
      </c>
      <c r="R128" s="233">
        <f t="shared" si="32"/>
        <v>1.6326910814166266E-2</v>
      </c>
      <c r="S128" s="233">
        <f t="shared" si="32"/>
        <v>1.6326910814162394E-2</v>
      </c>
      <c r="T128" s="233">
        <f t="shared" si="32"/>
        <v>1.6326910814164868E-2</v>
      </c>
      <c r="U128" s="233">
        <f t="shared" si="32"/>
        <v>1.6326910814160045E-2</v>
      </c>
      <c r="V128" s="233">
        <f t="shared" si="32"/>
        <v>1.6326910814161311E-2</v>
      </c>
      <c r="W128" s="233">
        <f t="shared" si="32"/>
        <v>1.6326910814168323E-2</v>
      </c>
      <c r="X128" s="233">
        <f t="shared" si="32"/>
        <v>1.6326910814167202E-2</v>
      </c>
      <c r="Y128" s="233">
        <f t="shared" si="32"/>
        <v>1.6326910814165242E-2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0.12664196862010918</v>
      </c>
      <c r="C129" s="233">
        <f t="shared" si="33"/>
        <v>0.1266419686200847</v>
      </c>
      <c r="D129" s="233">
        <f t="shared" si="33"/>
        <v>0.12664196862004359</v>
      </c>
      <c r="E129" s="233">
        <f t="shared" si="33"/>
        <v>0.12664196862006807</v>
      </c>
      <c r="F129" s="233">
        <f t="shared" si="33"/>
        <v>0.12664196862002167</v>
      </c>
      <c r="G129" s="233">
        <f t="shared" si="33"/>
        <v>0.12664196862008362</v>
      </c>
      <c r="H129" s="233">
        <f t="shared" si="33"/>
        <v>0.12664196862006241</v>
      </c>
      <c r="I129" s="233">
        <f t="shared" si="33"/>
        <v>0.12664196862007585</v>
      </c>
      <c r="J129" s="233">
        <f t="shared" si="33"/>
        <v>0.12664196862007143</v>
      </c>
      <c r="K129" s="233">
        <f t="shared" si="33"/>
        <v>0.12664196862007068</v>
      </c>
      <c r="L129" s="233">
        <f t="shared" si="33"/>
        <v>0.12664196862003271</v>
      </c>
      <c r="M129" s="233">
        <f t="shared" si="33"/>
        <v>0.12664196862001559</v>
      </c>
      <c r="N129" s="233">
        <f t="shared" si="33"/>
        <v>0.12664196862000285</v>
      </c>
      <c r="O129" s="233">
        <f t="shared" si="33"/>
        <v>0.12664196862000002</v>
      </c>
      <c r="P129" s="233">
        <f t="shared" si="33"/>
        <v>0.12664196861998925</v>
      </c>
      <c r="Q129" s="233">
        <f t="shared" si="33"/>
        <v>0.12664196862000221</v>
      </c>
      <c r="R129" s="233">
        <f t="shared" si="33"/>
        <v>0.12664196861998742</v>
      </c>
      <c r="S129" s="233">
        <f t="shared" si="33"/>
        <v>0.12664196861995741</v>
      </c>
      <c r="T129" s="233">
        <f t="shared" si="33"/>
        <v>0.12664196861997659</v>
      </c>
      <c r="U129" s="233">
        <f t="shared" si="33"/>
        <v>0.1266419686199392</v>
      </c>
      <c r="V129" s="233">
        <f t="shared" si="33"/>
        <v>0.126641968619949</v>
      </c>
      <c r="W129" s="233">
        <f t="shared" si="33"/>
        <v>0.12664196862000343</v>
      </c>
      <c r="X129" s="233">
        <f t="shared" si="33"/>
        <v>0.12664196861999474</v>
      </c>
      <c r="Y129" s="233">
        <f t="shared" si="33"/>
        <v>0.12664196861997951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5.5919517678353035E-2</v>
      </c>
      <c r="C130" s="233">
        <f t="shared" si="34"/>
        <v>5.5919517678342204E-2</v>
      </c>
      <c r="D130" s="233">
        <f t="shared" si="34"/>
        <v>5.5919517678324045E-2</v>
      </c>
      <c r="E130" s="233">
        <f t="shared" si="34"/>
        <v>5.591951767833489E-2</v>
      </c>
      <c r="F130" s="233">
        <f t="shared" si="34"/>
        <v>5.5919517678314393E-2</v>
      </c>
      <c r="G130" s="233">
        <f t="shared" si="34"/>
        <v>5.5919517678341732E-2</v>
      </c>
      <c r="H130" s="233">
        <f t="shared" si="34"/>
        <v>5.5919517678332364E-2</v>
      </c>
      <c r="I130" s="233">
        <f t="shared" si="34"/>
        <v>5.5919517678338297E-2</v>
      </c>
      <c r="J130" s="233">
        <f t="shared" si="34"/>
        <v>5.5919517678336347E-2</v>
      </c>
      <c r="K130" s="233">
        <f t="shared" si="34"/>
        <v>5.5919517678336035E-2</v>
      </c>
      <c r="L130" s="233">
        <f t="shared" si="34"/>
        <v>5.5919517678319271E-2</v>
      </c>
      <c r="M130" s="233">
        <f t="shared" si="34"/>
        <v>5.5919517678311659E-2</v>
      </c>
      <c r="N130" s="233">
        <f t="shared" si="34"/>
        <v>5.5919517678306038E-2</v>
      </c>
      <c r="O130" s="233">
        <f t="shared" si="34"/>
        <v>5.5919517678304824E-2</v>
      </c>
      <c r="P130" s="233">
        <f t="shared" si="34"/>
        <v>5.5919517678300043E-2</v>
      </c>
      <c r="Q130" s="233">
        <f t="shared" si="34"/>
        <v>5.5919517678305802E-2</v>
      </c>
      <c r="R130" s="233">
        <f t="shared" si="34"/>
        <v>5.5919517678299238E-2</v>
      </c>
      <c r="S130" s="233">
        <f t="shared" si="34"/>
        <v>5.5919517678286006E-2</v>
      </c>
      <c r="T130" s="233">
        <f t="shared" si="34"/>
        <v>5.591951767829445E-2</v>
      </c>
      <c r="U130" s="233">
        <f t="shared" si="34"/>
        <v>5.591951767827797E-2</v>
      </c>
      <c r="V130" s="233">
        <f t="shared" si="34"/>
        <v>5.5919517678282286E-2</v>
      </c>
      <c r="W130" s="233">
        <f t="shared" si="34"/>
        <v>5.5919517678306316E-2</v>
      </c>
      <c r="X130" s="233">
        <f t="shared" si="34"/>
        <v>5.5919517678302486E-2</v>
      </c>
      <c r="Y130" s="233">
        <f t="shared" si="34"/>
        <v>5.591951767829579E-2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0.23471506267637673</v>
      </c>
      <c r="C131" s="300">
        <f t="shared" si="35"/>
        <v>0.2307642739160076</v>
      </c>
      <c r="D131" s="300">
        <f t="shared" si="35"/>
        <v>0.22610648910721828</v>
      </c>
      <c r="E131" s="300">
        <f t="shared" si="35"/>
        <v>0.22819362045460415</v>
      </c>
      <c r="F131" s="300">
        <f t="shared" si="35"/>
        <v>0.23752717903071471</v>
      </c>
      <c r="G131" s="300">
        <f t="shared" si="35"/>
        <v>0.2209507461847649</v>
      </c>
      <c r="H131" s="300">
        <f t="shared" si="35"/>
        <v>0.22355721119660929</v>
      </c>
      <c r="I131" s="300">
        <f t="shared" si="35"/>
        <v>0.22091794096654685</v>
      </c>
      <c r="J131" s="300">
        <f t="shared" si="35"/>
        <v>0.22398232577935773</v>
      </c>
      <c r="K131" s="300">
        <f t="shared" si="35"/>
        <v>0.2150124268998343</v>
      </c>
      <c r="L131" s="300">
        <f t="shared" si="35"/>
        <v>0.21194147598691396</v>
      </c>
      <c r="M131" s="300">
        <f t="shared" si="35"/>
        <v>0.21268047853917349</v>
      </c>
      <c r="N131" s="300">
        <f t="shared" si="35"/>
        <v>0.20742067937042294</v>
      </c>
      <c r="O131" s="300">
        <f t="shared" si="35"/>
        <v>0.21854936269156866</v>
      </c>
      <c r="P131" s="300">
        <f t="shared" si="35"/>
        <v>0.21997955494825283</v>
      </c>
      <c r="Q131" s="300">
        <f t="shared" si="35"/>
        <v>0.22013625440388887</v>
      </c>
      <c r="R131" s="300">
        <f t="shared" si="35"/>
        <v>0.22933247125853851</v>
      </c>
      <c r="S131" s="300">
        <f t="shared" si="35"/>
        <v>0.23273409416865254</v>
      </c>
      <c r="T131" s="300">
        <f t="shared" si="35"/>
        <v>0.23266337158594844</v>
      </c>
      <c r="U131" s="300">
        <f t="shared" si="35"/>
        <v>0.23325355570194156</v>
      </c>
      <c r="V131" s="300">
        <f t="shared" si="35"/>
        <v>0.23459667081132879</v>
      </c>
      <c r="W131" s="300">
        <f t="shared" si="35"/>
        <v>0.20684587841299534</v>
      </c>
      <c r="X131" s="300">
        <f t="shared" si="35"/>
        <v>0.20156476672581233</v>
      </c>
      <c r="Y131" s="300">
        <f t="shared" si="35"/>
        <v>0.21172865147975176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0.52936878220319072</v>
      </c>
      <c r="C132" s="235">
        <f t="shared" si="36"/>
        <v>0.53331957096360605</v>
      </c>
      <c r="D132" s="235">
        <f t="shared" si="36"/>
        <v>0.53797735577247174</v>
      </c>
      <c r="E132" s="235">
        <f t="shared" si="36"/>
        <v>0.53589022442504031</v>
      </c>
      <c r="F132" s="235">
        <f t="shared" si="36"/>
        <v>0.52655666584901639</v>
      </c>
      <c r="G132" s="235">
        <f t="shared" si="36"/>
        <v>0.5431330986948506</v>
      </c>
      <c r="H132" s="235">
        <f t="shared" si="36"/>
        <v>0.54052663368304565</v>
      </c>
      <c r="I132" s="235">
        <f t="shared" si="36"/>
        <v>0.54316590391308295</v>
      </c>
      <c r="J132" s="235">
        <f t="shared" si="36"/>
        <v>0.54010151910028037</v>
      </c>
      <c r="K132" s="235">
        <f t="shared" si="36"/>
        <v>0.54907141797980519</v>
      </c>
      <c r="L132" s="235">
        <f t="shared" si="36"/>
        <v>0.55214236889279611</v>
      </c>
      <c r="M132" s="235">
        <f t="shared" si="36"/>
        <v>0.55140336634056863</v>
      </c>
      <c r="N132" s="235">
        <f t="shared" si="36"/>
        <v>0.55666316550934292</v>
      </c>
      <c r="O132" s="235">
        <f t="shared" si="36"/>
        <v>0.54553448218820266</v>
      </c>
      <c r="P132" s="235">
        <f t="shared" si="36"/>
        <v>0.54410428993153837</v>
      </c>
      <c r="Q132" s="235">
        <f t="shared" si="36"/>
        <v>0.54394759047587826</v>
      </c>
      <c r="R132" s="235">
        <f t="shared" si="36"/>
        <v>0.53475137362125613</v>
      </c>
      <c r="S132" s="235">
        <f t="shared" si="36"/>
        <v>0.53134975071119794</v>
      </c>
      <c r="T132" s="235">
        <f t="shared" si="36"/>
        <v>0.53142047329386644</v>
      </c>
      <c r="U132" s="235">
        <f t="shared" si="36"/>
        <v>0.53083028917794306</v>
      </c>
      <c r="V132" s="235">
        <f t="shared" si="36"/>
        <v>0.52948717406853751</v>
      </c>
      <c r="W132" s="235">
        <f t="shared" si="36"/>
        <v>0.55723796646676971</v>
      </c>
      <c r="X132" s="235">
        <f t="shared" si="36"/>
        <v>0.5625190781539684</v>
      </c>
      <c r="Y132" s="235">
        <f t="shared" si="36"/>
        <v>0.55235519340005745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422.55312080005683</v>
      </c>
      <c r="C136" s="320">
        <f t="shared" si="37"/>
        <v>402.09187921333546</v>
      </c>
      <c r="D136" s="320">
        <f t="shared" si="37"/>
        <v>367.2849904542577</v>
      </c>
      <c r="E136" s="320">
        <f t="shared" si="37"/>
        <v>378.66843256298267</v>
      </c>
      <c r="F136" s="320">
        <f t="shared" si="37"/>
        <v>367.75542864666284</v>
      </c>
      <c r="G136" s="320">
        <f t="shared" si="37"/>
        <v>348.12936685266197</v>
      </c>
      <c r="H136" s="320">
        <f t="shared" si="37"/>
        <v>342.4593702740994</v>
      </c>
      <c r="I136" s="320">
        <f t="shared" si="37"/>
        <v>328.57447674740524</v>
      </c>
      <c r="J136" s="320">
        <f t="shared" si="37"/>
        <v>322.74984564711491</v>
      </c>
      <c r="K136" s="320">
        <f t="shared" si="37"/>
        <v>315.15251875777693</v>
      </c>
      <c r="L136" s="320">
        <f t="shared" si="37"/>
        <v>308.47769415476432</v>
      </c>
      <c r="M136" s="320">
        <f t="shared" si="37"/>
        <v>296.32783143572721</v>
      </c>
      <c r="N136" s="320">
        <f t="shared" si="37"/>
        <v>305.5384588811088</v>
      </c>
      <c r="O136" s="320">
        <f t="shared" si="37"/>
        <v>351.27173368040326</v>
      </c>
      <c r="P136" s="320">
        <f t="shared" si="37"/>
        <v>338.30062875558798</v>
      </c>
      <c r="Q136" s="320">
        <f t="shared" si="37"/>
        <v>329.79846791974063</v>
      </c>
      <c r="R136" s="320">
        <f t="shared" si="37"/>
        <v>335.27264773160158</v>
      </c>
      <c r="S136" s="320">
        <f t="shared" si="37"/>
        <v>293.41266317533729</v>
      </c>
      <c r="T136" s="320">
        <f t="shared" si="37"/>
        <v>292.65887477123442</v>
      </c>
      <c r="U136" s="320">
        <f t="shared" si="37"/>
        <v>318.73163895008355</v>
      </c>
      <c r="V136" s="320">
        <f t="shared" si="37"/>
        <v>311.84965105586895</v>
      </c>
      <c r="W136" s="320">
        <f t="shared" si="37"/>
        <v>249.05081573475564</v>
      </c>
      <c r="X136" s="320">
        <f t="shared" si="37"/>
        <v>259.35707344583551</v>
      </c>
      <c r="Y136" s="320">
        <f t="shared" si="37"/>
        <v>271.41409339995755</v>
      </c>
      <c r="DA136" s="95"/>
    </row>
    <row r="137" spans="1:105" ht="12" customHeight="1" x14ac:dyDescent="0.25">
      <c r="A137" s="55" t="s">
        <v>91</v>
      </c>
      <c r="B137" s="273">
        <f>IF(B$6=0,0,B$6/PPA!B$10*1000)</f>
        <v>2.1127656040002254</v>
      </c>
      <c r="C137" s="273">
        <f>IF(C$6=0,0,C$6/PPA!C$10*1000)</f>
        <v>2.0104593960666763</v>
      </c>
      <c r="D137" s="273">
        <f>IF(D$6=0,0,D$6/PPA!D$10*1000)</f>
        <v>1.8364249522713201</v>
      </c>
      <c r="E137" s="273">
        <f>IF(E$6=0,0,E$6/PPA!E$10*1000)</f>
        <v>1.8933421628149834</v>
      </c>
      <c r="F137" s="273">
        <f>IF(F$6=0,0,F$6/PPA!F$10*1000)</f>
        <v>1.8387771432333651</v>
      </c>
      <c r="G137" s="273">
        <f>IF(G$6=0,0,G$6/PPA!G$10*1000)</f>
        <v>1.74064683426344</v>
      </c>
      <c r="H137" s="273">
        <f>IF(H$6=0,0,H$6/PPA!H$10*1000)</f>
        <v>1.7122968513706369</v>
      </c>
      <c r="I137" s="273">
        <f>IF(I$6=0,0,I$6/PPA!I$10*1000)</f>
        <v>1.6428723837372332</v>
      </c>
      <c r="J137" s="273">
        <f>IF(J$6=0,0,J$6/PPA!J$10*1000)</f>
        <v>1.6137492282357815</v>
      </c>
      <c r="K137" s="273">
        <f>IF(K$6=0,0,K$6/PPA!K$10*1000)</f>
        <v>1.5757625937891455</v>
      </c>
      <c r="L137" s="273">
        <f>IF(L$6=0,0,L$6/PPA!L$10*1000)</f>
        <v>1.5423884707740536</v>
      </c>
      <c r="M137" s="273">
        <f>IF(M$6=0,0,M$6/PPA!M$10*1000)</f>
        <v>1.4816391571788292</v>
      </c>
      <c r="N137" s="273">
        <f>IF(N$6=0,0,N$6/PPA!N$10*1000)</f>
        <v>1.5276922944057714</v>
      </c>
      <c r="O137" s="273">
        <f>IF(O$6=0,0,O$6/PPA!O$10*1000)</f>
        <v>1.7563586684022165</v>
      </c>
      <c r="P137" s="273">
        <f>IF(P$6=0,0,P$6/PPA!P$10*1000)</f>
        <v>1.6915031437781272</v>
      </c>
      <c r="Q137" s="273">
        <f>IF(Q$6=0,0,Q$6/PPA!Q$10*1000)</f>
        <v>1.6489923395989088</v>
      </c>
      <c r="R137" s="273">
        <f>IF(R$6=0,0,R$6/PPA!R$10*1000)</f>
        <v>1.6763632386581766</v>
      </c>
      <c r="S137" s="273">
        <f>IF(S$6=0,0,S$6/PPA!S$10*1000)</f>
        <v>1.4670633158767794</v>
      </c>
      <c r="T137" s="273">
        <f>IF(T$6=0,0,T$6/PPA!T$10*1000)</f>
        <v>1.4632943738562791</v>
      </c>
      <c r="U137" s="273">
        <f>IF(U$6=0,0,U$6/PPA!U$10*1000)</f>
        <v>1.5936581947505122</v>
      </c>
      <c r="V137" s="273">
        <f>IF(V$6=0,0,V$6/PPA!V$10*1000)</f>
        <v>1.55924825527944</v>
      </c>
      <c r="W137" s="273">
        <f>IF(W$6=0,0,W$6/PPA!W$10*1000)</f>
        <v>1.2452540786739748</v>
      </c>
      <c r="X137" s="273">
        <f>IF(X$6=0,0,X$6/PPA!X$10*1000)</f>
        <v>1.2967853672294303</v>
      </c>
      <c r="Y137" s="273">
        <f>IF(Y$6=0,0,Y$6/PPA!Y$10*1000)</f>
        <v>1.357070467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2.957871845600315</v>
      </c>
      <c r="C138" s="274">
        <f>IF(C$7=0,0,C$7/PPA!C$10*1000)</f>
        <v>2.8146431544933477</v>
      </c>
      <c r="D138" s="274">
        <f>IF(D$7=0,0,D$7/PPA!D$10*1000)</f>
        <v>2.5709949331798478</v>
      </c>
      <c r="E138" s="274">
        <f>IF(E$7=0,0,E$7/PPA!E$10*1000)</f>
        <v>2.6506790279409778</v>
      </c>
      <c r="F138" s="274">
        <f>IF(F$7=0,0,F$7/PPA!F$10*1000)</f>
        <v>2.5742880005267117</v>
      </c>
      <c r="G138" s="274">
        <f>IF(G$7=0,0,G$7/PPA!G$10*1000)</f>
        <v>2.4369055679688163</v>
      </c>
      <c r="H138" s="274">
        <f>IF(H$7=0,0,H$7/PPA!H$10*1000)</f>
        <v>2.3972155919188918</v>
      </c>
      <c r="I138" s="274">
        <f>IF(I$7=0,0,I$7/PPA!I$10*1000)</f>
        <v>2.3000213372321268</v>
      </c>
      <c r="J138" s="274">
        <f>IF(J$7=0,0,J$7/PPA!J$10*1000)</f>
        <v>2.2592489195300942</v>
      </c>
      <c r="K138" s="274">
        <f>IF(K$7=0,0,K$7/PPA!K$10*1000)</f>
        <v>2.206067631304804</v>
      </c>
      <c r="L138" s="274">
        <f>IF(L$7=0,0,L$7/PPA!L$10*1000)</f>
        <v>2.1593438590836747</v>
      </c>
      <c r="M138" s="274">
        <f>IF(M$7=0,0,M$7/PPA!M$10*1000)</f>
        <v>2.0742948200503615</v>
      </c>
      <c r="N138" s="274">
        <f>IF(N$7=0,0,N$7/PPA!N$10*1000)</f>
        <v>2.1387692121680804</v>
      </c>
      <c r="O138" s="274">
        <f>IF(O$7=0,0,O$7/PPA!O$10*1000)</f>
        <v>2.4589021357631027</v>
      </c>
      <c r="P138" s="274">
        <f>IF(P$7=0,0,P$7/PPA!P$10*1000)</f>
        <v>2.368104401289377</v>
      </c>
      <c r="Q138" s="274">
        <f>IF(Q$7=0,0,Q$7/PPA!Q$10*1000)</f>
        <v>2.3085892754384729</v>
      </c>
      <c r="R138" s="274">
        <f>IF(R$7=0,0,R$7/PPA!R$10*1000)</f>
        <v>2.346908534121448</v>
      </c>
      <c r="S138" s="274">
        <f>IF(S$7=0,0,S$7/PPA!S$10*1000)</f>
        <v>2.0538886422274909</v>
      </c>
      <c r="T138" s="274">
        <f>IF(T$7=0,0,T$7/PPA!T$10*1000)</f>
        <v>2.0486121233987906</v>
      </c>
      <c r="U138" s="274">
        <f>IF(U$7=0,0,U$7/PPA!U$10*1000)</f>
        <v>2.2311214726507171</v>
      </c>
      <c r="V138" s="274">
        <f>IF(V$7=0,0,V$7/PPA!V$10*1000)</f>
        <v>2.1829475573912163</v>
      </c>
      <c r="W138" s="274">
        <f>IF(W$7=0,0,W$7/PPA!W$10*1000)</f>
        <v>1.7433557101435644</v>
      </c>
      <c r="X138" s="274">
        <f>IF(X$7=0,0,X$7/PPA!X$10*1000)</f>
        <v>1.8154995141212014</v>
      </c>
      <c r="Y138" s="274">
        <f>IF(Y$7=0,0,Y$7/PPA!Y$10*1000)</f>
        <v>1.8998986537999987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16.9021248320018</v>
      </c>
      <c r="C139" s="274">
        <f>IF(C$8=0,0,C$8/PPA!C$10*1000)</f>
        <v>16.083675168533418</v>
      </c>
      <c r="D139" s="274">
        <f>IF(D$8=0,0,D$8/PPA!D$10*1000)</f>
        <v>14.691399618170566</v>
      </c>
      <c r="E139" s="274">
        <f>IF(E$8=0,0,E$8/PPA!E$10*1000)</f>
        <v>15.146737302519874</v>
      </c>
      <c r="F139" s="274">
        <f>IF(F$8=0,0,F$8/PPA!F$10*1000)</f>
        <v>14.710217145866922</v>
      </c>
      <c r="G139" s="274">
        <f>IF(G$8=0,0,G$8/PPA!G$10*1000)</f>
        <v>13.925174674107518</v>
      </c>
      <c r="H139" s="274">
        <f>IF(H$8=0,0,H$8/PPA!H$10*1000)</f>
        <v>13.698374810965095</v>
      </c>
      <c r="I139" s="274">
        <f>IF(I$8=0,0,I$8/PPA!I$10*1000)</f>
        <v>13.142979069897867</v>
      </c>
      <c r="J139" s="274">
        <f>IF(J$8=0,0,J$8/PPA!J$10*1000)</f>
        <v>12.909993825886254</v>
      </c>
      <c r="K139" s="274">
        <f>IF(K$8=0,0,K$8/PPA!K$10*1000)</f>
        <v>12.606100750313159</v>
      </c>
      <c r="L139" s="274">
        <f>IF(L$8=0,0,L$8/PPA!L$10*1000)</f>
        <v>12.339107766192425</v>
      </c>
      <c r="M139" s="274">
        <f>IF(M$8=0,0,M$8/PPA!M$10*1000)</f>
        <v>11.853113257430643</v>
      </c>
      <c r="N139" s="274">
        <f>IF(N$8=0,0,N$8/PPA!N$10*1000)</f>
        <v>12.221538355246173</v>
      </c>
      <c r="O139" s="274">
        <f>IF(O$8=0,0,O$8/PPA!O$10*1000)</f>
        <v>14.050869347217732</v>
      </c>
      <c r="P139" s="274">
        <f>IF(P$8=0,0,P$8/PPA!P$10*1000)</f>
        <v>13.532025150225021</v>
      </c>
      <c r="Q139" s="274">
        <f>IF(Q$8=0,0,Q$8/PPA!Q$10*1000)</f>
        <v>13.191938716791272</v>
      </c>
      <c r="R139" s="274">
        <f>IF(R$8=0,0,R$8/PPA!R$10*1000)</f>
        <v>13.410905909265413</v>
      </c>
      <c r="S139" s="274">
        <f>IF(S$8=0,0,S$8/PPA!S$10*1000)</f>
        <v>11.736506527014235</v>
      </c>
      <c r="T139" s="274">
        <f>IF(T$8=0,0,T$8/PPA!T$10*1000)</f>
        <v>11.706354990850231</v>
      </c>
      <c r="U139" s="274">
        <f>IF(U$8=0,0,U$8/PPA!U$10*1000)</f>
        <v>12.749265558004099</v>
      </c>
      <c r="V139" s="274">
        <f>IF(V$8=0,0,V$8/PPA!V$10*1000)</f>
        <v>12.47398604223552</v>
      </c>
      <c r="W139" s="274">
        <f>IF(W$8=0,0,W$8/PPA!W$10*1000)</f>
        <v>9.9620326293917998</v>
      </c>
      <c r="X139" s="274">
        <f>IF(X$8=0,0,X$8/PPA!X$10*1000)</f>
        <v>10.374282937835442</v>
      </c>
      <c r="Y139" s="274">
        <f>IF(Y$8=0,0,Y$8/PPA!Y$10*1000)</f>
        <v>10.856563736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8.4510624160009016</v>
      </c>
      <c r="C140" s="274">
        <f>IF(C$9=0,0,C$9/PPA!C$10*1000)</f>
        <v>8.0418375842667071</v>
      </c>
      <c r="D140" s="274">
        <f>IF(D$9=0,0,D$9/PPA!D$10*1000)</f>
        <v>7.3456998090852812</v>
      </c>
      <c r="E140" s="274">
        <f>IF(E$9=0,0,E$9/PPA!E$10*1000)</f>
        <v>7.5733686512599352</v>
      </c>
      <c r="F140" s="274">
        <f>IF(F$9=0,0,F$9/PPA!F$10*1000)</f>
        <v>7.355108572933462</v>
      </c>
      <c r="G140" s="274">
        <f>IF(G$9=0,0,G$9/PPA!G$10*1000)</f>
        <v>6.9625873370537592</v>
      </c>
      <c r="H140" s="274">
        <f>IF(H$9=0,0,H$9/PPA!H$10*1000)</f>
        <v>6.8491874054825477</v>
      </c>
      <c r="I140" s="274">
        <f>IF(I$9=0,0,I$9/PPA!I$10*1000)</f>
        <v>6.5714895349489337</v>
      </c>
      <c r="J140" s="274">
        <f>IF(J$9=0,0,J$9/PPA!J$10*1000)</f>
        <v>6.4549969129431268</v>
      </c>
      <c r="K140" s="274">
        <f>IF(K$9=0,0,K$9/PPA!K$10*1000)</f>
        <v>6.3030503751565803</v>
      </c>
      <c r="L140" s="274">
        <f>IF(L$9=0,0,L$9/PPA!L$10*1000)</f>
        <v>6.1695538830962144</v>
      </c>
      <c r="M140" s="274">
        <f>IF(M$9=0,0,M$9/PPA!M$10*1000)</f>
        <v>5.9265566287153186</v>
      </c>
      <c r="N140" s="274">
        <f>IF(N$9=0,0,N$9/PPA!N$10*1000)</f>
        <v>6.1107691776230855</v>
      </c>
      <c r="O140" s="274">
        <f>IF(O$9=0,0,O$9/PPA!O$10*1000)</f>
        <v>7.0254346736088653</v>
      </c>
      <c r="P140" s="274">
        <f>IF(P$9=0,0,P$9/PPA!P$10*1000)</f>
        <v>6.7660125751125095</v>
      </c>
      <c r="Q140" s="274">
        <f>IF(Q$9=0,0,Q$9/PPA!Q$10*1000)</f>
        <v>6.5959693583956343</v>
      </c>
      <c r="R140" s="274">
        <f>IF(R$9=0,0,R$9/PPA!R$10*1000)</f>
        <v>6.7054529546327082</v>
      </c>
      <c r="S140" s="274">
        <f>IF(S$9=0,0,S$9/PPA!S$10*1000)</f>
        <v>5.8682532635071158</v>
      </c>
      <c r="T140" s="274">
        <f>IF(T$9=0,0,T$9/PPA!T$10*1000)</f>
        <v>5.8531774954251157</v>
      </c>
      <c r="U140" s="274">
        <f>IF(U$9=0,0,U$9/PPA!U$10*1000)</f>
        <v>6.3746327790020532</v>
      </c>
      <c r="V140" s="274">
        <f>IF(V$9=0,0,V$9/PPA!V$10*1000)</f>
        <v>6.23699302111776</v>
      </c>
      <c r="W140" s="274">
        <f>IF(W$9=0,0,W$9/PPA!W$10*1000)</f>
        <v>4.981016314695899</v>
      </c>
      <c r="X140" s="274">
        <f>IF(X$9=0,0,X$9/PPA!X$10*1000)</f>
        <v>5.1871414689177211</v>
      </c>
      <c r="Y140" s="274">
        <f>IF(Y$9=0,0,Y$9/PPA!Y$10*1000)</f>
        <v>5.4282818679999982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3.372014414291868</v>
      </c>
      <c r="C141" s="275">
        <f>IF(C$10=0,0,C$10/PPA!C$10*1000)</f>
        <v>3.3235188753282006</v>
      </c>
      <c r="D141" s="275">
        <f>IF(D$10=0,0,D$10/PPA!D$10*1000)</f>
        <v>3.0762475971277006</v>
      </c>
      <c r="E141" s="275">
        <f>IF(E$10=0,0,E$10/PPA!E$10*1000)</f>
        <v>3.3526309916610613</v>
      </c>
      <c r="F141" s="275">
        <f>IF(F$10=0,0,F$10/PPA!F$10*1000)</f>
        <v>3.3336605182452144</v>
      </c>
      <c r="G141" s="275">
        <f>IF(G$10=0,0,G$10/PPA!G$10*1000)</f>
        <v>3.1892250413064147</v>
      </c>
      <c r="H141" s="275">
        <f>IF(H$10=0,0,H$10/PPA!H$10*1000)</f>
        <v>3.2713494351965773</v>
      </c>
      <c r="I141" s="275">
        <f>IF(I$10=0,0,I$10/PPA!I$10*1000)</f>
        <v>3.3496543466549689</v>
      </c>
      <c r="J141" s="275">
        <f>IF(J$10=0,0,J$10/PPA!J$10*1000)</f>
        <v>3.3484963862398649</v>
      </c>
      <c r="K141" s="275">
        <f>IF(K$10=0,0,K$10/PPA!K$10*1000)</f>
        <v>3.3436807673291513</v>
      </c>
      <c r="L141" s="275">
        <f>IF(L$10=0,0,L$10/PPA!L$10*1000)</f>
        <v>3.2917451150195305</v>
      </c>
      <c r="M141" s="275">
        <f>IF(M$10=0,0,M$10/PPA!M$10*1000)</f>
        <v>3.1197356606317239</v>
      </c>
      <c r="N141" s="275">
        <f>IF(N$10=0,0,N$10/PPA!N$10*1000)</f>
        <v>3.3370243491355467</v>
      </c>
      <c r="O141" s="275">
        <f>IF(O$10=0,0,O$10/PPA!O$10*1000)</f>
        <v>3.6777260209707445</v>
      </c>
      <c r="P141" s="275">
        <f>IF(P$10=0,0,P$10/PPA!P$10*1000)</f>
        <v>3.5874999810045014</v>
      </c>
      <c r="Q141" s="275">
        <f>IF(Q$10=0,0,Q$10/PPA!Q$10*1000)</f>
        <v>3.5099980455583766</v>
      </c>
      <c r="R141" s="275">
        <f>IF(R$10=0,0,R$10/PPA!R$10*1000)</f>
        <v>3.5710207330184036</v>
      </c>
      <c r="S141" s="275">
        <f>IF(S$10=0,0,S$10/PPA!S$10*1000)</f>
        <v>3.1148736410677897</v>
      </c>
      <c r="T141" s="275">
        <f>IF(T$10=0,0,T$10/PPA!T$10*1000)</f>
        <v>3.0890241923476234</v>
      </c>
      <c r="U141" s="275">
        <f>IF(U$10=0,0,U$10/PPA!U$10*1000)</f>
        <v>3.4141664164871233</v>
      </c>
      <c r="V141" s="275">
        <f>IF(V$10=0,0,V$10/PPA!V$10*1000)</f>
        <v>3.2972939554794092</v>
      </c>
      <c r="W141" s="275">
        <f>IF(W$10=0,0,W$10/PPA!W$10*1000)</f>
        <v>2.828657740804069</v>
      </c>
      <c r="X141" s="275">
        <f>IF(X$10=0,0,X$10/PPA!X$10*1000)</f>
        <v>2.9932922699220654</v>
      </c>
      <c r="Y141" s="275">
        <f>IF(Y$10=0,0,Y$10/PPA!Y$10*1000)</f>
        <v>3.0782465586814101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6.5568167841789187</v>
      </c>
      <c r="C142" s="276">
        <f>IF(C$16=0,0,C$16/PPA!C$10*1000)</f>
        <v>6.6222162297250753</v>
      </c>
      <c r="D142" s="276">
        <f>IF(D$16=0,0,D$16/PPA!D$10*1000)</f>
        <v>6.3104236621385414</v>
      </c>
      <c r="E142" s="276">
        <f>IF(E$16=0,0,E$16/PPA!E$10*1000)</f>
        <v>6.788039358004113</v>
      </c>
      <c r="F142" s="276">
        <f>IF(F$16=0,0,F$16/PPA!F$10*1000)</f>
        <v>6.371466970585657</v>
      </c>
      <c r="G142" s="276">
        <f>IF(G$16=0,0,G$16/PPA!G$10*1000)</f>
        <v>6.7589965213922687</v>
      </c>
      <c r="H142" s="276">
        <f>IF(H$16=0,0,H$16/PPA!H$10*1000)</f>
        <v>6.8193285002631132</v>
      </c>
      <c r="I142" s="276">
        <f>IF(I$16=0,0,I$16/PPA!I$10*1000)</f>
        <v>7.100480973460221</v>
      </c>
      <c r="J142" s="276">
        <f>IF(J$16=0,0,J$16/PPA!J$10*1000)</f>
        <v>6.9614185126564516</v>
      </c>
      <c r="K142" s="276">
        <f>IF(K$16=0,0,K$16/PPA!K$10*1000)</f>
        <v>7.3616699638885796</v>
      </c>
      <c r="L142" s="276">
        <f>IF(L$16=0,0,L$16/PPA!L$10*1000)</f>
        <v>7.3934574850656034</v>
      </c>
      <c r="M142" s="276">
        <f>IF(M$16=0,0,M$16/PPA!M$10*1000)</f>
        <v>6.973420305211766</v>
      </c>
      <c r="N142" s="276">
        <f>IF(N$16=0,0,N$16/PPA!N$10*1000)</f>
        <v>7.7212225172086901</v>
      </c>
      <c r="O142" s="276">
        <f>IF(O$16=0,0,O$16/PPA!O$10*1000)</f>
        <v>7.9147699329674897</v>
      </c>
      <c r="P142" s="276">
        <f>IF(P$16=0,0,P$16/PPA!P$10*1000)</f>
        <v>7.6502917716333769</v>
      </c>
      <c r="Q142" s="276">
        <f>IF(Q$16=0,0,Q$16/PPA!Q$10*1000)</f>
        <v>7.4775378432748374</v>
      </c>
      <c r="R142" s="276">
        <f>IF(R$16=0,0,R$16/PPA!R$10*1000)</f>
        <v>7.1790171354060899</v>
      </c>
      <c r="S142" s="276">
        <f>IF(S$16=0,0,S$16/PPA!S$10*1000)</f>
        <v>6.1312237547455206</v>
      </c>
      <c r="T142" s="276">
        <f>IF(T$16=0,0,T$16/PPA!T$10*1000)</f>
        <v>6.0830002538034149</v>
      </c>
      <c r="U142" s="276">
        <f>IF(U$16=0,0,U$16/PPA!U$10*1000)</f>
        <v>6.6988209431289576</v>
      </c>
      <c r="V142" s="276">
        <f>IF(V$16=0,0,V$16/PPA!V$10*1000)</f>
        <v>6.4161945894063637</v>
      </c>
      <c r="W142" s="276">
        <f>IF(W$16=0,0,W$16/PPA!W$10*1000)</f>
        <v>6.5699261791837316</v>
      </c>
      <c r="X142" s="276">
        <f>IF(X$16=0,0,X$16/PPA!X$10*1000)</f>
        <v>7.2020813184443773</v>
      </c>
      <c r="Y142" s="276">
        <f>IF(Y$16=0,0,Y$16/PPA!Y$10*1000)</f>
        <v>6.9235442672985066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367.62976093914079</v>
      </c>
      <c r="C143" s="276">
        <f>IF(C$17=0,0,C$17/PPA!C$10*1000)</f>
        <v>348.47949273886638</v>
      </c>
      <c r="D143" s="276">
        <f>IF(D$17=0,0,D$17/PPA!D$10*1000)</f>
        <v>317.43063618864329</v>
      </c>
      <c r="E143" s="276">
        <f>IF(E$17=0,0,E$17/PPA!E$10*1000)</f>
        <v>326.179103162106</v>
      </c>
      <c r="F143" s="276">
        <f>IF(F$17=0,0,F$17/PPA!F$10*1000)</f>
        <v>317.41309480508119</v>
      </c>
      <c r="G143" s="276">
        <f>IF(G$17=0,0,G$17/PPA!G$10*1000)</f>
        <v>298.0958386068092</v>
      </c>
      <c r="H143" s="276">
        <f>IF(H$17=0,0,H$17/PPA!H$10*1000)</f>
        <v>292.55755434498457</v>
      </c>
      <c r="I143" s="276">
        <f>IF(I$17=0,0,I$17/PPA!I$10*1000)</f>
        <v>278.68813249378456</v>
      </c>
      <c r="J143" s="276">
        <f>IF(J$17=0,0,J$17/PPA!J$10*1000)</f>
        <v>273.73212294460905</v>
      </c>
      <c r="K143" s="276">
        <f>IF(K$17=0,0,K$17/PPA!K$10*1000)</f>
        <v>265.39692008957655</v>
      </c>
      <c r="L143" s="276">
        <f>IF(L$17=0,0,L$17/PPA!L$10*1000)</f>
        <v>259.15219205316487</v>
      </c>
      <c r="M143" s="276">
        <f>IF(M$17=0,0,M$17/PPA!M$10*1000)</f>
        <v>249.4025820393714</v>
      </c>
      <c r="N143" s="276">
        <f>IF(N$17=0,0,N$17/PPA!N$10*1000)</f>
        <v>255.32317071485778</v>
      </c>
      <c r="O143" s="276">
        <f>IF(O$17=0,0,O$17/PPA!O$10*1000)</f>
        <v>296.79929527265648</v>
      </c>
      <c r="P143" s="276">
        <f>IF(P$17=0,0,P$17/PPA!P$10*1000)</f>
        <v>285.7045433511376</v>
      </c>
      <c r="Q143" s="276">
        <f>IF(Q$17=0,0,Q$17/PPA!Q$10*1000)</f>
        <v>278.44869157785024</v>
      </c>
      <c r="R143" s="276">
        <f>IF(R$17=0,0,R$17/PPA!R$10*1000)</f>
        <v>284.42960781448585</v>
      </c>
      <c r="S143" s="276">
        <f>IF(S$17=0,0,S$17/PPA!S$10*1000)</f>
        <v>249.41591235368614</v>
      </c>
      <c r="T143" s="276">
        <f>IF(T$17=0,0,T$17/PPA!T$10*1000)</f>
        <v>248.89763299976767</v>
      </c>
      <c r="U143" s="276">
        <f>IF(U$17=0,0,U$17/PPA!U$10*1000)</f>
        <v>270.78370482355137</v>
      </c>
      <c r="V143" s="276">
        <f>IF(V$17=0,0,V$17/PPA!V$10*1000)</f>
        <v>265.42477743627848</v>
      </c>
      <c r="W143" s="276">
        <f>IF(W$17=0,0,W$17/PPA!W$10*1000)</f>
        <v>207.12073712812102</v>
      </c>
      <c r="X143" s="276">
        <f>IF(X$17=0,0,X$17/PPA!X$10*1000)</f>
        <v>214.48336541726673</v>
      </c>
      <c r="Y143" s="276">
        <f>IF(Y$17=0,0,Y$17/PPA!Y$10*1000)</f>
        <v>226.48483392184772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14.570703964841991</v>
      </c>
      <c r="C144" s="277">
        <f>IF(C$30=0,0,C$30/PPA!C$10*1000)</f>
        <v>14.716036066055661</v>
      </c>
      <c r="D144" s="277">
        <f>IF(D$30=0,0,D$30/PPA!D$10*1000)</f>
        <v>14.023163693641152</v>
      </c>
      <c r="E144" s="277">
        <f>IF(E$30=0,0,E$30/PPA!E$10*1000)</f>
        <v>15.084531906675743</v>
      </c>
      <c r="F144" s="277">
        <f>IF(F$30=0,0,F$30/PPA!F$10*1000)</f>
        <v>14.158815490190301</v>
      </c>
      <c r="G144" s="277">
        <f>IF(G$30=0,0,G$30/PPA!G$10*1000)</f>
        <v>15.019992269760548</v>
      </c>
      <c r="H144" s="277">
        <f>IF(H$30=0,0,H$30/PPA!H$10*1000)</f>
        <v>15.154063333917978</v>
      </c>
      <c r="I144" s="277">
        <f>IF(I$30=0,0,I$30/PPA!I$10*1000)</f>
        <v>15.778846607689321</v>
      </c>
      <c r="J144" s="277">
        <f>IF(J$30=0,0,J$30/PPA!J$10*1000)</f>
        <v>15.46981891701428</v>
      </c>
      <c r="K144" s="277">
        <f>IF(K$30=0,0,K$30/PPA!K$10*1000)</f>
        <v>16.359266586419004</v>
      </c>
      <c r="L144" s="277">
        <f>IF(L$30=0,0,L$30/PPA!L$10*1000)</f>
        <v>16.42990552236795</v>
      </c>
      <c r="M144" s="277">
        <f>IF(M$30=0,0,M$30/PPA!M$10*1000)</f>
        <v>15.496489567137196</v>
      </c>
      <c r="N144" s="277">
        <f>IF(N$30=0,0,N$30/PPA!N$10*1000)</f>
        <v>17.158272260463683</v>
      </c>
      <c r="O144" s="277">
        <f>IF(O$30=0,0,O$30/PPA!O$10*1000)</f>
        <v>17.588377628816577</v>
      </c>
      <c r="P144" s="277">
        <f>IF(P$30=0,0,P$30/PPA!P$10*1000)</f>
        <v>17.000648381407455</v>
      </c>
      <c r="Q144" s="277">
        <f>IF(Q$30=0,0,Q$30/PPA!Q$10*1000)</f>
        <v>16.616750762832911</v>
      </c>
      <c r="R144" s="277">
        <f>IF(R$30=0,0,R$30/PPA!R$10*1000)</f>
        <v>15.95337141201348</v>
      </c>
      <c r="S144" s="277">
        <f>IF(S$30=0,0,S$30/PPA!S$10*1000)</f>
        <v>13.624941677212217</v>
      </c>
      <c r="T144" s="277">
        <f>IF(T$30=0,0,T$30/PPA!T$10*1000)</f>
        <v>13.517778341785309</v>
      </c>
      <c r="U144" s="277">
        <f>IF(U$30=0,0,U$30/PPA!U$10*1000)</f>
        <v>14.886268762508745</v>
      </c>
      <c r="V144" s="277">
        <f>IF(V$30=0,0,V$30/PPA!V$10*1000)</f>
        <v>14.258210198680754</v>
      </c>
      <c r="W144" s="277">
        <f>IF(W$30=0,0,W$30/PPA!W$10*1000)</f>
        <v>14.599835953741568</v>
      </c>
      <c r="X144" s="277">
        <f>IF(X$30=0,0,X$30/PPA!X$10*1000)</f>
        <v>16.004625152098566</v>
      </c>
      <c r="Y144" s="277">
        <f>IF(Y$30=0,0,Y$30/PPA!Y$10*1000)</f>
        <v>15.385653927329956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344.84318578798741</v>
      </c>
      <c r="C146" s="320">
        <f t="shared" si="38"/>
        <v>327.80956024744756</v>
      </c>
      <c r="D146" s="320">
        <f t="shared" si="38"/>
        <v>303.9147414290328</v>
      </c>
      <c r="E146" s="320">
        <f t="shared" si="38"/>
        <v>313.33181672823514</v>
      </c>
      <c r="F146" s="320">
        <f t="shared" si="38"/>
        <v>304.00905716723742</v>
      </c>
      <c r="G146" s="320">
        <f t="shared" si="38"/>
        <v>291.76448441335776</v>
      </c>
      <c r="H146" s="320">
        <f t="shared" si="38"/>
        <v>282.49537937344655</v>
      </c>
      <c r="I146" s="320">
        <f t="shared" si="38"/>
        <v>270.89968148702445</v>
      </c>
      <c r="J146" s="320">
        <f t="shared" si="38"/>
        <v>262.37598694161278</v>
      </c>
      <c r="K146" s="320">
        <f t="shared" si="38"/>
        <v>256.15404216799823</v>
      </c>
      <c r="L146" s="320">
        <f t="shared" si="38"/>
        <v>243.84190877104604</v>
      </c>
      <c r="M146" s="320">
        <f t="shared" si="38"/>
        <v>234.20777934893846</v>
      </c>
      <c r="N146" s="320">
        <f t="shared" si="38"/>
        <v>242.32288417709776</v>
      </c>
      <c r="O146" s="320">
        <f t="shared" si="38"/>
        <v>276.10570924581657</v>
      </c>
      <c r="P146" s="320">
        <f t="shared" si="38"/>
        <v>263.03862237774842</v>
      </c>
      <c r="Q146" s="320">
        <f t="shared" si="38"/>
        <v>261.89791404883869</v>
      </c>
      <c r="R146" s="320">
        <f t="shared" si="38"/>
        <v>258.601139793252</v>
      </c>
      <c r="S146" s="320">
        <f t="shared" si="38"/>
        <v>248.22941445461967</v>
      </c>
      <c r="T146" s="320">
        <f t="shared" si="38"/>
        <v>246.95614279038938</v>
      </c>
      <c r="U146" s="320">
        <f t="shared" si="38"/>
        <v>268.67921879783734</v>
      </c>
      <c r="V146" s="320">
        <f t="shared" si="38"/>
        <v>254.57808643226093</v>
      </c>
      <c r="W146" s="320">
        <f t="shared" si="38"/>
        <v>200.24199105116188</v>
      </c>
      <c r="X146" s="320">
        <f t="shared" si="38"/>
        <v>215.39125917401589</v>
      </c>
      <c r="Y146" s="320">
        <f t="shared" si="38"/>
        <v>225.41864298039886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1.8201244467530837</v>
      </c>
      <c r="C147" s="273">
        <f>IF(C$33=0,0,C$33/PPA!C$11*1000)</f>
        <v>1.7302188910080816</v>
      </c>
      <c r="D147" s="273">
        <f>IF(D$33=0,0,D$33/PPA!D$11*1000)</f>
        <v>1.60409911925528</v>
      </c>
      <c r="E147" s="273">
        <f>IF(E$33=0,0,E$33/PPA!E$11*1000)</f>
        <v>1.6538035926952823</v>
      </c>
      <c r="F147" s="273">
        <f>IF(F$33=0,0,F$33/PPA!F$11*1000)</f>
        <v>1.604596929239384</v>
      </c>
      <c r="G147" s="273">
        <f>IF(G$33=0,0,G$33/PPA!G$11*1000)</f>
        <v>1.5399685789400599</v>
      </c>
      <c r="H147" s="273">
        <f>IF(H$33=0,0,H$33/PPA!H$11*1000)</f>
        <v>1.4910451105986446</v>
      </c>
      <c r="I147" s="273">
        <f>IF(I$33=0,0,I$33/PPA!I$11*1000)</f>
        <v>1.4298416010903083</v>
      </c>
      <c r="J147" s="273">
        <f>IF(J$33=0,0,J$33/PPA!J$11*1000)</f>
        <v>1.3848525003681695</v>
      </c>
      <c r="K147" s="273">
        <f>IF(K$33=0,0,K$33/PPA!K$11*1000)</f>
        <v>1.3520123160306954</v>
      </c>
      <c r="L147" s="273">
        <f>IF(L$33=0,0,L$33/PPA!L$11*1000)</f>
        <v>1.2870273724070096</v>
      </c>
      <c r="M147" s="273">
        <f>IF(M$33=0,0,M$33/PPA!M$11*1000)</f>
        <v>1.2361772607996726</v>
      </c>
      <c r="N147" s="273">
        <f>IF(N$33=0,0,N$33/PPA!N$11*1000)</f>
        <v>1.2790097750973182</v>
      </c>
      <c r="O147" s="273">
        <f>IF(O$33=0,0,O$33/PPA!O$11*1000)</f>
        <v>1.4573196513602573</v>
      </c>
      <c r="P147" s="273">
        <f>IF(P$33=0,0,P$33/PPA!P$11*1000)</f>
        <v>1.3883499711212057</v>
      </c>
      <c r="Q147" s="273">
        <f>IF(Q$33=0,0,Q$33/PPA!Q$11*1000)</f>
        <v>1.3823291732581731</v>
      </c>
      <c r="R147" s="273">
        <f>IF(R$33=0,0,R$33/PPA!R$11*1000)</f>
        <v>1.36492839613596</v>
      </c>
      <c r="S147" s="273">
        <f>IF(S$33=0,0,S$33/PPA!S$11*1000)</f>
        <v>1.3101851632061765</v>
      </c>
      <c r="T147" s="273">
        <f>IF(T$33=0,0,T$33/PPA!T$11*1000)</f>
        <v>1.3034646798707041</v>
      </c>
      <c r="U147" s="273">
        <f>IF(U$33=0,0,U$33/PPA!U$11*1000)</f>
        <v>1.4181217278547829</v>
      </c>
      <c r="V147" s="273">
        <f>IF(V$33=0,0,V$33/PPA!V$11*1000)</f>
        <v>1.3436942292024494</v>
      </c>
      <c r="W147" s="273">
        <f>IF(W$33=0,0,W$33/PPA!W$11*1000)</f>
        <v>1.0569016822703476</v>
      </c>
      <c r="X147" s="273">
        <f>IF(X$33=0,0,X$33/PPA!X$11*1000)</f>
        <v>1.1368613694477072</v>
      </c>
      <c r="Y147" s="273">
        <f>IF(Y$33=0,0,Y$33/PPA!Y$11*1000)</f>
        <v>1.189787125719453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2.5828933612812759</v>
      </c>
      <c r="C148" s="274">
        <f>IF(C$34=0,0,C$34/PPA!C$11*1000)</f>
        <v>2.4553106218206193</v>
      </c>
      <c r="D148" s="274">
        <f>IF(D$34=0,0,D$34/PPA!D$11*1000)</f>
        <v>2.2763371885656949</v>
      </c>
      <c r="E148" s="274">
        <f>IF(E$34=0,0,E$34/PPA!E$11*1000)</f>
        <v>2.3468715713674757</v>
      </c>
      <c r="F148" s="274">
        <f>IF(F$34=0,0,F$34/PPA!F$11*1000)</f>
        <v>2.2770436183405462</v>
      </c>
      <c r="G148" s="274">
        <f>IF(G$34=0,0,G$34/PPA!G$11*1000)</f>
        <v>2.1853311328363438</v>
      </c>
      <c r="H148" s="274">
        <f>IF(H$34=0,0,H$34/PPA!H$11*1000)</f>
        <v>2.1159050549572651</v>
      </c>
      <c r="I148" s="274">
        <f>IF(I$34=0,0,I$34/PPA!I$11*1000)</f>
        <v>2.029052675891537</v>
      </c>
      <c r="J148" s="274">
        <f>IF(J$34=0,0,J$34/PPA!J$11*1000)</f>
        <v>1.965209761308131</v>
      </c>
      <c r="K148" s="274">
        <f>IF(K$34=0,0,K$34/PPA!K$11*1000)</f>
        <v>1.9186070719921164</v>
      </c>
      <c r="L148" s="274">
        <f>IF(L$34=0,0,L$34/PPA!L$11*1000)</f>
        <v>1.8263885537648146</v>
      </c>
      <c r="M148" s="274">
        <f>IF(M$34=0,0,M$34/PPA!M$11*1000)</f>
        <v>1.7542284243158095</v>
      </c>
      <c r="N148" s="274">
        <f>IF(N$34=0,0,N$34/PPA!N$11*1000)</f>
        <v>1.8150109807084402</v>
      </c>
      <c r="O148" s="274">
        <f>IF(O$34=0,0,O$34/PPA!O$11*1000)</f>
        <v>2.0680460940338032</v>
      </c>
      <c r="P148" s="274">
        <f>IF(P$34=0,0,P$34/PPA!P$11*1000)</f>
        <v>1.970172935120452</v>
      </c>
      <c r="Q148" s="274">
        <f>IF(Q$34=0,0,Q$34/PPA!Q$11*1000)</f>
        <v>1.9616289705262822</v>
      </c>
      <c r="R148" s="274">
        <f>IF(R$34=0,0,R$34/PPA!R$11*1000)</f>
        <v>1.9369359602267515</v>
      </c>
      <c r="S148" s="274">
        <f>IF(S$34=0,0,S$34/PPA!S$11*1000)</f>
        <v>1.8592511990766847</v>
      </c>
      <c r="T148" s="274">
        <f>IF(T$34=0,0,T$34/PPA!T$11*1000)</f>
        <v>1.8497143282199919</v>
      </c>
      <c r="U148" s="274">
        <f>IF(U$34=0,0,U$34/PPA!U$11*1000)</f>
        <v>2.0124212950927691</v>
      </c>
      <c r="V148" s="274">
        <f>IF(V$34=0,0,V$34/PPA!V$11*1000)</f>
        <v>1.906803081728943</v>
      </c>
      <c r="W148" s="274">
        <f>IF(W$34=0,0,W$34/PPA!W$11*1000)</f>
        <v>1.4998229069077624</v>
      </c>
      <c r="X148" s="274">
        <f>IF(X$34=0,0,X$34/PPA!X$11*1000)</f>
        <v>1.6132917114990937</v>
      </c>
      <c r="Y148" s="274">
        <f>IF(Y$34=0,0,Y$34/PPA!Y$11*1000)</f>
        <v>1.6883973366990321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9.1909608360432511</v>
      </c>
      <c r="C149" s="274">
        <f>IF(C$35=0,0,C$35/PPA!C$11*1000)</f>
        <v>8.7369707568104324</v>
      </c>
      <c r="D149" s="274">
        <f>IF(D$35=0,0,D$35/PPA!D$11*1000)</f>
        <v>8.100112170081081</v>
      </c>
      <c r="E149" s="274">
        <f>IF(E$35=0,0,E$35/PPA!E$11*1000)</f>
        <v>8.3511015293955797</v>
      </c>
      <c r="F149" s="274">
        <f>IF(F$35=0,0,F$35/PPA!F$11*1000)</f>
        <v>8.1026259279045405</v>
      </c>
      <c r="G149" s="274">
        <f>IF(G$35=0,0,G$35/PPA!G$11*1000)</f>
        <v>7.7762764645154796</v>
      </c>
      <c r="H149" s="274">
        <f>IF(H$35=0,0,H$35/PPA!H$11*1000)</f>
        <v>7.529230894476858</v>
      </c>
      <c r="I149" s="274">
        <f>IF(I$35=0,0,I$35/PPA!I$11*1000)</f>
        <v>7.2201756208536763</v>
      </c>
      <c r="J149" s="274">
        <f>IF(J$35=0,0,J$35/PPA!J$11*1000)</f>
        <v>6.9929971641697879</v>
      </c>
      <c r="K149" s="274">
        <f>IF(K$35=0,0,K$35/PPA!K$11*1000)</f>
        <v>6.8271662790165157</v>
      </c>
      <c r="L149" s="274">
        <f>IF(L$35=0,0,L$35/PPA!L$11*1000)</f>
        <v>6.4990161501375523</v>
      </c>
      <c r="M149" s="274">
        <f>IF(M$35=0,0,M$35/PPA!M$11*1000)</f>
        <v>6.2422417382970972</v>
      </c>
      <c r="N149" s="274">
        <f>IF(N$35=0,0,N$35/PPA!N$11*1000)</f>
        <v>6.4585302245713159</v>
      </c>
      <c r="O149" s="274">
        <f>IF(O$35=0,0,O$35/PPA!O$11*1000)</f>
        <v>7.3589296957920398</v>
      </c>
      <c r="P149" s="274">
        <f>IF(P$35=0,0,P$35/PPA!P$11*1000)</f>
        <v>7.0106581086033941</v>
      </c>
      <c r="Q149" s="274">
        <f>IF(Q$35=0,0,Q$35/PPA!Q$11*1000)</f>
        <v>6.9802552878184887</v>
      </c>
      <c r="R149" s="274">
        <f>IF(R$35=0,0,R$35/PPA!R$11*1000)</f>
        <v>6.8923877459411838</v>
      </c>
      <c r="S149" s="274">
        <f>IF(S$35=0,0,S$35/PPA!S$11*1000)</f>
        <v>6.6159544994158797</v>
      </c>
      <c r="T149" s="274">
        <f>IF(T$35=0,0,T$35/PPA!T$11*1000)</f>
        <v>6.5820185236391708</v>
      </c>
      <c r="U149" s="274">
        <f>IF(U$35=0,0,U$35/PPA!U$11*1000)</f>
        <v>7.1609945598535507</v>
      </c>
      <c r="V149" s="274">
        <f>IF(V$35=0,0,V$35/PPA!V$11*1000)</f>
        <v>6.7851629916008722</v>
      </c>
      <c r="W149" s="274">
        <f>IF(W$35=0,0,W$35/PPA!W$11*1000)</f>
        <v>5.3369658248498721</v>
      </c>
      <c r="X149" s="274">
        <f>IF(X$35=0,0,X$35/PPA!X$11*1000)</f>
        <v>5.7407329159520124</v>
      </c>
      <c r="Y149" s="274">
        <f>IF(Y$35=0,0,Y$35/PPA!Y$11*1000)</f>
        <v>6.0079885720030797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7.2804977870123375</v>
      </c>
      <c r="C150" s="274">
        <f>IF(C$36=0,0,C$36/PPA!C$11*1000)</f>
        <v>6.9208755640323254</v>
      </c>
      <c r="D150" s="274">
        <f>IF(D$36=0,0,D$36/PPA!D$11*1000)</f>
        <v>6.4163964770211193</v>
      </c>
      <c r="E150" s="274">
        <f>IF(E$36=0,0,E$36/PPA!E$11*1000)</f>
        <v>6.6152143707811293</v>
      </c>
      <c r="F150" s="274">
        <f>IF(F$36=0,0,F$36/PPA!F$11*1000)</f>
        <v>6.418387716957537</v>
      </c>
      <c r="G150" s="274">
        <f>IF(G$36=0,0,G$36/PPA!G$11*1000)</f>
        <v>6.1598743157602396</v>
      </c>
      <c r="H150" s="274">
        <f>IF(H$36=0,0,H$36/PPA!H$11*1000)</f>
        <v>5.9641804423945786</v>
      </c>
      <c r="I150" s="274">
        <f>IF(I$36=0,0,I$36/PPA!I$11*1000)</f>
        <v>5.7193664043612333</v>
      </c>
      <c r="J150" s="274">
        <f>IF(J$36=0,0,J$36/PPA!J$11*1000)</f>
        <v>5.5394100014726781</v>
      </c>
      <c r="K150" s="274">
        <f>IF(K$36=0,0,K$36/PPA!K$11*1000)</f>
        <v>5.4080492641227798</v>
      </c>
      <c r="L150" s="274">
        <f>IF(L$36=0,0,L$36/PPA!L$11*1000)</f>
        <v>5.1481094896280366</v>
      </c>
      <c r="M150" s="274">
        <f>IF(M$36=0,0,M$36/PPA!M$11*1000)</f>
        <v>4.9447090431986904</v>
      </c>
      <c r="N150" s="274">
        <f>IF(N$36=0,0,N$36/PPA!N$11*1000)</f>
        <v>5.1160391003892718</v>
      </c>
      <c r="O150" s="274">
        <f>IF(O$36=0,0,O$36/PPA!O$11*1000)</f>
        <v>5.8292786054410266</v>
      </c>
      <c r="P150" s="274">
        <f>IF(P$36=0,0,P$36/PPA!P$11*1000)</f>
        <v>5.553399884484822</v>
      </c>
      <c r="Q150" s="274">
        <f>IF(Q$36=0,0,Q$36/PPA!Q$11*1000)</f>
        <v>5.5293166930326914</v>
      </c>
      <c r="R150" s="274">
        <f>IF(R$36=0,0,R$36/PPA!R$11*1000)</f>
        <v>5.4597135845438363</v>
      </c>
      <c r="S150" s="274">
        <f>IF(S$36=0,0,S$36/PPA!S$11*1000)</f>
        <v>5.2407406528247051</v>
      </c>
      <c r="T150" s="274">
        <f>IF(T$36=0,0,T$36/PPA!T$11*1000)</f>
        <v>5.2138587194828148</v>
      </c>
      <c r="U150" s="274">
        <f>IF(U$36=0,0,U$36/PPA!U$11*1000)</f>
        <v>5.6724869114191305</v>
      </c>
      <c r="V150" s="274">
        <f>IF(V$36=0,0,V$36/PPA!V$11*1000)</f>
        <v>5.3747769168097959</v>
      </c>
      <c r="W150" s="274">
        <f>IF(W$36=0,0,W$36/PPA!W$11*1000)</f>
        <v>4.2276067290813888</v>
      </c>
      <c r="X150" s="274">
        <f>IF(X$36=0,0,X$36/PPA!X$11*1000)</f>
        <v>4.5474454777908289</v>
      </c>
      <c r="Y150" s="274">
        <f>IF(Y$36=0,0,Y$36/PPA!Y$11*1000)</f>
        <v>4.7591485028778129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2.4387214314705017</v>
      </c>
      <c r="C151" s="275">
        <f>IF(C$37=0,0,C$37/PPA!C$11*1000)</f>
        <v>2.4260220097061942</v>
      </c>
      <c r="D151" s="275">
        <f>IF(D$37=0,0,D$37/PPA!D$11*1000)</f>
        <v>2.2968192324220778</v>
      </c>
      <c r="E151" s="275">
        <f>IF(E$37=0,0,E$37/PPA!E$11*1000)</f>
        <v>2.5239221073549452</v>
      </c>
      <c r="F151" s="275">
        <f>IF(F$37=0,0,F$37/PPA!F$11*1000)</f>
        <v>2.4910093051939737</v>
      </c>
      <c r="G151" s="275">
        <f>IF(G$37=0,0,G$37/PPA!G$11*1000)</f>
        <v>2.4722830218059935</v>
      </c>
      <c r="H151" s="275">
        <f>IF(H$37=0,0,H$37/PPA!H$11*1000)</f>
        <v>2.5102345554951246</v>
      </c>
      <c r="I151" s="275">
        <f>IF(I$37=0,0,I$37/PPA!I$11*1000)</f>
        <v>2.6192321506513436</v>
      </c>
      <c r="J151" s="275">
        <f>IF(J$37=0,0,J$37/PPA!J$11*1000)</f>
        <v>2.5806525572563972</v>
      </c>
      <c r="K151" s="275">
        <f>IF(K$37=0,0,K$37/PPA!K$11*1000)</f>
        <v>2.6303643529448233</v>
      </c>
      <c r="L151" s="275">
        <f>IF(L$37=0,0,L$37/PPA!L$11*1000)</f>
        <v>2.5363981243513627</v>
      </c>
      <c r="M151" s="275">
        <f>IF(M$37=0,0,M$37/PPA!M$11*1000)</f>
        <v>2.3912501991230832</v>
      </c>
      <c r="N151" s="275">
        <f>IF(N$37=0,0,N$37/PPA!N$11*1000)</f>
        <v>2.6201016678178735</v>
      </c>
      <c r="O151" s="275">
        <f>IF(O$37=0,0,O$37/PPA!O$11*1000)</f>
        <v>2.7710228181378906</v>
      </c>
      <c r="P151" s="275">
        <f>IF(P$37=0,0,P$37/PPA!P$11*1000)</f>
        <v>2.6765005625486422</v>
      </c>
      <c r="Q151" s="275">
        <f>IF(Q$37=0,0,Q$37/PPA!Q$11*1000)</f>
        <v>2.6763998484327285</v>
      </c>
      <c r="R151" s="275">
        <f>IF(R$37=0,0,R$37/PPA!R$11*1000)</f>
        <v>2.6068099275329826</v>
      </c>
      <c r="S151" s="275">
        <f>IF(S$37=0,0,S$37/PPA!S$11*1000)</f>
        <v>2.4794198501728597</v>
      </c>
      <c r="T151" s="275">
        <f>IF(T$37=0,0,T$37/PPA!T$11*1000)</f>
        <v>2.4494095096428934</v>
      </c>
      <c r="U151" s="275">
        <f>IF(U$37=0,0,U$37/PPA!U$11*1000)</f>
        <v>2.7116671641239596</v>
      </c>
      <c r="V151" s="275">
        <f>IF(V$37=0,0,V$37/PPA!V$11*1000)</f>
        <v>2.523394146213962</v>
      </c>
      <c r="W151" s="275">
        <f>IF(W$37=0,0,W$37/PPA!W$11*1000)</f>
        <v>2.2819936515756725</v>
      </c>
      <c r="X151" s="275">
        <f>IF(X$37=0,0,X$37/PPA!X$11*1000)</f>
        <v>2.536971817544269</v>
      </c>
      <c r="Y151" s="275">
        <f>IF(Y$37=0,0,Y$37/PPA!Y$11*1000)</f>
        <v>2.5385486155275512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15.050614197189478</v>
      </c>
      <c r="C152" s="276">
        <f>IF(C$43=0,0,C$43/PPA!C$11*1000)</f>
        <v>14.711111129912368</v>
      </c>
      <c r="D152" s="276">
        <f>IF(D$43=0,0,D$43/PPA!D$11*1000)</f>
        <v>13.924464354492541</v>
      </c>
      <c r="E152" s="276">
        <f>IF(E$43=0,0,E$43/PPA!E$11*1000)</f>
        <v>14.666718306786825</v>
      </c>
      <c r="F152" s="276">
        <f>IF(F$43=0,0,F$43/PPA!F$11*1000)</f>
        <v>13.983006745725863</v>
      </c>
      <c r="G152" s="276">
        <f>IF(G$43=0,0,G$43/PPA!G$11*1000)</f>
        <v>14.254198316276831</v>
      </c>
      <c r="H152" s="276">
        <f>IF(H$43=0,0,H$43/PPA!H$11*1000)</f>
        <v>13.997224782922071</v>
      </c>
      <c r="I152" s="276">
        <f>IF(I$43=0,0,I$43/PPA!I$11*1000)</f>
        <v>14.083321513553011</v>
      </c>
      <c r="J152" s="276">
        <f>IF(J$43=0,0,J$43/PPA!J$11*1000)</f>
        <v>13.623491863702297</v>
      </c>
      <c r="K152" s="276">
        <f>IF(K$43=0,0,K$43/PPA!K$11*1000)</f>
        <v>13.987853045671466</v>
      </c>
      <c r="L152" s="276">
        <f>IF(L$43=0,0,L$43/PPA!L$11*1000)</f>
        <v>13.544338027132543</v>
      </c>
      <c r="M152" s="276">
        <f>IF(M$43=0,0,M$43/PPA!M$11*1000)</f>
        <v>12.85229530019096</v>
      </c>
      <c r="N152" s="276">
        <f>IF(N$43=0,0,N$43/PPA!N$11*1000)</f>
        <v>13.9575880571224</v>
      </c>
      <c r="O152" s="276">
        <f>IF(O$43=0,0,O$43/PPA!O$11*1000)</f>
        <v>14.731241613456243</v>
      </c>
      <c r="P152" s="276">
        <f>IF(P$43=0,0,P$43/PPA!P$11*1000)</f>
        <v>14.065903793311175</v>
      </c>
      <c r="Q152" s="276">
        <f>IF(Q$43=0,0,Q$43/PPA!Q$11*1000)</f>
        <v>14.028076974650334</v>
      </c>
      <c r="R152" s="276">
        <f>IF(R$43=0,0,R$43/PPA!R$11*1000)</f>
        <v>13.366621006491323</v>
      </c>
      <c r="S152" s="276">
        <f>IF(S$43=0,0,S$43/PPA!S$11*1000)</f>
        <v>12.643946387990997</v>
      </c>
      <c r="T152" s="276">
        <f>IF(T$43=0,0,T$43/PPA!T$11*1000)</f>
        <v>12.539736642619282</v>
      </c>
      <c r="U152" s="276">
        <f>IF(U$43=0,0,U$43/PPA!U$11*1000)</f>
        <v>13.732200292633904</v>
      </c>
      <c r="V152" s="276">
        <f>IF(V$43=0,0,V$43/PPA!V$11*1000)</f>
        <v>12.849347855002073</v>
      </c>
      <c r="W152" s="276">
        <f>IF(W$43=0,0,W$43/PPA!W$11*1000)</f>
        <v>11.893097671316307</v>
      </c>
      <c r="X152" s="276">
        <f>IF(X$43=0,0,X$43/PPA!X$11*1000)</f>
        <v>13.293406409293251</v>
      </c>
      <c r="Y152" s="276">
        <f>IF(Y$43=0,0,Y$43/PPA!Y$11*1000)</f>
        <v>13.068567970563663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269.97111624476253</v>
      </c>
      <c r="C153" s="276">
        <f>IF(C$56=0,0,C$56/PPA!C$11*1000)</f>
        <v>256.26848329112715</v>
      </c>
      <c r="D153" s="276">
        <f>IF(D$56=0,0,D$56/PPA!D$11*1000)</f>
        <v>237.35407182502956</v>
      </c>
      <c r="E153" s="276">
        <f>IF(E$56=0,0,E$56/PPA!E$11*1000)</f>
        <v>244.36114978504744</v>
      </c>
      <c r="F153" s="276">
        <f>IF(F$56=0,0,F$56/PPA!F$11*1000)</f>
        <v>237.21927172129392</v>
      </c>
      <c r="G153" s="276">
        <f>IF(G$56=0,0,G$56/PPA!G$11*1000)</f>
        <v>227.03134815577368</v>
      </c>
      <c r="H153" s="276">
        <f>IF(H$56=0,0,H$56/PPA!H$11*1000)</f>
        <v>219.58352165494287</v>
      </c>
      <c r="I153" s="276">
        <f>IF(I$56=0,0,I$56/PPA!I$11*1000)</f>
        <v>209.93757894108413</v>
      </c>
      <c r="J153" s="276">
        <f>IF(J$56=0,0,J$56/PPA!J$11*1000)</f>
        <v>203.30428083710879</v>
      </c>
      <c r="K153" s="276">
        <f>IF(K$56=0,0,K$56/PPA!K$11*1000)</f>
        <v>197.92244600930812</v>
      </c>
      <c r="L153" s="276">
        <f>IF(L$56=0,0,L$56/PPA!L$11*1000)</f>
        <v>188.22655784404151</v>
      </c>
      <c r="M153" s="276">
        <f>IF(M$56=0,0,M$56/PPA!M$11*1000)</f>
        <v>180.93520433811287</v>
      </c>
      <c r="N153" s="276">
        <f>IF(N$56=0,0,N$56/PPA!N$11*1000)</f>
        <v>186.63101247386373</v>
      </c>
      <c r="O153" s="276">
        <f>IF(O$56=0,0,O$56/PPA!O$11*1000)</f>
        <v>213.62825386928995</v>
      </c>
      <c r="P153" s="276">
        <f>IF(P$56=0,0,P$56/PPA!P$11*1000)</f>
        <v>203.4640395763482</v>
      </c>
      <c r="Q153" s="276">
        <f>IF(Q$56=0,0,Q$56/PPA!Q$11*1000)</f>
        <v>202.55587919355469</v>
      </c>
      <c r="R153" s="276">
        <f>IF(R$56=0,0,R$56/PPA!R$11*1000)</f>
        <v>200.36396055677784</v>
      </c>
      <c r="S153" s="276">
        <f>IF(S$56=0,0,S$56/PPA!S$11*1000)</f>
        <v>192.4736833309554</v>
      </c>
      <c r="T153" s="276">
        <f>IF(T$56=0,0,T$56/PPA!T$11*1000)</f>
        <v>191.52823418523997</v>
      </c>
      <c r="U153" s="276">
        <f>IF(U$56=0,0,U$56/PPA!U$11*1000)</f>
        <v>208.27396665872448</v>
      </c>
      <c r="V153" s="276">
        <f>IF(V$56=0,0,V$56/PPA!V$11*1000)</f>
        <v>197.4929461187069</v>
      </c>
      <c r="W153" s="276">
        <f>IF(W$56=0,0,W$56/PPA!W$11*1000)</f>
        <v>153.8758913019546</v>
      </c>
      <c r="X153" s="276">
        <f>IF(X$56=0,0,X$56/PPA!X$11*1000)</f>
        <v>165.10766827342096</v>
      </c>
      <c r="Y153" s="276">
        <f>IF(Y$56=0,0,Y$56/PPA!Y$11*1000)</f>
        <v>173.46489383011499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36.508257483474928</v>
      </c>
      <c r="C154" s="277">
        <f>IF(C$69=0,0,C$69/PPA!C$11*1000)</f>
        <v>34.56056798303041</v>
      </c>
      <c r="D154" s="277">
        <f>IF(D$69=0,0,D$69/PPA!D$11*1000)</f>
        <v>31.942441062165443</v>
      </c>
      <c r="E154" s="277">
        <f>IF(E$69=0,0,E$69/PPA!E$11*1000)</f>
        <v>32.813035464806489</v>
      </c>
      <c r="F154" s="277">
        <f>IF(F$69=0,0,F$69/PPA!F$11*1000)</f>
        <v>31.913115202581636</v>
      </c>
      <c r="G154" s="277">
        <f>IF(G$69=0,0,G$69/PPA!G$11*1000)</f>
        <v>30.34520442744909</v>
      </c>
      <c r="H154" s="277">
        <f>IF(H$69=0,0,H$69/PPA!H$11*1000)</f>
        <v>29.304036877659119</v>
      </c>
      <c r="I154" s="277">
        <f>IF(I$69=0,0,I$69/PPA!I$11*1000)</f>
        <v>27.861112579539213</v>
      </c>
      <c r="J154" s="277">
        <f>IF(J$69=0,0,J$69/PPA!J$11*1000)</f>
        <v>26.98509225622653</v>
      </c>
      <c r="K154" s="277">
        <f>IF(K$69=0,0,K$69/PPA!K$11*1000)</f>
        <v>26.10754382891168</v>
      </c>
      <c r="L154" s="277">
        <f>IF(L$69=0,0,L$69/PPA!L$11*1000)</f>
        <v>24.774073209583218</v>
      </c>
      <c r="M154" s="277">
        <f>IF(M$69=0,0,M$69/PPA!M$11*1000)</f>
        <v>23.851673044900277</v>
      </c>
      <c r="N154" s="277">
        <f>IF(N$69=0,0,N$69/PPA!N$11*1000)</f>
        <v>24.445591897527411</v>
      </c>
      <c r="O154" s="277">
        <f>IF(O$69=0,0,O$69/PPA!O$11*1000)</f>
        <v>28.261616898305345</v>
      </c>
      <c r="P154" s="277">
        <f>IF(P$69=0,0,P$69/PPA!P$11*1000)</f>
        <v>26.909597546210506</v>
      </c>
      <c r="Q154" s="277">
        <f>IF(Q$69=0,0,Q$69/PPA!Q$11*1000)</f>
        <v>26.784027907565292</v>
      </c>
      <c r="R154" s="277">
        <f>IF(R$69=0,0,R$69/PPA!R$11*1000)</f>
        <v>26.609782615602121</v>
      </c>
      <c r="S154" s="277">
        <f>IF(S$69=0,0,S$69/PPA!S$11*1000)</f>
        <v>25.606233370976973</v>
      </c>
      <c r="T154" s="277">
        <f>IF(T$69=0,0,T$69/PPA!T$11*1000)</f>
        <v>25.48970620167454</v>
      </c>
      <c r="U154" s="277">
        <f>IF(U$69=0,0,U$69/PPA!U$11*1000)</f>
        <v>27.697360188134805</v>
      </c>
      <c r="V154" s="277">
        <f>IF(V$69=0,0,V$69/PPA!V$11*1000)</f>
        <v>26.30196109299596</v>
      </c>
      <c r="W154" s="277">
        <f>IF(W$69=0,0,W$69/PPA!W$11*1000)</f>
        <v>20.06971128320593</v>
      </c>
      <c r="X154" s="277">
        <f>IF(X$69=0,0,X$69/PPA!X$11*1000)</f>
        <v>21.414881199067775</v>
      </c>
      <c r="Y154" s="277">
        <f>IF(Y$69=0,0,Y$69/PPA!Y$11*1000)</f>
        <v>22.701311026893272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223.20518076375743</v>
      </c>
      <c r="C156" s="320">
        <f t="shared" si="39"/>
        <v>211.34760512806599</v>
      </c>
      <c r="D156" s="320">
        <f t="shared" si="39"/>
        <v>194.33355262186763</v>
      </c>
      <c r="E156" s="320">
        <f t="shared" si="39"/>
        <v>199.97916631618352</v>
      </c>
      <c r="F156" s="320">
        <f t="shared" si="39"/>
        <v>193.54004952434494</v>
      </c>
      <c r="G156" s="320">
        <f t="shared" si="39"/>
        <v>184.83398011435196</v>
      </c>
      <c r="H156" s="320">
        <f t="shared" si="39"/>
        <v>179.62006307763289</v>
      </c>
      <c r="I156" s="320">
        <f t="shared" si="39"/>
        <v>171.92830357779906</v>
      </c>
      <c r="J156" s="320">
        <f t="shared" si="39"/>
        <v>166.98499999011159</v>
      </c>
      <c r="K156" s="320">
        <f t="shared" si="39"/>
        <v>162.5281763601738</v>
      </c>
      <c r="L156" s="320">
        <f t="shared" si="39"/>
        <v>155.3942586954783</v>
      </c>
      <c r="M156" s="320">
        <f t="shared" si="39"/>
        <v>149.24155637205129</v>
      </c>
      <c r="N156" s="320">
        <f t="shared" si="39"/>
        <v>153.83043118440369</v>
      </c>
      <c r="O156" s="320">
        <f t="shared" si="39"/>
        <v>175.61517209526278</v>
      </c>
      <c r="P156" s="320">
        <f t="shared" si="39"/>
        <v>167.542947142576</v>
      </c>
      <c r="Q156" s="320">
        <f t="shared" si="39"/>
        <v>165.72725271171305</v>
      </c>
      <c r="R156" s="320">
        <f t="shared" si="39"/>
        <v>164.68794014026736</v>
      </c>
      <c r="S156" s="320">
        <f t="shared" si="39"/>
        <v>150.00818779400529</v>
      </c>
      <c r="T156" s="320">
        <f t="shared" si="39"/>
        <v>148.10716511453751</v>
      </c>
      <c r="U156" s="320">
        <f t="shared" si="39"/>
        <v>164.47210835377143</v>
      </c>
      <c r="V156" s="320">
        <f t="shared" si="39"/>
        <v>145.46173578199915</v>
      </c>
      <c r="W156" s="320">
        <f t="shared" si="39"/>
        <v>161.7642690780304</v>
      </c>
      <c r="X156" s="320">
        <f t="shared" si="39"/>
        <v>44.636065597711884</v>
      </c>
      <c r="Y156" s="320">
        <f t="shared" si="39"/>
        <v>46.728507955248219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8.2647874194049962</v>
      </c>
      <c r="C157" s="330">
        <f>IF(C$84=0,0,C$84/PPA!C$12*1000)</f>
        <v>7.8257279782060483</v>
      </c>
      <c r="D157" s="330">
        <f>IF(D$84=0,0,D$84/PPA!D$12*1000)</f>
        <v>7.1957357592725266</v>
      </c>
      <c r="E157" s="330">
        <f>IF(E$84=0,0,E$84/PPA!E$12*1000)</f>
        <v>7.4047801769524311</v>
      </c>
      <c r="F157" s="330">
        <f>IF(F$84=0,0,F$84/PPA!F$12*1000)</f>
        <v>7.1663541185977975</v>
      </c>
      <c r="G157" s="330">
        <f>IF(G$84=0,0,G$84/PPA!G$12*1000)</f>
        <v>6.8439878872891429</v>
      </c>
      <c r="H157" s="330">
        <f>IF(H$84=0,0,H$84/PPA!H$12*1000)</f>
        <v>6.6509282289797538</v>
      </c>
      <c r="I157" s="330">
        <f>IF(I$84=0,0,I$84/PPA!I$12*1000)</f>
        <v>6.366119619566585</v>
      </c>
      <c r="J157" s="330">
        <f>IF(J$84=0,0,J$84/PPA!J$12*1000)</f>
        <v>6.1830801705624925</v>
      </c>
      <c r="K157" s="330">
        <f>IF(K$84=0,0,K$84/PPA!K$12*1000)</f>
        <v>6.0180539837097795</v>
      </c>
      <c r="L157" s="330">
        <f>IF(L$84=0,0,L$84/PPA!L$12*1000)</f>
        <v>5.753901006772308</v>
      </c>
      <c r="M157" s="330">
        <f>IF(M$84=0,0,M$84/PPA!M$12*1000)</f>
        <v>5.5260802340458826</v>
      </c>
      <c r="N157" s="330">
        <f>IF(N$84=0,0,N$84/PPA!N$12*1000)</f>
        <v>5.6959959801250033</v>
      </c>
      <c r="O157" s="330">
        <f>IF(O$84=0,0,O$84/PPA!O$12*1000)</f>
        <v>6.5026360948338313</v>
      </c>
      <c r="P157" s="330">
        <f>IF(P$84=0,0,P$84/PPA!P$12*1000)</f>
        <v>6.2037397027010481</v>
      </c>
      <c r="Q157" s="330">
        <f>IF(Q$84=0,0,Q$84/PPA!Q$12*1000)</f>
        <v>6.1365086086996579</v>
      </c>
      <c r="R157" s="330">
        <f>IF(R$84=0,0,R$84/PPA!R$12*1000)</f>
        <v>6.0980251943090353</v>
      </c>
      <c r="S157" s="330">
        <f>IF(S$84=0,0,S$84/PPA!S$12*1000)</f>
        <v>5.5544668768165897</v>
      </c>
      <c r="T157" s="330">
        <f>IF(T$84=0,0,T$84/PPA!T$12*1000)</f>
        <v>5.4840762690748557</v>
      </c>
      <c r="U157" s="330">
        <f>IF(U$84=0,0,U$84/PPA!U$12*1000)</f>
        <v>6.0900334271459631</v>
      </c>
      <c r="V157" s="330">
        <f>IF(V$84=0,0,V$84/PPA!V$12*1000)</f>
        <v>5.3861219519218517</v>
      </c>
      <c r="W157" s="330">
        <f>IF(W$84=0,0,W$84/PPA!W$12*1000)</f>
        <v>5.9897682097230112</v>
      </c>
      <c r="X157" s="330">
        <f>IF(X$84=0,0,X$84/PPA!X$12*1000)</f>
        <v>1.6527734353703341</v>
      </c>
      <c r="Y157" s="330">
        <f>IF(Y$84=0,0,Y$84/PPA!Y$12*1000)</f>
        <v>1.7302518846301573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3.6442510795932321</v>
      </c>
      <c r="C158" s="331">
        <f>IF(C$85=0,0,C$85/PPA!C$12*1000)</f>
        <v>3.4506534997162115</v>
      </c>
      <c r="D158" s="331">
        <f>IF(D$85=0,0,D$85/PPA!D$12*1000)</f>
        <v>3.1728665818587265</v>
      </c>
      <c r="E158" s="331">
        <f>IF(E$85=0,0,E$85/PPA!E$12*1000)</f>
        <v>3.2650420131377293</v>
      </c>
      <c r="F158" s="331">
        <f>IF(F$85=0,0,F$85/PPA!F$12*1000)</f>
        <v>3.1599111275541558</v>
      </c>
      <c r="G158" s="331">
        <f>IF(G$85=0,0,G$85/PPA!G$12*1000)</f>
        <v>3.0177679087566975</v>
      </c>
      <c r="H158" s="331">
        <f>IF(H$85=0,0,H$85/PPA!H$12*1000)</f>
        <v>2.9326407503051675</v>
      </c>
      <c r="I158" s="331">
        <f>IF(I$85=0,0,I$85/PPA!I$12*1000)</f>
        <v>2.807058078947589</v>
      </c>
      <c r="J158" s="331">
        <f>IF(J$85=0,0,J$85/PPA!J$12*1000)</f>
        <v>2.7263492021439149</v>
      </c>
      <c r="K158" s="331">
        <f>IF(K$85=0,0,K$85/PPA!K$12*1000)</f>
        <v>2.6535830402233884</v>
      </c>
      <c r="L158" s="331">
        <f>IF(L$85=0,0,L$85/PPA!L$12*1000)</f>
        <v>2.537108202755463</v>
      </c>
      <c r="M158" s="331">
        <f>IF(M$85=0,0,M$85/PPA!M$12*1000)</f>
        <v>2.4366535806543901</v>
      </c>
      <c r="N158" s="331">
        <f>IF(N$85=0,0,N$85/PPA!N$12*1000)</f>
        <v>2.5115757304528059</v>
      </c>
      <c r="O158" s="331">
        <f>IF(O$85=0,0,O$85/PPA!O$12*1000)</f>
        <v>2.867253252414101</v>
      </c>
      <c r="P158" s="331">
        <f>IF(P$85=0,0,P$85/PPA!P$12*1000)</f>
        <v>2.7354587555394501</v>
      </c>
      <c r="Q158" s="331">
        <f>IF(Q$85=0,0,Q$85/PPA!Q$12*1000)</f>
        <v>2.7058140745012498</v>
      </c>
      <c r="R158" s="331">
        <f>IF(R$85=0,0,R$85/PPA!R$12*1000)</f>
        <v>2.6888453108388974</v>
      </c>
      <c r="S158" s="331">
        <f>IF(S$85=0,0,S$85/PPA!S$12*1000)</f>
        <v>2.4491703035068486</v>
      </c>
      <c r="T158" s="331">
        <f>IF(T$85=0,0,T$85/PPA!T$12*1000)</f>
        <v>2.4181324757638438</v>
      </c>
      <c r="U158" s="331">
        <f>IF(U$85=0,0,U$85/PPA!U$12*1000)</f>
        <v>2.6853214445088929</v>
      </c>
      <c r="V158" s="331">
        <f>IF(V$85=0,0,V$85/PPA!V$12*1000)</f>
        <v>2.3749407869857975</v>
      </c>
      <c r="W158" s="331">
        <f>IF(W$85=0,0,W$85/PPA!W$12*1000)</f>
        <v>2.6411107941561283</v>
      </c>
      <c r="X158" s="331">
        <f>IF(X$85=0,0,X$85/PPA!X$12*1000)</f>
        <v>0.72876906210915893</v>
      </c>
      <c r="Y158" s="331">
        <f>IF(Y$85=0,0,Y$85/PPA!Y$12*1000)</f>
        <v>0.76293218186434897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28.267143498129574</v>
      </c>
      <c r="C159" s="331">
        <f>IF(C$86=0,0,C$86/PPA!C$12*1000)</f>
        <v>26.765476776558579</v>
      </c>
      <c r="D159" s="331">
        <f>IF(D$86=0,0,D$86/PPA!D$12*1000)</f>
        <v>24.610783672960149</v>
      </c>
      <c r="E159" s="331">
        <f>IF(E$86=0,0,E$86/PPA!E$12*1000)</f>
        <v>25.325755305281483</v>
      </c>
      <c r="F159" s="331">
        <f>IF(F$86=0,0,F$86/PPA!F$12*1000)</f>
        <v>24.51029287857952</v>
      </c>
      <c r="G159" s="331">
        <f>IF(G$86=0,0,G$86/PPA!G$12*1000)</f>
        <v>23.407739109566919</v>
      </c>
      <c r="H159" s="331">
        <f>IF(H$86=0,0,H$86/PPA!H$12*1000)</f>
        <v>22.747438391811219</v>
      </c>
      <c r="I159" s="331">
        <f>IF(I$86=0,0,I$86/PPA!I$12*1000)</f>
        <v>21.773338826602505</v>
      </c>
      <c r="J159" s="331">
        <f>IF(J$86=0,0,J$86/PPA!J$12*1000)</f>
        <v>21.147309128770345</v>
      </c>
      <c r="K159" s="331">
        <f>IF(K$86=0,0,K$86/PPA!K$12*1000)</f>
        <v>20.582888210482444</v>
      </c>
      <c r="L159" s="331">
        <f>IF(L$86=0,0,L$86/PPA!L$12*1000)</f>
        <v>19.679434833446013</v>
      </c>
      <c r="M159" s="331">
        <f>IF(M$86=0,0,M$86/PPA!M$12*1000)</f>
        <v>18.900244498871611</v>
      </c>
      <c r="N159" s="331">
        <f>IF(N$86=0,0,N$86/PPA!N$12*1000)</f>
        <v>19.48138863885676</v>
      </c>
      <c r="O159" s="331">
        <f>IF(O$86=0,0,O$86/PPA!O$12*1000)</f>
        <v>22.240251113684174</v>
      </c>
      <c r="P159" s="331">
        <f>IF(P$86=0,0,P$86/PPA!P$12*1000)</f>
        <v>21.21796865453063</v>
      </c>
      <c r="Q159" s="331">
        <f>IF(Q$86=0,0,Q$86/PPA!Q$12*1000)</f>
        <v>20.988025537395941</v>
      </c>
      <c r="R159" s="331">
        <f>IF(R$86=0,0,R$86/PPA!R$12*1000)</f>
        <v>20.856404947334106</v>
      </c>
      <c r="S159" s="331">
        <f>IF(S$86=0,0,S$86/PPA!S$12*1000)</f>
        <v>18.997332211345096</v>
      </c>
      <c r="T159" s="331">
        <f>IF(T$86=0,0,T$86/PPA!T$12*1000)</f>
        <v>18.75658295682895</v>
      </c>
      <c r="U159" s="331">
        <f>IF(U$86=0,0,U$86/PPA!U$12*1000)</f>
        <v>20.82907158499356</v>
      </c>
      <c r="V159" s="331">
        <f>IF(V$86=0,0,V$86/PPA!V$12*1000)</f>
        <v>18.421560578307254</v>
      </c>
      <c r="W159" s="331">
        <f>IF(W$86=0,0,W$86/PPA!W$12*1000)</f>
        <v>20.486145488417712</v>
      </c>
      <c r="X159" s="331">
        <f>IF(X$86=0,0,X$86/PPA!X$12*1000)</f>
        <v>5.6527992187454563</v>
      </c>
      <c r="Y159" s="331">
        <f>IF(Y$86=0,0,Y$86/PPA!Y$12*1000)</f>
        <v>5.9177902381270098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12.481526051618923</v>
      </c>
      <c r="C160" s="331">
        <f>IF(C$87=0,0,C$87/PPA!C$12*1000)</f>
        <v>11.818456141234172</v>
      </c>
      <c r="D160" s="331">
        <f>IF(D$87=0,0,D$87/PPA!D$12*1000)</f>
        <v>10.867038531330044</v>
      </c>
      <c r="E160" s="331">
        <f>IF(E$87=0,0,E$87/PPA!E$12*1000)</f>
        <v>11.182738526116497</v>
      </c>
      <c r="F160" s="331">
        <f>IF(F$87=0,0,F$87/PPA!F$12*1000)</f>
        <v>10.822666220838446</v>
      </c>
      <c r="G160" s="331">
        <f>IF(G$87=0,0,G$87/PPA!G$12*1000)</f>
        <v>10.335827018562767</v>
      </c>
      <c r="H160" s="331">
        <f>IF(H$87=0,0,H$87/PPA!H$12*1000)</f>
        <v>10.044267292652869</v>
      </c>
      <c r="I160" s="331">
        <f>IF(I$87=0,0,I$87/PPA!I$12*1000)</f>
        <v>9.6141478113254504</v>
      </c>
      <c r="J160" s="331">
        <f>IF(J$87=0,0,J$87/PPA!J$12*1000)</f>
        <v>9.3377206589640398</v>
      </c>
      <c r="K160" s="331">
        <f>IF(K$87=0,0,K$87/PPA!K$12*1000)</f>
        <v>9.0884972312004582</v>
      </c>
      <c r="L160" s="331">
        <f>IF(L$87=0,0,L$87/PPA!L$12*1000)</f>
        <v>8.689571996231118</v>
      </c>
      <c r="M160" s="331">
        <f>IF(M$87=0,0,M$87/PPA!M$12*1000)</f>
        <v>8.3455158498856701</v>
      </c>
      <c r="N160" s="331">
        <f>IF(N$87=0,0,N$87/PPA!N$12*1000)</f>
        <v>8.6021235160777021</v>
      </c>
      <c r="O160" s="331">
        <f>IF(O$87=0,0,O$87/PPA!O$12*1000)</f>
        <v>9.8203157205595915</v>
      </c>
      <c r="P160" s="331">
        <f>IF(P$87=0,0,P$87/PPA!P$12*1000)</f>
        <v>9.3689207946137696</v>
      </c>
      <c r="Q160" s="331">
        <f>IF(Q$87=0,0,Q$87/PPA!Q$12*1000)</f>
        <v>9.26738803778969</v>
      </c>
      <c r="R160" s="331">
        <f>IF(R$87=0,0,R$87/PPA!R$12*1000)</f>
        <v>9.2092701800763681</v>
      </c>
      <c r="S160" s="331">
        <f>IF(S$87=0,0,S$87/PPA!S$12*1000)</f>
        <v>8.3883855092345261</v>
      </c>
      <c r="T160" s="331">
        <f>IF(T$87=0,0,T$87/PPA!T$12*1000)</f>
        <v>8.2820812379044551</v>
      </c>
      <c r="U160" s="331">
        <f>IF(U$87=0,0,U$87/PPA!U$12*1000)</f>
        <v>9.1972009706723714</v>
      </c>
      <c r="V160" s="331">
        <f>IF(V$87=0,0,V$87/PPA!V$12*1000)</f>
        <v>8.1341501055751291</v>
      </c>
      <c r="W160" s="331">
        <f>IF(W$87=0,0,W$87/PPA!W$12*1000)</f>
        <v>9.0457799044272189</v>
      </c>
      <c r="X160" s="331">
        <f>IF(X$87=0,0,X$87/PPA!X$12*1000)</f>
        <v>2.4960272592811195</v>
      </c>
      <c r="Y160" s="331">
        <f>IF(Y$87=0,0,Y$87/PPA!Y$12*1000)</f>
        <v>2.6130356266838888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52.389617992657335</v>
      </c>
      <c r="C161" s="332">
        <f>IF(C$88=0,0,C$88/PPA!C$12*1000)</f>
        <v>48.771476641265224</v>
      </c>
      <c r="D161" s="332">
        <f>IF(D$88=0,0,D$88/PPA!D$12*1000)</f>
        <v>43.940077299063347</v>
      </c>
      <c r="E161" s="332">
        <f>IF(E$88=0,0,E$88/PPA!E$12*1000)</f>
        <v>45.633969977183334</v>
      </c>
      <c r="F161" s="332">
        <f>IF(F$88=0,0,F$88/PPA!F$12*1000)</f>
        <v>45.971021992982458</v>
      </c>
      <c r="G161" s="332">
        <f>IF(G$88=0,0,G$88/PPA!G$12*1000)</f>
        <v>40.839205826566065</v>
      </c>
      <c r="H161" s="332">
        <f>IF(H$88=0,0,H$88/PPA!H$12*1000)</f>
        <v>40.155360376594658</v>
      </c>
      <c r="I161" s="332">
        <f>IF(I$88=0,0,I$88/PPA!I$12*1000)</f>
        <v>37.982046820278761</v>
      </c>
      <c r="J161" s="332">
        <f>IF(J$88=0,0,J$88/PPA!J$12*1000)</f>
        <v>37.401688668051229</v>
      </c>
      <c r="K161" s="332">
        <f>IF(K$88=0,0,K$88/PPA!K$12*1000)</f>
        <v>34.945577638805247</v>
      </c>
      <c r="L161" s="332">
        <f>IF(L$88=0,0,L$88/PPA!L$12*1000)</f>
        <v>32.934488547812016</v>
      </c>
      <c r="M161" s="332">
        <f>IF(M$88=0,0,M$88/PPA!M$12*1000)</f>
        <v>31.740765627138906</v>
      </c>
      <c r="N161" s="332">
        <f>IF(N$88=0,0,N$88/PPA!N$12*1000)</f>
        <v>31.907612544114109</v>
      </c>
      <c r="O161" s="332">
        <f>IF(O$88=0,0,O$88/PPA!O$12*1000)</f>
        <v>38.380583940389833</v>
      </c>
      <c r="P161" s="332">
        <f>IF(P$88=0,0,P$88/PPA!P$12*1000)</f>
        <v>36.85602294714252</v>
      </c>
      <c r="Q161" s="332">
        <f>IF(Q$88=0,0,Q$88/PPA!Q$12*1000)</f>
        <v>36.482576664603236</v>
      </c>
      <c r="R161" s="332">
        <f>IF(R$88=0,0,R$88/PPA!R$12*1000)</f>
        <v>37.768292298845772</v>
      </c>
      <c r="S161" s="332">
        <f>IF(S$88=0,0,S$88/PPA!S$12*1000)</f>
        <v>34.912019704118947</v>
      </c>
      <c r="T161" s="332">
        <f>IF(T$88=0,0,T$88/PPA!T$12*1000)</f>
        <v>34.459112391585066</v>
      </c>
      <c r="U161" s="332">
        <f>IF(U$88=0,0,U$88/PPA!U$12*1000)</f>
        <v>38.363704087312193</v>
      </c>
      <c r="V161" s="332">
        <f>IF(V$88=0,0,V$88/PPA!V$12*1000)</f>
        <v>34.124838944894137</v>
      </c>
      <c r="W161" s="332">
        <f>IF(W$88=0,0,W$88/PPA!W$12*1000)</f>
        <v>33.460272333281331</v>
      </c>
      <c r="X161" s="332">
        <f>IF(X$88=0,0,X$88/PPA!X$12*1000)</f>
        <v>8.9970581497608553</v>
      </c>
      <c r="Y161" s="332">
        <f>IF(Y$88=0,0,Y$88/PPA!Y$12*1000)</f>
        <v>9.8937639750255606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118.15785472235336</v>
      </c>
      <c r="C162" s="333">
        <f>IF(C$94=0,0,C$94/PPA!C$12*1000)</f>
        <v>112.71581409108576</v>
      </c>
      <c r="D162" s="333">
        <f>IF(D$94=0,0,D$94/PPA!D$12*1000)</f>
        <v>104.54705077738282</v>
      </c>
      <c r="E162" s="333">
        <f>IF(E$94=0,0,E$94/PPA!E$12*1000)</f>
        <v>107.16688031751204</v>
      </c>
      <c r="F162" s="333">
        <f>IF(F$94=0,0,F$94/PPA!F$12*1000)</f>
        <v>101.90980318579255</v>
      </c>
      <c r="G162" s="333">
        <f>IF(G$94=0,0,G$94/PPA!G$12*1000)</f>
        <v>100.38945236361036</v>
      </c>
      <c r="H162" s="333">
        <f>IF(H$94=0,0,H$94/PPA!H$12*1000)</f>
        <v>97.089428037289238</v>
      </c>
      <c r="I162" s="333">
        <f>IF(I$94=0,0,I$94/PPA!I$12*1000)</f>
        <v>93.385592421078172</v>
      </c>
      <c r="J162" s="333">
        <f>IF(J$94=0,0,J$94/PPA!J$12*1000)</f>
        <v>90.188852161619579</v>
      </c>
      <c r="K162" s="333">
        <f>IF(K$94=0,0,K$94/PPA!K$12*1000)</f>
        <v>89.239576255752496</v>
      </c>
      <c r="L162" s="333">
        <f>IF(L$94=0,0,L$94/PPA!L$12*1000)</f>
        <v>85.799754108461386</v>
      </c>
      <c r="M162" s="333">
        <f>IF(M$94=0,0,M$94/PPA!M$12*1000)</f>
        <v>82.292296581454835</v>
      </c>
      <c r="N162" s="333">
        <f>IF(N$94=0,0,N$94/PPA!N$12*1000)</f>
        <v>85.631734774777314</v>
      </c>
      <c r="O162" s="333">
        <f>IF(O$94=0,0,O$94/PPA!O$12*1000)</f>
        <v>95.80413197338126</v>
      </c>
      <c r="P162" s="333">
        <f>IF(P$94=0,0,P$94/PPA!P$12*1000)</f>
        <v>91.160836288048586</v>
      </c>
      <c r="Q162" s="333">
        <f>IF(Q$94=0,0,Q$94/PPA!Q$12*1000)</f>
        <v>90.146939788723259</v>
      </c>
      <c r="R162" s="333">
        <f>IF(R$94=0,0,R$94/PPA!R$12*1000)</f>
        <v>88.067102208863176</v>
      </c>
      <c r="S162" s="333">
        <f>IF(S$94=0,0,S$94/PPA!S$12*1000)</f>
        <v>79.70681318898329</v>
      </c>
      <c r="T162" s="333">
        <f>IF(T$94=0,0,T$94/PPA!T$12*1000)</f>
        <v>78.707179783380354</v>
      </c>
      <c r="U162" s="333">
        <f>IF(U$94=0,0,U$94/PPA!U$12*1000)</f>
        <v>87.306776839138465</v>
      </c>
      <c r="V162" s="333">
        <f>IF(V$94=0,0,V$94/PPA!V$12*1000)</f>
        <v>77.020123414314995</v>
      </c>
      <c r="W162" s="333">
        <f>IF(W$94=0,0,W$94/PPA!W$12*1000)</f>
        <v>90.141192348024987</v>
      </c>
      <c r="X162" s="333">
        <f>IF(X$94=0,0,X$94/PPA!X$12*1000)</f>
        <v>25.108638472444959</v>
      </c>
      <c r="Y162" s="333">
        <f>IF(Y$94=0,0,Y$94/PPA!Y$12*1000)</f>
        <v>25.810734048917258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PL: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224.26667826581479</v>
      </c>
      <c r="C5" s="223">
        <v>210.2677236932077</v>
      </c>
      <c r="D5" s="223">
        <v>202.17503195825799</v>
      </c>
      <c r="E5" s="223">
        <v>209.9894794231659</v>
      </c>
      <c r="F5" s="223">
        <v>203.5052612068406</v>
      </c>
      <c r="G5" s="223">
        <v>198.19490334658121</v>
      </c>
      <c r="H5" s="223">
        <v>198.0720965284535</v>
      </c>
      <c r="I5" s="223">
        <v>190.57497484770619</v>
      </c>
      <c r="J5" s="223">
        <v>186.55242224720621</v>
      </c>
      <c r="K5" s="223">
        <v>181.1428543311157</v>
      </c>
      <c r="L5" s="223">
        <v>185.0125159457468</v>
      </c>
      <c r="M5" s="223">
        <v>178.86530092956531</v>
      </c>
      <c r="N5" s="223">
        <v>178.41859221944961</v>
      </c>
      <c r="O5" s="223">
        <v>218.5348099913561</v>
      </c>
      <c r="P5" s="223">
        <v>215.8604861410933</v>
      </c>
      <c r="Q5" s="223">
        <v>212.9703384533187</v>
      </c>
      <c r="R5" s="223">
        <v>224.40267601721499</v>
      </c>
      <c r="S5" s="223">
        <v>309.5450918712674</v>
      </c>
      <c r="T5" s="223">
        <v>313.60641848367788</v>
      </c>
      <c r="U5" s="223">
        <v>322.35049119148931</v>
      </c>
      <c r="V5" s="223">
        <v>334.83745945105932</v>
      </c>
      <c r="W5" s="223">
        <v>278.75578074811239</v>
      </c>
      <c r="X5" s="223">
        <v>286.48483199852672</v>
      </c>
      <c r="Y5" s="223">
        <v>267.69446475341363</v>
      </c>
      <c r="DA5" s="89" t="s">
        <v>1941</v>
      </c>
    </row>
    <row r="6" spans="1:105" ht="12" customHeight="1" x14ac:dyDescent="0.25">
      <c r="A6" s="55" t="s">
        <v>91</v>
      </c>
      <c r="B6" s="259">
        <v>0.87224649470805748</v>
      </c>
      <c r="C6" s="259">
        <v>0.81581446348445552</v>
      </c>
      <c r="D6" s="259">
        <v>0.78371033626077802</v>
      </c>
      <c r="E6" s="259">
        <v>0.81115342309308969</v>
      </c>
      <c r="F6" s="259">
        <v>0.78624530380119151</v>
      </c>
      <c r="G6" s="259">
        <v>0.76510122872172581</v>
      </c>
      <c r="H6" s="259">
        <v>0.76110307115176756</v>
      </c>
      <c r="I6" s="259">
        <v>0.72651474847473529</v>
      </c>
      <c r="J6" s="259">
        <v>0.71048058779482481</v>
      </c>
      <c r="K6" s="259">
        <v>0.68875271390608095</v>
      </c>
      <c r="L6" s="259">
        <v>0.7041900852178189</v>
      </c>
      <c r="M6" s="259">
        <v>0.68473632638064519</v>
      </c>
      <c r="N6" s="259">
        <v>0.68111687047962965</v>
      </c>
      <c r="O6" s="259">
        <v>0.83405905370320177</v>
      </c>
      <c r="P6" s="259">
        <v>0.82383513524400498</v>
      </c>
      <c r="Q6" s="259">
        <v>0.81159144516342663</v>
      </c>
      <c r="R6" s="259">
        <v>0.85523230711422593</v>
      </c>
      <c r="S6" s="259">
        <v>1.168752914903838</v>
      </c>
      <c r="T6" s="259">
        <v>1.1780614670002689</v>
      </c>
      <c r="U6" s="259">
        <v>1.2173122740640181</v>
      </c>
      <c r="V6" s="259">
        <v>1.2775306442871099</v>
      </c>
      <c r="W6" s="259">
        <v>1.0495220466685311</v>
      </c>
      <c r="X6" s="259">
        <v>1.0802630706085901</v>
      </c>
      <c r="Y6" s="259">
        <v>1.010246052685704</v>
      </c>
      <c r="DA6" s="67" t="s">
        <v>1942</v>
      </c>
    </row>
    <row r="7" spans="1:105" ht="12" customHeight="1" x14ac:dyDescent="0.25">
      <c r="A7" s="173" t="s">
        <v>92</v>
      </c>
      <c r="B7" s="224">
        <v>0.31735165693601108</v>
      </c>
      <c r="C7" s="224">
        <v>0.29681984772642639</v>
      </c>
      <c r="D7" s="224">
        <v>0.28513932160137889</v>
      </c>
      <c r="E7" s="224">
        <v>0.29512400956574608</v>
      </c>
      <c r="F7" s="224">
        <v>0.28606162527827539</v>
      </c>
      <c r="G7" s="224">
        <v>0.27836872275409419</v>
      </c>
      <c r="H7" s="224">
        <v>0.27691406293348658</v>
      </c>
      <c r="I7" s="224">
        <v>0.26432970566889552</v>
      </c>
      <c r="J7" s="224">
        <v>0.25849595627555338</v>
      </c>
      <c r="K7" s="224">
        <v>0.25059064874823861</v>
      </c>
      <c r="L7" s="224">
        <v>0.25620726675041949</v>
      </c>
      <c r="M7" s="224">
        <v>0.24912935627664121</v>
      </c>
      <c r="N7" s="224">
        <v>0.24781248044582629</v>
      </c>
      <c r="O7" s="224">
        <v>0.30345782331149962</v>
      </c>
      <c r="P7" s="224">
        <v>0.29973802909840758</v>
      </c>
      <c r="Q7" s="224">
        <v>0.29528337624780138</v>
      </c>
      <c r="R7" s="224">
        <v>0.31116134186214001</v>
      </c>
      <c r="S7" s="224">
        <v>0.43421138173843632</v>
      </c>
      <c r="T7" s="224">
        <v>0.44285138052680811</v>
      </c>
      <c r="U7" s="224">
        <v>0.44904954561495081</v>
      </c>
      <c r="V7" s="224">
        <v>0.46480721815539228</v>
      </c>
      <c r="W7" s="224">
        <v>0.38185027113535169</v>
      </c>
      <c r="X7" s="224">
        <v>0.39303485593159371</v>
      </c>
      <c r="Y7" s="224">
        <v>0.36756038651686318</v>
      </c>
      <c r="DA7" s="177" t="s">
        <v>1943</v>
      </c>
    </row>
    <row r="8" spans="1:105" ht="12" customHeight="1" x14ac:dyDescent="0.25">
      <c r="A8" s="173" t="s">
        <v>93</v>
      </c>
      <c r="B8" s="224">
        <v>9.9742817570725713</v>
      </c>
      <c r="C8" s="224">
        <v>9.3289722224822196</v>
      </c>
      <c r="D8" s="224">
        <v>8.9618562610692241</v>
      </c>
      <c r="E8" s="224">
        <v>9.2756724609737038</v>
      </c>
      <c r="F8" s="224">
        <v>8.9908440307496065</v>
      </c>
      <c r="G8" s="224">
        <v>8.7490580635777064</v>
      </c>
      <c r="H8" s="224">
        <v>8.7033384758764285</v>
      </c>
      <c r="I8" s="224">
        <v>8.3078153319276176</v>
      </c>
      <c r="J8" s="224">
        <v>8.124462074184656</v>
      </c>
      <c r="K8" s="224">
        <v>7.8760002718577704</v>
      </c>
      <c r="L8" s="224">
        <v>8.0525291452737164</v>
      </c>
      <c r="M8" s="224">
        <v>7.8300722216250236</v>
      </c>
      <c r="N8" s="224">
        <v>7.7886831496332691</v>
      </c>
      <c r="O8" s="224">
        <v>9.5376021046177915</v>
      </c>
      <c r="P8" s="224">
        <v>9.4206899198259251</v>
      </c>
      <c r="Q8" s="224">
        <v>9.2806813152045482</v>
      </c>
      <c r="R8" s="224">
        <v>9.7797217307976982</v>
      </c>
      <c r="S8" s="224">
        <v>13.323511266742029</v>
      </c>
      <c r="T8" s="224">
        <v>13.393774500772</v>
      </c>
      <c r="U8" s="224">
        <v>13.808004287532549</v>
      </c>
      <c r="V8" s="224">
        <v>14.50379813140861</v>
      </c>
      <c r="W8" s="224">
        <v>11.95807227287294</v>
      </c>
      <c r="X8" s="224">
        <v>12.352985427149029</v>
      </c>
      <c r="Y8" s="224">
        <v>11.55232934106569</v>
      </c>
      <c r="DA8" s="177" t="s">
        <v>1944</v>
      </c>
    </row>
    <row r="9" spans="1:105" ht="12" customHeight="1" x14ac:dyDescent="0.25">
      <c r="A9" s="173" t="s">
        <v>94</v>
      </c>
      <c r="B9" s="224">
        <v>3.501110448834003</v>
      </c>
      <c r="C9" s="224">
        <v>3.274597902937205</v>
      </c>
      <c r="D9" s="224">
        <v>3.1457351377034701</v>
      </c>
      <c r="E9" s="224">
        <v>3.255888951607901</v>
      </c>
      <c r="F9" s="224">
        <v>3.155910244622262</v>
      </c>
      <c r="G9" s="224">
        <v>3.071040035752663</v>
      </c>
      <c r="H9" s="224">
        <v>3.0549918299654322</v>
      </c>
      <c r="I9" s="224">
        <v>2.9161577519073369</v>
      </c>
      <c r="J9" s="224">
        <v>2.8517982298739368</v>
      </c>
      <c r="K9" s="224">
        <v>2.76458471080065</v>
      </c>
      <c r="L9" s="224">
        <v>2.8265487798223852</v>
      </c>
      <c r="M9" s="224">
        <v>2.7484633317900351</v>
      </c>
      <c r="N9" s="224">
        <v>2.7339351967375909</v>
      </c>
      <c r="O9" s="224">
        <v>3.347829868714181</v>
      </c>
      <c r="P9" s="224">
        <v>3.3067920795540169</v>
      </c>
      <c r="Q9" s="224">
        <v>3.2576471285184199</v>
      </c>
      <c r="R9" s="224">
        <v>3.4328171964969738</v>
      </c>
      <c r="S9" s="224">
        <v>4.7942416653107083</v>
      </c>
      <c r="T9" s="224">
        <v>4.8856577924078666</v>
      </c>
      <c r="U9" s="224">
        <v>4.9540376482536157</v>
      </c>
      <c r="V9" s="224">
        <v>5.1278806100748886</v>
      </c>
      <c r="W9" s="224">
        <v>4.212676836382931</v>
      </c>
      <c r="X9" s="224">
        <v>4.3360682409656697</v>
      </c>
      <c r="Y9" s="224">
        <v>4.0550269131606651</v>
      </c>
      <c r="DA9" s="177" t="s">
        <v>1945</v>
      </c>
    </row>
    <row r="10" spans="1:105" ht="12" customHeight="1" x14ac:dyDescent="0.25">
      <c r="A10" s="56" t="s">
        <v>95</v>
      </c>
      <c r="B10" s="260">
        <v>2.181661428269924</v>
      </c>
      <c r="C10" s="260">
        <v>2.1325207636972601</v>
      </c>
      <c r="D10" s="260">
        <v>2.0947570781460358</v>
      </c>
      <c r="E10" s="260">
        <v>2.276988135196945</v>
      </c>
      <c r="F10" s="260">
        <v>2.2226767724418059</v>
      </c>
      <c r="G10" s="260">
        <v>2.253382622860808</v>
      </c>
      <c r="H10" s="260">
        <v>2.3155623574009918</v>
      </c>
      <c r="I10" s="260">
        <v>2.3517693218833342</v>
      </c>
      <c r="J10" s="260">
        <v>2.323231288631217</v>
      </c>
      <c r="K10" s="260">
        <v>2.3356494122731961</v>
      </c>
      <c r="L10" s="260">
        <v>2.4178996256265868</v>
      </c>
      <c r="M10" s="260">
        <v>2.3229953434861872</v>
      </c>
      <c r="N10" s="260">
        <v>2.4106291160815321</v>
      </c>
      <c r="O10" s="260">
        <v>2.7789441576229801</v>
      </c>
      <c r="P10" s="260">
        <v>2.7664256543255581</v>
      </c>
      <c r="Q10" s="260">
        <v>2.7306827872312649</v>
      </c>
      <c r="R10" s="260">
        <v>2.8315267172050169</v>
      </c>
      <c r="S10" s="260">
        <v>4.0242065030453347</v>
      </c>
      <c r="T10" s="260">
        <v>3.9826750832525368</v>
      </c>
      <c r="U10" s="260">
        <v>4.083114609810325</v>
      </c>
      <c r="V10" s="260">
        <v>4.1773065814367349</v>
      </c>
      <c r="W10" s="260">
        <v>3.7991550736144442</v>
      </c>
      <c r="X10" s="260">
        <v>4.0147532618478694</v>
      </c>
      <c r="Y10" s="260">
        <v>3.6149872725467711</v>
      </c>
      <c r="DA10" s="68" t="s">
        <v>1946</v>
      </c>
    </row>
    <row r="11" spans="1:105" ht="12" customHeight="1" x14ac:dyDescent="0.25">
      <c r="A11" s="37" t="s">
        <v>159</v>
      </c>
      <c r="B11" s="226">
        <v>0.29929978293547899</v>
      </c>
      <c r="C11" s="226">
        <v>0.20633325350941581</v>
      </c>
      <c r="D11" s="226">
        <v>0.17215654558195101</v>
      </c>
      <c r="E11" s="226">
        <v>0.16440183026438809</v>
      </c>
      <c r="F11" s="226">
        <v>0.15483763060940089</v>
      </c>
      <c r="G11" s="226">
        <v>0.1019891914353542</v>
      </c>
      <c r="H11" s="226">
        <v>0.10248876014431441</v>
      </c>
      <c r="I11" s="226">
        <v>8.9430213199802239E-2</v>
      </c>
      <c r="J11" s="226">
        <v>5.9358695729579601E-2</v>
      </c>
      <c r="K11" s="226">
        <v>5.0719010464036263E-2</v>
      </c>
      <c r="L11" s="226">
        <v>4.0870624314567838E-2</v>
      </c>
      <c r="M11" s="226">
        <v>3.5978849385122663E-2</v>
      </c>
      <c r="N11" s="226">
        <v>2.3693973419338061E-2</v>
      </c>
      <c r="O11" s="226">
        <v>4.354366694323536E-2</v>
      </c>
      <c r="P11" s="226">
        <v>2.7798725393692089E-2</v>
      </c>
      <c r="Q11" s="226">
        <v>4.0036190477087202E-2</v>
      </c>
      <c r="R11" s="226">
        <v>7.6775625149104701E-2</v>
      </c>
      <c r="S11" s="226">
        <v>0.12451759922841189</v>
      </c>
      <c r="T11" s="226">
        <v>0.1055008149269929</v>
      </c>
      <c r="U11" s="226">
        <v>0.11747046149341191</v>
      </c>
      <c r="V11" s="226">
        <v>9.465795054858317E-2</v>
      </c>
      <c r="W11" s="226">
        <v>0.10581193070739291</v>
      </c>
      <c r="X11" s="226">
        <v>0.1035545853630651</v>
      </c>
      <c r="Y11" s="226">
        <v>8.5082794659881653E-2</v>
      </c>
      <c r="DA11" s="69" t="s">
        <v>1947</v>
      </c>
    </row>
    <row r="12" spans="1:105" ht="12" customHeight="1" x14ac:dyDescent="0.25">
      <c r="A12" s="37" t="s">
        <v>35</v>
      </c>
      <c r="B12" s="226">
        <v>0.66768317844347602</v>
      </c>
      <c r="C12" s="226">
        <v>0.69950515911353583</v>
      </c>
      <c r="D12" s="226">
        <v>0.64880304974756275</v>
      </c>
      <c r="E12" s="226">
        <v>0.80756815718033714</v>
      </c>
      <c r="F12" s="226">
        <v>0.96487049183497486</v>
      </c>
      <c r="G12" s="226">
        <v>0.75250067722189162</v>
      </c>
      <c r="H12" s="226">
        <v>0.87445432863065065</v>
      </c>
      <c r="I12" s="226">
        <v>0.94298892270669021</v>
      </c>
      <c r="J12" s="226">
        <v>1.055015410253898</v>
      </c>
      <c r="K12" s="226">
        <v>0.92645929138042304</v>
      </c>
      <c r="L12" s="226">
        <v>0.90469065606219345</v>
      </c>
      <c r="M12" s="226">
        <v>0.85916624224854576</v>
      </c>
      <c r="N12" s="226">
        <v>0.85266859743693491</v>
      </c>
      <c r="O12" s="226">
        <v>1.182991714353828</v>
      </c>
      <c r="P12" s="226">
        <v>1.264024448850507</v>
      </c>
      <c r="Q12" s="226">
        <v>1.2485033000710219</v>
      </c>
      <c r="R12" s="226">
        <v>1.4589488583509731</v>
      </c>
      <c r="S12" s="226">
        <v>2.1295964821683828</v>
      </c>
      <c r="T12" s="226">
        <v>2.1061816334298191</v>
      </c>
      <c r="U12" s="226">
        <v>2.215530497075116</v>
      </c>
      <c r="V12" s="226">
        <v>2.2806703421582002</v>
      </c>
      <c r="W12" s="226">
        <v>1.5194659343601851</v>
      </c>
      <c r="X12" s="226">
        <v>1.4329893473375219</v>
      </c>
      <c r="Y12" s="226">
        <v>1.6357882557412391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1.21467846689097</v>
      </c>
      <c r="C15" s="226">
        <v>1.226682351074309</v>
      </c>
      <c r="D15" s="226">
        <v>1.2737974828165219</v>
      </c>
      <c r="E15" s="226">
        <v>1.30501814775222</v>
      </c>
      <c r="F15" s="226">
        <v>1.1029686499974301</v>
      </c>
      <c r="G15" s="226">
        <v>1.3988927542035621</v>
      </c>
      <c r="H15" s="226">
        <v>1.338619268626027</v>
      </c>
      <c r="I15" s="226">
        <v>1.3193501859768419</v>
      </c>
      <c r="J15" s="226">
        <v>1.208857182647739</v>
      </c>
      <c r="K15" s="226">
        <v>1.358471110428737</v>
      </c>
      <c r="L15" s="226">
        <v>1.472338345249826</v>
      </c>
      <c r="M15" s="226">
        <v>1.4278502518525189</v>
      </c>
      <c r="N15" s="226">
        <v>1.5342665452252591</v>
      </c>
      <c r="O15" s="226">
        <v>1.5524087763259169</v>
      </c>
      <c r="P15" s="226">
        <v>1.4746024800813591</v>
      </c>
      <c r="Q15" s="226">
        <v>1.442143296683156</v>
      </c>
      <c r="R15" s="226">
        <v>1.2958022337049391</v>
      </c>
      <c r="S15" s="226">
        <v>1.770092421648541</v>
      </c>
      <c r="T15" s="226">
        <v>1.7709926348957259</v>
      </c>
      <c r="U15" s="226">
        <v>1.7501136512417981</v>
      </c>
      <c r="V15" s="226">
        <v>1.801978288729952</v>
      </c>
      <c r="W15" s="226">
        <v>2.1738772085468661</v>
      </c>
      <c r="X15" s="226">
        <v>2.4782093291472811</v>
      </c>
      <c r="Y15" s="226">
        <v>1.89411622214565</v>
      </c>
      <c r="DA15" s="69" t="s">
        <v>1951</v>
      </c>
    </row>
    <row r="16" spans="1:105" ht="12" customHeight="1" x14ac:dyDescent="0.25">
      <c r="A16" s="57" t="s">
        <v>1853</v>
      </c>
      <c r="B16" s="261">
        <v>3.3668595954611278</v>
      </c>
      <c r="C16" s="261">
        <v>3.342285109118583</v>
      </c>
      <c r="D16" s="261">
        <v>3.3495383109895092</v>
      </c>
      <c r="E16" s="261">
        <v>3.6171148048979962</v>
      </c>
      <c r="F16" s="261">
        <v>3.3885386715723671</v>
      </c>
      <c r="G16" s="261">
        <v>3.6951706545398548</v>
      </c>
      <c r="H16" s="261">
        <v>3.7700756998215872</v>
      </c>
      <c r="I16" s="261">
        <v>3.905461997877766</v>
      </c>
      <c r="J16" s="261">
        <v>3.8120444418128052</v>
      </c>
      <c r="K16" s="261">
        <v>4.0021459483646407</v>
      </c>
      <c r="L16" s="261">
        <v>4.1984381352127782</v>
      </c>
      <c r="M16" s="261">
        <v>4.008397714646553</v>
      </c>
      <c r="N16" s="261">
        <v>4.2816963071090761</v>
      </c>
      <c r="O16" s="261">
        <v>4.6748311611511717</v>
      </c>
      <c r="P16" s="261">
        <v>4.6343575991587018</v>
      </c>
      <c r="Q16" s="261">
        <v>4.5774276070417708</v>
      </c>
      <c r="R16" s="261">
        <v>4.5553841067674439</v>
      </c>
      <c r="S16" s="261">
        <v>6.0751764977496538</v>
      </c>
      <c r="T16" s="261">
        <v>6.0909729796798153</v>
      </c>
      <c r="U16" s="261">
        <v>6.3640444361053978</v>
      </c>
      <c r="V16" s="261">
        <v>6.5384924836430178</v>
      </c>
      <c r="W16" s="261">
        <v>6.88712753645164</v>
      </c>
      <c r="X16" s="261">
        <v>7.4621416980377422</v>
      </c>
      <c r="Y16" s="261">
        <v>6.4105793268153279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196.61555500700948</v>
      </c>
      <c r="C17" s="294">
        <f t="shared" si="0"/>
        <v>183.69338814526247</v>
      </c>
      <c r="D17" s="294">
        <f t="shared" si="0"/>
        <v>176.1549474791986</v>
      </c>
      <c r="E17" s="294">
        <f t="shared" si="0"/>
        <v>182.46709572230085</v>
      </c>
      <c r="F17" s="294">
        <f t="shared" si="0"/>
        <v>177.18948219138881</v>
      </c>
      <c r="G17" s="294">
        <f t="shared" si="0"/>
        <v>171.21990965306028</v>
      </c>
      <c r="H17" s="294">
        <f t="shared" si="0"/>
        <v>170.86176854801252</v>
      </c>
      <c r="I17" s="294">
        <f t="shared" si="0"/>
        <v>163.47550636670951</v>
      </c>
      <c r="J17" s="294">
        <f t="shared" si="0"/>
        <v>160.0508555040054</v>
      </c>
      <c r="K17" s="294">
        <f t="shared" si="0"/>
        <v>154.38412986550526</v>
      </c>
      <c r="L17" s="294">
        <f t="shared" si="0"/>
        <v>157.28207993764175</v>
      </c>
      <c r="M17" s="294">
        <f t="shared" si="0"/>
        <v>152.16669531727487</v>
      </c>
      <c r="N17" s="294">
        <f t="shared" si="0"/>
        <v>150.81617341067962</v>
      </c>
      <c r="O17" s="294">
        <f t="shared" si="0"/>
        <v>186.73107966597365</v>
      </c>
      <c r="P17" s="294">
        <f t="shared" si="0"/>
        <v>184.37105029907525</v>
      </c>
      <c r="Q17" s="294">
        <f t="shared" si="0"/>
        <v>181.90518942526862</v>
      </c>
      <c r="R17" s="294">
        <f t="shared" si="0"/>
        <v>192.57369277447521</v>
      </c>
      <c r="S17" s="294">
        <f t="shared" si="0"/>
        <v>265.93834669211827</v>
      </c>
      <c r="T17" s="294">
        <f t="shared" si="0"/>
        <v>269.72985351907784</v>
      </c>
      <c r="U17" s="294">
        <f t="shared" si="0"/>
        <v>277.22054415625473</v>
      </c>
      <c r="V17" s="294">
        <f t="shared" si="0"/>
        <v>288.30368852386545</v>
      </c>
      <c r="W17" s="294">
        <f t="shared" si="0"/>
        <v>235.25326394068054</v>
      </c>
      <c r="X17" s="294">
        <f t="shared" si="0"/>
        <v>240.36122898317336</v>
      </c>
      <c r="Y17" s="294">
        <f t="shared" si="0"/>
        <v>226.52234868726106</v>
      </c>
      <c r="DA17" s="70"/>
    </row>
    <row r="18" spans="1:105" ht="12" customHeight="1" x14ac:dyDescent="0.25">
      <c r="A18" s="60" t="s">
        <v>1856</v>
      </c>
      <c r="B18" s="329">
        <v>165.05124629956151</v>
      </c>
      <c r="C18" s="329">
        <v>152.35946524727589</v>
      </c>
      <c r="D18" s="329">
        <v>144.75302581367211</v>
      </c>
      <c r="E18" s="329">
        <v>148.55664442638229</v>
      </c>
      <c r="F18" s="329">
        <v>145.42193214539799</v>
      </c>
      <c r="G18" s="329">
        <v>136.57768476674929</v>
      </c>
      <c r="H18" s="329">
        <v>135.5173088621853</v>
      </c>
      <c r="I18" s="329">
        <v>126.86180013660559</v>
      </c>
      <c r="J18" s="329">
        <v>124.3129388620105</v>
      </c>
      <c r="K18" s="329">
        <v>116.8640115995869</v>
      </c>
      <c r="L18" s="329">
        <v>117.92172242002211</v>
      </c>
      <c r="M18" s="329">
        <v>114.58796674246361</v>
      </c>
      <c r="N18" s="329">
        <v>110.67527053153221</v>
      </c>
      <c r="O18" s="329">
        <v>142.90453753018161</v>
      </c>
      <c r="P18" s="329">
        <v>140.92394780696259</v>
      </c>
      <c r="Q18" s="329">
        <v>138.9918056092522</v>
      </c>
      <c r="R18" s="329">
        <v>149.86696677353061</v>
      </c>
      <c r="S18" s="329">
        <v>208.9835670257155</v>
      </c>
      <c r="T18" s="329">
        <v>212.62698183457979</v>
      </c>
      <c r="U18" s="329">
        <v>217.5576275677669</v>
      </c>
      <c r="V18" s="329">
        <v>227.0053214897124</v>
      </c>
      <c r="W18" s="329">
        <v>170.68644328644669</v>
      </c>
      <c r="X18" s="329">
        <v>170.40365056406981</v>
      </c>
      <c r="Y18" s="329">
        <v>166.4231674983676</v>
      </c>
      <c r="DA18" s="72" t="s">
        <v>1953</v>
      </c>
    </row>
    <row r="19" spans="1:105" ht="12" customHeight="1" x14ac:dyDescent="0.25">
      <c r="A19" s="64" t="s">
        <v>28</v>
      </c>
      <c r="B19" s="229">
        <v>68.080643356153274</v>
      </c>
      <c r="C19" s="229">
        <v>63.111384616496473</v>
      </c>
      <c r="D19" s="229">
        <v>54.735770793881677</v>
      </c>
      <c r="E19" s="229">
        <v>51.83869241014316</v>
      </c>
      <c r="F19" s="229">
        <v>48.596582623468798</v>
      </c>
      <c r="G19" s="229">
        <v>45.863779528564457</v>
      </c>
      <c r="H19" s="229">
        <v>38.932871858103539</v>
      </c>
      <c r="I19" s="229">
        <v>30.16554377972292</v>
      </c>
      <c r="J19" s="229">
        <v>24.926790694635471</v>
      </c>
      <c r="K19" s="229">
        <v>25.03086613277803</v>
      </c>
      <c r="L19" s="229">
        <v>28.437929297928271</v>
      </c>
      <c r="M19" s="229">
        <v>31.837707021307679</v>
      </c>
      <c r="N19" s="229">
        <v>28.306193313863272</v>
      </c>
      <c r="O19" s="229">
        <v>31.276083157502971</v>
      </c>
      <c r="P19" s="229">
        <v>30.761592462158081</v>
      </c>
      <c r="Q19" s="229">
        <v>28.930735551210869</v>
      </c>
      <c r="R19" s="229">
        <v>26.055259367536411</v>
      </c>
      <c r="S19" s="229">
        <v>31.056375500606119</v>
      </c>
      <c r="T19" s="229">
        <v>25.35727415312688</v>
      </c>
      <c r="U19" s="229">
        <v>26.56650560991935</v>
      </c>
      <c r="V19" s="229">
        <v>23.509319064108489</v>
      </c>
      <c r="W19" s="229">
        <v>24.36772380136426</v>
      </c>
      <c r="X19" s="229">
        <v>20.256329151410871</v>
      </c>
      <c r="Y19" s="229">
        <v>15.361640869805511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0.72027191712913829</v>
      </c>
      <c r="C21" s="229">
        <v>0.44889715703796462</v>
      </c>
      <c r="D21" s="229">
        <v>0.21157194110609151</v>
      </c>
      <c r="E21" s="229">
        <v>0.20377674917876329</v>
      </c>
      <c r="F21" s="229">
        <v>0.38981874515702802</v>
      </c>
      <c r="G21" s="229">
        <v>0.18897543780858819</v>
      </c>
      <c r="H21" s="229">
        <v>0.3715614273477536</v>
      </c>
      <c r="I21" s="229">
        <v>0.7057208899842583</v>
      </c>
      <c r="J21" s="229">
        <v>0.1754216707196749</v>
      </c>
      <c r="K21" s="229">
        <v>0.31703311548839191</v>
      </c>
      <c r="L21" s="229">
        <v>0.30325653902383293</v>
      </c>
      <c r="M21" s="229">
        <v>0.30383499425969202</v>
      </c>
      <c r="N21" s="229">
        <v>0.28683403848133371</v>
      </c>
      <c r="O21" s="229">
        <v>0.29431617906600599</v>
      </c>
      <c r="P21" s="229">
        <v>0.29381012629259529</v>
      </c>
      <c r="Q21" s="229">
        <v>0.28567160272425318</v>
      </c>
      <c r="R21" s="229">
        <v>0.29184297574249368</v>
      </c>
      <c r="S21" s="229">
        <v>0.44526047152540432</v>
      </c>
      <c r="T21" s="229">
        <v>0.46754599834952743</v>
      </c>
      <c r="U21" s="229">
        <v>0.4884781464269235</v>
      </c>
      <c r="V21" s="229">
        <v>0.56821753102436845</v>
      </c>
      <c r="W21" s="229">
        <v>0.6277476667001084</v>
      </c>
      <c r="X21" s="229">
        <v>0.73392599697419714</v>
      </c>
      <c r="Y21" s="229">
        <v>0.72690125872312927</v>
      </c>
      <c r="DA21" s="73" t="s">
        <v>1956</v>
      </c>
    </row>
    <row r="22" spans="1:105" ht="12" customHeight="1" x14ac:dyDescent="0.25">
      <c r="A22" s="64" t="s">
        <v>159</v>
      </c>
      <c r="B22" s="229">
        <v>2.4146015138794432</v>
      </c>
      <c r="C22" s="229">
        <v>1.811854081390244</v>
      </c>
      <c r="D22" s="229">
        <v>1.5681963212345169</v>
      </c>
      <c r="E22" s="229">
        <v>1.701151643927568</v>
      </c>
      <c r="F22" s="229">
        <v>1.629478584732271</v>
      </c>
      <c r="G22" s="229">
        <v>1.1697440073248451</v>
      </c>
      <c r="H22" s="229">
        <v>1.3135181466603929</v>
      </c>
      <c r="I22" s="229">
        <v>1.422520571960127</v>
      </c>
      <c r="J22" s="229">
        <v>0.99481183300082621</v>
      </c>
      <c r="K22" s="229">
        <v>0.94112993806100043</v>
      </c>
      <c r="L22" s="229">
        <v>0.77348908770061098</v>
      </c>
      <c r="M22" s="229">
        <v>0.64260444976024056</v>
      </c>
      <c r="N22" s="229">
        <v>0.49171218789324189</v>
      </c>
      <c r="O22" s="229">
        <v>0.74348445151488252</v>
      </c>
      <c r="P22" s="229">
        <v>0.49675053772722411</v>
      </c>
      <c r="Q22" s="229">
        <v>0.72004072124210994</v>
      </c>
      <c r="R22" s="229">
        <v>1.3433082139966139</v>
      </c>
      <c r="S22" s="229">
        <v>2.1343441899942608</v>
      </c>
      <c r="T22" s="229">
        <v>1.7996939219213219</v>
      </c>
      <c r="U22" s="229">
        <v>2.1298130977681931</v>
      </c>
      <c r="V22" s="229">
        <v>1.611419418001319</v>
      </c>
      <c r="W22" s="229">
        <v>2.8439989955636831</v>
      </c>
      <c r="X22" s="229">
        <v>2.7865071420419918</v>
      </c>
      <c r="Y22" s="229">
        <v>2.0678162364304011</v>
      </c>
      <c r="DA22" s="73" t="s">
        <v>1957</v>
      </c>
    </row>
    <row r="23" spans="1:105" ht="12" customHeight="1" x14ac:dyDescent="0.25">
      <c r="A23" s="64" t="s">
        <v>32</v>
      </c>
      <c r="B23" s="229">
        <v>6.1378304931978231</v>
      </c>
      <c r="C23" s="229">
        <v>6.2442256779904621</v>
      </c>
      <c r="D23" s="229">
        <v>6.2041636999109571</v>
      </c>
      <c r="E23" s="229">
        <v>6.1287932149454827</v>
      </c>
      <c r="F23" s="229">
        <v>6.1551968501656944</v>
      </c>
      <c r="G23" s="229">
        <v>5.6836287049441729</v>
      </c>
      <c r="H23" s="229">
        <v>5.5875441237574082</v>
      </c>
      <c r="I23" s="229">
        <v>5.7042963164126057</v>
      </c>
      <c r="J23" s="229">
        <v>5.4078823489028407</v>
      </c>
      <c r="K23" s="229">
        <v>4.8536950291049807</v>
      </c>
      <c r="L23" s="229">
        <v>4.7588580871427943</v>
      </c>
      <c r="M23" s="229">
        <v>4.8842253386977843</v>
      </c>
      <c r="N23" s="229">
        <v>4.1717891958150588</v>
      </c>
      <c r="O23" s="229">
        <v>4.2806114033116636</v>
      </c>
      <c r="P23" s="229">
        <v>3.59853375175424</v>
      </c>
      <c r="Q23" s="229">
        <v>4.0455444510797056</v>
      </c>
      <c r="R23" s="229">
        <v>3.6861404517454348</v>
      </c>
      <c r="S23" s="229">
        <v>3.8763515515338312</v>
      </c>
      <c r="T23" s="229">
        <v>3.4638717444482272</v>
      </c>
      <c r="U23" s="229">
        <v>3.5022603937004999</v>
      </c>
      <c r="V23" s="229">
        <v>3.4435141651538101</v>
      </c>
      <c r="W23" s="229">
        <v>3.716730251911744</v>
      </c>
      <c r="X23" s="229">
        <v>3.7976846130376458</v>
      </c>
      <c r="Y23" s="229">
        <v>2.951068095427011</v>
      </c>
      <c r="DA23" s="73" t="s">
        <v>1958</v>
      </c>
    </row>
    <row r="24" spans="1:105" ht="12" customHeight="1" x14ac:dyDescent="0.25">
      <c r="A24" s="64" t="s">
        <v>33</v>
      </c>
      <c r="B24" s="229">
        <v>0.39777582045276227</v>
      </c>
      <c r="C24" s="229">
        <v>0</v>
      </c>
      <c r="D24" s="229">
        <v>0</v>
      </c>
      <c r="E24" s="229">
        <v>0.34146908171241008</v>
      </c>
      <c r="F24" s="229">
        <v>0</v>
      </c>
      <c r="G24" s="229">
        <v>0.14368431861948869</v>
      </c>
      <c r="H24" s="229">
        <v>0.14125526346927281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4.8542659749087183E-2</v>
      </c>
      <c r="T24" s="229">
        <v>7.5000352418403624E-2</v>
      </c>
      <c r="U24" s="229">
        <v>7.9526290164233834E-2</v>
      </c>
      <c r="V24" s="229">
        <v>5.2953668631518982E-3</v>
      </c>
      <c r="W24" s="229">
        <v>6.4576370046061614E-3</v>
      </c>
      <c r="X24" s="229">
        <v>0.16628233017190339</v>
      </c>
      <c r="Y24" s="229">
        <v>0.18015564621508201</v>
      </c>
      <c r="DA24" s="73" t="s">
        <v>1959</v>
      </c>
    </row>
    <row r="25" spans="1:105" ht="12" customHeight="1" x14ac:dyDescent="0.25">
      <c r="A25" s="64" t="s">
        <v>35</v>
      </c>
      <c r="B25" s="229">
        <v>5.1470429102490387</v>
      </c>
      <c r="C25" s="229">
        <v>5.8693931609271912</v>
      </c>
      <c r="D25" s="229">
        <v>5.64726361430204</v>
      </c>
      <c r="E25" s="229">
        <v>7.9847965435943546</v>
      </c>
      <c r="F25" s="229">
        <v>9.7026296004712815</v>
      </c>
      <c r="G25" s="229">
        <v>8.2469215396317672</v>
      </c>
      <c r="H25" s="229">
        <v>10.70890971435492</v>
      </c>
      <c r="I25" s="229">
        <v>14.332738198937109</v>
      </c>
      <c r="J25" s="229">
        <v>16.895213467769171</v>
      </c>
      <c r="K25" s="229">
        <v>16.42681800915776</v>
      </c>
      <c r="L25" s="229">
        <v>16.360301825133671</v>
      </c>
      <c r="M25" s="229">
        <v>14.662970144185969</v>
      </c>
      <c r="N25" s="229">
        <v>16.90836570518503</v>
      </c>
      <c r="O25" s="229">
        <v>19.300869811703851</v>
      </c>
      <c r="P25" s="229">
        <v>21.583269026888239</v>
      </c>
      <c r="Q25" s="229">
        <v>21.455680504844889</v>
      </c>
      <c r="R25" s="229">
        <v>24.391621090031649</v>
      </c>
      <c r="S25" s="229">
        <v>34.777358954029957</v>
      </c>
      <c r="T25" s="229">
        <v>34.144491274860442</v>
      </c>
      <c r="U25" s="229">
        <v>38.382993152229439</v>
      </c>
      <c r="V25" s="229">
        <v>37.099008070116717</v>
      </c>
      <c r="W25" s="229">
        <v>39.024204165897437</v>
      </c>
      <c r="X25" s="229">
        <v>36.845298203672591</v>
      </c>
      <c r="Y25" s="229">
        <v>37.987924645844551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70.333023338610872</v>
      </c>
      <c r="C27" s="229">
        <v>62.450456644394713</v>
      </c>
      <c r="D27" s="229">
        <v>64.638547057587985</v>
      </c>
      <c r="E27" s="229">
        <v>67.230962859535609</v>
      </c>
      <c r="F27" s="229">
        <v>67.912945072054242</v>
      </c>
      <c r="G27" s="229">
        <v>64.643566434417423</v>
      </c>
      <c r="H27" s="229">
        <v>66.17322238014512</v>
      </c>
      <c r="I27" s="229">
        <v>60.459192661160728</v>
      </c>
      <c r="J27" s="229">
        <v>63.611932803036858</v>
      </c>
      <c r="K27" s="229">
        <v>57.434005467516243</v>
      </c>
      <c r="L27" s="229">
        <v>56.113164260239522</v>
      </c>
      <c r="M27" s="229">
        <v>55.706253113246277</v>
      </c>
      <c r="N27" s="229">
        <v>55.180481906420958</v>
      </c>
      <c r="O27" s="229">
        <v>75.61832665760484</v>
      </c>
      <c r="P27" s="229">
        <v>75.274521000507463</v>
      </c>
      <c r="Q27" s="229">
        <v>73.367586274350614</v>
      </c>
      <c r="R27" s="229">
        <v>84.403669014849896</v>
      </c>
      <c r="S27" s="229">
        <v>122.7219475972138</v>
      </c>
      <c r="T27" s="229">
        <v>133.3288126907413</v>
      </c>
      <c r="U27" s="229">
        <v>136.40917368932429</v>
      </c>
      <c r="V27" s="229">
        <v>147.7650507190809</v>
      </c>
      <c r="W27" s="229">
        <v>84.698642581762996</v>
      </c>
      <c r="X27" s="229">
        <v>93.337428378154584</v>
      </c>
      <c r="Y27" s="229">
        <v>96.853431524995955</v>
      </c>
      <c r="DA27" s="73" t="s">
        <v>1962</v>
      </c>
    </row>
    <row r="28" spans="1:105" ht="12" customHeight="1" x14ac:dyDescent="0.25">
      <c r="A28" s="64" t="s">
        <v>39</v>
      </c>
      <c r="B28" s="229">
        <v>11.820056949889119</v>
      </c>
      <c r="C28" s="229">
        <v>12.423253909038911</v>
      </c>
      <c r="D28" s="229">
        <v>11.747512385648809</v>
      </c>
      <c r="E28" s="229">
        <v>13.127001923345009</v>
      </c>
      <c r="F28" s="229">
        <v>11.03528066934869</v>
      </c>
      <c r="G28" s="229">
        <v>10.637384795438511</v>
      </c>
      <c r="H28" s="229">
        <v>12.28842594834687</v>
      </c>
      <c r="I28" s="229">
        <v>14.07178771842786</v>
      </c>
      <c r="J28" s="229">
        <v>12.30088604394571</v>
      </c>
      <c r="K28" s="229">
        <v>11.860463907480529</v>
      </c>
      <c r="L28" s="229">
        <v>11.17472332285343</v>
      </c>
      <c r="M28" s="229">
        <v>6.5503716810059034</v>
      </c>
      <c r="N28" s="229">
        <v>5.3298941838733036</v>
      </c>
      <c r="O28" s="229">
        <v>11.390845869477429</v>
      </c>
      <c r="P28" s="229">
        <v>8.9154709016347571</v>
      </c>
      <c r="Q28" s="229">
        <v>10.18654650379977</v>
      </c>
      <c r="R28" s="229">
        <v>9.6951256596281237</v>
      </c>
      <c r="S28" s="229">
        <v>13.92338610106302</v>
      </c>
      <c r="T28" s="229">
        <v>13.99029169871369</v>
      </c>
      <c r="U28" s="229">
        <v>9.9988771882339993</v>
      </c>
      <c r="V28" s="229">
        <v>13.003497155363579</v>
      </c>
      <c r="W28" s="229">
        <v>15.400938186241859</v>
      </c>
      <c r="X28" s="229">
        <v>12.480194748605969</v>
      </c>
      <c r="Y28" s="229">
        <v>10.29422922092593</v>
      </c>
      <c r="DA28" s="73" t="s">
        <v>1963</v>
      </c>
    </row>
    <row r="29" spans="1:105" ht="12" customHeight="1" x14ac:dyDescent="0.25">
      <c r="A29" s="60" t="s">
        <v>1868</v>
      </c>
      <c r="B29" s="262">
        <v>31.56430870744796</v>
      </c>
      <c r="C29" s="262">
        <v>31.333922897986589</v>
      </c>
      <c r="D29" s="262">
        <v>31.401921665526501</v>
      </c>
      <c r="E29" s="262">
        <v>33.91045129591857</v>
      </c>
      <c r="F29" s="262">
        <v>31.767550045990809</v>
      </c>
      <c r="G29" s="262">
        <v>34.642224886310991</v>
      </c>
      <c r="H29" s="262">
        <v>35.344459685827218</v>
      </c>
      <c r="I29" s="262">
        <v>36.613706230103908</v>
      </c>
      <c r="J29" s="262">
        <v>35.737916641994893</v>
      </c>
      <c r="K29" s="262">
        <v>37.520118265918342</v>
      </c>
      <c r="L29" s="262">
        <v>39.360357517619633</v>
      </c>
      <c r="M29" s="262">
        <v>37.578728574811272</v>
      </c>
      <c r="N29" s="262">
        <v>40.140902879147411</v>
      </c>
      <c r="O29" s="262">
        <v>43.826542135792039</v>
      </c>
      <c r="P29" s="262">
        <v>43.447102492112663</v>
      </c>
      <c r="Q29" s="262">
        <v>42.91338381601642</v>
      </c>
      <c r="R29" s="262">
        <v>42.706726000944613</v>
      </c>
      <c r="S29" s="262">
        <v>56.954779666402757</v>
      </c>
      <c r="T29" s="262">
        <v>57.102871684498027</v>
      </c>
      <c r="U29" s="262">
        <v>59.662916588487839</v>
      </c>
      <c r="V29" s="262">
        <v>61.298367034153031</v>
      </c>
      <c r="W29" s="262">
        <v>64.566820654233851</v>
      </c>
      <c r="X29" s="262">
        <v>69.957578419103569</v>
      </c>
      <c r="Y29" s="262">
        <v>60.099181188893439</v>
      </c>
      <c r="DA29" s="72" t="s">
        <v>1964</v>
      </c>
    </row>
    <row r="30" spans="1:105" ht="12" customHeight="1" x14ac:dyDescent="0.25">
      <c r="A30" s="132" t="s">
        <v>1870</v>
      </c>
      <c r="B30" s="316">
        <v>7.4376118775235884</v>
      </c>
      <c r="C30" s="316">
        <v>7.3833252384989656</v>
      </c>
      <c r="D30" s="316">
        <v>7.3993480332891028</v>
      </c>
      <c r="E30" s="316">
        <v>7.9904419155296278</v>
      </c>
      <c r="F30" s="316">
        <v>7.4855023669862479</v>
      </c>
      <c r="G30" s="316">
        <v>8.162872365314092</v>
      </c>
      <c r="H30" s="316">
        <v>8.3283424832913582</v>
      </c>
      <c r="I30" s="316">
        <v>8.6274196232570564</v>
      </c>
      <c r="J30" s="316">
        <v>8.4210541646277033</v>
      </c>
      <c r="K30" s="316">
        <v>8.8410007596598046</v>
      </c>
      <c r="L30" s="316">
        <v>9.2746229702013281</v>
      </c>
      <c r="M30" s="316">
        <v>8.8548113180853871</v>
      </c>
      <c r="N30" s="316">
        <v>9.4585456882830634</v>
      </c>
      <c r="O30" s="316">
        <v>10.32700615626154</v>
      </c>
      <c r="P30" s="316">
        <v>10.237597424811421</v>
      </c>
      <c r="Q30" s="316">
        <v>10.111835368642801</v>
      </c>
      <c r="R30" s="316">
        <v>10.063139842496261</v>
      </c>
      <c r="S30" s="316">
        <v>13.78664494965912</v>
      </c>
      <c r="T30" s="316">
        <v>13.90257176096075</v>
      </c>
      <c r="U30" s="316">
        <v>14.254384233853729</v>
      </c>
      <c r="V30" s="316">
        <v>14.443955258188151</v>
      </c>
      <c r="W30" s="316">
        <v>15.214112770306</v>
      </c>
      <c r="X30" s="316">
        <v>16.48435646081289</v>
      </c>
      <c r="Y30" s="316">
        <v>14.161386773361601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359.53273054992712</v>
      </c>
      <c r="C32" s="223">
        <v>369.25146582212932</v>
      </c>
      <c r="D32" s="223">
        <v>384.45343678874821</v>
      </c>
      <c r="E32" s="223">
        <v>417.89258220395931</v>
      </c>
      <c r="F32" s="223">
        <v>434.38109363186641</v>
      </c>
      <c r="G32" s="223">
        <v>431.63773189244921</v>
      </c>
      <c r="H32" s="223">
        <v>443.15891757175842</v>
      </c>
      <c r="I32" s="223">
        <v>448.60581903227268</v>
      </c>
      <c r="J32" s="223">
        <v>453.29670467044582</v>
      </c>
      <c r="K32" s="223">
        <v>474.50317034192199</v>
      </c>
      <c r="L32" s="223">
        <v>523.78483264877559</v>
      </c>
      <c r="M32" s="223">
        <v>507.30000091168728</v>
      </c>
      <c r="N32" s="223">
        <v>540.30117400056201</v>
      </c>
      <c r="O32" s="223">
        <v>669.45318224321363</v>
      </c>
      <c r="P32" s="223">
        <v>676.99959498609405</v>
      </c>
      <c r="Q32" s="223">
        <v>694.3324839141801</v>
      </c>
      <c r="R32" s="223">
        <v>737.27872150080771</v>
      </c>
      <c r="S32" s="223">
        <v>736.90873488283546</v>
      </c>
      <c r="T32" s="223">
        <v>751.43725472659241</v>
      </c>
      <c r="U32" s="223">
        <v>821.08636565346694</v>
      </c>
      <c r="V32" s="223">
        <v>833.889918053099</v>
      </c>
      <c r="W32" s="223">
        <v>695.2956040320538</v>
      </c>
      <c r="X32" s="223">
        <v>732.088190192826</v>
      </c>
      <c r="Y32" s="223">
        <v>679.30063711128275</v>
      </c>
      <c r="DA32" s="89" t="s">
        <v>1966</v>
      </c>
    </row>
    <row r="33" spans="1:105" ht="12" customHeight="1" x14ac:dyDescent="0.25">
      <c r="A33" s="55" t="s">
        <v>91</v>
      </c>
      <c r="B33" s="259">
        <v>1.329458078246238</v>
      </c>
      <c r="C33" s="259">
        <v>1.363114847237423</v>
      </c>
      <c r="D33" s="259">
        <v>1.4188396987089109</v>
      </c>
      <c r="E33" s="259">
        <v>1.537137222813201</v>
      </c>
      <c r="F33" s="259">
        <v>1.5968483392934989</v>
      </c>
      <c r="G33" s="259">
        <v>1.5888897102407979</v>
      </c>
      <c r="H33" s="259">
        <v>1.6230957431815649</v>
      </c>
      <c r="I33" s="259">
        <v>1.6299618230191399</v>
      </c>
      <c r="J33" s="259">
        <v>1.6446341026989351</v>
      </c>
      <c r="K33" s="259">
        <v>1.7210137708598341</v>
      </c>
      <c r="L33" s="259">
        <v>1.9033199159915699</v>
      </c>
      <c r="M33" s="259">
        <v>1.855691768786518</v>
      </c>
      <c r="N33" s="259">
        <v>1.9726704035594189</v>
      </c>
      <c r="O33" s="259">
        <v>2.4372685078085081</v>
      </c>
      <c r="P33" s="259">
        <v>2.4643668024340788</v>
      </c>
      <c r="Q33" s="259">
        <v>2.5230510615298081</v>
      </c>
      <c r="R33" s="259">
        <v>2.6757735240643021</v>
      </c>
      <c r="S33" s="259">
        <v>2.6702235447103089</v>
      </c>
      <c r="T33" s="259">
        <v>2.7240118924527881</v>
      </c>
      <c r="U33" s="259">
        <v>2.9780890142066951</v>
      </c>
      <c r="V33" s="259">
        <v>3.0250468255604561</v>
      </c>
      <c r="W33" s="259">
        <v>2.493572719196739</v>
      </c>
      <c r="X33" s="259">
        <v>2.6360072374985641</v>
      </c>
      <c r="Y33" s="259">
        <v>2.4432087171170691</v>
      </c>
      <c r="DA33" s="67" t="s">
        <v>1967</v>
      </c>
    </row>
    <row r="34" spans="1:105" ht="12" customHeight="1" x14ac:dyDescent="0.25">
      <c r="A34" s="173" t="s">
        <v>92</v>
      </c>
      <c r="B34" s="224">
        <v>0.49034094945166518</v>
      </c>
      <c r="C34" s="224">
        <v>0.50275449774826375</v>
      </c>
      <c r="D34" s="224">
        <v>0.52330736588730842</v>
      </c>
      <c r="E34" s="224">
        <v>0.56693876821298206</v>
      </c>
      <c r="F34" s="224">
        <v>0.58896188125945881</v>
      </c>
      <c r="G34" s="224">
        <v>0.58602651850534815</v>
      </c>
      <c r="H34" s="224">
        <v>0.59864265055463906</v>
      </c>
      <c r="I34" s="224">
        <v>0.60117505090757761</v>
      </c>
      <c r="J34" s="224">
        <v>0.60658659390132252</v>
      </c>
      <c r="K34" s="224">
        <v>0.63475753032845883</v>
      </c>
      <c r="L34" s="224">
        <v>0.70199708436741759</v>
      </c>
      <c r="M34" s="224">
        <v>0.68443050494435242</v>
      </c>
      <c r="N34" s="224">
        <v>0.72757546436704434</v>
      </c>
      <c r="O34" s="224">
        <v>0.89893210906204712</v>
      </c>
      <c r="P34" s="224">
        <v>0.90892671042078366</v>
      </c>
      <c r="Q34" s="224">
        <v>0.93057109003208127</v>
      </c>
      <c r="R34" s="224">
        <v>0.98689936281263124</v>
      </c>
      <c r="S34" s="224">
        <v>0.98485237675838566</v>
      </c>
      <c r="T34" s="224">
        <v>1.0046910087040239</v>
      </c>
      <c r="U34" s="224">
        <v>1.0984016861246351</v>
      </c>
      <c r="V34" s="224">
        <v>1.115721027125405</v>
      </c>
      <c r="W34" s="224">
        <v>0.91969866117977306</v>
      </c>
      <c r="X34" s="224">
        <v>0.97223245527348323</v>
      </c>
      <c r="Y34" s="224">
        <v>0.90112302272827105</v>
      </c>
      <c r="DA34" s="177" t="s">
        <v>1968</v>
      </c>
    </row>
    <row r="35" spans="1:105" ht="12" customHeight="1" x14ac:dyDescent="0.25">
      <c r="A35" s="173" t="s">
        <v>93</v>
      </c>
      <c r="B35" s="224">
        <v>9.5650890525780508</v>
      </c>
      <c r="C35" s="224">
        <v>9.8072403455676014</v>
      </c>
      <c r="D35" s="224">
        <v>10.20816548603506</v>
      </c>
      <c r="E35" s="224">
        <v>11.05928397654789</v>
      </c>
      <c r="F35" s="224">
        <v>11.488889208866571</v>
      </c>
      <c r="G35" s="224">
        <v>11.43162903882348</v>
      </c>
      <c r="H35" s="224">
        <v>11.677732136444639</v>
      </c>
      <c r="I35" s="224">
        <v>11.727131712229051</v>
      </c>
      <c r="J35" s="224">
        <v>11.83269477137169</v>
      </c>
      <c r="K35" s="224">
        <v>12.38222569658077</v>
      </c>
      <c r="L35" s="224">
        <v>13.693868795036019</v>
      </c>
      <c r="M35" s="224">
        <v>13.351197238196439</v>
      </c>
      <c r="N35" s="224">
        <v>14.192826678913979</v>
      </c>
      <c r="O35" s="224">
        <v>17.535483595680919</v>
      </c>
      <c r="P35" s="224">
        <v>17.730448450540059</v>
      </c>
      <c r="Q35" s="224">
        <v>18.152665723442471</v>
      </c>
      <c r="R35" s="224">
        <v>19.251462276996438</v>
      </c>
      <c r="S35" s="224">
        <v>19.21153168600636</v>
      </c>
      <c r="T35" s="224">
        <v>19.598524209175299</v>
      </c>
      <c r="U35" s="224">
        <v>21.426539951502988</v>
      </c>
      <c r="V35" s="224">
        <v>21.764388624328689</v>
      </c>
      <c r="W35" s="224">
        <v>17.94057707307288</v>
      </c>
      <c r="X35" s="224">
        <v>18.96535466780173</v>
      </c>
      <c r="Y35" s="224">
        <v>17.578221784990578</v>
      </c>
      <c r="DA35" s="177" t="s">
        <v>1969</v>
      </c>
    </row>
    <row r="36" spans="1:105" ht="12" customHeight="1" x14ac:dyDescent="0.25">
      <c r="A36" s="173" t="s">
        <v>94</v>
      </c>
      <c r="B36" s="224">
        <v>5.3402541599222868</v>
      </c>
      <c r="C36" s="224">
        <v>5.4754488708768578</v>
      </c>
      <c r="D36" s="224">
        <v>5.6992880988683314</v>
      </c>
      <c r="E36" s="224">
        <v>6.1744733307635711</v>
      </c>
      <c r="F36" s="224">
        <v>6.4143248487581532</v>
      </c>
      <c r="G36" s="224">
        <v>6.3823561070569967</v>
      </c>
      <c r="H36" s="224">
        <v>6.5197571373680416</v>
      </c>
      <c r="I36" s="224">
        <v>6.5473372559253251</v>
      </c>
      <c r="J36" s="224">
        <v>6.6062738285616929</v>
      </c>
      <c r="K36" s="224">
        <v>6.9130806751286684</v>
      </c>
      <c r="L36" s="224">
        <v>7.6453799223553478</v>
      </c>
      <c r="M36" s="224">
        <v>7.4540640656141672</v>
      </c>
      <c r="N36" s="224">
        <v>7.9239514965830953</v>
      </c>
      <c r="O36" s="224">
        <v>9.7901795480769191</v>
      </c>
      <c r="P36" s="224">
        <v>9.8990297502524598</v>
      </c>
      <c r="Q36" s="224">
        <v>10.134756520344631</v>
      </c>
      <c r="R36" s="224">
        <v>10.74822209643807</v>
      </c>
      <c r="S36" s="224">
        <v>10.72592857638082</v>
      </c>
      <c r="T36" s="224">
        <v>10.941989129539481</v>
      </c>
      <c r="U36" s="224">
        <v>11.962582729735781</v>
      </c>
      <c r="V36" s="224">
        <v>12.15120593758718</v>
      </c>
      <c r="W36" s="224">
        <v>10.016345986874139</v>
      </c>
      <c r="X36" s="224">
        <v>10.588486275706151</v>
      </c>
      <c r="Y36" s="224">
        <v>9.8140405693380828</v>
      </c>
      <c r="DA36" s="177" t="s">
        <v>1970</v>
      </c>
    </row>
    <row r="37" spans="1:105" ht="12" customHeight="1" x14ac:dyDescent="0.25">
      <c r="A37" s="56" t="s">
        <v>95</v>
      </c>
      <c r="B37" s="260">
        <v>2.791257870273447</v>
      </c>
      <c r="C37" s="260">
        <v>3.021894827356824</v>
      </c>
      <c r="D37" s="260">
        <v>3.2412544191867938</v>
      </c>
      <c r="E37" s="260">
        <v>3.7184329495101469</v>
      </c>
      <c r="F37" s="260">
        <v>3.865033131112956</v>
      </c>
      <c r="G37" s="260">
        <v>4.0999239886791248</v>
      </c>
      <c r="H37" s="260">
        <v>4.350978856573275</v>
      </c>
      <c r="I37" s="260">
        <v>4.739928635987086</v>
      </c>
      <c r="J37" s="260">
        <v>4.8292083150766532</v>
      </c>
      <c r="K37" s="260">
        <v>5.3503735462223521</v>
      </c>
      <c r="L37" s="260">
        <v>6.0340867502158773</v>
      </c>
      <c r="M37" s="260">
        <v>5.7830096359403687</v>
      </c>
      <c r="N37" s="260">
        <v>6.5469385840599568</v>
      </c>
      <c r="O37" s="260">
        <v>7.3732625352089878</v>
      </c>
      <c r="P37" s="260">
        <v>7.5212065176861644</v>
      </c>
      <c r="Q37" s="260">
        <v>7.7208533551080318</v>
      </c>
      <c r="R37" s="260">
        <v>7.9417343727683889</v>
      </c>
      <c r="S37" s="260">
        <v>7.8192728530516664</v>
      </c>
      <c r="T37" s="260">
        <v>7.9333044536121884</v>
      </c>
      <c r="U37" s="260">
        <v>8.7927367656749169</v>
      </c>
      <c r="V37" s="260">
        <v>8.7832157391179759</v>
      </c>
      <c r="W37" s="260">
        <v>8.5788503390785742</v>
      </c>
      <c r="X37" s="260">
        <v>9.4701579846210127</v>
      </c>
      <c r="Y37" s="260">
        <v>8.2226079032922392</v>
      </c>
      <c r="DA37" s="68" t="s">
        <v>1971</v>
      </c>
    </row>
    <row r="38" spans="1:105" ht="12" customHeight="1" x14ac:dyDescent="0.25">
      <c r="A38" s="37" t="s">
        <v>159</v>
      </c>
      <c r="B38" s="226">
        <v>0.38292966262518902</v>
      </c>
      <c r="C38" s="226">
        <v>0.29238514442916091</v>
      </c>
      <c r="D38" s="226">
        <v>0.26638084672485851</v>
      </c>
      <c r="E38" s="226">
        <v>0.26847622662820769</v>
      </c>
      <c r="F38" s="226">
        <v>0.26924858336055357</v>
      </c>
      <c r="G38" s="226">
        <v>0.1855645500722517</v>
      </c>
      <c r="H38" s="226">
        <v>0.1925780262401714</v>
      </c>
      <c r="I38" s="226">
        <v>0.18024422060608941</v>
      </c>
      <c r="J38" s="226">
        <v>0.1233865557820893</v>
      </c>
      <c r="K38" s="226">
        <v>0.1161842400025459</v>
      </c>
      <c r="L38" s="226">
        <v>0.10199633187240981</v>
      </c>
      <c r="M38" s="226">
        <v>8.9567993869484372E-2</v>
      </c>
      <c r="N38" s="226">
        <v>6.4349587314745105E-2</v>
      </c>
      <c r="O38" s="226">
        <v>0.11553268792302709</v>
      </c>
      <c r="P38" s="226">
        <v>7.5577651720908939E-2</v>
      </c>
      <c r="Q38" s="226">
        <v>0.11320009669969169</v>
      </c>
      <c r="R38" s="226">
        <v>0.215336700703742</v>
      </c>
      <c r="S38" s="226">
        <v>0.2419451095854758</v>
      </c>
      <c r="T38" s="226">
        <v>0.2101527409151584</v>
      </c>
      <c r="U38" s="226">
        <v>0.25296543064753768</v>
      </c>
      <c r="V38" s="226">
        <v>0.19902805429354339</v>
      </c>
      <c r="W38" s="226">
        <v>0.23893331544481161</v>
      </c>
      <c r="X38" s="226">
        <v>0.24426863108612851</v>
      </c>
      <c r="Y38" s="226">
        <v>0.1935283327599826</v>
      </c>
      <c r="DA38" s="69" t="s">
        <v>1972</v>
      </c>
    </row>
    <row r="39" spans="1:105" ht="12" customHeight="1" x14ac:dyDescent="0.25">
      <c r="A39" s="37" t="s">
        <v>35</v>
      </c>
      <c r="B39" s="226">
        <v>0.85424617336588915</v>
      </c>
      <c r="C39" s="226">
        <v>0.99123584539910836</v>
      </c>
      <c r="D39" s="226">
        <v>1.003904354407223</v>
      </c>
      <c r="E39" s="226">
        <v>1.318798283669943</v>
      </c>
      <c r="F39" s="226">
        <v>1.6778221936779929</v>
      </c>
      <c r="G39" s="226">
        <v>1.3691396865936929</v>
      </c>
      <c r="H39" s="226">
        <v>1.6431137268881</v>
      </c>
      <c r="I39" s="226">
        <v>1.9005691402491161</v>
      </c>
      <c r="J39" s="226">
        <v>2.1930184982718179</v>
      </c>
      <c r="K39" s="226">
        <v>2.1222805350009111</v>
      </c>
      <c r="L39" s="226">
        <v>2.2577371876528258</v>
      </c>
      <c r="M39" s="226">
        <v>2.1388620824101792</v>
      </c>
      <c r="N39" s="226">
        <v>2.3157311519783992</v>
      </c>
      <c r="O39" s="226">
        <v>3.1387850896466678</v>
      </c>
      <c r="P39" s="226">
        <v>3.4365604253069502</v>
      </c>
      <c r="Q39" s="226">
        <v>3.5300734813620132</v>
      </c>
      <c r="R39" s="226">
        <v>4.091991866463534</v>
      </c>
      <c r="S39" s="226">
        <v>4.1379327696956336</v>
      </c>
      <c r="T39" s="226">
        <v>4.195416342866519</v>
      </c>
      <c r="U39" s="226">
        <v>4.7710089768974999</v>
      </c>
      <c r="V39" s="226">
        <v>4.7953434239183483</v>
      </c>
      <c r="W39" s="226">
        <v>3.4310973344403921</v>
      </c>
      <c r="X39" s="226">
        <v>3.3801916642117971</v>
      </c>
      <c r="Y39" s="226">
        <v>3.720744894986769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1975</v>
      </c>
    </row>
    <row r="42" spans="1:105" ht="12" customHeight="1" x14ac:dyDescent="0.25">
      <c r="A42" s="37" t="s">
        <v>40</v>
      </c>
      <c r="B42" s="226">
        <v>1.5540820342823689</v>
      </c>
      <c r="C42" s="226">
        <v>1.738273837528554</v>
      </c>
      <c r="D42" s="226">
        <v>1.970969218054712</v>
      </c>
      <c r="E42" s="226">
        <v>2.1311584392119971</v>
      </c>
      <c r="F42" s="226">
        <v>1.91796235407441</v>
      </c>
      <c r="G42" s="226">
        <v>2.5452197520131801</v>
      </c>
      <c r="H42" s="226">
        <v>2.5152871034450031</v>
      </c>
      <c r="I42" s="226">
        <v>2.6591152751318821</v>
      </c>
      <c r="J42" s="226">
        <v>2.512803261022746</v>
      </c>
      <c r="K42" s="226">
        <v>3.111908771218896</v>
      </c>
      <c r="L42" s="226">
        <v>3.6743532306906421</v>
      </c>
      <c r="M42" s="226">
        <v>3.5545795596607048</v>
      </c>
      <c r="N42" s="226">
        <v>4.1668578447668123</v>
      </c>
      <c r="O42" s="226">
        <v>4.1189447576392926</v>
      </c>
      <c r="P42" s="226">
        <v>4.0090684406583046</v>
      </c>
      <c r="Q42" s="226">
        <v>4.0775797770463269</v>
      </c>
      <c r="R42" s="226">
        <v>3.634405805601113</v>
      </c>
      <c r="S42" s="226">
        <v>3.4393949737705558</v>
      </c>
      <c r="T42" s="226">
        <v>3.5277353698305101</v>
      </c>
      <c r="U42" s="226">
        <v>3.7687623581298801</v>
      </c>
      <c r="V42" s="226">
        <v>3.7888442609060839</v>
      </c>
      <c r="W42" s="226">
        <v>4.9088196891933702</v>
      </c>
      <c r="X42" s="226">
        <v>5.845697689323087</v>
      </c>
      <c r="Y42" s="226">
        <v>4.3083346755454883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14.864650572371014</v>
      </c>
      <c r="C43" s="261">
        <f t="shared" si="1"/>
        <v>15.676474699028933</v>
      </c>
      <c r="D43" s="261">
        <f t="shared" si="1"/>
        <v>16.652516014494935</v>
      </c>
      <c r="E43" s="261">
        <f t="shared" si="1"/>
        <v>18.459854182167557</v>
      </c>
      <c r="F43" s="261">
        <f t="shared" si="1"/>
        <v>18.860885049203265</v>
      </c>
      <c r="G43" s="261">
        <f t="shared" si="1"/>
        <v>19.882629448028862</v>
      </c>
      <c r="H43" s="261">
        <f t="shared" si="1"/>
        <v>20.65353336732921</v>
      </c>
      <c r="I43" s="261">
        <f t="shared" si="1"/>
        <v>21.831448973630387</v>
      </c>
      <c r="J43" s="261">
        <f t="shared" si="1"/>
        <v>22.02045575020896</v>
      </c>
      <c r="K43" s="261">
        <f t="shared" si="1"/>
        <v>24.198694871817182</v>
      </c>
      <c r="L43" s="261">
        <f t="shared" si="1"/>
        <v>27.17995379429216</v>
      </c>
      <c r="M43" s="261">
        <f t="shared" si="1"/>
        <v>26.096446372181241</v>
      </c>
      <c r="N43" s="261">
        <f t="shared" si="1"/>
        <v>29.109739180621482</v>
      </c>
      <c r="O43" s="261">
        <f t="shared" si="1"/>
        <v>33.438249156091707</v>
      </c>
      <c r="P43" s="261">
        <f t="shared" si="1"/>
        <v>33.888072025678021</v>
      </c>
      <c r="Q43" s="261">
        <f t="shared" si="1"/>
        <v>34.7843824605267</v>
      </c>
      <c r="R43" s="261">
        <f t="shared" si="1"/>
        <v>35.665589607940746</v>
      </c>
      <c r="S43" s="261">
        <f t="shared" si="1"/>
        <v>35.12310650548622</v>
      </c>
      <c r="T43" s="261">
        <f t="shared" si="1"/>
        <v>35.713285597334448</v>
      </c>
      <c r="U43" s="261">
        <f t="shared" si="1"/>
        <v>39.280440841051821</v>
      </c>
      <c r="V43" s="261">
        <f t="shared" si="1"/>
        <v>39.414551904031455</v>
      </c>
      <c r="W43" s="261">
        <f t="shared" si="1"/>
        <v>38.255618895866839</v>
      </c>
      <c r="X43" s="261">
        <f t="shared" si="1"/>
        <v>41.887374365405051</v>
      </c>
      <c r="Y43" s="261">
        <f t="shared" si="1"/>
        <v>36.565642298061789</v>
      </c>
      <c r="DA43" s="70"/>
    </row>
    <row r="44" spans="1:105" ht="12" customHeight="1" x14ac:dyDescent="0.25">
      <c r="A44" s="60" t="s">
        <v>1884</v>
      </c>
      <c r="B44" s="262">
        <v>8.6370861519887931</v>
      </c>
      <c r="C44" s="262">
        <v>8.8293192676447632</v>
      </c>
      <c r="D44" s="262">
        <v>9.1597008314313921</v>
      </c>
      <c r="E44" s="262">
        <v>9.9201643718366164</v>
      </c>
      <c r="F44" s="262">
        <v>10.342250800068991</v>
      </c>
      <c r="G44" s="262">
        <v>10.16285963046302</v>
      </c>
      <c r="H44" s="262">
        <v>10.412089755897609</v>
      </c>
      <c r="I44" s="262">
        <v>10.451767287203429</v>
      </c>
      <c r="J44" s="262">
        <v>10.56474439155601</v>
      </c>
      <c r="K44" s="262">
        <v>10.94460266574624</v>
      </c>
      <c r="L44" s="262">
        <v>12.03242958055904</v>
      </c>
      <c r="M44" s="262">
        <v>11.670078642555641</v>
      </c>
      <c r="N44" s="262">
        <v>12.29832123835693</v>
      </c>
      <c r="O44" s="262">
        <v>15.506344380198589</v>
      </c>
      <c r="P44" s="262">
        <v>15.672673891424241</v>
      </c>
      <c r="Q44" s="262">
        <v>16.07341897364865</v>
      </c>
      <c r="R44" s="262">
        <v>17.194168422324061</v>
      </c>
      <c r="S44" s="262">
        <v>17.239685806524321</v>
      </c>
      <c r="T44" s="262">
        <v>17.589600825430011</v>
      </c>
      <c r="U44" s="262">
        <v>19.191683517973839</v>
      </c>
      <c r="V44" s="262">
        <v>19.53917172928611</v>
      </c>
      <c r="W44" s="262">
        <v>15.772279749031309</v>
      </c>
      <c r="X44" s="262">
        <v>16.440029718932731</v>
      </c>
      <c r="Y44" s="262">
        <v>15.485152222177179</v>
      </c>
      <c r="DA44" s="72" t="s">
        <v>1977</v>
      </c>
    </row>
    <row r="45" spans="1:105" ht="12" customHeight="1" x14ac:dyDescent="0.25">
      <c r="A45" s="64" t="s">
        <v>28</v>
      </c>
      <c r="B45" s="229">
        <v>3.5664371676749642</v>
      </c>
      <c r="C45" s="229">
        <v>3.661778783147688</v>
      </c>
      <c r="D45" s="229">
        <v>3.4677598368719882</v>
      </c>
      <c r="E45" s="229">
        <v>3.4661834488326688</v>
      </c>
      <c r="F45" s="229">
        <v>3.4600387209383632</v>
      </c>
      <c r="G45" s="229">
        <v>3.4167171223165038</v>
      </c>
      <c r="H45" s="229">
        <v>2.9953339647382582</v>
      </c>
      <c r="I45" s="229">
        <v>2.489353423471151</v>
      </c>
      <c r="J45" s="229">
        <v>2.121525115666052</v>
      </c>
      <c r="K45" s="229">
        <v>2.3477434957526899</v>
      </c>
      <c r="L45" s="229">
        <v>2.905825767157094</v>
      </c>
      <c r="M45" s="229">
        <v>3.245231459591257</v>
      </c>
      <c r="N45" s="229">
        <v>3.1476588481470298</v>
      </c>
      <c r="O45" s="229">
        <v>3.3977432313803888</v>
      </c>
      <c r="P45" s="229">
        <v>3.424330257965313</v>
      </c>
      <c r="Q45" s="229">
        <v>3.3492830020218558</v>
      </c>
      <c r="R45" s="229">
        <v>2.9921848025194948</v>
      </c>
      <c r="S45" s="229">
        <v>2.5529198614786148</v>
      </c>
      <c r="T45" s="229">
        <v>2.0819042575020781</v>
      </c>
      <c r="U45" s="229">
        <v>2.342422622912693</v>
      </c>
      <c r="V45" s="229">
        <v>2.0239303784029392</v>
      </c>
      <c r="W45" s="229">
        <v>2.2529697095209609</v>
      </c>
      <c r="X45" s="229">
        <v>1.956398984226287</v>
      </c>
      <c r="Y45" s="229">
        <v>1.4306675783236731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3.7731789969192277E-2</v>
      </c>
      <c r="C47" s="229">
        <v>2.6045413128636639E-2</v>
      </c>
      <c r="D47" s="229">
        <v>1.340404399783769E-2</v>
      </c>
      <c r="E47" s="229">
        <v>1.362549019701257E-2</v>
      </c>
      <c r="F47" s="229">
        <v>2.7754790143197209E-2</v>
      </c>
      <c r="G47" s="229">
        <v>1.407811612332837E-2</v>
      </c>
      <c r="H47" s="229">
        <v>2.858639782283879E-2</v>
      </c>
      <c r="I47" s="229">
        <v>5.8238257739557861E-2</v>
      </c>
      <c r="J47" s="229">
        <v>1.493018033580969E-2</v>
      </c>
      <c r="K47" s="229">
        <v>2.973578424645093E-2</v>
      </c>
      <c r="L47" s="229">
        <v>3.0987159997564639E-2</v>
      </c>
      <c r="M47" s="229">
        <v>3.097003440720093E-2</v>
      </c>
      <c r="N47" s="229">
        <v>3.1896047948394818E-2</v>
      </c>
      <c r="O47" s="229">
        <v>3.1973658602687353E-2</v>
      </c>
      <c r="P47" s="229">
        <v>3.2706463646120378E-2</v>
      </c>
      <c r="Q47" s="229">
        <v>3.3071922470517177E-2</v>
      </c>
      <c r="R47" s="229">
        <v>3.351523408079294E-2</v>
      </c>
      <c r="S47" s="229">
        <v>3.6742222154046433E-2</v>
      </c>
      <c r="T47" s="229">
        <v>3.8658672682317763E-2</v>
      </c>
      <c r="U47" s="229">
        <v>4.3070107818833997E-2</v>
      </c>
      <c r="V47" s="229">
        <v>4.8918163875579068E-2</v>
      </c>
      <c r="W47" s="229">
        <v>5.8039745108183743E-2</v>
      </c>
      <c r="X47" s="229">
        <v>7.0884120427001193E-2</v>
      </c>
      <c r="Y47" s="229">
        <v>6.7698110658344995E-2</v>
      </c>
      <c r="DA47" s="73" t="s">
        <v>1980</v>
      </c>
    </row>
    <row r="48" spans="1:105" ht="12" customHeight="1" x14ac:dyDescent="0.25">
      <c r="A48" s="64" t="s">
        <v>159</v>
      </c>
      <c r="B48" s="229">
        <v>0.12649005884351061</v>
      </c>
      <c r="C48" s="229">
        <v>0.1051253886079397</v>
      </c>
      <c r="D48" s="229">
        <v>9.9352363915469477E-2</v>
      </c>
      <c r="E48" s="229">
        <v>0.1137471529081715</v>
      </c>
      <c r="F48" s="229">
        <v>0.1160176023445465</v>
      </c>
      <c r="G48" s="229">
        <v>8.7142499367387369E-2</v>
      </c>
      <c r="H48" s="229">
        <v>0.101056647768793</v>
      </c>
      <c r="I48" s="229">
        <v>0.1173907714585084</v>
      </c>
      <c r="J48" s="229">
        <v>8.4668672952240218E-2</v>
      </c>
      <c r="K48" s="229">
        <v>8.8272282669733665E-2</v>
      </c>
      <c r="L48" s="229">
        <v>7.9036152671601509E-2</v>
      </c>
      <c r="M48" s="229">
        <v>6.5500953791665595E-2</v>
      </c>
      <c r="N48" s="229">
        <v>5.4678571639863519E-2</v>
      </c>
      <c r="O48" s="229">
        <v>8.0770000835774028E-2</v>
      </c>
      <c r="P48" s="229">
        <v>5.5297458969084091E-2</v>
      </c>
      <c r="Q48" s="229">
        <v>8.3358411131680299E-2</v>
      </c>
      <c r="R48" s="229">
        <v>0.1542654542916693</v>
      </c>
      <c r="S48" s="229">
        <v>0.17599077862769019</v>
      </c>
      <c r="T48" s="229">
        <v>0.14860066398963201</v>
      </c>
      <c r="U48" s="229">
        <v>0.18778993579513989</v>
      </c>
      <c r="V48" s="229">
        <v>0.13872799563218369</v>
      </c>
      <c r="W48" s="229">
        <v>0.26294797343994381</v>
      </c>
      <c r="X48" s="229">
        <v>0.269126735722032</v>
      </c>
      <c r="Y48" s="229">
        <v>0.1925808364135847</v>
      </c>
      <c r="DA48" s="73" t="s">
        <v>1981</v>
      </c>
    </row>
    <row r="49" spans="1:105" ht="12" customHeight="1" x14ac:dyDescent="0.25">
      <c r="A49" s="64" t="s">
        <v>32</v>
      </c>
      <c r="B49" s="229">
        <v>0.32153319535061342</v>
      </c>
      <c r="C49" s="229">
        <v>0.36229553897118671</v>
      </c>
      <c r="D49" s="229">
        <v>0.39306196638661739</v>
      </c>
      <c r="E49" s="229">
        <v>0.40980049100940152</v>
      </c>
      <c r="F49" s="229">
        <v>0.43824520751971702</v>
      </c>
      <c r="G49" s="229">
        <v>0.42341367660242107</v>
      </c>
      <c r="H49" s="229">
        <v>0.42988251044934572</v>
      </c>
      <c r="I49" s="229">
        <v>0.47073607117603983</v>
      </c>
      <c r="J49" s="229">
        <v>0.46026615966385159</v>
      </c>
      <c r="K49" s="229">
        <v>0.45524716861580239</v>
      </c>
      <c r="L49" s="229">
        <v>0.48626650368917201</v>
      </c>
      <c r="M49" s="229">
        <v>0.49785123389277852</v>
      </c>
      <c r="N49" s="229">
        <v>0.46390445473218123</v>
      </c>
      <c r="O49" s="229">
        <v>0.46503324436528032</v>
      </c>
      <c r="P49" s="229">
        <v>0.40058290303404492</v>
      </c>
      <c r="Q49" s="229">
        <v>0.46834873036465108</v>
      </c>
      <c r="R49" s="229">
        <v>0.42331620207962323</v>
      </c>
      <c r="S49" s="229">
        <v>0.31864680621829228</v>
      </c>
      <c r="T49" s="229">
        <v>0.28439371237853051</v>
      </c>
      <c r="U49" s="229">
        <v>0.30880139443224541</v>
      </c>
      <c r="V49" s="229">
        <v>0.2964540533186184</v>
      </c>
      <c r="W49" s="229">
        <v>0.34363819716097382</v>
      </c>
      <c r="X49" s="229">
        <v>0.366788388153791</v>
      </c>
      <c r="Y49" s="229">
        <v>0.2748402648737529</v>
      </c>
      <c r="DA49" s="73" t="s">
        <v>1982</v>
      </c>
    </row>
    <row r="50" spans="1:105" ht="12" customHeight="1" x14ac:dyDescent="0.25">
      <c r="A50" s="64" t="s">
        <v>33</v>
      </c>
      <c r="B50" s="229">
        <v>2.083767720941954E-2</v>
      </c>
      <c r="C50" s="229">
        <v>0</v>
      </c>
      <c r="D50" s="229">
        <v>0</v>
      </c>
      <c r="E50" s="229">
        <v>2.2832259539942699E-2</v>
      </c>
      <c r="F50" s="229">
        <v>0</v>
      </c>
      <c r="G50" s="229">
        <v>1.0704060517512109E-2</v>
      </c>
      <c r="H50" s="229">
        <v>1.086759512397743E-2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3.8619620055914562E-3</v>
      </c>
      <c r="T50" s="229">
        <v>6.1170336172085534E-3</v>
      </c>
      <c r="U50" s="229">
        <v>7.0119941226845462E-3</v>
      </c>
      <c r="V50" s="229">
        <v>4.5588108400313761E-4</v>
      </c>
      <c r="W50" s="229">
        <v>5.9705455811366387E-4</v>
      </c>
      <c r="X50" s="229">
        <v>1.605989808970068E-2</v>
      </c>
      <c r="Y50" s="229">
        <v>1.677834056116239E-2</v>
      </c>
      <c r="DA50" s="73" t="s">
        <v>1983</v>
      </c>
    </row>
    <row r="51" spans="1:105" ht="12" customHeight="1" x14ac:dyDescent="0.25">
      <c r="A51" s="64" t="s">
        <v>35</v>
      </c>
      <c r="B51" s="229">
        <v>0.26963031243257168</v>
      </c>
      <c r="C51" s="229">
        <v>0.34054742226361329</v>
      </c>
      <c r="D51" s="229">
        <v>0.35777981502535378</v>
      </c>
      <c r="E51" s="229">
        <v>0.53390176979633108</v>
      </c>
      <c r="F51" s="229">
        <v>0.69081964821824016</v>
      </c>
      <c r="G51" s="229">
        <v>0.61437147833207817</v>
      </c>
      <c r="H51" s="229">
        <v>0.82389917470334917</v>
      </c>
      <c r="I51" s="229">
        <v>1.1827816254127399</v>
      </c>
      <c r="J51" s="229">
        <v>1.437955657650128</v>
      </c>
      <c r="K51" s="229">
        <v>1.540735943068746</v>
      </c>
      <c r="L51" s="229">
        <v>1.6717175889949201</v>
      </c>
      <c r="M51" s="229">
        <v>1.4946029866759301</v>
      </c>
      <c r="N51" s="229">
        <v>1.880216330380444</v>
      </c>
      <c r="O51" s="229">
        <v>2.0967906829068088</v>
      </c>
      <c r="P51" s="229">
        <v>2.402614275756318</v>
      </c>
      <c r="Q51" s="229">
        <v>2.4839031791806971</v>
      </c>
      <c r="R51" s="229">
        <v>2.8011326582817122</v>
      </c>
      <c r="S51" s="229">
        <v>2.876105298905455</v>
      </c>
      <c r="T51" s="229">
        <v>2.834712666956372</v>
      </c>
      <c r="U51" s="229">
        <v>3.3843062695198829</v>
      </c>
      <c r="V51" s="229">
        <v>3.1938742775565121</v>
      </c>
      <c r="W51" s="229">
        <v>3.6080657611116829</v>
      </c>
      <c r="X51" s="229">
        <v>3.558596596667118</v>
      </c>
      <c r="Y51" s="229">
        <v>3.5379093040404261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3.6844291737601691</v>
      </c>
      <c r="C53" s="229">
        <v>3.6234311531576711</v>
      </c>
      <c r="D53" s="229">
        <v>4.0951457182205058</v>
      </c>
      <c r="E53" s="229">
        <v>4.4953844296274887</v>
      </c>
      <c r="F53" s="229">
        <v>4.8353486380498714</v>
      </c>
      <c r="G53" s="229">
        <v>4.8157561926731072</v>
      </c>
      <c r="H53" s="229">
        <v>5.0910937491031909</v>
      </c>
      <c r="I53" s="229">
        <v>4.9892784738238429</v>
      </c>
      <c r="J53" s="229">
        <v>5.4140268095863462</v>
      </c>
      <c r="K53" s="229">
        <v>5.3869615240685436</v>
      </c>
      <c r="L53" s="229">
        <v>5.7337184038924098</v>
      </c>
      <c r="M53" s="229">
        <v>5.6781628456493998</v>
      </c>
      <c r="N53" s="229">
        <v>6.1360893777510102</v>
      </c>
      <c r="O53" s="229">
        <v>8.2149563382124278</v>
      </c>
      <c r="P53" s="229">
        <v>8.3794368003859727</v>
      </c>
      <c r="Q53" s="229">
        <v>8.4936938147695873</v>
      </c>
      <c r="R53" s="229">
        <v>9.6929135166386544</v>
      </c>
      <c r="S53" s="229">
        <v>10.12682991226813</v>
      </c>
      <c r="T53" s="229">
        <v>11.024187881253489</v>
      </c>
      <c r="U53" s="229">
        <v>12.027473206841149</v>
      </c>
      <c r="V53" s="229">
        <v>12.721175556002439</v>
      </c>
      <c r="W53" s="229">
        <v>7.8309930681162223</v>
      </c>
      <c r="X53" s="229">
        <v>9.0147256546034491</v>
      </c>
      <c r="Y53" s="229">
        <v>9.0201994374548828</v>
      </c>
      <c r="DA53" s="73" t="s">
        <v>1986</v>
      </c>
    </row>
    <row r="54" spans="1:105" ht="12" customHeight="1" x14ac:dyDescent="0.25">
      <c r="A54" s="64" t="s">
        <v>39</v>
      </c>
      <c r="B54" s="229">
        <v>0.60999677674835429</v>
      </c>
      <c r="C54" s="229">
        <v>0.71009556836802767</v>
      </c>
      <c r="D54" s="229">
        <v>0.73319708701362063</v>
      </c>
      <c r="E54" s="229">
        <v>0.86468932992560044</v>
      </c>
      <c r="F54" s="229">
        <v>0.77402619285505925</v>
      </c>
      <c r="G54" s="229">
        <v>0.78067648453067884</v>
      </c>
      <c r="H54" s="229">
        <v>0.93136971618785158</v>
      </c>
      <c r="I54" s="229">
        <v>1.1439886641215891</v>
      </c>
      <c r="J54" s="229">
        <v>1.031371795701584</v>
      </c>
      <c r="K54" s="229">
        <v>1.095906467324274</v>
      </c>
      <c r="L54" s="229">
        <v>1.1248780041562749</v>
      </c>
      <c r="M54" s="229">
        <v>0.65775912854741037</v>
      </c>
      <c r="N54" s="229">
        <v>0.5838776077580089</v>
      </c>
      <c r="O54" s="229">
        <v>1.219077223895223</v>
      </c>
      <c r="P54" s="229">
        <v>0.97770573166738783</v>
      </c>
      <c r="Q54" s="229">
        <v>1.1617599137096579</v>
      </c>
      <c r="R54" s="229">
        <v>1.0968405544321089</v>
      </c>
      <c r="S54" s="229">
        <v>1.148588964866498</v>
      </c>
      <c r="T54" s="229">
        <v>1.1710259370503899</v>
      </c>
      <c r="U54" s="229">
        <v>0.89080798653121085</v>
      </c>
      <c r="V54" s="229">
        <v>1.115635423413841</v>
      </c>
      <c r="W54" s="229">
        <v>1.4150282400152261</v>
      </c>
      <c r="X54" s="229">
        <v>1.1874493410433551</v>
      </c>
      <c r="Y54" s="229">
        <v>0.9444783498513587</v>
      </c>
      <c r="DA54" s="73" t="s">
        <v>1987</v>
      </c>
    </row>
    <row r="55" spans="1:105" ht="12" customHeight="1" x14ac:dyDescent="0.25">
      <c r="A55" s="60" t="s">
        <v>1896</v>
      </c>
      <c r="B55" s="262">
        <v>6.2275644203822207</v>
      </c>
      <c r="C55" s="262">
        <v>6.8471554313841692</v>
      </c>
      <c r="D55" s="262">
        <v>7.492815183063545</v>
      </c>
      <c r="E55" s="262">
        <v>8.5396898103309411</v>
      </c>
      <c r="F55" s="262">
        <v>8.5186342491342746</v>
      </c>
      <c r="G55" s="262">
        <v>9.719769817565842</v>
      </c>
      <c r="H55" s="262">
        <v>10.241443611431601</v>
      </c>
      <c r="I55" s="262">
        <v>11.379681686426959</v>
      </c>
      <c r="J55" s="262">
        <v>11.45571135865295</v>
      </c>
      <c r="K55" s="262">
        <v>13.25409220607094</v>
      </c>
      <c r="L55" s="262">
        <v>15.147524213733121</v>
      </c>
      <c r="M55" s="262">
        <v>14.4263677296256</v>
      </c>
      <c r="N55" s="262">
        <v>16.811417942264551</v>
      </c>
      <c r="O55" s="262">
        <v>17.93190477589312</v>
      </c>
      <c r="P55" s="262">
        <v>18.215398134253778</v>
      </c>
      <c r="Q55" s="262">
        <v>18.71096348687805</v>
      </c>
      <c r="R55" s="262">
        <v>18.471421185616681</v>
      </c>
      <c r="S55" s="262">
        <v>17.883420698961899</v>
      </c>
      <c r="T55" s="262">
        <v>18.12368477190444</v>
      </c>
      <c r="U55" s="262">
        <v>20.088757323077981</v>
      </c>
      <c r="V55" s="262">
        <v>19.875380174745349</v>
      </c>
      <c r="W55" s="262">
        <v>22.483339146835529</v>
      </c>
      <c r="X55" s="262">
        <v>25.44734464647232</v>
      </c>
      <c r="Y55" s="262">
        <v>21.080490075884612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287.24078036887101</v>
      </c>
      <c r="C56" s="261">
        <f t="shared" si="2"/>
        <v>294.62908664260374</v>
      </c>
      <c r="D56" s="261">
        <f t="shared" si="2"/>
        <v>306.45958002632767</v>
      </c>
      <c r="E56" s="261">
        <f t="shared" si="2"/>
        <v>332.78170778691043</v>
      </c>
      <c r="F56" s="261">
        <f t="shared" si="2"/>
        <v>346.14559018383989</v>
      </c>
      <c r="G56" s="261">
        <f t="shared" si="2"/>
        <v>342.93271127102162</v>
      </c>
      <c r="H56" s="261">
        <f t="shared" si="2"/>
        <v>351.92889730262749</v>
      </c>
      <c r="I56" s="261">
        <f t="shared" si="2"/>
        <v>355.54452170091827</v>
      </c>
      <c r="J56" s="261">
        <f t="shared" si="2"/>
        <v>359.29052926544182</v>
      </c>
      <c r="K56" s="261">
        <f t="shared" si="2"/>
        <v>375.07788382748015</v>
      </c>
      <c r="L56" s="261">
        <f t="shared" si="2"/>
        <v>413.55033698850121</v>
      </c>
      <c r="M56" s="261">
        <f t="shared" si="2"/>
        <v>400.54812553859756</v>
      </c>
      <c r="N56" s="261">
        <f t="shared" si="2"/>
        <v>425.43929037508099</v>
      </c>
      <c r="O56" s="261">
        <f t="shared" si="2"/>
        <v>529.65974977906365</v>
      </c>
      <c r="P56" s="261">
        <f t="shared" si="2"/>
        <v>535.52977147046795</v>
      </c>
      <c r="Q56" s="261">
        <f t="shared" si="2"/>
        <v>549.28476110456268</v>
      </c>
      <c r="R56" s="261">
        <f t="shared" si="2"/>
        <v>584.38936898019233</v>
      </c>
      <c r="S56" s="261">
        <f t="shared" si="2"/>
        <v>584.61850554935336</v>
      </c>
      <c r="T56" s="261">
        <f t="shared" si="2"/>
        <v>596.23061545152848</v>
      </c>
      <c r="U56" s="261">
        <f t="shared" si="2"/>
        <v>651.18649308575209</v>
      </c>
      <c r="V56" s="261">
        <f t="shared" si="2"/>
        <v>661.78282697270413</v>
      </c>
      <c r="W56" s="261">
        <f t="shared" si="2"/>
        <v>547.52508475045238</v>
      </c>
      <c r="X56" s="261">
        <f t="shared" si="2"/>
        <v>574.86918283625971</v>
      </c>
      <c r="Y56" s="261">
        <f t="shared" si="2"/>
        <v>535.50174233431915</v>
      </c>
      <c r="DA56" s="70"/>
    </row>
    <row r="57" spans="1:105" ht="12" customHeight="1" x14ac:dyDescent="0.25">
      <c r="A57" s="60" t="s">
        <v>1899</v>
      </c>
      <c r="B57" s="262">
        <v>274.35450129846771</v>
      </c>
      <c r="C57" s="262">
        <v>280.4607296781279</v>
      </c>
      <c r="D57" s="262">
        <v>290.95520288076199</v>
      </c>
      <c r="E57" s="262">
        <v>315.11110357598682</v>
      </c>
      <c r="F57" s="262">
        <v>328.51855482572108</v>
      </c>
      <c r="G57" s="262">
        <v>322.82024708529599</v>
      </c>
      <c r="H57" s="262">
        <v>330.73696871674753</v>
      </c>
      <c r="I57" s="262">
        <v>331.99731382881481</v>
      </c>
      <c r="J57" s="262">
        <v>335.58599832001471</v>
      </c>
      <c r="K57" s="262">
        <v>347.6520846766453</v>
      </c>
      <c r="L57" s="262">
        <v>382.20658667658131</v>
      </c>
      <c r="M57" s="262">
        <v>370.69661570470868</v>
      </c>
      <c r="N57" s="262">
        <v>390.65255698310261</v>
      </c>
      <c r="O57" s="262">
        <v>492.5544685474847</v>
      </c>
      <c r="P57" s="262">
        <v>497.83787655112292</v>
      </c>
      <c r="Q57" s="262">
        <v>510.56742622178058</v>
      </c>
      <c r="R57" s="262">
        <v>546.16770282676407</v>
      </c>
      <c r="S57" s="262">
        <v>547.61354914841957</v>
      </c>
      <c r="T57" s="262">
        <v>558.72849680777699</v>
      </c>
      <c r="U57" s="262">
        <v>609.61818233563974</v>
      </c>
      <c r="V57" s="262">
        <v>620.6560431655588</v>
      </c>
      <c r="W57" s="262">
        <v>501.00182732217121</v>
      </c>
      <c r="X57" s="262">
        <v>522.21270871903971</v>
      </c>
      <c r="Y57" s="262">
        <v>491.88130588092241</v>
      </c>
      <c r="DA57" s="72" t="s">
        <v>1989</v>
      </c>
    </row>
    <row r="58" spans="1:105" ht="12" customHeight="1" x14ac:dyDescent="0.25">
      <c r="A58" s="64" t="s">
        <v>28</v>
      </c>
      <c r="B58" s="229">
        <v>113.2868276790871</v>
      </c>
      <c r="C58" s="229">
        <v>116.31532605292659</v>
      </c>
      <c r="D58" s="229">
        <v>110.1523712888749</v>
      </c>
      <c r="E58" s="229">
        <v>110.1022977864495</v>
      </c>
      <c r="F58" s="229">
        <v>109.9071123121598</v>
      </c>
      <c r="G58" s="229">
        <v>108.5310144735831</v>
      </c>
      <c r="H58" s="229">
        <v>95.145902409332933</v>
      </c>
      <c r="I58" s="229">
        <v>79.073579333789468</v>
      </c>
      <c r="J58" s="229">
        <v>67.389621321156994</v>
      </c>
      <c r="K58" s="229">
        <v>74.575381629791323</v>
      </c>
      <c r="L58" s="229">
        <v>92.302700839107715</v>
      </c>
      <c r="M58" s="229">
        <v>103.08382283407521</v>
      </c>
      <c r="N58" s="229">
        <v>99.984457529376272</v>
      </c>
      <c r="O58" s="229">
        <v>107.9283144085535</v>
      </c>
      <c r="P58" s="229">
        <v>108.77284348831</v>
      </c>
      <c r="Q58" s="229">
        <v>106.3889894759884</v>
      </c>
      <c r="R58" s="229">
        <v>95.045870197678099</v>
      </c>
      <c r="S58" s="229">
        <v>81.092748541085427</v>
      </c>
      <c r="T58" s="229">
        <v>66.131076414771897</v>
      </c>
      <c r="U58" s="229">
        <v>74.406365668991427</v>
      </c>
      <c r="V58" s="229">
        <v>64.28955319632864</v>
      </c>
      <c r="W58" s="229">
        <v>71.564920184783503</v>
      </c>
      <c r="X58" s="229">
        <v>62.144438322482038</v>
      </c>
      <c r="Y58" s="229">
        <v>45.444734840869607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1.198539210786107</v>
      </c>
      <c r="C60" s="229">
        <v>0.82732488761551704</v>
      </c>
      <c r="D60" s="229">
        <v>0.42577551522543261</v>
      </c>
      <c r="E60" s="229">
        <v>0.43280968861098751</v>
      </c>
      <c r="F60" s="229">
        <v>0.88162274572508814</v>
      </c>
      <c r="G60" s="229">
        <v>0.44718721803513661</v>
      </c>
      <c r="H60" s="229">
        <v>0.90803851907840882</v>
      </c>
      <c r="I60" s="229">
        <v>1.8499211281977199</v>
      </c>
      <c r="J60" s="229">
        <v>0.47425278713748431</v>
      </c>
      <c r="K60" s="229">
        <v>0.94454844076961764</v>
      </c>
      <c r="L60" s="229">
        <v>0.98429802345205275</v>
      </c>
      <c r="M60" s="229">
        <v>0.98375403411108842</v>
      </c>
      <c r="N60" s="229">
        <v>1.013168581890189</v>
      </c>
      <c r="O60" s="229">
        <v>1.0156338614971281</v>
      </c>
      <c r="P60" s="229">
        <v>1.038911198170883</v>
      </c>
      <c r="Q60" s="229">
        <v>1.050519890239958</v>
      </c>
      <c r="R60" s="229">
        <v>1.0646015531545989</v>
      </c>
      <c r="S60" s="229">
        <v>1.1671058801873571</v>
      </c>
      <c r="T60" s="229">
        <v>1.2279813675559761</v>
      </c>
      <c r="U60" s="229">
        <v>1.368109307186492</v>
      </c>
      <c r="V60" s="229">
        <v>1.553871087812511</v>
      </c>
      <c r="W60" s="229">
        <v>1.84361543284819</v>
      </c>
      <c r="X60" s="229">
        <v>2.2516132370929789</v>
      </c>
      <c r="Y60" s="229">
        <v>2.1504105738533119</v>
      </c>
      <c r="DA60" s="73" t="s">
        <v>1992</v>
      </c>
    </row>
    <row r="61" spans="1:105" ht="12" customHeight="1" x14ac:dyDescent="0.25">
      <c r="A61" s="64" t="s">
        <v>159</v>
      </c>
      <c r="B61" s="229">
        <v>4.0179195162056303</v>
      </c>
      <c r="C61" s="229">
        <v>3.3392770498992621</v>
      </c>
      <c r="D61" s="229">
        <v>3.155898618491384</v>
      </c>
      <c r="E61" s="229">
        <v>3.6131448570830949</v>
      </c>
      <c r="F61" s="229">
        <v>3.6852650156503031</v>
      </c>
      <c r="G61" s="229">
        <v>2.7680558622581879</v>
      </c>
      <c r="H61" s="229">
        <v>3.2100346938322502</v>
      </c>
      <c r="I61" s="229">
        <v>3.7288833286820289</v>
      </c>
      <c r="J61" s="229">
        <v>2.689475493777044</v>
      </c>
      <c r="K61" s="229">
        <v>2.8039430965680112</v>
      </c>
      <c r="L61" s="229">
        <v>2.510560143686166</v>
      </c>
      <c r="M61" s="229">
        <v>2.080618532205849</v>
      </c>
      <c r="N61" s="229">
        <v>1.7368487462074289</v>
      </c>
      <c r="O61" s="229">
        <v>2.5656353206657632</v>
      </c>
      <c r="P61" s="229">
        <v>1.756507520194436</v>
      </c>
      <c r="Q61" s="229">
        <v>2.64785541241808</v>
      </c>
      <c r="R61" s="229">
        <v>4.9001967833824356</v>
      </c>
      <c r="S61" s="229">
        <v>5.5902953211148647</v>
      </c>
      <c r="T61" s="229">
        <v>4.7202563855530171</v>
      </c>
      <c r="U61" s="229">
        <v>5.9650920781985626</v>
      </c>
      <c r="V61" s="229">
        <v>4.4066539789046582</v>
      </c>
      <c r="W61" s="229">
        <v>8.3524650386805668</v>
      </c>
      <c r="X61" s="229">
        <v>8.5487316052880722</v>
      </c>
      <c r="Y61" s="229">
        <v>6.1172736272550434</v>
      </c>
      <c r="DA61" s="73" t="s">
        <v>1993</v>
      </c>
    </row>
    <row r="62" spans="1:105" ht="12" customHeight="1" x14ac:dyDescent="0.25">
      <c r="A62" s="64" t="s">
        <v>32</v>
      </c>
      <c r="B62" s="229">
        <v>10.21340738172537</v>
      </c>
      <c r="C62" s="229">
        <v>11.50821123790829</v>
      </c>
      <c r="D62" s="229">
        <v>12.48549775581021</v>
      </c>
      <c r="E62" s="229">
        <v>13.01719206735747</v>
      </c>
      <c r="F62" s="229">
        <v>13.92073012121454</v>
      </c>
      <c r="G62" s="229">
        <v>13.44961090384162</v>
      </c>
      <c r="H62" s="229">
        <v>13.65509150839098</v>
      </c>
      <c r="I62" s="229">
        <v>14.952792849121259</v>
      </c>
      <c r="J62" s="229">
        <v>14.62021918932235</v>
      </c>
      <c r="K62" s="229">
        <v>14.4607924148549</v>
      </c>
      <c r="L62" s="229">
        <v>15.446112470126639</v>
      </c>
      <c r="M62" s="229">
        <v>15.81409801777062</v>
      </c>
      <c r="N62" s="229">
        <v>14.73578856208105</v>
      </c>
      <c r="O62" s="229">
        <v>14.771644232779501</v>
      </c>
      <c r="P62" s="229">
        <v>12.724398096375539</v>
      </c>
      <c r="Q62" s="229">
        <v>14.876959670406571</v>
      </c>
      <c r="R62" s="229">
        <v>13.446514654293919</v>
      </c>
      <c r="S62" s="229">
        <v>10.12172207987517</v>
      </c>
      <c r="T62" s="229">
        <v>9.0336826284945033</v>
      </c>
      <c r="U62" s="229">
        <v>9.8089854702007404</v>
      </c>
      <c r="V62" s="229">
        <v>9.4167758112972919</v>
      </c>
      <c r="W62" s="229">
        <v>10.91556626276035</v>
      </c>
      <c r="X62" s="229">
        <v>11.65092527076748</v>
      </c>
      <c r="Y62" s="229">
        <v>8.7302201783427424</v>
      </c>
      <c r="DA62" s="73" t="s">
        <v>1994</v>
      </c>
    </row>
    <row r="63" spans="1:105" ht="12" customHeight="1" x14ac:dyDescent="0.25">
      <c r="A63" s="64" t="s">
        <v>33</v>
      </c>
      <c r="B63" s="229">
        <v>0.66190268782862072</v>
      </c>
      <c r="C63" s="229">
        <v>0</v>
      </c>
      <c r="D63" s="229">
        <v>0</v>
      </c>
      <c r="E63" s="229">
        <v>0.72526000891582709</v>
      </c>
      <c r="F63" s="229">
        <v>0</v>
      </c>
      <c r="G63" s="229">
        <v>0.34001133408567902</v>
      </c>
      <c r="H63" s="229">
        <v>0.34520596276163612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0.1226740872364345</v>
      </c>
      <c r="T63" s="229">
        <v>0.19430577372309529</v>
      </c>
      <c r="U63" s="229">
        <v>0.22273393095586211</v>
      </c>
      <c r="V63" s="229">
        <v>1.4480928550687911E-2</v>
      </c>
      <c r="W63" s="229">
        <v>1.896526243419875E-2</v>
      </c>
      <c r="X63" s="229">
        <v>0.51013793931990381</v>
      </c>
      <c r="Y63" s="229">
        <v>0.53295905311927605</v>
      </c>
      <c r="DA63" s="73" t="s">
        <v>1995</v>
      </c>
    </row>
    <row r="64" spans="1:105" ht="12" customHeight="1" x14ac:dyDescent="0.25">
      <c r="A64" s="64" t="s">
        <v>35</v>
      </c>
      <c r="B64" s="229">
        <v>8.5647275713875715</v>
      </c>
      <c r="C64" s="229">
        <v>10.81738870719713</v>
      </c>
      <c r="D64" s="229">
        <v>11.36477059492301</v>
      </c>
      <c r="E64" s="229">
        <v>16.959232687648171</v>
      </c>
      <c r="F64" s="229">
        <v>21.94368294340293</v>
      </c>
      <c r="G64" s="229">
        <v>19.51532931172483</v>
      </c>
      <c r="H64" s="229">
        <v>26.17091496116522</v>
      </c>
      <c r="I64" s="229">
        <v>37.570710454287017</v>
      </c>
      <c r="J64" s="229">
        <v>45.676238537121741</v>
      </c>
      <c r="K64" s="229">
        <v>48.941024073948377</v>
      </c>
      <c r="L64" s="229">
        <v>53.101617532779812</v>
      </c>
      <c r="M64" s="229">
        <v>47.475624282647189</v>
      </c>
      <c r="N64" s="229">
        <v>59.724518729731763</v>
      </c>
      <c r="O64" s="229">
        <v>66.603939339392781</v>
      </c>
      <c r="P64" s="229">
        <v>76.318335818141847</v>
      </c>
      <c r="Q64" s="229">
        <v>78.900453926916242</v>
      </c>
      <c r="R64" s="229">
        <v>88.977155027772014</v>
      </c>
      <c r="S64" s="229">
        <v>91.358638906408615</v>
      </c>
      <c r="T64" s="229">
        <v>90.043814126849469</v>
      </c>
      <c r="U64" s="229">
        <v>107.50149326710221</v>
      </c>
      <c r="V64" s="229">
        <v>101.4524770517951</v>
      </c>
      <c r="W64" s="229">
        <v>114.6091477059005</v>
      </c>
      <c r="X64" s="229">
        <v>113.0377742470731</v>
      </c>
      <c r="Y64" s="229">
        <v>112.3806484812841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117.03480904885249</v>
      </c>
      <c r="C66" s="229">
        <v>115.0972248650084</v>
      </c>
      <c r="D66" s="229">
        <v>130.0810992846514</v>
      </c>
      <c r="E66" s="229">
        <v>142.7945642352262</v>
      </c>
      <c r="F66" s="229">
        <v>153.59342732629011</v>
      </c>
      <c r="G66" s="229">
        <v>152.97107906138109</v>
      </c>
      <c r="H66" s="229">
        <v>161.71709555974849</v>
      </c>
      <c r="I66" s="229">
        <v>158.48296328616911</v>
      </c>
      <c r="J66" s="229">
        <v>171.97496924568401</v>
      </c>
      <c r="K66" s="229">
        <v>171.11524841158911</v>
      </c>
      <c r="L66" s="229">
        <v>182.12987871187659</v>
      </c>
      <c r="M66" s="229">
        <v>180.36517274415749</v>
      </c>
      <c r="N66" s="229">
        <v>194.91107435209091</v>
      </c>
      <c r="O66" s="229">
        <v>260.94567191968889</v>
      </c>
      <c r="P66" s="229">
        <v>266.17034542402502</v>
      </c>
      <c r="Q66" s="229">
        <v>269.79968588091629</v>
      </c>
      <c r="R66" s="229">
        <v>307.89254699911021</v>
      </c>
      <c r="S66" s="229">
        <v>321.67577368381109</v>
      </c>
      <c r="T66" s="229">
        <v>350.18008563981658</v>
      </c>
      <c r="U66" s="229">
        <v>382.04914892318942</v>
      </c>
      <c r="V66" s="229">
        <v>404.08440001419501</v>
      </c>
      <c r="W66" s="229">
        <v>248.74919157545659</v>
      </c>
      <c r="X66" s="229">
        <v>286.35010902858022</v>
      </c>
      <c r="Y66" s="229">
        <v>286.52398213091982</v>
      </c>
      <c r="DA66" s="73" t="s">
        <v>1998</v>
      </c>
    </row>
    <row r="67" spans="1:105" ht="12" customHeight="1" x14ac:dyDescent="0.25">
      <c r="A67" s="64" t="s">
        <v>39</v>
      </c>
      <c r="B67" s="229">
        <v>19.376368202594779</v>
      </c>
      <c r="C67" s="229">
        <v>22.55597687757265</v>
      </c>
      <c r="D67" s="229">
        <v>23.2897898227856</v>
      </c>
      <c r="E67" s="229">
        <v>27.466602244695551</v>
      </c>
      <c r="F67" s="229">
        <v>24.586714361278361</v>
      </c>
      <c r="G67" s="229">
        <v>24.797958920386289</v>
      </c>
      <c r="H67" s="229">
        <v>29.584685102437639</v>
      </c>
      <c r="I67" s="229">
        <v>36.33846344856812</v>
      </c>
      <c r="J67" s="229">
        <v>32.761221745815028</v>
      </c>
      <c r="K67" s="229">
        <v>34.811146609123988</v>
      </c>
      <c r="L67" s="229">
        <v>35.73141895555225</v>
      </c>
      <c r="M67" s="229">
        <v>20.893525259741271</v>
      </c>
      <c r="N67" s="229">
        <v>18.54670048172499</v>
      </c>
      <c r="O67" s="229">
        <v>38.723629464907077</v>
      </c>
      <c r="P67" s="229">
        <v>31.05653500590525</v>
      </c>
      <c r="Q67" s="229">
        <v>36.902961964895027</v>
      </c>
      <c r="R67" s="229">
        <v>34.840817611372877</v>
      </c>
      <c r="S67" s="229">
        <v>36.484590648700511</v>
      </c>
      <c r="T67" s="229">
        <v>37.197294471012412</v>
      </c>
      <c r="U67" s="229">
        <v>28.296253689814939</v>
      </c>
      <c r="V67" s="229">
        <v>35.437831096674969</v>
      </c>
      <c r="W67" s="229">
        <v>44.9479558593072</v>
      </c>
      <c r="X67" s="229">
        <v>37.718979068435978</v>
      </c>
      <c r="Y67" s="229">
        <v>30.00107699527846</v>
      </c>
      <c r="DA67" s="73" t="s">
        <v>1999</v>
      </c>
    </row>
    <row r="68" spans="1:105" ht="12" customHeight="1" x14ac:dyDescent="0.25">
      <c r="A68" s="60" t="s">
        <v>1911</v>
      </c>
      <c r="B68" s="262">
        <v>12.886279070403321</v>
      </c>
      <c r="C68" s="262">
        <v>14.16835696447581</v>
      </c>
      <c r="D68" s="262">
        <v>15.50437714556567</v>
      </c>
      <c r="E68" s="262">
        <v>17.670604210923621</v>
      </c>
      <c r="F68" s="262">
        <v>17.6270353581188</v>
      </c>
      <c r="G68" s="262">
        <v>20.112464185725639</v>
      </c>
      <c r="H68" s="262">
        <v>21.19192858587995</v>
      </c>
      <c r="I68" s="262">
        <v>23.547207872103471</v>
      </c>
      <c r="J68" s="262">
        <v>23.704530945427081</v>
      </c>
      <c r="K68" s="262">
        <v>27.42579915083482</v>
      </c>
      <c r="L68" s="262">
        <v>31.34375031191993</v>
      </c>
      <c r="M68" s="262">
        <v>29.851509833888869</v>
      </c>
      <c r="N68" s="262">
        <v>34.786733391978373</v>
      </c>
      <c r="O68" s="262">
        <v>37.105281231578907</v>
      </c>
      <c r="P68" s="262">
        <v>37.691894919345003</v>
      </c>
      <c r="Q68" s="262">
        <v>38.717334882782147</v>
      </c>
      <c r="R68" s="262">
        <v>38.221666153428203</v>
      </c>
      <c r="S68" s="262">
        <v>37.004956400933743</v>
      </c>
      <c r="T68" s="262">
        <v>37.50211864375153</v>
      </c>
      <c r="U68" s="262">
        <v>41.568310750112332</v>
      </c>
      <c r="V68" s="262">
        <v>41.12678380714538</v>
      </c>
      <c r="W68" s="262">
        <v>46.523257428281148</v>
      </c>
      <c r="X68" s="262">
        <v>52.656474117219972</v>
      </c>
      <c r="Y68" s="262">
        <v>43.6204364533967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37.910899498213503</v>
      </c>
      <c r="C69" s="261">
        <f t="shared" si="3"/>
        <v>38.775451091709861</v>
      </c>
      <c r="D69" s="261">
        <f t="shared" si="3"/>
        <v>40.250485679239247</v>
      </c>
      <c r="E69" s="261">
        <f t="shared" si="3"/>
        <v>43.594753987033442</v>
      </c>
      <c r="F69" s="261">
        <f t="shared" si="3"/>
        <v>45.420560989532632</v>
      </c>
      <c r="G69" s="261">
        <f t="shared" si="3"/>
        <v>44.733565810092884</v>
      </c>
      <c r="H69" s="261">
        <f t="shared" si="3"/>
        <v>45.806280377679499</v>
      </c>
      <c r="I69" s="261">
        <f t="shared" si="3"/>
        <v>45.984313879655922</v>
      </c>
      <c r="J69" s="261">
        <f t="shared" si="3"/>
        <v>46.466322043184867</v>
      </c>
      <c r="K69" s="261">
        <f t="shared" si="3"/>
        <v>48.225140423504612</v>
      </c>
      <c r="L69" s="261">
        <f t="shared" si="3"/>
        <v>53.075889398016116</v>
      </c>
      <c r="M69" s="261">
        <f t="shared" si="3"/>
        <v>51.527035787426598</v>
      </c>
      <c r="N69" s="261">
        <f t="shared" si="3"/>
        <v>54.388181817376172</v>
      </c>
      <c r="O69" s="261">
        <f t="shared" si="3"/>
        <v>68.320057012221056</v>
      </c>
      <c r="P69" s="261">
        <f t="shared" si="3"/>
        <v>69.057773258614489</v>
      </c>
      <c r="Q69" s="261">
        <f t="shared" si="3"/>
        <v>70.801442598633599</v>
      </c>
      <c r="R69" s="261">
        <f t="shared" si="3"/>
        <v>75.619671279594854</v>
      </c>
      <c r="S69" s="261">
        <f t="shared" si="3"/>
        <v>75.755313791088412</v>
      </c>
      <c r="T69" s="261">
        <f t="shared" si="3"/>
        <v>77.290832984245711</v>
      </c>
      <c r="U69" s="261">
        <f t="shared" si="3"/>
        <v>84.361081579418254</v>
      </c>
      <c r="V69" s="261">
        <f t="shared" si="3"/>
        <v>85.852961022643555</v>
      </c>
      <c r="W69" s="261">
        <f t="shared" si="3"/>
        <v>69.565855606332676</v>
      </c>
      <c r="X69" s="261">
        <f t="shared" si="3"/>
        <v>72.699394370260322</v>
      </c>
      <c r="Y69" s="261">
        <f t="shared" si="3"/>
        <v>68.274050481435651</v>
      </c>
      <c r="DA69" s="70"/>
    </row>
    <row r="70" spans="1:105" ht="12" customHeight="1" x14ac:dyDescent="0.25">
      <c r="A70" s="60" t="s">
        <v>1914</v>
      </c>
      <c r="B70" s="262">
        <v>31.118913341724269</v>
      </c>
      <c r="C70" s="262">
        <v>31.811517949602369</v>
      </c>
      <c r="D70" s="262">
        <v>33.001863289715963</v>
      </c>
      <c r="E70" s="262">
        <v>35.741768692646552</v>
      </c>
      <c r="F70" s="262">
        <v>37.26252126495438</v>
      </c>
      <c r="G70" s="262">
        <v>36.616185433285793</v>
      </c>
      <c r="H70" s="262">
        <v>37.514146914630992</v>
      </c>
      <c r="I70" s="262">
        <v>37.657102725953429</v>
      </c>
      <c r="J70" s="262">
        <v>38.064152587223788</v>
      </c>
      <c r="K70" s="262">
        <v>39.432759604526808</v>
      </c>
      <c r="L70" s="262">
        <v>43.352135988778777</v>
      </c>
      <c r="M70" s="262">
        <v>42.046606873913611</v>
      </c>
      <c r="N70" s="262">
        <v>44.310127991138863</v>
      </c>
      <c r="O70" s="262">
        <v>55.868446663950643</v>
      </c>
      <c r="P70" s="262">
        <v>56.467722108807763</v>
      </c>
      <c r="Q70" s="262">
        <v>57.911583066822203</v>
      </c>
      <c r="R70" s="262">
        <v>61.949577403961527</v>
      </c>
      <c r="S70" s="262">
        <v>62.113573861741877</v>
      </c>
      <c r="T70" s="262">
        <v>63.374297091622722</v>
      </c>
      <c r="U70" s="262">
        <v>69.146506792699682</v>
      </c>
      <c r="V70" s="262">
        <v>70.398486377574798</v>
      </c>
      <c r="W70" s="262">
        <v>56.826596154597958</v>
      </c>
      <c r="X70" s="262">
        <v>59.232460016742777</v>
      </c>
      <c r="Y70" s="262">
        <v>55.792092565197073</v>
      </c>
      <c r="DA70" s="72" t="s">
        <v>2001</v>
      </c>
    </row>
    <row r="71" spans="1:105" ht="12" customHeight="1" x14ac:dyDescent="0.25">
      <c r="A71" s="64" t="s">
        <v>28</v>
      </c>
      <c r="B71" s="229">
        <v>12.849663324711241</v>
      </c>
      <c r="C71" s="229">
        <v>13.19317355692913</v>
      </c>
      <c r="D71" s="229">
        <v>12.49413470637699</v>
      </c>
      <c r="E71" s="229">
        <v>12.488455073000029</v>
      </c>
      <c r="F71" s="229">
        <v>12.46631597985143</v>
      </c>
      <c r="G71" s="229">
        <v>12.3102308083462</v>
      </c>
      <c r="H71" s="229">
        <v>10.79201207883635</v>
      </c>
      <c r="I71" s="229">
        <v>8.9689939522122089</v>
      </c>
      <c r="J71" s="229">
        <v>7.6437301961497308</v>
      </c>
      <c r="K71" s="229">
        <v>8.4587817126383484</v>
      </c>
      <c r="L71" s="229">
        <v>10.46951930813951</v>
      </c>
      <c r="M71" s="229">
        <v>11.692378052939061</v>
      </c>
      <c r="N71" s="229">
        <v>11.340829673470891</v>
      </c>
      <c r="O71" s="229">
        <v>12.241868995414601</v>
      </c>
      <c r="P71" s="229">
        <v>12.337660488257351</v>
      </c>
      <c r="Q71" s="229">
        <v>12.067269639637541</v>
      </c>
      <c r="R71" s="229">
        <v>10.78066583260698</v>
      </c>
      <c r="S71" s="229">
        <v>9.1980200891508677</v>
      </c>
      <c r="T71" s="229">
        <v>7.5009785748236464</v>
      </c>
      <c r="U71" s="229">
        <v>8.4396109207883576</v>
      </c>
      <c r="V71" s="229">
        <v>7.2921020986576304</v>
      </c>
      <c r="W71" s="229">
        <v>8.1173173357740325</v>
      </c>
      <c r="X71" s="229">
        <v>7.0487904578741016</v>
      </c>
      <c r="Y71" s="229">
        <v>5.1546111277838076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0.13594541974194241</v>
      </c>
      <c r="C73" s="229">
        <v>9.3840091419352373E-2</v>
      </c>
      <c r="D73" s="229">
        <v>4.8293982051032747E-2</v>
      </c>
      <c r="E73" s="229">
        <v>4.9091839680412808E-2</v>
      </c>
      <c r="F73" s="229">
        <v>9.9998876251225041E-2</v>
      </c>
      <c r="G73" s="229">
        <v>5.0722624267874161E-2</v>
      </c>
      <c r="H73" s="229">
        <v>0.1029951098028748</v>
      </c>
      <c r="I73" s="229">
        <v>0.20982901685575939</v>
      </c>
      <c r="J73" s="229">
        <v>5.3792561504020078E-2</v>
      </c>
      <c r="K73" s="229">
        <v>0.1071362814761833</v>
      </c>
      <c r="L73" s="229">
        <v>0.11164491469710761</v>
      </c>
      <c r="M73" s="229">
        <v>0.11158321220241491</v>
      </c>
      <c r="N73" s="229">
        <v>0.1149195845199517</v>
      </c>
      <c r="O73" s="229">
        <v>0.115199211142035</v>
      </c>
      <c r="P73" s="229">
        <v>0.11783946460734521</v>
      </c>
      <c r="Q73" s="229">
        <v>0.119156191254069</v>
      </c>
      <c r="R73" s="229">
        <v>0.120753416908739</v>
      </c>
      <c r="S73" s="229">
        <v>0.13238006511384351</v>
      </c>
      <c r="T73" s="229">
        <v>0.13928492363482101</v>
      </c>
      <c r="U73" s="229">
        <v>0.15517906493550451</v>
      </c>
      <c r="V73" s="229">
        <v>0.17624926690465939</v>
      </c>
      <c r="W73" s="229">
        <v>0.20911378752213211</v>
      </c>
      <c r="X73" s="229">
        <v>0.25539131624434191</v>
      </c>
      <c r="Y73" s="229">
        <v>0.243912310460213</v>
      </c>
      <c r="DA73" s="73" t="s">
        <v>2004</v>
      </c>
    </row>
    <row r="74" spans="1:105" ht="12" customHeight="1" x14ac:dyDescent="0.25">
      <c r="A74" s="64" t="s">
        <v>159</v>
      </c>
      <c r="B74" s="229">
        <v>0.45573624142147068</v>
      </c>
      <c r="C74" s="229">
        <v>0.37876059130801709</v>
      </c>
      <c r="D74" s="229">
        <v>0.35796072293073489</v>
      </c>
      <c r="E74" s="229">
        <v>0.40982430091914618</v>
      </c>
      <c r="F74" s="229">
        <v>0.41800459668255641</v>
      </c>
      <c r="G74" s="229">
        <v>0.31396929919132138</v>
      </c>
      <c r="H74" s="229">
        <v>0.36410115740226823</v>
      </c>
      <c r="I74" s="229">
        <v>0.42295204422550692</v>
      </c>
      <c r="J74" s="229">
        <v>0.30505624813674731</v>
      </c>
      <c r="K74" s="229">
        <v>0.31803984197183383</v>
      </c>
      <c r="L74" s="229">
        <v>0.28476260889032828</v>
      </c>
      <c r="M74" s="229">
        <v>0.23599608351408871</v>
      </c>
      <c r="N74" s="229">
        <v>0.1970036772318608</v>
      </c>
      <c r="O74" s="229">
        <v>0.29100956183477322</v>
      </c>
      <c r="P74" s="229">
        <v>0.19923349187390541</v>
      </c>
      <c r="Q74" s="229">
        <v>0.30033545187149452</v>
      </c>
      <c r="R74" s="229">
        <v>0.5558093573743953</v>
      </c>
      <c r="S74" s="229">
        <v>0.63408442299682322</v>
      </c>
      <c r="T74" s="229">
        <v>0.53539945113911391</v>
      </c>
      <c r="U74" s="229">
        <v>0.67659609220307571</v>
      </c>
      <c r="V74" s="229">
        <v>0.49982880779242528</v>
      </c>
      <c r="W74" s="229">
        <v>0.94738608077626585</v>
      </c>
      <c r="X74" s="229">
        <v>0.96964779782202437</v>
      </c>
      <c r="Y74" s="229">
        <v>0.69385742531364891</v>
      </c>
      <c r="DA74" s="73" t="s">
        <v>2005</v>
      </c>
    </row>
    <row r="75" spans="1:105" ht="12" customHeight="1" x14ac:dyDescent="0.25">
      <c r="A75" s="64" t="s">
        <v>32</v>
      </c>
      <c r="B75" s="229">
        <v>1.1584651891308839</v>
      </c>
      <c r="C75" s="229">
        <v>1.3053295154108899</v>
      </c>
      <c r="D75" s="229">
        <v>1.41617914359884</v>
      </c>
      <c r="E75" s="229">
        <v>1.4764870631956339</v>
      </c>
      <c r="F75" s="229">
        <v>1.578971703563683</v>
      </c>
      <c r="G75" s="229">
        <v>1.5255345701116609</v>
      </c>
      <c r="H75" s="229">
        <v>1.548841397942492</v>
      </c>
      <c r="I75" s="229">
        <v>1.6960343740901389</v>
      </c>
      <c r="J75" s="229">
        <v>1.6583118987888741</v>
      </c>
      <c r="K75" s="229">
        <v>1.640228769277519</v>
      </c>
      <c r="L75" s="229">
        <v>1.751989608880101</v>
      </c>
      <c r="M75" s="229">
        <v>1.7937287103489781</v>
      </c>
      <c r="N75" s="229">
        <v>1.6714204619027091</v>
      </c>
      <c r="O75" s="229">
        <v>1.6754874245513729</v>
      </c>
      <c r="P75" s="229">
        <v>1.4432766359314819</v>
      </c>
      <c r="Q75" s="229">
        <v>1.687432925578519</v>
      </c>
      <c r="R75" s="229">
        <v>1.5251833751398149</v>
      </c>
      <c r="S75" s="229">
        <v>1.1480656988747271</v>
      </c>
      <c r="T75" s="229">
        <v>1.0246538166579391</v>
      </c>
      <c r="U75" s="229">
        <v>1.11259325935147</v>
      </c>
      <c r="V75" s="229">
        <v>1.068106515633255</v>
      </c>
      <c r="W75" s="229">
        <v>1.2381082103593879</v>
      </c>
      <c r="X75" s="229">
        <v>1.3215169867305669</v>
      </c>
      <c r="Y75" s="229">
        <v>0.99023330726572534</v>
      </c>
      <c r="DA75" s="73" t="s">
        <v>2006</v>
      </c>
    </row>
    <row r="76" spans="1:105" ht="12" customHeight="1" x14ac:dyDescent="0.25">
      <c r="A76" s="64" t="s">
        <v>33</v>
      </c>
      <c r="B76" s="229">
        <v>7.5076925239820222E-2</v>
      </c>
      <c r="C76" s="229">
        <v>0</v>
      </c>
      <c r="D76" s="229">
        <v>0</v>
      </c>
      <c r="E76" s="229">
        <v>8.2263288048322739E-2</v>
      </c>
      <c r="F76" s="229">
        <v>0</v>
      </c>
      <c r="G76" s="229">
        <v>3.8566100393977357E-2</v>
      </c>
      <c r="H76" s="229">
        <v>3.9155305961389178E-2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1.3914421931910351E-2</v>
      </c>
      <c r="T76" s="229">
        <v>2.2039312297295471E-2</v>
      </c>
      <c r="U76" s="229">
        <v>2.526380235378984E-2</v>
      </c>
      <c r="V76" s="229">
        <v>1.642512729128948E-3</v>
      </c>
      <c r="W76" s="229">
        <v>2.1511524520271661E-3</v>
      </c>
      <c r="X76" s="229">
        <v>5.7862868117303748E-2</v>
      </c>
      <c r="Y76" s="229">
        <v>6.0451374080658461E-2</v>
      </c>
      <c r="DA76" s="73" t="s">
        <v>2007</v>
      </c>
    </row>
    <row r="77" spans="1:105" ht="12" customHeight="1" x14ac:dyDescent="0.25">
      <c r="A77" s="64" t="s">
        <v>35</v>
      </c>
      <c r="B77" s="229">
        <v>0.97146215508793954</v>
      </c>
      <c r="C77" s="229">
        <v>1.226972330214485</v>
      </c>
      <c r="D77" s="229">
        <v>1.289059627664874</v>
      </c>
      <c r="E77" s="229">
        <v>1.9236166705897171</v>
      </c>
      <c r="F77" s="229">
        <v>2.4889825560804182</v>
      </c>
      <c r="G77" s="229">
        <v>2.2135442969317469</v>
      </c>
      <c r="H77" s="229">
        <v>2.9684602617988252</v>
      </c>
      <c r="I77" s="229">
        <v>4.2614926209723576</v>
      </c>
      <c r="J77" s="229">
        <v>5.1808696488864801</v>
      </c>
      <c r="K77" s="229">
        <v>5.5511809713506137</v>
      </c>
      <c r="L77" s="229">
        <v>6.0231001368199166</v>
      </c>
      <c r="M77" s="229">
        <v>5.3849666431706176</v>
      </c>
      <c r="N77" s="229">
        <v>6.774308837400115</v>
      </c>
      <c r="O77" s="229">
        <v>7.5546134898848054</v>
      </c>
      <c r="P77" s="229">
        <v>8.6564779052984751</v>
      </c>
      <c r="Q77" s="229">
        <v>8.9493570426363114</v>
      </c>
      <c r="R77" s="229">
        <v>10.09231619527967</v>
      </c>
      <c r="S77" s="229">
        <v>10.362438209291691</v>
      </c>
      <c r="T77" s="229">
        <v>10.21330299123985</v>
      </c>
      <c r="U77" s="229">
        <v>12.193456412240719</v>
      </c>
      <c r="V77" s="229">
        <v>11.507341147078581</v>
      </c>
      <c r="W77" s="229">
        <v>12.99964869812294</v>
      </c>
      <c r="X77" s="229">
        <v>12.82141420858002</v>
      </c>
      <c r="Y77" s="229">
        <v>12.74687911014562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13.274781581929989</v>
      </c>
      <c r="C79" s="229">
        <v>13.055009301818041</v>
      </c>
      <c r="D79" s="229">
        <v>14.754569131823841</v>
      </c>
      <c r="E79" s="229">
        <v>16.196605665569589</v>
      </c>
      <c r="F79" s="229">
        <v>17.421476710620819</v>
      </c>
      <c r="G79" s="229">
        <v>17.35088628242513</v>
      </c>
      <c r="H79" s="229">
        <v>18.342911301915869</v>
      </c>
      <c r="I79" s="229">
        <v>17.97607685421821</v>
      </c>
      <c r="J79" s="229">
        <v>19.506420122774301</v>
      </c>
      <c r="K79" s="229">
        <v>19.408905491129271</v>
      </c>
      <c r="L79" s="229">
        <v>20.658250131671139</v>
      </c>
      <c r="M79" s="229">
        <v>20.45808672329558</v>
      </c>
      <c r="N79" s="229">
        <v>22.10796908160286</v>
      </c>
      <c r="O79" s="229">
        <v>29.598004453853509</v>
      </c>
      <c r="P79" s="229">
        <v>30.190617883743489</v>
      </c>
      <c r="Q79" s="229">
        <v>30.602279185566829</v>
      </c>
      <c r="R79" s="229">
        <v>34.922997229065658</v>
      </c>
      <c r="S79" s="229">
        <v>36.486372478024791</v>
      </c>
      <c r="T79" s="229">
        <v>39.719500454516158</v>
      </c>
      <c r="U79" s="229">
        <v>43.33427846582461</v>
      </c>
      <c r="V79" s="229">
        <v>45.833647223832202</v>
      </c>
      <c r="W79" s="229">
        <v>28.214607377771621</v>
      </c>
      <c r="X79" s="229">
        <v>32.479526255556458</v>
      </c>
      <c r="Y79" s="229">
        <v>32.499247973182953</v>
      </c>
      <c r="DA79" s="73" t="s">
        <v>2010</v>
      </c>
    </row>
    <row r="80" spans="1:105" ht="12" customHeight="1" x14ac:dyDescent="0.25">
      <c r="A80" s="64" t="s">
        <v>39</v>
      </c>
      <c r="B80" s="229">
        <v>2.1977825044609771</v>
      </c>
      <c r="C80" s="229">
        <v>2.5584325625024462</v>
      </c>
      <c r="D80" s="229">
        <v>2.6416659752696559</v>
      </c>
      <c r="E80" s="229">
        <v>3.1154247916436999</v>
      </c>
      <c r="F80" s="229">
        <v>2.7887708419042521</v>
      </c>
      <c r="G80" s="229">
        <v>2.8127314516178812</v>
      </c>
      <c r="H80" s="229">
        <v>3.3556703009709268</v>
      </c>
      <c r="I80" s="229">
        <v>4.1217238633792439</v>
      </c>
      <c r="J80" s="229">
        <v>3.7159719109836389</v>
      </c>
      <c r="K80" s="229">
        <v>3.9484865366830362</v>
      </c>
      <c r="L80" s="229">
        <v>4.0528692796806869</v>
      </c>
      <c r="M80" s="229">
        <v>2.3698674484428701</v>
      </c>
      <c r="N80" s="229">
        <v>2.103676675010469</v>
      </c>
      <c r="O80" s="229">
        <v>4.3922635272695416</v>
      </c>
      <c r="P80" s="229">
        <v>3.5226162390957252</v>
      </c>
      <c r="Q80" s="229">
        <v>4.1857526302774346</v>
      </c>
      <c r="R80" s="229">
        <v>3.951851997586266</v>
      </c>
      <c r="S80" s="229">
        <v>4.1382984763572237</v>
      </c>
      <c r="T80" s="229">
        <v>4.2191375673138962</v>
      </c>
      <c r="U80" s="229">
        <v>3.2095287750021488</v>
      </c>
      <c r="V80" s="229">
        <v>4.0195688049469194</v>
      </c>
      <c r="W80" s="229">
        <v>5.0982635118195523</v>
      </c>
      <c r="X80" s="229">
        <v>4.278310125817959</v>
      </c>
      <c r="Y80" s="229">
        <v>3.4028999369644461</v>
      </c>
      <c r="DA80" s="73" t="s">
        <v>2011</v>
      </c>
    </row>
    <row r="81" spans="1:105" ht="12" customHeight="1" x14ac:dyDescent="0.25">
      <c r="A81" s="61" t="s">
        <v>1926</v>
      </c>
      <c r="B81" s="263">
        <v>6.7919861564892354</v>
      </c>
      <c r="C81" s="263">
        <v>6.9639331421074901</v>
      </c>
      <c r="D81" s="263">
        <v>7.2486223895232804</v>
      </c>
      <c r="E81" s="263">
        <v>7.8529852943868903</v>
      </c>
      <c r="F81" s="263">
        <v>8.1580397245782486</v>
      </c>
      <c r="G81" s="263">
        <v>8.1173803768070929</v>
      </c>
      <c r="H81" s="263">
        <v>8.2921334630485095</v>
      </c>
      <c r="I81" s="263">
        <v>8.3272111537024927</v>
      </c>
      <c r="J81" s="263">
        <v>8.4021694559610811</v>
      </c>
      <c r="K81" s="263">
        <v>8.7923808189778079</v>
      </c>
      <c r="L81" s="263">
        <v>9.723753409237343</v>
      </c>
      <c r="M81" s="263">
        <v>9.4804289135129878</v>
      </c>
      <c r="N81" s="263">
        <v>10.07805382623731</v>
      </c>
      <c r="O81" s="263">
        <v>12.45161034827041</v>
      </c>
      <c r="P81" s="263">
        <v>12.59005114980673</v>
      </c>
      <c r="Q81" s="263">
        <v>12.889859531811391</v>
      </c>
      <c r="R81" s="263">
        <v>13.67009387563332</v>
      </c>
      <c r="S81" s="263">
        <v>13.64173992934654</v>
      </c>
      <c r="T81" s="263">
        <v>13.91653589262299</v>
      </c>
      <c r="U81" s="263">
        <v>15.21457478671857</v>
      </c>
      <c r="V81" s="263">
        <v>15.45447464506876</v>
      </c>
      <c r="W81" s="263">
        <v>12.73925945173472</v>
      </c>
      <c r="X81" s="263">
        <v>13.466934353517541</v>
      </c>
      <c r="Y81" s="263">
        <v>12.48195791623858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22.693137824344699</v>
      </c>
      <c r="C83" s="223">
        <v>22.541429204282089</v>
      </c>
      <c r="D83" s="223">
        <v>22.948577526617949</v>
      </c>
      <c r="E83" s="223">
        <v>24.445756509992691</v>
      </c>
      <c r="F83" s="223">
        <v>24.923882280304571</v>
      </c>
      <c r="G83" s="223">
        <v>24.879232429450639</v>
      </c>
      <c r="H83" s="223">
        <v>25.00519627866807</v>
      </c>
      <c r="I83" s="223">
        <v>24.92421045501213</v>
      </c>
      <c r="J83" s="223">
        <v>24.59826974104892</v>
      </c>
      <c r="K83" s="223">
        <v>25.363270633781291</v>
      </c>
      <c r="L83" s="223">
        <v>27.200537345925131</v>
      </c>
      <c r="M83" s="223">
        <v>26.681972480161392</v>
      </c>
      <c r="N83" s="223">
        <v>27.696885256488621</v>
      </c>
      <c r="O83" s="223">
        <v>34.146592768312793</v>
      </c>
      <c r="P83" s="223">
        <v>33.930380205554769</v>
      </c>
      <c r="Q83" s="223">
        <v>34.374747995149619</v>
      </c>
      <c r="R83" s="223">
        <v>36.029221791924499</v>
      </c>
      <c r="S83" s="223">
        <v>37.39172340723016</v>
      </c>
      <c r="T83" s="223">
        <v>37.408544678280727</v>
      </c>
      <c r="U83" s="223">
        <v>40.973771970858031</v>
      </c>
      <c r="V83" s="223">
        <v>38.462858592648253</v>
      </c>
      <c r="W83" s="223">
        <v>35.089657849179389</v>
      </c>
      <c r="X83" s="223">
        <v>9.5532314747601532</v>
      </c>
      <c r="Y83" s="223">
        <v>8.8664100813053128</v>
      </c>
      <c r="DA83" s="89" t="s">
        <v>2013</v>
      </c>
    </row>
    <row r="84" spans="1:105" ht="12" customHeight="1" x14ac:dyDescent="0.25">
      <c r="A84" s="55" t="s">
        <v>91</v>
      </c>
      <c r="B84" s="259">
        <v>0.62750824307743447</v>
      </c>
      <c r="C84" s="259">
        <v>0.62227245700895362</v>
      </c>
      <c r="D84" s="259">
        <v>0.63257411921835227</v>
      </c>
      <c r="E84" s="259">
        <v>0.67473304983353377</v>
      </c>
      <c r="F84" s="259">
        <v>0.68978229784263823</v>
      </c>
      <c r="G84" s="259">
        <v>0.68520923881439244</v>
      </c>
      <c r="H84" s="259">
        <v>0.69000587510148681</v>
      </c>
      <c r="I84" s="259">
        <v>0.68864814796598839</v>
      </c>
      <c r="J84" s="259">
        <v>0.68060120827420767</v>
      </c>
      <c r="K84" s="259">
        <v>0.70051451502335749</v>
      </c>
      <c r="L84" s="259">
        <v>0.74827514724270816</v>
      </c>
      <c r="M84" s="259">
        <v>0.73368413005668232</v>
      </c>
      <c r="N84" s="259">
        <v>0.76260118732460003</v>
      </c>
      <c r="O84" s="259">
        <v>0.93830220671659403</v>
      </c>
      <c r="P84" s="259">
        <v>0.93118877234803421</v>
      </c>
      <c r="Q84" s="259">
        <v>0.94484180619400193</v>
      </c>
      <c r="R84" s="259">
        <v>0.98995082673056889</v>
      </c>
      <c r="S84" s="259">
        <v>1.021467025357067</v>
      </c>
      <c r="T84" s="259">
        <v>1.0204606999971391</v>
      </c>
      <c r="U84" s="259">
        <v>1.1196139074257441</v>
      </c>
      <c r="V84" s="259">
        <v>1.0449417277269719</v>
      </c>
      <c r="W84" s="259">
        <v>0.95287281228316512</v>
      </c>
      <c r="X84" s="259">
        <v>0.25926082382918458</v>
      </c>
      <c r="Y84" s="259">
        <v>0.2413283266012855</v>
      </c>
      <c r="DA84" s="67" t="s">
        <v>2014</v>
      </c>
    </row>
    <row r="85" spans="1:105" ht="12" customHeight="1" x14ac:dyDescent="0.25">
      <c r="A85" s="173" t="s">
        <v>92</v>
      </c>
      <c r="B85" s="224">
        <v>6.950618856879115E-2</v>
      </c>
      <c r="C85" s="224">
        <v>6.8926244738895068E-2</v>
      </c>
      <c r="D85" s="224">
        <v>7.0067312261111028E-2</v>
      </c>
      <c r="E85" s="224">
        <v>7.4737062202285556E-2</v>
      </c>
      <c r="F85" s="224">
        <v>7.6403997866444237E-2</v>
      </c>
      <c r="G85" s="224">
        <v>7.5897461248543227E-2</v>
      </c>
      <c r="H85" s="224">
        <v>7.6428762486327198E-2</v>
      </c>
      <c r="I85" s="224">
        <v>7.6300387853705257E-2</v>
      </c>
      <c r="J85" s="224">
        <v>7.5387050997856975E-2</v>
      </c>
      <c r="K85" s="224">
        <v>7.7592755973375199E-2</v>
      </c>
      <c r="L85" s="224">
        <v>8.3636093842817782E-2</v>
      </c>
      <c r="M85" s="224">
        <v>8.192283810216805E-2</v>
      </c>
      <c r="N85" s="224">
        <v>8.466785397330974E-2</v>
      </c>
      <c r="O85" s="224">
        <v>0.1055474044151979</v>
      </c>
      <c r="P85" s="224">
        <v>0.1054634665952907</v>
      </c>
      <c r="Q85" s="224">
        <v>0.10657255516796579</v>
      </c>
      <c r="R85" s="224">
        <v>0.1126647633171841</v>
      </c>
      <c r="S85" s="224">
        <v>0.1184264952564036</v>
      </c>
      <c r="T85" s="224">
        <v>0.11870750107123081</v>
      </c>
      <c r="U85" s="224">
        <v>0.12989696184267269</v>
      </c>
      <c r="V85" s="224">
        <v>0.1231467963510887</v>
      </c>
      <c r="W85" s="224">
        <v>0.1120567375784747</v>
      </c>
      <c r="X85" s="224">
        <v>3.0430313089775039E-2</v>
      </c>
      <c r="Y85" s="224">
        <v>2.8276719755666039E-2</v>
      </c>
      <c r="DA85" s="177" t="s">
        <v>2015</v>
      </c>
    </row>
    <row r="86" spans="1:105" ht="12" customHeight="1" x14ac:dyDescent="0.25">
      <c r="A86" s="173" t="s">
        <v>93</v>
      </c>
      <c r="B86" s="224">
        <v>3.024295665370738</v>
      </c>
      <c r="C86" s="224">
        <v>2.999061630142676</v>
      </c>
      <c r="D86" s="224">
        <v>3.0487108143720429</v>
      </c>
      <c r="E86" s="224">
        <v>3.2518971031941089</v>
      </c>
      <c r="F86" s="224">
        <v>3.3244274261390578</v>
      </c>
      <c r="G86" s="224">
        <v>3.3023874246742482</v>
      </c>
      <c r="H86" s="224">
        <v>3.3255049637527399</v>
      </c>
      <c r="I86" s="224">
        <v>3.314847946006334</v>
      </c>
      <c r="J86" s="224">
        <v>3.2801788769104272</v>
      </c>
      <c r="K86" s="224">
        <v>3.3761516835612229</v>
      </c>
      <c r="L86" s="224">
        <v>3.6019455526547222</v>
      </c>
      <c r="M86" s="224">
        <v>3.5278872658936051</v>
      </c>
      <c r="N86" s="224">
        <v>3.6634011322644762</v>
      </c>
      <c r="O86" s="224">
        <v>4.5035680011634556</v>
      </c>
      <c r="P86" s="224">
        <v>4.4660025646393926</v>
      </c>
      <c r="Q86" s="224">
        <v>4.5283838337136268</v>
      </c>
      <c r="R86" s="224">
        <v>4.7416801212548636</v>
      </c>
      <c r="S86" s="224">
        <v>4.8899627601769788</v>
      </c>
      <c r="T86" s="224">
        <v>4.8827559479207094</v>
      </c>
      <c r="U86" s="224">
        <v>5.3548434551885098</v>
      </c>
      <c r="V86" s="224">
        <v>4.9957435901242384</v>
      </c>
      <c r="W86" s="224">
        <v>4.5539709227239653</v>
      </c>
      <c r="X86" s="224">
        <v>1.2386689471668799</v>
      </c>
      <c r="Y86" s="224">
        <v>1.1526668378746221</v>
      </c>
      <c r="DA86" s="177" t="s">
        <v>2016</v>
      </c>
    </row>
    <row r="87" spans="1:105" ht="12" customHeight="1" x14ac:dyDescent="0.25">
      <c r="A87" s="173" t="s">
        <v>94</v>
      </c>
      <c r="B87" s="224">
        <v>0.94798493215287361</v>
      </c>
      <c r="C87" s="224">
        <v>0.94007516147551295</v>
      </c>
      <c r="D87" s="224">
        <v>0.95563801767441325</v>
      </c>
      <c r="E87" s="224">
        <v>1.0193280670399301</v>
      </c>
      <c r="F87" s="224">
        <v>1.042063163367744</v>
      </c>
      <c r="G87" s="224">
        <v>1.035154583121273</v>
      </c>
      <c r="H87" s="224">
        <v>1.042400924464747</v>
      </c>
      <c r="I87" s="224">
        <v>1.0406500412714359</v>
      </c>
      <c r="J87" s="224">
        <v>1.028193170953088</v>
      </c>
      <c r="K87" s="224">
        <v>1.058276464608249</v>
      </c>
      <c r="L87" s="224">
        <v>1.140700682625474</v>
      </c>
      <c r="M87" s="224">
        <v>1.1173338334210621</v>
      </c>
      <c r="N87" s="224">
        <v>1.1547727109936301</v>
      </c>
      <c r="O87" s="224">
        <v>1.439545903375572</v>
      </c>
      <c r="P87" s="224">
        <v>1.4384010874944499</v>
      </c>
      <c r="Q87" s="224">
        <v>1.4535277873893571</v>
      </c>
      <c r="R87" s="224">
        <v>1.53661854013984</v>
      </c>
      <c r="S87" s="224">
        <v>1.6104371241024229</v>
      </c>
      <c r="T87" s="224">
        <v>1.6190345732692939</v>
      </c>
      <c r="U87" s="224">
        <v>1.771646023107956</v>
      </c>
      <c r="V87" s="224">
        <v>1.6755366478459359</v>
      </c>
      <c r="W87" s="224">
        <v>1.528325764337767</v>
      </c>
      <c r="X87" s="224">
        <v>0.41503467365715763</v>
      </c>
      <c r="Y87" s="224">
        <v>0.38566212320145787</v>
      </c>
      <c r="DA87" s="177" t="s">
        <v>2017</v>
      </c>
    </row>
    <row r="88" spans="1:105" ht="12" customHeight="1" x14ac:dyDescent="0.25">
      <c r="A88" s="56" t="s">
        <v>95</v>
      </c>
      <c r="B88" s="260">
        <v>6.2491480475877186</v>
      </c>
      <c r="C88" s="260">
        <v>6.1475005806290532</v>
      </c>
      <c r="D88" s="260">
        <v>6.1788099437233459</v>
      </c>
      <c r="E88" s="260">
        <v>6.6082580979712358</v>
      </c>
      <c r="F88" s="260">
        <v>6.9167444238280273</v>
      </c>
      <c r="G88" s="260">
        <v>6.5888652307619404</v>
      </c>
      <c r="H88" s="260">
        <v>6.6505413993575599</v>
      </c>
      <c r="I88" s="260">
        <v>6.5412118607757463</v>
      </c>
      <c r="J88" s="260">
        <v>6.5040416204935179</v>
      </c>
      <c r="K88" s="260">
        <v>6.516905328855648</v>
      </c>
      <c r="L88" s="260">
        <v>6.9706293486819639</v>
      </c>
      <c r="M88" s="260">
        <v>6.8616506229538619</v>
      </c>
      <c r="N88" s="260">
        <v>6.955081759203865</v>
      </c>
      <c r="O88" s="260">
        <v>8.9714020361482625</v>
      </c>
      <c r="P88" s="260">
        <v>8.9782215724855128</v>
      </c>
      <c r="Q88" s="260">
        <v>9.0641872598376736</v>
      </c>
      <c r="R88" s="260">
        <v>9.8154981209726486</v>
      </c>
      <c r="S88" s="260">
        <v>10.43650082701113</v>
      </c>
      <c r="T88" s="260">
        <v>10.463605246001819</v>
      </c>
      <c r="U88" s="260">
        <v>11.436232320734041</v>
      </c>
      <c r="V88" s="260">
        <v>10.91877581988491</v>
      </c>
      <c r="W88" s="260">
        <v>9.0282636603219171</v>
      </c>
      <c r="X88" s="260">
        <v>2.4138801884767589</v>
      </c>
      <c r="Y88" s="260">
        <v>2.308519931171531</v>
      </c>
      <c r="DA88" s="68" t="s">
        <v>2018</v>
      </c>
    </row>
    <row r="89" spans="1:105" ht="12" customHeight="1" x14ac:dyDescent="0.25">
      <c r="A89" s="37" t="s">
        <v>159</v>
      </c>
      <c r="B89" s="226">
        <v>0.8573138938693593</v>
      </c>
      <c r="C89" s="226">
        <v>0.59480489819619242</v>
      </c>
      <c r="D89" s="226">
        <v>0.50780235418049902</v>
      </c>
      <c r="E89" s="226">
        <v>0.4771257738995498</v>
      </c>
      <c r="F89" s="226">
        <v>0.48183898414512139</v>
      </c>
      <c r="G89" s="226">
        <v>0.29821523896762459</v>
      </c>
      <c r="H89" s="226">
        <v>0.29435862097604237</v>
      </c>
      <c r="I89" s="226">
        <v>0.24874122042964131</v>
      </c>
      <c r="J89" s="226">
        <v>0.16617864499873319</v>
      </c>
      <c r="K89" s="226">
        <v>0.1415156691884123</v>
      </c>
      <c r="L89" s="226">
        <v>0.11782704721344769</v>
      </c>
      <c r="M89" s="226">
        <v>0.10627412361752669</v>
      </c>
      <c r="N89" s="226">
        <v>6.8361209624718436E-2</v>
      </c>
      <c r="O89" s="226">
        <v>0.1405741605869659</v>
      </c>
      <c r="P89" s="226">
        <v>9.0218624030976968E-2</v>
      </c>
      <c r="Q89" s="226">
        <v>0.1328955268446983</v>
      </c>
      <c r="R89" s="226">
        <v>0.26614299621774451</v>
      </c>
      <c r="S89" s="226">
        <v>0.32292776882631091</v>
      </c>
      <c r="T89" s="226">
        <v>0.27718025132645518</v>
      </c>
      <c r="U89" s="226">
        <v>0.32901831489978822</v>
      </c>
      <c r="V89" s="226">
        <v>0.2474199394898744</v>
      </c>
      <c r="W89" s="226">
        <v>0.25145012254664412</v>
      </c>
      <c r="X89" s="226">
        <v>6.2262446962624861E-2</v>
      </c>
      <c r="Y89" s="226">
        <v>5.4333615159241261E-2</v>
      </c>
      <c r="DA89" s="69" t="s">
        <v>2019</v>
      </c>
    </row>
    <row r="90" spans="1:105" ht="12" customHeight="1" x14ac:dyDescent="0.25">
      <c r="A90" s="37" t="s">
        <v>35</v>
      </c>
      <c r="B90" s="226">
        <v>1.9125107942555499</v>
      </c>
      <c r="C90" s="226">
        <v>2.0164907395077321</v>
      </c>
      <c r="D90" s="226">
        <v>1.9137449287658159</v>
      </c>
      <c r="E90" s="226">
        <v>2.3437183232793108</v>
      </c>
      <c r="F90" s="226">
        <v>3.0025789970280088</v>
      </c>
      <c r="G90" s="226">
        <v>2.200303445127969</v>
      </c>
      <c r="H90" s="226">
        <v>2.5115258484910941</v>
      </c>
      <c r="I90" s="226">
        <v>2.622829657820982</v>
      </c>
      <c r="J90" s="226">
        <v>2.953586314084216</v>
      </c>
      <c r="K90" s="226">
        <v>2.5849973293246529</v>
      </c>
      <c r="L90" s="226">
        <v>2.6081575809794959</v>
      </c>
      <c r="M90" s="226">
        <v>2.537800429896004</v>
      </c>
      <c r="N90" s="226">
        <v>2.4600963164003331</v>
      </c>
      <c r="O90" s="226">
        <v>3.8191103069802428</v>
      </c>
      <c r="P90" s="226">
        <v>4.1022940765004909</v>
      </c>
      <c r="Q90" s="226">
        <v>4.1442630243564142</v>
      </c>
      <c r="R90" s="226">
        <v>5.0574517594079644</v>
      </c>
      <c r="S90" s="226">
        <v>5.5229609689589862</v>
      </c>
      <c r="T90" s="226">
        <v>5.5335302850241321</v>
      </c>
      <c r="U90" s="226">
        <v>6.2053907126058823</v>
      </c>
      <c r="V90" s="226">
        <v>5.9612881409630223</v>
      </c>
      <c r="W90" s="226">
        <v>3.610839466268474</v>
      </c>
      <c r="X90" s="226">
        <v>0.86158833936514045</v>
      </c>
      <c r="Y90" s="226">
        <v>1.0446094292593691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2022</v>
      </c>
    </row>
    <row r="93" spans="1:105" ht="12" customHeight="1" x14ac:dyDescent="0.25">
      <c r="A93" s="37" t="s">
        <v>40</v>
      </c>
      <c r="B93" s="226">
        <v>3.479323359462811</v>
      </c>
      <c r="C93" s="226">
        <v>3.5362049429251292</v>
      </c>
      <c r="D93" s="226">
        <v>3.7572626607770312</v>
      </c>
      <c r="E93" s="226">
        <v>3.7874140007923751</v>
      </c>
      <c r="F93" s="226">
        <v>3.4323264426548969</v>
      </c>
      <c r="G93" s="226">
        <v>4.0903465466663453</v>
      </c>
      <c r="H93" s="226">
        <v>3.8446569298904238</v>
      </c>
      <c r="I93" s="226">
        <v>3.6696409825251242</v>
      </c>
      <c r="J93" s="226">
        <v>3.3842766614105688</v>
      </c>
      <c r="K93" s="226">
        <v>3.7903923303425828</v>
      </c>
      <c r="L93" s="226">
        <v>4.2446447204890214</v>
      </c>
      <c r="M93" s="226">
        <v>4.217576069440331</v>
      </c>
      <c r="N93" s="226">
        <v>4.4266242331788126</v>
      </c>
      <c r="O93" s="226">
        <v>5.0117175685810533</v>
      </c>
      <c r="P93" s="226">
        <v>4.7857088719540437</v>
      </c>
      <c r="Q93" s="226">
        <v>4.7870287086365622</v>
      </c>
      <c r="R93" s="226">
        <v>4.49190336534694</v>
      </c>
      <c r="S93" s="226">
        <v>4.5906120892258304</v>
      </c>
      <c r="T93" s="226">
        <v>4.6528947096512274</v>
      </c>
      <c r="U93" s="226">
        <v>4.9018232932283663</v>
      </c>
      <c r="V93" s="226">
        <v>4.7100677394320103</v>
      </c>
      <c r="W93" s="226">
        <v>5.1659740715067999</v>
      </c>
      <c r="X93" s="226">
        <v>1.4900294021489939</v>
      </c>
      <c r="Y93" s="226">
        <v>1.2095768867529211</v>
      </c>
      <c r="DA93" s="69" t="s">
        <v>2023</v>
      </c>
    </row>
    <row r="94" spans="1:105" ht="12" customHeight="1" x14ac:dyDescent="0.25">
      <c r="A94" s="132" t="s">
        <v>1939</v>
      </c>
      <c r="B94" s="316">
        <v>11.77469474758715</v>
      </c>
      <c r="C94" s="316">
        <v>11.763593130286999</v>
      </c>
      <c r="D94" s="316">
        <v>12.06277731936868</v>
      </c>
      <c r="E94" s="316">
        <v>12.816803129751589</v>
      </c>
      <c r="F94" s="316">
        <v>12.87446097126066</v>
      </c>
      <c r="G94" s="316">
        <v>13.191718490830249</v>
      </c>
      <c r="H94" s="316">
        <v>13.220314353505209</v>
      </c>
      <c r="I94" s="316">
        <v>13.26255207113892</v>
      </c>
      <c r="J94" s="316">
        <v>13.02986781341983</v>
      </c>
      <c r="K94" s="316">
        <v>13.633829885759431</v>
      </c>
      <c r="L94" s="316">
        <v>14.65535052087745</v>
      </c>
      <c r="M94" s="316">
        <v>14.35949378973401</v>
      </c>
      <c r="N94" s="316">
        <v>15.07636061272874</v>
      </c>
      <c r="O94" s="316">
        <v>18.188227216493711</v>
      </c>
      <c r="P94" s="316">
        <v>18.01110274199209</v>
      </c>
      <c r="Q94" s="316">
        <v>18.277234752847001</v>
      </c>
      <c r="R94" s="316">
        <v>18.832809419509388</v>
      </c>
      <c r="S94" s="316">
        <v>19.31492917532616</v>
      </c>
      <c r="T94" s="316">
        <v>19.303980710020539</v>
      </c>
      <c r="U94" s="316">
        <v>21.16153930255911</v>
      </c>
      <c r="V94" s="316">
        <v>19.704714010715101</v>
      </c>
      <c r="W94" s="316">
        <v>18.9141679519341</v>
      </c>
      <c r="X94" s="316">
        <v>5.1959565285403961</v>
      </c>
      <c r="Y94" s="316">
        <v>4.7499561427007508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0.99999999999999978</v>
      </c>
      <c r="C98" s="232">
        <f t="shared" si="4"/>
        <v>0.99999999999999956</v>
      </c>
      <c r="D98" s="232">
        <f t="shared" si="4"/>
        <v>1.0000000000000004</v>
      </c>
      <c r="E98" s="232">
        <f t="shared" si="4"/>
        <v>0.99999999999999989</v>
      </c>
      <c r="F98" s="232">
        <f t="shared" si="4"/>
        <v>0.99999999999999978</v>
      </c>
      <c r="G98" s="232">
        <f t="shared" si="4"/>
        <v>1.0000000000000002</v>
      </c>
      <c r="H98" s="232">
        <f t="shared" si="4"/>
        <v>1.0000000000000004</v>
      </c>
      <c r="I98" s="232">
        <f t="shared" si="4"/>
        <v>1.0000000000000002</v>
      </c>
      <c r="J98" s="232">
        <f t="shared" si="4"/>
        <v>0.99999999999999933</v>
      </c>
      <c r="K98" s="232">
        <f t="shared" si="4"/>
        <v>0.99999999999999956</v>
      </c>
      <c r="L98" s="232">
        <f t="shared" si="4"/>
        <v>1</v>
      </c>
      <c r="M98" s="232">
        <f t="shared" si="4"/>
        <v>1.0000000000000002</v>
      </c>
      <c r="N98" s="232">
        <f t="shared" si="4"/>
        <v>1</v>
      </c>
      <c r="O98" s="232">
        <f t="shared" si="4"/>
        <v>0.99999999999999967</v>
      </c>
      <c r="P98" s="232">
        <f t="shared" si="4"/>
        <v>0.99999999999999989</v>
      </c>
      <c r="Q98" s="232">
        <f t="shared" si="4"/>
        <v>0.99999999999999967</v>
      </c>
      <c r="R98" s="232">
        <f t="shared" si="4"/>
        <v>0.99999999999999989</v>
      </c>
      <c r="S98" s="232">
        <f t="shared" si="4"/>
        <v>1</v>
      </c>
      <c r="T98" s="232">
        <f t="shared" si="4"/>
        <v>1</v>
      </c>
      <c r="U98" s="232">
        <f t="shared" si="4"/>
        <v>1</v>
      </c>
      <c r="V98" s="232">
        <f t="shared" si="4"/>
        <v>1</v>
      </c>
      <c r="W98" s="232">
        <f t="shared" si="4"/>
        <v>1</v>
      </c>
      <c r="X98" s="232">
        <f t="shared" si="4"/>
        <v>1.0000000000000002</v>
      </c>
      <c r="Y98" s="232">
        <f t="shared" si="4"/>
        <v>1.0000000000000002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3.8893272128203405E-3</v>
      </c>
      <c r="C99" s="266">
        <f t="shared" si="5"/>
        <v>3.8798844119070515E-3</v>
      </c>
      <c r="D99" s="266">
        <f t="shared" si="5"/>
        <v>3.8763952634002135E-3</v>
      </c>
      <c r="E99" s="266">
        <f t="shared" si="5"/>
        <v>3.8628288680047263E-3</v>
      </c>
      <c r="F99" s="266">
        <f t="shared" si="5"/>
        <v>3.8635134007767007E-3</v>
      </c>
      <c r="G99" s="266">
        <f t="shared" si="5"/>
        <v>3.8603476466990772E-3</v>
      </c>
      <c r="H99" s="266">
        <f t="shared" si="5"/>
        <v>3.8425557384981451E-3</v>
      </c>
      <c r="I99" s="266">
        <f t="shared" si="5"/>
        <v>3.8122253409993293E-3</v>
      </c>
      <c r="J99" s="266">
        <f t="shared" si="5"/>
        <v>3.8084768840650359E-3</v>
      </c>
      <c r="K99" s="266">
        <f t="shared" si="5"/>
        <v>3.8022626752203656E-3</v>
      </c>
      <c r="L99" s="266">
        <f t="shared" si="5"/>
        <v>3.8061753909898514E-3</v>
      </c>
      <c r="M99" s="266">
        <f t="shared" si="5"/>
        <v>3.8282233771562263E-3</v>
      </c>
      <c r="N99" s="266">
        <f t="shared" si="5"/>
        <v>3.8175218289015307E-3</v>
      </c>
      <c r="O99" s="266">
        <f t="shared" si="5"/>
        <v>3.8165958720086379E-3</v>
      </c>
      <c r="P99" s="266">
        <f t="shared" si="5"/>
        <v>3.8165166305866652E-3</v>
      </c>
      <c r="Q99" s="266">
        <f t="shared" si="5"/>
        <v>3.8108191547121038E-3</v>
      </c>
      <c r="R99" s="266">
        <f t="shared" si="5"/>
        <v>3.8111502157336884E-3</v>
      </c>
      <c r="S99" s="266">
        <f t="shared" si="5"/>
        <v>3.7757113441485132E-3</v>
      </c>
      <c r="T99" s="266">
        <f t="shared" si="5"/>
        <v>3.756496670879148E-3</v>
      </c>
      <c r="U99" s="266">
        <f t="shared" si="5"/>
        <v>3.7763623984704434E-3</v>
      </c>
      <c r="V99" s="266">
        <f t="shared" si="5"/>
        <v>3.8153755149782967E-3</v>
      </c>
      <c r="W99" s="266">
        <f t="shared" si="5"/>
        <v>3.7650234332427851E-3</v>
      </c>
      <c r="X99" s="266">
        <f t="shared" si="5"/>
        <v>3.7707513625508293E-3</v>
      </c>
      <c r="Y99" s="266">
        <f t="shared" si="5"/>
        <v>3.773877258225308E-3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1.4150637954331593E-3</v>
      </c>
      <c r="C100" s="267">
        <f t="shared" si="6"/>
        <v>1.4116281972001705E-3</v>
      </c>
      <c r="D100" s="267">
        <f t="shared" si="6"/>
        <v>1.4103587314394494E-3</v>
      </c>
      <c r="E100" s="267">
        <f t="shared" si="6"/>
        <v>1.4054228353555707E-3</v>
      </c>
      <c r="F100" s="267">
        <f t="shared" si="6"/>
        <v>1.4056718906521309E-3</v>
      </c>
      <c r="G100" s="267">
        <f t="shared" si="6"/>
        <v>1.4045200863077388E-3</v>
      </c>
      <c r="H100" s="267">
        <f t="shared" si="6"/>
        <v>1.3980468111706348E-3</v>
      </c>
      <c r="I100" s="267">
        <f t="shared" si="6"/>
        <v>1.3870116256351538E-3</v>
      </c>
      <c r="J100" s="267">
        <f t="shared" si="6"/>
        <v>1.3856478150308478E-3</v>
      </c>
      <c r="K100" s="267">
        <f t="shared" si="6"/>
        <v>1.3833868836480709E-3</v>
      </c>
      <c r="L100" s="267">
        <f t="shared" si="6"/>
        <v>1.3848104569614626E-3</v>
      </c>
      <c r="M100" s="267">
        <f t="shared" si="6"/>
        <v>1.392832231751562E-3</v>
      </c>
      <c r="N100" s="267">
        <f t="shared" si="6"/>
        <v>1.3889386602771994E-3</v>
      </c>
      <c r="O100" s="267">
        <f t="shared" si="6"/>
        <v>1.3886017670297129E-3</v>
      </c>
      <c r="P100" s="267">
        <f t="shared" si="6"/>
        <v>1.38857293642195E-3</v>
      </c>
      <c r="Q100" s="267">
        <f t="shared" si="6"/>
        <v>1.3865000093077515E-3</v>
      </c>
      <c r="R100" s="267">
        <f t="shared" si="6"/>
        <v>1.3866204600798493E-3</v>
      </c>
      <c r="S100" s="267">
        <f t="shared" si="6"/>
        <v>1.4027403216556726E-3</v>
      </c>
      <c r="T100" s="267">
        <f t="shared" si="6"/>
        <v>1.4121247347807615E-3</v>
      </c>
      <c r="U100" s="267">
        <f t="shared" si="6"/>
        <v>1.3930474991837288E-3</v>
      </c>
      <c r="V100" s="267">
        <f t="shared" si="6"/>
        <v>1.388157761432692E-3</v>
      </c>
      <c r="W100" s="267">
        <f t="shared" si="6"/>
        <v>1.369838035683274E-3</v>
      </c>
      <c r="X100" s="267">
        <f t="shared" si="6"/>
        <v>1.371922042747502E-3</v>
      </c>
      <c r="Y100" s="267">
        <f t="shared" si="6"/>
        <v>1.3730593453078715E-3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4.4475094714028059E-2</v>
      </c>
      <c r="C101" s="267">
        <f t="shared" si="7"/>
        <v>4.4367114736514238E-2</v>
      </c>
      <c r="D101" s="267">
        <f t="shared" si="7"/>
        <v>4.432721575095154E-2</v>
      </c>
      <c r="E101" s="267">
        <f t="shared" si="7"/>
        <v>4.4172081794067335E-2</v>
      </c>
      <c r="F101" s="267">
        <f t="shared" si="7"/>
        <v>4.417990953861093E-2</v>
      </c>
      <c r="G101" s="267">
        <f t="shared" si="7"/>
        <v>4.4143708621398436E-2</v>
      </c>
      <c r="H101" s="267">
        <f t="shared" si="7"/>
        <v>4.3940255232398043E-2</v>
      </c>
      <c r="I101" s="267">
        <f t="shared" si="7"/>
        <v>4.359342216136524E-2</v>
      </c>
      <c r="J101" s="267">
        <f t="shared" si="7"/>
        <v>4.3550557941395625E-2</v>
      </c>
      <c r="K101" s="267">
        <f t="shared" si="7"/>
        <v>4.3479497443829757E-2</v>
      </c>
      <c r="L101" s="267">
        <f t="shared" si="7"/>
        <v>4.3524239990526077E-2</v>
      </c>
      <c r="M101" s="267">
        <f t="shared" si="7"/>
        <v>4.3776362329261381E-2</v>
      </c>
      <c r="N101" s="267">
        <f t="shared" si="7"/>
        <v>4.3653988369403894E-2</v>
      </c>
      <c r="O101" s="267">
        <f t="shared" si="7"/>
        <v>4.3643399900432527E-2</v>
      </c>
      <c r="P101" s="267">
        <f t="shared" si="7"/>
        <v>4.3642493761772878E-2</v>
      </c>
      <c r="Q101" s="267">
        <f t="shared" si="7"/>
        <v>4.3577342190489102E-2</v>
      </c>
      <c r="R101" s="267">
        <f t="shared" si="7"/>
        <v>4.3581127927580732E-2</v>
      </c>
      <c r="S101" s="267">
        <f t="shared" si="7"/>
        <v>4.3042230733488639E-2</v>
      </c>
      <c r="T101" s="267">
        <f t="shared" si="7"/>
        <v>4.2708865990474298E-2</v>
      </c>
      <c r="U101" s="267">
        <f t="shared" si="7"/>
        <v>4.2835375359580367E-2</v>
      </c>
      <c r="V101" s="267">
        <f t="shared" si="7"/>
        <v>4.3315936500015528E-2</v>
      </c>
      <c r="W101" s="267">
        <f t="shared" si="7"/>
        <v>4.2898024359460447E-2</v>
      </c>
      <c r="X101" s="267">
        <f t="shared" si="7"/>
        <v>4.3119160414093256E-2</v>
      </c>
      <c r="Y101" s="267">
        <f t="shared" si="7"/>
        <v>4.3154905543927112E-2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1.5611371586305253E-2</v>
      </c>
      <c r="C102" s="267">
        <f t="shared" si="8"/>
        <v>1.5573469125080867E-2</v>
      </c>
      <c r="D102" s="267">
        <f t="shared" si="8"/>
        <v>1.5559464030914329E-2</v>
      </c>
      <c r="E102" s="267">
        <f t="shared" si="8"/>
        <v>1.5505009872645617E-2</v>
      </c>
      <c r="F102" s="267">
        <f t="shared" si="8"/>
        <v>1.5507757518930325E-2</v>
      </c>
      <c r="G102" s="267">
        <f t="shared" si="8"/>
        <v>1.5495050497753566E-2</v>
      </c>
      <c r="H102" s="267">
        <f t="shared" si="8"/>
        <v>1.5423635552454386E-2</v>
      </c>
      <c r="I102" s="267">
        <f t="shared" si="8"/>
        <v>1.5301892361458899E-2</v>
      </c>
      <c r="J102" s="267">
        <f t="shared" si="8"/>
        <v>1.5286846429122928E-2</v>
      </c>
      <c r="K102" s="267">
        <f t="shared" si="8"/>
        <v>1.5261903214504914E-2</v>
      </c>
      <c r="L102" s="267">
        <f t="shared" si="8"/>
        <v>1.5277608465425358E-2</v>
      </c>
      <c r="M102" s="267">
        <f t="shared" si="8"/>
        <v>1.5366106883259276E-2</v>
      </c>
      <c r="N102" s="267">
        <f t="shared" si="8"/>
        <v>1.5323151935729496E-2</v>
      </c>
      <c r="O102" s="267">
        <f t="shared" si="8"/>
        <v>1.5319435237098385E-2</v>
      </c>
      <c r="P102" s="267">
        <f t="shared" si="8"/>
        <v>1.5319117169932584E-2</v>
      </c>
      <c r="Q102" s="267">
        <f t="shared" si="8"/>
        <v>1.5296248069927675E-2</v>
      </c>
      <c r="R102" s="267">
        <f t="shared" si="8"/>
        <v>1.529757691585472E-2</v>
      </c>
      <c r="S102" s="267">
        <f t="shared" si="8"/>
        <v>1.5488023526163748E-2</v>
      </c>
      <c r="T102" s="267">
        <f t="shared" si="8"/>
        <v>1.557894706374496E-2</v>
      </c>
      <c r="U102" s="267">
        <f t="shared" si="8"/>
        <v>1.5368481772564497E-2</v>
      </c>
      <c r="V102" s="267">
        <f t="shared" si="8"/>
        <v>1.5314536845673304E-2</v>
      </c>
      <c r="W102" s="267">
        <f t="shared" si="8"/>
        <v>1.5112428610725618E-2</v>
      </c>
      <c r="X102" s="267">
        <f t="shared" si="8"/>
        <v>1.5135419947775694E-2</v>
      </c>
      <c r="Y102" s="267">
        <f t="shared" si="8"/>
        <v>1.5147966981296933E-2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9.7279785170942042E-3</v>
      </c>
      <c r="C103" s="268">
        <f t="shared" si="9"/>
        <v>1.0141931087857908E-2</v>
      </c>
      <c r="D103" s="268">
        <f t="shared" si="9"/>
        <v>1.0361106699755731E-2</v>
      </c>
      <c r="E103" s="268">
        <f t="shared" si="9"/>
        <v>1.0843343873472877E-2</v>
      </c>
      <c r="F103" s="268">
        <f t="shared" si="9"/>
        <v>1.0921962210022181E-2</v>
      </c>
      <c r="G103" s="268">
        <f t="shared" si="9"/>
        <v>1.1369528604478507E-2</v>
      </c>
      <c r="H103" s="268">
        <f t="shared" si="9"/>
        <v>1.1690502589638396E-2</v>
      </c>
      <c r="I103" s="268">
        <f t="shared" si="9"/>
        <v>1.2340388992640294E-2</v>
      </c>
      <c r="J103" s="268">
        <f t="shared" si="9"/>
        <v>1.2453503742517122E-2</v>
      </c>
      <c r="K103" s="268">
        <f t="shared" si="9"/>
        <v>1.2893963832566104E-2</v>
      </c>
      <c r="L103" s="268">
        <f t="shared" si="9"/>
        <v>1.3068843549674301E-2</v>
      </c>
      <c r="M103" s="268">
        <f t="shared" si="9"/>
        <v>1.298740075024921E-2</v>
      </c>
      <c r="N103" s="268">
        <f t="shared" si="9"/>
        <v>1.3511086967419457E-2</v>
      </c>
      <c r="O103" s="268">
        <f t="shared" si="9"/>
        <v>1.2716254027140564E-2</v>
      </c>
      <c r="P103" s="268">
        <f t="shared" si="9"/>
        <v>1.2815803873050365E-2</v>
      </c>
      <c r="Q103" s="268">
        <f t="shared" si="9"/>
        <v>1.2821892508894178E-2</v>
      </c>
      <c r="R103" s="268">
        <f t="shared" si="9"/>
        <v>1.2618061279214858E-2</v>
      </c>
      <c r="S103" s="268">
        <f t="shared" si="9"/>
        <v>1.3000388662983255E-2</v>
      </c>
      <c r="T103" s="268">
        <f t="shared" si="9"/>
        <v>1.2699596846611802E-2</v>
      </c>
      <c r="U103" s="268">
        <f t="shared" si="9"/>
        <v>1.2666692688191962E-2</v>
      </c>
      <c r="V103" s="268">
        <f t="shared" si="9"/>
        <v>1.2475625004099341E-2</v>
      </c>
      <c r="W103" s="268">
        <f t="shared" si="9"/>
        <v>1.362897323032527E-2</v>
      </c>
      <c r="X103" s="268">
        <f t="shared" si="9"/>
        <v>1.4013842317028902E-2</v>
      </c>
      <c r="Y103" s="268">
        <f t="shared" si="9"/>
        <v>1.3504153983447927E-2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1.5012750095092222E-2</v>
      </c>
      <c r="C104" s="269">
        <f t="shared" si="10"/>
        <v>1.5895378760057168E-2</v>
      </c>
      <c r="D104" s="269">
        <f t="shared" si="10"/>
        <v>1.6567517158503877E-2</v>
      </c>
      <c r="E104" s="269">
        <f t="shared" si="10"/>
        <v>1.7225219162569905E-2</v>
      </c>
      <c r="F104" s="269">
        <f t="shared" si="10"/>
        <v>1.6650865198655933E-2</v>
      </c>
      <c r="G104" s="269">
        <f t="shared" si="10"/>
        <v>1.8644125515569647E-2</v>
      </c>
      <c r="H104" s="269">
        <f t="shared" si="10"/>
        <v>1.9033855681332718E-2</v>
      </c>
      <c r="I104" s="269">
        <f t="shared" si="10"/>
        <v>2.049304742660326E-2</v>
      </c>
      <c r="J104" s="269">
        <f t="shared" si="10"/>
        <v>2.0434172850145847E-2</v>
      </c>
      <c r="K104" s="269">
        <f t="shared" si="10"/>
        <v>2.2093865988492237E-2</v>
      </c>
      <c r="L104" s="269">
        <f t="shared" si="10"/>
        <v>2.2692724942154352E-2</v>
      </c>
      <c r="M104" s="269">
        <f t="shared" si="10"/>
        <v>2.2410147154394159E-2</v>
      </c>
      <c r="N104" s="269">
        <f t="shared" si="10"/>
        <v>2.3998038846998165E-2</v>
      </c>
      <c r="O104" s="269">
        <f t="shared" si="10"/>
        <v>2.1391700303196912E-2</v>
      </c>
      <c r="P104" s="269">
        <f t="shared" si="10"/>
        <v>2.1469226174768909E-2</v>
      </c>
      <c r="Q104" s="269">
        <f t="shared" si="10"/>
        <v>2.1493263523385462E-2</v>
      </c>
      <c r="R104" s="269">
        <f t="shared" si="10"/>
        <v>2.0300043598490684E-2</v>
      </c>
      <c r="S104" s="269">
        <f t="shared" si="10"/>
        <v>1.9626143839089453E-2</v>
      </c>
      <c r="T104" s="269">
        <f t="shared" si="10"/>
        <v>1.9422347951710783E-2</v>
      </c>
      <c r="U104" s="269">
        <f t="shared" si="10"/>
        <v>1.9742623665880803E-2</v>
      </c>
      <c r="V104" s="269">
        <f t="shared" si="10"/>
        <v>1.9527362602626306E-2</v>
      </c>
      <c r="W104" s="269">
        <f t="shared" si="10"/>
        <v>2.4706671617601161E-2</v>
      </c>
      <c r="X104" s="269">
        <f t="shared" si="10"/>
        <v>2.6047248805396151E-2</v>
      </c>
      <c r="Y104" s="269">
        <f t="shared" si="10"/>
        <v>2.3947373483125339E-2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0.87670427246426919</v>
      </c>
      <c r="C105" s="269">
        <f t="shared" si="11"/>
        <v>0.87361666792608328</v>
      </c>
      <c r="D105" s="269">
        <f t="shared" si="11"/>
        <v>0.87129921916158459</v>
      </c>
      <c r="E105" s="269">
        <f t="shared" si="11"/>
        <v>0.86893446387662787</v>
      </c>
      <c r="F105" s="269">
        <f t="shared" si="11"/>
        <v>0.8706874757959957</v>
      </c>
      <c r="G105" s="269">
        <f t="shared" si="11"/>
        <v>0.86389663286976626</v>
      </c>
      <c r="H105" s="269">
        <f t="shared" si="11"/>
        <v>0.86262412294640323</v>
      </c>
      <c r="I105" s="269">
        <f t="shared" si="11"/>
        <v>0.85780153715012886</v>
      </c>
      <c r="J105" s="269">
        <f t="shared" si="11"/>
        <v>0.85794037716603433</v>
      </c>
      <c r="K105" s="269">
        <f t="shared" si="11"/>
        <v>0.85227833267605757</v>
      </c>
      <c r="L105" s="269">
        <f t="shared" si="11"/>
        <v>0.85011589153116141</v>
      </c>
      <c r="M105" s="269">
        <f t="shared" si="11"/>
        <v>0.8507334543170898</v>
      </c>
      <c r="N105" s="269">
        <f t="shared" si="11"/>
        <v>0.84529404438512878</v>
      </c>
      <c r="O105" s="269">
        <f t="shared" si="11"/>
        <v>0.85446835528563891</v>
      </c>
      <c r="P105" s="269">
        <f t="shared" si="11"/>
        <v>0.85412135215226215</v>
      </c>
      <c r="Q105" s="269">
        <f t="shared" si="11"/>
        <v>0.85413391717523468</v>
      </c>
      <c r="R105" s="269">
        <f t="shared" si="11"/>
        <v>0.85816130267404644</v>
      </c>
      <c r="S105" s="269">
        <f t="shared" si="11"/>
        <v>0.85912635566102225</v>
      </c>
      <c r="T105" s="269">
        <f t="shared" si="11"/>
        <v>0.860090347714348</v>
      </c>
      <c r="U105" s="269">
        <f t="shared" si="11"/>
        <v>0.85999727542395599</v>
      </c>
      <c r="V105" s="269">
        <f t="shared" si="11"/>
        <v>0.86102579142882496</v>
      </c>
      <c r="W105" s="269">
        <f t="shared" si="11"/>
        <v>0.8439403958164321</v>
      </c>
      <c r="X105" s="269">
        <f t="shared" si="11"/>
        <v>0.839001587994751</v>
      </c>
      <c r="Y105" s="269">
        <f t="shared" si="11"/>
        <v>0.84619735748336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0.73595974032278</v>
      </c>
      <c r="C106" s="318">
        <f t="shared" si="12"/>
        <v>0.72459749205054802</v>
      </c>
      <c r="D106" s="318">
        <f t="shared" si="12"/>
        <v>0.71597874580061149</v>
      </c>
      <c r="E106" s="318">
        <f t="shared" si="12"/>
        <v>0.70744803422753577</v>
      </c>
      <c r="F106" s="318">
        <f t="shared" si="12"/>
        <v>0.71458561455859693</v>
      </c>
      <c r="G106" s="318">
        <f t="shared" si="12"/>
        <v>0.6891079561613016</v>
      </c>
      <c r="H106" s="318">
        <f t="shared" si="12"/>
        <v>0.6841817259339098</v>
      </c>
      <c r="I106" s="318">
        <f t="shared" si="12"/>
        <v>0.66567921752572401</v>
      </c>
      <c r="J106" s="318">
        <f t="shared" si="12"/>
        <v>0.66637000669591784</v>
      </c>
      <c r="K106" s="318">
        <f t="shared" si="12"/>
        <v>0.64514833903394364</v>
      </c>
      <c r="L106" s="318">
        <f t="shared" si="12"/>
        <v>0.6373715951984652</v>
      </c>
      <c r="M106" s="318">
        <f t="shared" si="12"/>
        <v>0.64063832474464555</v>
      </c>
      <c r="N106" s="318">
        <f t="shared" si="12"/>
        <v>0.62031243019452187</v>
      </c>
      <c r="O106" s="318">
        <f t="shared" si="12"/>
        <v>0.65392116494316876</v>
      </c>
      <c r="P106" s="318">
        <f t="shared" si="12"/>
        <v>0.65284735676380434</v>
      </c>
      <c r="Q106" s="318">
        <f t="shared" si="12"/>
        <v>0.65263457164349681</v>
      </c>
      <c r="R106" s="318">
        <f t="shared" si="12"/>
        <v>0.66784839393819706</v>
      </c>
      <c r="S106" s="318">
        <f t="shared" si="12"/>
        <v>0.67513125716955935</v>
      </c>
      <c r="T106" s="318">
        <f t="shared" si="12"/>
        <v>0.67800583566706007</v>
      </c>
      <c r="U106" s="318">
        <f t="shared" si="12"/>
        <v>0.67491017855632429</v>
      </c>
      <c r="V106" s="318">
        <f t="shared" si="12"/>
        <v>0.67795676702920415</v>
      </c>
      <c r="W106" s="318">
        <f t="shared" si="12"/>
        <v>0.61231534940142229</v>
      </c>
      <c r="X106" s="318">
        <f t="shared" si="12"/>
        <v>0.59480863044416299</v>
      </c>
      <c r="Y106" s="318">
        <f t="shared" si="12"/>
        <v>0.62169073107906081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0.14074453214148908</v>
      </c>
      <c r="C107" s="318">
        <f t="shared" si="13"/>
        <v>0.14901917587553534</v>
      </c>
      <c r="D107" s="318">
        <f t="shared" si="13"/>
        <v>0.15532047336097313</v>
      </c>
      <c r="E107" s="318">
        <f t="shared" si="13"/>
        <v>0.16148642964909218</v>
      </c>
      <c r="F107" s="318">
        <f t="shared" si="13"/>
        <v>0.15610186123739869</v>
      </c>
      <c r="G107" s="318">
        <f t="shared" si="13"/>
        <v>0.17478867670846471</v>
      </c>
      <c r="H107" s="318">
        <f t="shared" si="13"/>
        <v>0.17844239701249343</v>
      </c>
      <c r="I107" s="318">
        <f t="shared" si="13"/>
        <v>0.19212231962440476</v>
      </c>
      <c r="J107" s="318">
        <f t="shared" si="13"/>
        <v>0.19157037047011649</v>
      </c>
      <c r="K107" s="318">
        <f t="shared" si="13"/>
        <v>0.20712999364211379</v>
      </c>
      <c r="L107" s="318">
        <f t="shared" si="13"/>
        <v>0.21274429633269618</v>
      </c>
      <c r="M107" s="318">
        <f t="shared" si="13"/>
        <v>0.21009512957244433</v>
      </c>
      <c r="N107" s="318">
        <f t="shared" si="13"/>
        <v>0.2249816141906068</v>
      </c>
      <c r="O107" s="318">
        <f t="shared" si="13"/>
        <v>0.20054719034247015</v>
      </c>
      <c r="P107" s="318">
        <f t="shared" si="13"/>
        <v>0.20127399538845775</v>
      </c>
      <c r="Q107" s="318">
        <f t="shared" si="13"/>
        <v>0.20149934553173784</v>
      </c>
      <c r="R107" s="318">
        <f t="shared" si="13"/>
        <v>0.19031290873584938</v>
      </c>
      <c r="S107" s="318">
        <f t="shared" si="13"/>
        <v>0.18399509849146284</v>
      </c>
      <c r="T107" s="318">
        <f t="shared" si="13"/>
        <v>0.18208451204728782</v>
      </c>
      <c r="U107" s="318">
        <f t="shared" si="13"/>
        <v>0.1850870968676317</v>
      </c>
      <c r="V107" s="318">
        <f t="shared" si="13"/>
        <v>0.18306902439962083</v>
      </c>
      <c r="W107" s="318">
        <f t="shared" si="13"/>
        <v>0.23162504641500989</v>
      </c>
      <c r="X107" s="318">
        <f t="shared" si="13"/>
        <v>0.24419295755058801</v>
      </c>
      <c r="Y107" s="318">
        <f t="shared" si="13"/>
        <v>0.22450662640429908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3.3164141614957482E-2</v>
      </c>
      <c r="C108" s="319">
        <f t="shared" si="14"/>
        <v>3.5113925755298744E-2</v>
      </c>
      <c r="D108" s="319">
        <f t="shared" si="14"/>
        <v>3.6598723203450798E-2</v>
      </c>
      <c r="E108" s="319">
        <f t="shared" si="14"/>
        <v>3.8051629717255862E-2</v>
      </c>
      <c r="F108" s="319">
        <f t="shared" si="14"/>
        <v>3.678284444635592E-2</v>
      </c>
      <c r="G108" s="319">
        <f t="shared" si="14"/>
        <v>4.1186086158026818E-2</v>
      </c>
      <c r="H108" s="319">
        <f t="shared" si="14"/>
        <v>4.2047025448104819E-2</v>
      </c>
      <c r="I108" s="319">
        <f t="shared" si="14"/>
        <v>4.5270474941169321E-2</v>
      </c>
      <c r="J108" s="319">
        <f t="shared" si="14"/>
        <v>4.5140417171687604E-2</v>
      </c>
      <c r="K108" s="319">
        <f t="shared" si="14"/>
        <v>4.8806787285680678E-2</v>
      </c>
      <c r="L108" s="319">
        <f t="shared" si="14"/>
        <v>5.0129705673107136E-2</v>
      </c>
      <c r="M108" s="319">
        <f t="shared" si="14"/>
        <v>4.9505472956838562E-2</v>
      </c>
      <c r="N108" s="319">
        <f t="shared" si="14"/>
        <v>5.3013229006141527E-2</v>
      </c>
      <c r="O108" s="319">
        <f t="shared" si="14"/>
        <v>4.7255657607453989E-2</v>
      </c>
      <c r="P108" s="319">
        <f t="shared" si="14"/>
        <v>4.7426917301204449E-2</v>
      </c>
      <c r="Q108" s="319">
        <f t="shared" si="14"/>
        <v>4.7480017368048792E-2</v>
      </c>
      <c r="R108" s="319">
        <f t="shared" si="14"/>
        <v>4.4844116928998964E-2</v>
      </c>
      <c r="S108" s="319">
        <f t="shared" si="14"/>
        <v>4.4538405911448482E-2</v>
      </c>
      <c r="T108" s="319">
        <f t="shared" si="14"/>
        <v>4.4331273027450269E-2</v>
      </c>
      <c r="U108" s="319">
        <f t="shared" si="14"/>
        <v>4.4220141192172234E-2</v>
      </c>
      <c r="V108" s="319">
        <f t="shared" si="14"/>
        <v>4.3137214342349635E-2</v>
      </c>
      <c r="W108" s="319">
        <f t="shared" si="14"/>
        <v>5.4578644896529284E-2</v>
      </c>
      <c r="X108" s="319">
        <f t="shared" si="14"/>
        <v>5.7540067115656797E-2</v>
      </c>
      <c r="Y108" s="319">
        <f t="shared" si="14"/>
        <v>5.2901305921309739E-2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1.0000000000000004</v>
      </c>
      <c r="C110" s="232">
        <f t="shared" si="15"/>
        <v>1.0000000000000004</v>
      </c>
      <c r="D110" s="232">
        <f t="shared" si="15"/>
        <v>1.0000000000000002</v>
      </c>
      <c r="E110" s="232">
        <f t="shared" si="15"/>
        <v>0.99999999999999989</v>
      </c>
      <c r="F110" s="232">
        <f t="shared" si="15"/>
        <v>1</v>
      </c>
      <c r="G110" s="232">
        <f t="shared" si="15"/>
        <v>0.99999999999999989</v>
      </c>
      <c r="H110" s="232">
        <f t="shared" si="15"/>
        <v>0.99999999999999989</v>
      </c>
      <c r="I110" s="232">
        <f t="shared" si="15"/>
        <v>1.0000000000000002</v>
      </c>
      <c r="J110" s="232">
        <f t="shared" si="15"/>
        <v>1.0000000000000002</v>
      </c>
      <c r="K110" s="232">
        <f t="shared" si="15"/>
        <v>1</v>
      </c>
      <c r="L110" s="232">
        <f t="shared" si="15"/>
        <v>1.0000000000000002</v>
      </c>
      <c r="M110" s="232">
        <f t="shared" si="15"/>
        <v>0.99999999999999978</v>
      </c>
      <c r="N110" s="232">
        <f t="shared" si="15"/>
        <v>1.0000000000000002</v>
      </c>
      <c r="O110" s="232">
        <f t="shared" si="15"/>
        <v>1.0000000000000002</v>
      </c>
      <c r="P110" s="232">
        <f t="shared" si="15"/>
        <v>1</v>
      </c>
      <c r="Q110" s="232">
        <f t="shared" si="15"/>
        <v>0.99999999999999989</v>
      </c>
      <c r="R110" s="232">
        <f t="shared" si="15"/>
        <v>1</v>
      </c>
      <c r="S110" s="232">
        <f t="shared" si="15"/>
        <v>1</v>
      </c>
      <c r="T110" s="232">
        <f t="shared" si="15"/>
        <v>1.0000000000000002</v>
      </c>
      <c r="U110" s="232">
        <f t="shared" si="15"/>
        <v>1.0000000000000002</v>
      </c>
      <c r="V110" s="232">
        <f t="shared" si="15"/>
        <v>1</v>
      </c>
      <c r="W110" s="232">
        <f t="shared" si="15"/>
        <v>1.0000000000000002</v>
      </c>
      <c r="X110" s="232">
        <f t="shared" si="15"/>
        <v>1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3.6977386626601454E-3</v>
      </c>
      <c r="C111" s="299">
        <f t="shared" si="16"/>
        <v>3.6915624537941409E-3</v>
      </c>
      <c r="D111" s="299">
        <f t="shared" si="16"/>
        <v>3.6905371702751705E-3</v>
      </c>
      <c r="E111" s="299">
        <f t="shared" si="16"/>
        <v>3.6783070297787099E-3</v>
      </c>
      <c r="F111" s="299">
        <f t="shared" si="16"/>
        <v>3.6761460448064801E-3</v>
      </c>
      <c r="G111" s="299">
        <f t="shared" si="16"/>
        <v>3.6810723271910348E-3</v>
      </c>
      <c r="H111" s="299">
        <f t="shared" si="16"/>
        <v>3.6625591380968778E-3</v>
      </c>
      <c r="I111" s="299">
        <f t="shared" si="16"/>
        <v>3.6333942937594411E-3</v>
      </c>
      <c r="J111" s="299">
        <f t="shared" si="16"/>
        <v>3.6281624943525922E-3</v>
      </c>
      <c r="K111" s="299">
        <f t="shared" si="16"/>
        <v>3.6269805523526633E-3</v>
      </c>
      <c r="L111" s="299">
        <f t="shared" si="16"/>
        <v>3.6337820367315656E-3</v>
      </c>
      <c r="M111" s="299">
        <f t="shared" si="16"/>
        <v>3.6579770657433211E-3</v>
      </c>
      <c r="N111" s="299">
        <f t="shared" si="16"/>
        <v>3.6510570372319177E-3</v>
      </c>
      <c r="O111" s="299">
        <f t="shared" si="16"/>
        <v>3.6406855213409737E-3</v>
      </c>
      <c r="P111" s="299">
        <f t="shared" si="16"/>
        <v>3.640130393999273E-3</v>
      </c>
      <c r="Q111" s="299">
        <f t="shared" si="16"/>
        <v>3.6337793780100006E-3</v>
      </c>
      <c r="R111" s="299">
        <f t="shared" si="16"/>
        <v>3.6292564074241638E-3</v>
      </c>
      <c r="S111" s="299">
        <f t="shared" si="16"/>
        <v>3.6235471481212123E-3</v>
      </c>
      <c r="T111" s="299">
        <f t="shared" si="16"/>
        <v>3.6250689932107632E-3</v>
      </c>
      <c r="U111" s="299">
        <f t="shared" si="16"/>
        <v>3.6270106760773742E-3</v>
      </c>
      <c r="V111" s="299">
        <f t="shared" si="16"/>
        <v>3.6276332883638874E-3</v>
      </c>
      <c r="W111" s="299">
        <f t="shared" si="16"/>
        <v>3.5863490359156402E-3</v>
      </c>
      <c r="X111" s="299">
        <f t="shared" si="16"/>
        <v>3.6006689806104665E-3</v>
      </c>
      <c r="Y111" s="299">
        <f t="shared" si="16"/>
        <v>3.5966530629306971E-3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1.3638284022199007E-3</v>
      </c>
      <c r="C112" s="233">
        <f t="shared" si="17"/>
        <v>1.3615504453825071E-3</v>
      </c>
      <c r="D112" s="233">
        <f t="shared" si="17"/>
        <v>1.3611722924325384E-3</v>
      </c>
      <c r="E112" s="233">
        <f t="shared" si="17"/>
        <v>1.3566614779878488E-3</v>
      </c>
      <c r="F112" s="233">
        <f t="shared" si="17"/>
        <v>1.3558644468964804E-3</v>
      </c>
      <c r="G112" s="233">
        <f t="shared" si="17"/>
        <v>1.3576813962393997E-3</v>
      </c>
      <c r="H112" s="233">
        <f t="shared" si="17"/>
        <v>1.3508532195060793E-3</v>
      </c>
      <c r="I112" s="233">
        <f t="shared" si="17"/>
        <v>1.340096417394731E-3</v>
      </c>
      <c r="J112" s="233">
        <f t="shared" si="17"/>
        <v>1.3381667849147966E-3</v>
      </c>
      <c r="K112" s="233">
        <f t="shared" si="17"/>
        <v>1.3377308519794699E-3</v>
      </c>
      <c r="L112" s="233">
        <f t="shared" si="17"/>
        <v>1.3402394277387227E-3</v>
      </c>
      <c r="M112" s="233">
        <f t="shared" si="17"/>
        <v>1.3491632243531194E-3</v>
      </c>
      <c r="N112" s="233">
        <f t="shared" si="17"/>
        <v>1.346610926235536E-3</v>
      </c>
      <c r="O112" s="233">
        <f t="shared" si="17"/>
        <v>1.3427856240071816E-3</v>
      </c>
      <c r="P112" s="233">
        <f t="shared" si="17"/>
        <v>1.34258087767313E-3</v>
      </c>
      <c r="Q112" s="233">
        <f t="shared" si="17"/>
        <v>1.3402384471285955E-3</v>
      </c>
      <c r="R112" s="233">
        <f t="shared" si="17"/>
        <v>1.3385702503439876E-3</v>
      </c>
      <c r="S112" s="233">
        <f t="shared" si="17"/>
        <v>1.3364645174344038E-3</v>
      </c>
      <c r="T112" s="233">
        <f t="shared" si="17"/>
        <v>1.3370258160404582E-3</v>
      </c>
      <c r="U112" s="233">
        <f t="shared" si="17"/>
        <v>1.3377419624432138E-3</v>
      </c>
      <c r="V112" s="233">
        <f t="shared" si="17"/>
        <v>1.3379715990934429E-3</v>
      </c>
      <c r="W112" s="233">
        <f t="shared" si="17"/>
        <v>1.3227448237072043E-3</v>
      </c>
      <c r="X112" s="233">
        <f t="shared" si="17"/>
        <v>1.3280264158029994E-3</v>
      </c>
      <c r="Y112" s="233">
        <f t="shared" si="17"/>
        <v>1.326545234169491E-3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2.6604223314933433E-2</v>
      </c>
      <c r="C113" s="233">
        <f t="shared" si="18"/>
        <v>2.6559787173036732E-2</v>
      </c>
      <c r="D113" s="233">
        <f t="shared" si="18"/>
        <v>2.6552410537155128E-2</v>
      </c>
      <c r="E113" s="233">
        <f t="shared" si="18"/>
        <v>2.6464418004792978E-2</v>
      </c>
      <c r="F113" s="233">
        <f t="shared" si="18"/>
        <v>2.6448870306043495E-2</v>
      </c>
      <c r="G113" s="233">
        <f t="shared" si="18"/>
        <v>2.6484313567081502E-2</v>
      </c>
      <c r="H113" s="233">
        <f t="shared" si="18"/>
        <v>2.6351116210030289E-2</v>
      </c>
      <c r="I113" s="233">
        <f t="shared" si="18"/>
        <v>2.6141283092418831E-2</v>
      </c>
      <c r="J113" s="233">
        <f t="shared" si="18"/>
        <v>2.6103641719553761E-2</v>
      </c>
      <c r="K113" s="233">
        <f t="shared" si="18"/>
        <v>2.6095137968537213E-2</v>
      </c>
      <c r="L113" s="233">
        <f t="shared" si="18"/>
        <v>2.6144072797576513E-2</v>
      </c>
      <c r="M113" s="233">
        <f t="shared" si="18"/>
        <v>2.6318149446486333E-2</v>
      </c>
      <c r="N113" s="233">
        <f t="shared" si="18"/>
        <v>2.6268361724676201E-2</v>
      </c>
      <c r="O113" s="233">
        <f t="shared" si="18"/>
        <v>2.6193741490514334E-2</v>
      </c>
      <c r="P113" s="233">
        <f t="shared" si="18"/>
        <v>2.6189747500372215E-2</v>
      </c>
      <c r="Q113" s="233">
        <f t="shared" si="18"/>
        <v>2.6144053668798465E-2</v>
      </c>
      <c r="R113" s="233">
        <f t="shared" si="18"/>
        <v>2.6111512126388348E-2</v>
      </c>
      <c r="S113" s="233">
        <f t="shared" si="18"/>
        <v>2.6070435559514559E-2</v>
      </c>
      <c r="T113" s="233">
        <f t="shared" si="18"/>
        <v>2.6081384820754127E-2</v>
      </c>
      <c r="U113" s="233">
        <f t="shared" si="18"/>
        <v>2.6095354700538153E-2</v>
      </c>
      <c r="V113" s="233">
        <f t="shared" si="18"/>
        <v>2.6099834226491769E-2</v>
      </c>
      <c r="W113" s="233">
        <f t="shared" si="18"/>
        <v>2.5802805265896376E-2</v>
      </c>
      <c r="X113" s="233">
        <f t="shared" si="18"/>
        <v>2.590583337071236E-2</v>
      </c>
      <c r="Y113" s="233">
        <f t="shared" si="18"/>
        <v>2.5876939935963759E-2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1.4853318505255541E-2</v>
      </c>
      <c r="C114" s="233">
        <f t="shared" si="19"/>
        <v>1.4828509505536845E-2</v>
      </c>
      <c r="D114" s="233">
        <f t="shared" si="19"/>
        <v>1.4824391079640706E-2</v>
      </c>
      <c r="E114" s="233">
        <f t="shared" si="19"/>
        <v>1.4775264251400419E-2</v>
      </c>
      <c r="F114" s="233">
        <f t="shared" si="19"/>
        <v>1.4766583865627975E-2</v>
      </c>
      <c r="G114" s="233">
        <f t="shared" si="19"/>
        <v>1.4786372078906398E-2</v>
      </c>
      <c r="H114" s="233">
        <f t="shared" si="19"/>
        <v>1.4712007090125477E-2</v>
      </c>
      <c r="I114" s="233">
        <f t="shared" si="19"/>
        <v>1.4594855835907715E-2</v>
      </c>
      <c r="J114" s="233">
        <f t="shared" si="19"/>
        <v>1.4573840401872241E-2</v>
      </c>
      <c r="K114" s="233">
        <f t="shared" si="19"/>
        <v>1.4569092699943765E-2</v>
      </c>
      <c r="L114" s="233">
        <f t="shared" si="19"/>
        <v>1.4596413347237882E-2</v>
      </c>
      <c r="M114" s="233">
        <f t="shared" si="19"/>
        <v>1.4693601522212099E-2</v>
      </c>
      <c r="N114" s="233">
        <f t="shared" si="19"/>
        <v>1.4665804699093348E-2</v>
      </c>
      <c r="O114" s="233">
        <f t="shared" si="19"/>
        <v>1.4624143715729067E-2</v>
      </c>
      <c r="P114" s="233">
        <f t="shared" si="19"/>
        <v>1.4621913843915655E-2</v>
      </c>
      <c r="Q114" s="233">
        <f t="shared" si="19"/>
        <v>1.4596402667511221E-2</v>
      </c>
      <c r="R114" s="233">
        <f t="shared" si="19"/>
        <v>1.4578234503443886E-2</v>
      </c>
      <c r="S114" s="233">
        <f t="shared" si="19"/>
        <v>1.4555301177270188E-2</v>
      </c>
      <c r="T114" s="233">
        <f t="shared" si="19"/>
        <v>1.4561414224159916E-2</v>
      </c>
      <c r="U114" s="233">
        <f t="shared" si="19"/>
        <v>1.456921370289139E-2</v>
      </c>
      <c r="V114" s="233">
        <f t="shared" si="19"/>
        <v>1.4571714652644879E-2</v>
      </c>
      <c r="W114" s="233">
        <f t="shared" si="19"/>
        <v>1.4405881367275804E-2</v>
      </c>
      <c r="X114" s="233">
        <f t="shared" si="19"/>
        <v>1.4463402657700613E-2</v>
      </c>
      <c r="Y114" s="233">
        <f t="shared" si="19"/>
        <v>1.4447271256909406E-2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7.7635709716999861E-3</v>
      </c>
      <c r="C115" s="300">
        <f t="shared" si="20"/>
        <v>8.1838397597925553E-3</v>
      </c>
      <c r="D115" s="300">
        <f t="shared" si="20"/>
        <v>8.4308114040031797E-3</v>
      </c>
      <c r="E115" s="300">
        <f t="shared" si="20"/>
        <v>8.8980592330669909E-3</v>
      </c>
      <c r="F115" s="300">
        <f t="shared" si="20"/>
        <v>8.8977931769482869E-3</v>
      </c>
      <c r="G115" s="300">
        <f t="shared" si="20"/>
        <v>9.4985301000068707E-3</v>
      </c>
      <c r="H115" s="300">
        <f t="shared" si="20"/>
        <v>9.8181006497939736E-3</v>
      </c>
      <c r="I115" s="300">
        <f t="shared" si="20"/>
        <v>1.0565909836417205E-2</v>
      </c>
      <c r="J115" s="300">
        <f t="shared" si="20"/>
        <v>1.0653526190064776E-2</v>
      </c>
      <c r="K115" s="300">
        <f t="shared" si="20"/>
        <v>1.1275738247158452E-2</v>
      </c>
      <c r="L115" s="300">
        <f t="shared" si="20"/>
        <v>1.1520163193159967E-2</v>
      </c>
      <c r="M115" s="300">
        <f t="shared" si="20"/>
        <v>1.1399585305632785E-2</v>
      </c>
      <c r="N115" s="300">
        <f t="shared" si="20"/>
        <v>1.2117202218133893E-2</v>
      </c>
      <c r="O115" s="300">
        <f t="shared" si="20"/>
        <v>1.1013858370950678E-2</v>
      </c>
      <c r="P115" s="300">
        <f t="shared" si="20"/>
        <v>1.110961745529649E-2</v>
      </c>
      <c r="Q115" s="300">
        <f t="shared" si="20"/>
        <v>1.1119821604173043E-2</v>
      </c>
      <c r="R115" s="300">
        <f t="shared" si="20"/>
        <v>1.077168530864713E-2</v>
      </c>
      <c r="S115" s="300">
        <f t="shared" si="20"/>
        <v>1.0610910799279491E-2</v>
      </c>
      <c r="T115" s="300">
        <f t="shared" si="20"/>
        <v>1.0557507501406342E-2</v>
      </c>
      <c r="U115" s="300">
        <f t="shared" si="20"/>
        <v>1.07086624909149E-2</v>
      </c>
      <c r="V115" s="300">
        <f t="shared" si="20"/>
        <v>1.0532823996270804E-2</v>
      </c>
      <c r="W115" s="300">
        <f t="shared" si="20"/>
        <v>1.2338421657392042E-2</v>
      </c>
      <c r="X115" s="300">
        <f t="shared" si="20"/>
        <v>1.2935815809467779E-2</v>
      </c>
      <c r="Y115" s="300">
        <f t="shared" si="20"/>
        <v>1.21045196398737E-2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4.1344359801775567E-2</v>
      </c>
      <c r="C116" s="301">
        <f t="shared" si="21"/>
        <v>4.2454739249648335E-2</v>
      </c>
      <c r="D116" s="301">
        <f t="shared" si="21"/>
        <v>4.3314779947318457E-2</v>
      </c>
      <c r="E116" s="301">
        <f t="shared" si="21"/>
        <v>4.4173682348728371E-2</v>
      </c>
      <c r="F116" s="301">
        <f t="shared" si="21"/>
        <v>4.3420133439757105E-2</v>
      </c>
      <c r="G116" s="301">
        <f t="shared" si="21"/>
        <v>4.6063233074774376E-2</v>
      </c>
      <c r="H116" s="301">
        <f t="shared" si="21"/>
        <v>4.6605252762368009E-2</v>
      </c>
      <c r="I116" s="301">
        <f t="shared" si="21"/>
        <v>4.8665104301867816E-2</v>
      </c>
      <c r="J116" s="301">
        <f t="shared" si="21"/>
        <v>4.8578459810816835E-2</v>
      </c>
      <c r="K116" s="301">
        <f t="shared" si="21"/>
        <v>5.0997962467521252E-2</v>
      </c>
      <c r="L116" s="301">
        <f t="shared" si="21"/>
        <v>5.189144874020761E-2</v>
      </c>
      <c r="M116" s="301">
        <f t="shared" si="21"/>
        <v>5.1441841760856234E-2</v>
      </c>
      <c r="N116" s="301">
        <f t="shared" si="21"/>
        <v>5.3876875678584409E-2</v>
      </c>
      <c r="O116" s="301">
        <f t="shared" si="21"/>
        <v>4.9948599906637726E-2</v>
      </c>
      <c r="P116" s="301">
        <f t="shared" si="21"/>
        <v>5.0056266320770988E-2</v>
      </c>
      <c r="Q116" s="301">
        <f t="shared" si="21"/>
        <v>5.0097587634724675E-2</v>
      </c>
      <c r="R116" s="301">
        <f t="shared" si="21"/>
        <v>4.8374635762360972E-2</v>
      </c>
      <c r="S116" s="301">
        <f t="shared" si="21"/>
        <v>4.7662763165740744E-2</v>
      </c>
      <c r="T116" s="301">
        <f t="shared" si="21"/>
        <v>4.7526636951648868E-2</v>
      </c>
      <c r="U116" s="301">
        <f t="shared" si="21"/>
        <v>4.7839597007301692E-2</v>
      </c>
      <c r="V116" s="301">
        <f t="shared" si="21"/>
        <v>4.7265893316054797E-2</v>
      </c>
      <c r="W116" s="301">
        <f t="shared" si="21"/>
        <v>5.5020654055657189E-2</v>
      </c>
      <c r="X116" s="301">
        <f t="shared" si="21"/>
        <v>5.7216295695703356E-2</v>
      </c>
      <c r="Y116" s="301">
        <f t="shared" si="21"/>
        <v>5.3828364497870505E-2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2.4023087240980387E-2</v>
      </c>
      <c r="C117" s="302">
        <f t="shared" si="22"/>
        <v>2.3911399371120981E-2</v>
      </c>
      <c r="D117" s="302">
        <f t="shared" si="22"/>
        <v>2.3825254126846367E-2</v>
      </c>
      <c r="E117" s="302">
        <f t="shared" si="22"/>
        <v>2.3738550992022437E-2</v>
      </c>
      <c r="F117" s="302">
        <f t="shared" si="22"/>
        <v>2.3809164237783204E-2</v>
      </c>
      <c r="G117" s="302">
        <f t="shared" si="22"/>
        <v>2.3544882385294553E-2</v>
      </c>
      <c r="H117" s="302">
        <f t="shared" si="22"/>
        <v>2.349516018531125E-2</v>
      </c>
      <c r="I117" s="302">
        <f t="shared" si="22"/>
        <v>2.3298331951533444E-2</v>
      </c>
      <c r="J117" s="302">
        <f t="shared" si="22"/>
        <v>2.3306466344679814E-2</v>
      </c>
      <c r="K117" s="302">
        <f t="shared" si="22"/>
        <v>2.3065394184531317E-2</v>
      </c>
      <c r="L117" s="302">
        <f t="shared" si="22"/>
        <v>2.2972084777085167E-2</v>
      </c>
      <c r="M117" s="302">
        <f t="shared" si="22"/>
        <v>2.3004294542840368E-2</v>
      </c>
      <c r="N117" s="302">
        <f t="shared" si="22"/>
        <v>2.276197393260548E-2</v>
      </c>
      <c r="O117" s="302">
        <f t="shared" si="22"/>
        <v>2.3162701726563911E-2</v>
      </c>
      <c r="P117" s="302">
        <f t="shared" si="22"/>
        <v>2.3150196850185954E-2</v>
      </c>
      <c r="Q117" s="302">
        <f t="shared" si="22"/>
        <v>2.3149455550513079E-2</v>
      </c>
      <c r="R117" s="302">
        <f t="shared" si="22"/>
        <v>2.3321123912709074E-2</v>
      </c>
      <c r="S117" s="302">
        <f t="shared" si="22"/>
        <v>2.3394600973572852E-2</v>
      </c>
      <c r="T117" s="302">
        <f t="shared" si="22"/>
        <v>2.340794353060113E-2</v>
      </c>
      <c r="U117" s="302">
        <f t="shared" si="22"/>
        <v>2.3373526002590499E-2</v>
      </c>
      <c r="V117" s="302">
        <f t="shared" si="22"/>
        <v>2.3431356233331903E-2</v>
      </c>
      <c r="W117" s="302">
        <f t="shared" si="22"/>
        <v>2.2684279402267287E-2</v>
      </c>
      <c r="X117" s="302">
        <f t="shared" si="22"/>
        <v>2.2456351487656921E-2</v>
      </c>
      <c r="Y117" s="302">
        <f t="shared" si="22"/>
        <v>2.279572751179447E-2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1.7321272560795183E-2</v>
      </c>
      <c r="C118" s="302">
        <f t="shared" si="23"/>
        <v>1.8543339878527351E-2</v>
      </c>
      <c r="D118" s="302">
        <f t="shared" si="23"/>
        <v>1.9489525820472097E-2</v>
      </c>
      <c r="E118" s="302">
        <f t="shared" si="23"/>
        <v>2.0435131356705934E-2</v>
      </c>
      <c r="F118" s="302">
        <f t="shared" si="23"/>
        <v>1.9610969201973902E-2</v>
      </c>
      <c r="G118" s="302">
        <f t="shared" si="23"/>
        <v>2.2518350689479827E-2</v>
      </c>
      <c r="H118" s="302">
        <f t="shared" si="23"/>
        <v>2.3110092577056755E-2</v>
      </c>
      <c r="I118" s="302">
        <f t="shared" si="23"/>
        <v>2.5366772350334372E-2</v>
      </c>
      <c r="J118" s="302">
        <f t="shared" si="23"/>
        <v>2.5271993466137021E-2</v>
      </c>
      <c r="K118" s="302">
        <f t="shared" si="23"/>
        <v>2.7932568282989935E-2</v>
      </c>
      <c r="L118" s="302">
        <f t="shared" si="23"/>
        <v>2.8919363963122443E-2</v>
      </c>
      <c r="M118" s="302">
        <f t="shared" si="23"/>
        <v>2.843754721801587E-2</v>
      </c>
      <c r="N118" s="302">
        <f t="shared" si="23"/>
        <v>3.1114901745978928E-2</v>
      </c>
      <c r="O118" s="302">
        <f t="shared" si="23"/>
        <v>2.6785898180073816E-2</v>
      </c>
      <c r="P118" s="302">
        <f t="shared" si="23"/>
        <v>2.6906069470585034E-2</v>
      </c>
      <c r="Q118" s="302">
        <f t="shared" si="23"/>
        <v>2.6948132084211599E-2</v>
      </c>
      <c r="R118" s="302">
        <f t="shared" si="23"/>
        <v>2.5053511849651888E-2</v>
      </c>
      <c r="S118" s="302">
        <f t="shared" si="23"/>
        <v>2.4268162192167892E-2</v>
      </c>
      <c r="T118" s="302">
        <f t="shared" si="23"/>
        <v>2.4118693421047742E-2</v>
      </c>
      <c r="U118" s="302">
        <f t="shared" si="23"/>
        <v>2.4466071004711196E-2</v>
      </c>
      <c r="V118" s="302">
        <f t="shared" si="23"/>
        <v>2.3834537082722901E-2</v>
      </c>
      <c r="W118" s="302">
        <f t="shared" si="23"/>
        <v>3.2336374653389906E-2</v>
      </c>
      <c r="X118" s="302">
        <f t="shared" si="23"/>
        <v>3.4759944208046435E-2</v>
      </c>
      <c r="Y118" s="302">
        <f t="shared" si="23"/>
        <v>3.1032636986076039E-2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0.79892804176554055</v>
      </c>
      <c r="C119" s="301">
        <f t="shared" si="24"/>
        <v>0.79790905091363495</v>
      </c>
      <c r="D119" s="301">
        <f t="shared" si="24"/>
        <v>0.79713055132531674</v>
      </c>
      <c r="E119" s="301">
        <f t="shared" si="24"/>
        <v>0.79633312951338986</v>
      </c>
      <c r="F119" s="301">
        <f t="shared" si="24"/>
        <v>0.79687075533078977</v>
      </c>
      <c r="G119" s="301">
        <f t="shared" si="24"/>
        <v>0.79449196845578329</v>
      </c>
      <c r="H119" s="301">
        <f t="shared" si="24"/>
        <v>0.79413700897859396</v>
      </c>
      <c r="I119" s="301">
        <f t="shared" si="24"/>
        <v>0.79255441328847409</v>
      </c>
      <c r="J119" s="301">
        <f t="shared" si="24"/>
        <v>0.79261668034108468</v>
      </c>
      <c r="K119" s="301">
        <f t="shared" si="24"/>
        <v>0.79046444211785349</v>
      </c>
      <c r="L119" s="301">
        <f t="shared" si="24"/>
        <v>0.78954240598602399</v>
      </c>
      <c r="M119" s="301">
        <f t="shared" si="24"/>
        <v>0.78956854882467564</v>
      </c>
      <c r="N119" s="301">
        <f t="shared" si="24"/>
        <v>0.7874113750762245</v>
      </c>
      <c r="O119" s="301">
        <f t="shared" si="24"/>
        <v>0.79118266045770658</v>
      </c>
      <c r="P119" s="301">
        <f t="shared" si="24"/>
        <v>0.7910341090846118</v>
      </c>
      <c r="Q119" s="301">
        <f t="shared" si="24"/>
        <v>0.79109759924822209</v>
      </c>
      <c r="R119" s="301">
        <f t="shared" si="24"/>
        <v>0.7926301844038125</v>
      </c>
      <c r="S119" s="301">
        <f t="shared" si="24"/>
        <v>0.79333909054871576</v>
      </c>
      <c r="T119" s="301">
        <f t="shared" si="24"/>
        <v>0.79345362730047864</v>
      </c>
      <c r="U119" s="301">
        <f t="shared" si="24"/>
        <v>0.79307916965287939</v>
      </c>
      <c r="V119" s="301">
        <f t="shared" si="24"/>
        <v>0.79360933936913758</v>
      </c>
      <c r="W119" s="301">
        <f t="shared" si="24"/>
        <v>0.78747094268297857</v>
      </c>
      <c r="X119" s="301">
        <f t="shared" si="24"/>
        <v>0.78524580854779791</v>
      </c>
      <c r="Y119" s="301">
        <f t="shared" si="24"/>
        <v>0.78831332267187826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0.76308630059584803</v>
      </c>
      <c r="C120" s="302">
        <f t="shared" si="25"/>
        <v>0.75953856825913735</v>
      </c>
      <c r="D120" s="302">
        <f t="shared" si="25"/>
        <v>0.75680218991159076</v>
      </c>
      <c r="E120" s="302">
        <f t="shared" si="25"/>
        <v>0.75404809033483078</v>
      </c>
      <c r="F120" s="302">
        <f t="shared" si="25"/>
        <v>0.7562910993178199</v>
      </c>
      <c r="G120" s="302">
        <f t="shared" si="25"/>
        <v>0.7478962640034742</v>
      </c>
      <c r="H120" s="302">
        <f t="shared" si="25"/>
        <v>0.7463168529451808</v>
      </c>
      <c r="I120" s="302">
        <f t="shared" si="25"/>
        <v>0.74006466198988596</v>
      </c>
      <c r="J120" s="302">
        <f t="shared" si="25"/>
        <v>0.7403230485957123</v>
      </c>
      <c r="K120" s="302">
        <f t="shared" si="25"/>
        <v>0.73266546233217134</v>
      </c>
      <c r="L120" s="302">
        <f t="shared" si="25"/>
        <v>0.72970151644858772</v>
      </c>
      <c r="M120" s="302">
        <f t="shared" si="25"/>
        <v>0.73072465018434118</v>
      </c>
      <c r="N120" s="302">
        <f t="shared" si="25"/>
        <v>0.72302740727099779</v>
      </c>
      <c r="O120" s="302">
        <f t="shared" si="25"/>
        <v>0.73575640778497142</v>
      </c>
      <c r="P120" s="302">
        <f t="shared" si="25"/>
        <v>0.73535919406473027</v>
      </c>
      <c r="Q120" s="302">
        <f t="shared" si="25"/>
        <v>0.73533564689865061</v>
      </c>
      <c r="R120" s="302">
        <f t="shared" si="25"/>
        <v>0.74078864193311145</v>
      </c>
      <c r="S120" s="302">
        <f t="shared" si="25"/>
        <v>0.74312261916054934</v>
      </c>
      <c r="T120" s="302">
        <f t="shared" si="25"/>
        <v>0.74354644156027139</v>
      </c>
      <c r="U120" s="302">
        <f t="shared" si="25"/>
        <v>0.74245317890581597</v>
      </c>
      <c r="V120" s="302">
        <f t="shared" si="25"/>
        <v>0.74429013917642517</v>
      </c>
      <c r="W120" s="302">
        <f t="shared" si="25"/>
        <v>0.72055946336613763</v>
      </c>
      <c r="X120" s="302">
        <f t="shared" si="25"/>
        <v>0.71331940019616102</v>
      </c>
      <c r="Y120" s="302">
        <f t="shared" si="25"/>
        <v>0.72409957978641293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3.5841741169692604E-2</v>
      </c>
      <c r="C121" s="302">
        <f t="shared" si="26"/>
        <v>3.8370482654497558E-2</v>
      </c>
      <c r="D121" s="302">
        <f t="shared" si="26"/>
        <v>4.0328361413725922E-2</v>
      </c>
      <c r="E121" s="302">
        <f t="shared" si="26"/>
        <v>4.2285039178559032E-2</v>
      </c>
      <c r="F121" s="302">
        <f t="shared" si="26"/>
        <v>4.0579656012969881E-2</v>
      </c>
      <c r="G121" s="302">
        <f t="shared" si="26"/>
        <v>4.6595704452309199E-2</v>
      </c>
      <c r="H121" s="302">
        <f t="shared" si="26"/>
        <v>4.7820156033413115E-2</v>
      </c>
      <c r="I121" s="302">
        <f t="shared" si="26"/>
        <v>5.2489751298588232E-2</v>
      </c>
      <c r="J121" s="302">
        <f t="shared" si="26"/>
        <v>5.2293631745372306E-2</v>
      </c>
      <c r="K121" s="302">
        <f t="shared" si="26"/>
        <v>5.7798979785682103E-2</v>
      </c>
      <c r="L121" s="302">
        <f t="shared" si="26"/>
        <v>5.9840889537436284E-2</v>
      </c>
      <c r="M121" s="302">
        <f t="shared" si="26"/>
        <v>5.8843898640334388E-2</v>
      </c>
      <c r="N121" s="302">
        <f t="shared" si="26"/>
        <v>6.4383967805226705E-2</v>
      </c>
      <c r="O121" s="302">
        <f t="shared" si="26"/>
        <v>5.5426252672735057E-2</v>
      </c>
      <c r="P121" s="302">
        <f t="shared" si="26"/>
        <v>5.5674915019881532E-2</v>
      </c>
      <c r="Q121" s="302">
        <f t="shared" si="26"/>
        <v>5.5761952349571521E-2</v>
      </c>
      <c r="R121" s="302">
        <f t="shared" si="26"/>
        <v>5.1841542470700927E-2</v>
      </c>
      <c r="S121" s="302">
        <f t="shared" si="26"/>
        <v>5.0216471388166317E-2</v>
      </c>
      <c r="T121" s="302">
        <f t="shared" si="26"/>
        <v>4.9907185740207319E-2</v>
      </c>
      <c r="U121" s="302">
        <f t="shared" si="26"/>
        <v>5.06259907470634E-2</v>
      </c>
      <c r="V121" s="302">
        <f t="shared" si="26"/>
        <v>4.9319200192712465E-2</v>
      </c>
      <c r="W121" s="302">
        <f t="shared" si="26"/>
        <v>6.6911479316840869E-2</v>
      </c>
      <c r="X121" s="302">
        <f t="shared" si="26"/>
        <v>7.1926408351636828E-2</v>
      </c>
      <c r="Y121" s="302">
        <f t="shared" si="26"/>
        <v>6.421374288546533E-2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0.10544491857591513</v>
      </c>
      <c r="C122" s="301">
        <f t="shared" si="27"/>
        <v>0.10501096049917438</v>
      </c>
      <c r="D122" s="301">
        <f t="shared" si="27"/>
        <v>0.10469534624385821</v>
      </c>
      <c r="E122" s="301">
        <f t="shared" si="27"/>
        <v>0.10432047814085466</v>
      </c>
      <c r="F122" s="301">
        <f t="shared" si="27"/>
        <v>0.10456385338913046</v>
      </c>
      <c r="G122" s="301">
        <f t="shared" si="27"/>
        <v>0.10363682900001686</v>
      </c>
      <c r="H122" s="301">
        <f t="shared" si="27"/>
        <v>0.10336310195148522</v>
      </c>
      <c r="I122" s="301">
        <f t="shared" si="27"/>
        <v>0.10250494293376032</v>
      </c>
      <c r="J122" s="301">
        <f t="shared" si="27"/>
        <v>0.10250752225734058</v>
      </c>
      <c r="K122" s="301">
        <f t="shared" si="27"/>
        <v>0.10163291509465382</v>
      </c>
      <c r="L122" s="301">
        <f t="shared" si="27"/>
        <v>0.101331474471324</v>
      </c>
      <c r="M122" s="301">
        <f t="shared" si="27"/>
        <v>0.10157113285004039</v>
      </c>
      <c r="N122" s="301">
        <f t="shared" si="27"/>
        <v>0.10066271263982039</v>
      </c>
      <c r="O122" s="301">
        <f t="shared" si="27"/>
        <v>0.10205352491311372</v>
      </c>
      <c r="P122" s="301">
        <f t="shared" si="27"/>
        <v>0.10200563452336035</v>
      </c>
      <c r="Q122" s="301">
        <f t="shared" si="27"/>
        <v>0.10197051735143174</v>
      </c>
      <c r="R122" s="301">
        <f t="shared" si="27"/>
        <v>0.10256592123757909</v>
      </c>
      <c r="S122" s="301">
        <f t="shared" si="27"/>
        <v>0.10280148708392377</v>
      </c>
      <c r="T122" s="301">
        <f t="shared" si="27"/>
        <v>0.10285733439230091</v>
      </c>
      <c r="U122" s="301">
        <f t="shared" si="27"/>
        <v>0.10274324980695415</v>
      </c>
      <c r="V122" s="301">
        <f t="shared" si="27"/>
        <v>0.1029547895519427</v>
      </c>
      <c r="W122" s="301">
        <f t="shared" si="27"/>
        <v>0.10005220111117749</v>
      </c>
      <c r="X122" s="301">
        <f t="shared" si="27"/>
        <v>9.9304148522204538E-2</v>
      </c>
      <c r="Y122" s="301">
        <f t="shared" si="27"/>
        <v>0.10050638370040425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8.6553770206473285E-2</v>
      </c>
      <c r="C123" s="302">
        <f t="shared" si="28"/>
        <v>8.6151365381244474E-2</v>
      </c>
      <c r="D123" s="302">
        <f t="shared" si="28"/>
        <v>8.5840989133490378E-2</v>
      </c>
      <c r="E123" s="302">
        <f t="shared" si="28"/>
        <v>8.5528602838904177E-2</v>
      </c>
      <c r="F123" s="302">
        <f t="shared" si="28"/>
        <v>8.5783018209659903E-2</v>
      </c>
      <c r="G123" s="302">
        <f t="shared" si="28"/>
        <v>8.4830826241134583E-2</v>
      </c>
      <c r="H123" s="302">
        <f t="shared" si="28"/>
        <v>8.4651680079430011E-2</v>
      </c>
      <c r="I123" s="302">
        <f t="shared" si="28"/>
        <v>8.3942519531259974E-2</v>
      </c>
      <c r="J123" s="302">
        <f t="shared" si="28"/>
        <v>8.3971827271272698E-2</v>
      </c>
      <c r="K123" s="302">
        <f t="shared" si="28"/>
        <v>8.3103258458972942E-2</v>
      </c>
      <c r="L123" s="302">
        <f t="shared" si="28"/>
        <v>8.2767070152733102E-2</v>
      </c>
      <c r="M123" s="302">
        <f t="shared" si="28"/>
        <v>8.2883120044057013E-2</v>
      </c>
      <c r="N123" s="302">
        <f t="shared" si="28"/>
        <v>8.2010053139534314E-2</v>
      </c>
      <c r="O123" s="302">
        <f t="shared" si="28"/>
        <v>8.3453851808943269E-2</v>
      </c>
      <c r="P123" s="302">
        <f t="shared" si="28"/>
        <v>8.3408797474934446E-2</v>
      </c>
      <c r="Q123" s="302">
        <f t="shared" si="28"/>
        <v>8.340612661581899E-2</v>
      </c>
      <c r="R123" s="302">
        <f t="shared" si="28"/>
        <v>8.4024637626672186E-2</v>
      </c>
      <c r="S123" s="302">
        <f t="shared" si="28"/>
        <v>8.4289371154784326E-2</v>
      </c>
      <c r="T123" s="302">
        <f t="shared" si="28"/>
        <v>8.4337443602900977E-2</v>
      </c>
      <c r="U123" s="302">
        <f t="shared" si="28"/>
        <v>8.421343927403907E-2</v>
      </c>
      <c r="V123" s="302">
        <f t="shared" si="28"/>
        <v>8.4421798193622111E-2</v>
      </c>
      <c r="W123" s="302">
        <f t="shared" si="28"/>
        <v>8.1730124316992225E-2</v>
      </c>
      <c r="X123" s="302">
        <f t="shared" si="28"/>
        <v>8.0908913448175468E-2</v>
      </c>
      <c r="Y123" s="302">
        <f t="shared" si="28"/>
        <v>8.2131665299847542E-2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1.8891148369441859E-2</v>
      </c>
      <c r="C124" s="303">
        <f t="shared" si="29"/>
        <v>1.8859595117929902E-2</v>
      </c>
      <c r="D124" s="303">
        <f t="shared" si="29"/>
        <v>1.8854357110367821E-2</v>
      </c>
      <c r="E124" s="303">
        <f t="shared" si="29"/>
        <v>1.8791875301950471E-2</v>
      </c>
      <c r="F124" s="303">
        <f t="shared" si="29"/>
        <v>1.8780835179470552E-2</v>
      </c>
      <c r="G124" s="303">
        <f t="shared" si="29"/>
        <v>1.8806002758882286E-2</v>
      </c>
      <c r="H124" s="303">
        <f t="shared" si="29"/>
        <v>1.8711421872055205E-2</v>
      </c>
      <c r="I124" s="303">
        <f t="shared" si="29"/>
        <v>1.8562423402500344E-2</v>
      </c>
      <c r="J124" s="303">
        <f t="shared" si="29"/>
        <v>1.8535694986067892E-2</v>
      </c>
      <c r="K124" s="303">
        <f t="shared" si="29"/>
        <v>1.8529656635680875E-2</v>
      </c>
      <c r="L124" s="303">
        <f t="shared" si="29"/>
        <v>1.8564404318590903E-2</v>
      </c>
      <c r="M124" s="303">
        <f t="shared" si="29"/>
        <v>1.8688012805983371E-2</v>
      </c>
      <c r="N124" s="303">
        <f t="shared" si="29"/>
        <v>1.8652659500286089E-2</v>
      </c>
      <c r="O124" s="303">
        <f t="shared" si="29"/>
        <v>1.8599673104170437E-2</v>
      </c>
      <c r="P124" s="303">
        <f t="shared" si="29"/>
        <v>1.8596837048425911E-2</v>
      </c>
      <c r="Q124" s="303">
        <f t="shared" si="29"/>
        <v>1.8564390735612744E-2</v>
      </c>
      <c r="R124" s="303">
        <f t="shared" si="29"/>
        <v>1.8541283610906904E-2</v>
      </c>
      <c r="S124" s="303">
        <f t="shared" si="29"/>
        <v>1.8512115929139452E-2</v>
      </c>
      <c r="T124" s="303">
        <f t="shared" si="29"/>
        <v>1.8519890789399931E-2</v>
      </c>
      <c r="U124" s="303">
        <f t="shared" si="29"/>
        <v>1.8529810532915074E-2</v>
      </c>
      <c r="V124" s="303">
        <f t="shared" si="29"/>
        <v>1.8532991358320604E-2</v>
      </c>
      <c r="W124" s="303">
        <f t="shared" si="29"/>
        <v>1.8322076794185266E-2</v>
      </c>
      <c r="X124" s="303">
        <f t="shared" si="29"/>
        <v>1.8395235074029074E-2</v>
      </c>
      <c r="Y124" s="303">
        <f t="shared" si="29"/>
        <v>1.8374718400556704E-2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1.0000000000000004</v>
      </c>
      <c r="C126" s="232">
        <f t="shared" si="30"/>
        <v>1</v>
      </c>
      <c r="D126" s="232">
        <f t="shared" si="30"/>
        <v>0.99999999999999978</v>
      </c>
      <c r="E126" s="232">
        <f t="shared" si="30"/>
        <v>0.99999999999999967</v>
      </c>
      <c r="F126" s="232">
        <f t="shared" si="30"/>
        <v>1</v>
      </c>
      <c r="G126" s="232">
        <f t="shared" si="30"/>
        <v>1.0000000000000004</v>
      </c>
      <c r="H126" s="232">
        <f t="shared" si="30"/>
        <v>1</v>
      </c>
      <c r="I126" s="232">
        <f t="shared" si="30"/>
        <v>1</v>
      </c>
      <c r="J126" s="232">
        <f t="shared" si="30"/>
        <v>1.0000000000000004</v>
      </c>
      <c r="K126" s="232">
        <f t="shared" si="30"/>
        <v>0.99999999999999978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0.99999999999999978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0.99999999999999978</v>
      </c>
      <c r="W126" s="232">
        <f t="shared" si="30"/>
        <v>1</v>
      </c>
      <c r="X126" s="232">
        <f t="shared" si="30"/>
        <v>0.99999999999999989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2.7651894063070354E-2</v>
      </c>
      <c r="C127" s="299">
        <f t="shared" si="31"/>
        <v>2.7605723282654298E-2</v>
      </c>
      <c r="D127" s="299">
        <f t="shared" si="31"/>
        <v>2.7564850957957306E-2</v>
      </c>
      <c r="E127" s="299">
        <f t="shared" si="31"/>
        <v>2.7601234167481101E-2</v>
      </c>
      <c r="F127" s="299">
        <f t="shared" si="31"/>
        <v>2.7675555922029055E-2</v>
      </c>
      <c r="G127" s="299">
        <f t="shared" si="31"/>
        <v>2.7541413938610107E-2</v>
      </c>
      <c r="H127" s="299">
        <f t="shared" si="31"/>
        <v>2.7594499455704361E-2</v>
      </c>
      <c r="I127" s="299">
        <f t="shared" si="31"/>
        <v>2.7629687576623107E-2</v>
      </c>
      <c r="J127" s="299">
        <f t="shared" si="31"/>
        <v>2.766866187902798E-2</v>
      </c>
      <c r="K127" s="299">
        <f t="shared" si="31"/>
        <v>2.7619250101378629E-2</v>
      </c>
      <c r="L127" s="299">
        <f t="shared" si="31"/>
        <v>2.7509572245814698E-2</v>
      </c>
      <c r="M127" s="299">
        <f t="shared" si="31"/>
        <v>2.7497372265194858E-2</v>
      </c>
      <c r="N127" s="299">
        <f t="shared" si="31"/>
        <v>2.7533824842125288E-2</v>
      </c>
      <c r="O127" s="299">
        <f t="shared" si="31"/>
        <v>2.7478648106504952E-2</v>
      </c>
      <c r="P127" s="299">
        <f t="shared" si="31"/>
        <v>2.7444100735292926E-2</v>
      </c>
      <c r="Q127" s="299">
        <f t="shared" si="31"/>
        <v>2.7486508594254187E-2</v>
      </c>
      <c r="R127" s="299">
        <f t="shared" si="31"/>
        <v>2.7476331086131147E-2</v>
      </c>
      <c r="S127" s="299">
        <f t="shared" si="31"/>
        <v>2.7317998002722537E-2</v>
      </c>
      <c r="T127" s="299">
        <f t="shared" si="31"/>
        <v>2.7278813136764848E-2</v>
      </c>
      <c r="U127" s="299">
        <f t="shared" si="31"/>
        <v>2.7325136387786126E-2</v>
      </c>
      <c r="V127" s="299">
        <f t="shared" si="31"/>
        <v>2.7167552437891367E-2</v>
      </c>
      <c r="W127" s="299">
        <f t="shared" si="31"/>
        <v>2.7155374850867893E-2</v>
      </c>
      <c r="X127" s="299">
        <f t="shared" si="31"/>
        <v>2.7138547256408196E-2</v>
      </c>
      <c r="Y127" s="299">
        <f t="shared" si="31"/>
        <v>2.7218268091402913E-2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3.062872534719568E-3</v>
      </c>
      <c r="C128" s="233">
        <f t="shared" si="32"/>
        <v>3.0577584107134375E-3</v>
      </c>
      <c r="D128" s="233">
        <f t="shared" si="32"/>
        <v>3.0532311721648228E-3</v>
      </c>
      <c r="E128" s="233">
        <f t="shared" si="32"/>
        <v>3.0572611721684821E-3</v>
      </c>
      <c r="F128" s="233">
        <f t="shared" si="32"/>
        <v>3.0654934495024655E-3</v>
      </c>
      <c r="G128" s="233">
        <f t="shared" si="32"/>
        <v>3.0506351618267802E-3</v>
      </c>
      <c r="H128" s="233">
        <f t="shared" si="32"/>
        <v>3.0565151992639453E-3</v>
      </c>
      <c r="I128" s="233">
        <f t="shared" si="32"/>
        <v>3.061296083638294E-3</v>
      </c>
      <c r="J128" s="233">
        <f t="shared" si="32"/>
        <v>3.0647298282144263E-3</v>
      </c>
      <c r="K128" s="233">
        <f t="shared" si="32"/>
        <v>3.059256713920387E-3</v>
      </c>
      <c r="L128" s="233">
        <f t="shared" si="32"/>
        <v>3.0747956475700717E-3</v>
      </c>
      <c r="M128" s="233">
        <f t="shared" si="32"/>
        <v>3.0703441495219066E-3</v>
      </c>
      <c r="N128" s="233">
        <f t="shared" si="32"/>
        <v>3.0569449665273961E-3</v>
      </c>
      <c r="O128" s="233">
        <f t="shared" si="32"/>
        <v>3.0910083805826545E-3</v>
      </c>
      <c r="P128" s="233">
        <f t="shared" si="32"/>
        <v>3.1082312062635006E-3</v>
      </c>
      <c r="Q128" s="233">
        <f t="shared" si="32"/>
        <v>3.1003152425438437E-3</v>
      </c>
      <c r="R128" s="233">
        <f t="shared" si="32"/>
        <v>3.1270384902522793E-3</v>
      </c>
      <c r="S128" s="233">
        <f t="shared" si="32"/>
        <v>3.1671847260590388E-3</v>
      </c>
      <c r="T128" s="233">
        <f t="shared" si="32"/>
        <v>3.1732723657692027E-3</v>
      </c>
      <c r="U128" s="233">
        <f t="shared" si="32"/>
        <v>3.1702466137376838E-3</v>
      </c>
      <c r="V128" s="233">
        <f t="shared" si="32"/>
        <v>3.2017068116363778E-3</v>
      </c>
      <c r="W128" s="233">
        <f t="shared" si="32"/>
        <v>3.1934405875403906E-3</v>
      </c>
      <c r="X128" s="233">
        <f t="shared" si="32"/>
        <v>3.185342380761169E-3</v>
      </c>
      <c r="Y128" s="233">
        <f t="shared" si="32"/>
        <v>3.1891960214300331E-3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0.13326917100579808</v>
      </c>
      <c r="C129" s="233">
        <f t="shared" si="33"/>
        <v>0.13304664948099024</v>
      </c>
      <c r="D129" s="233">
        <f t="shared" si="33"/>
        <v>0.13284966402975773</v>
      </c>
      <c r="E129" s="233">
        <f t="shared" si="33"/>
        <v>0.13302501404956851</v>
      </c>
      <c r="F129" s="233">
        <f t="shared" si="33"/>
        <v>0.13338321007743234</v>
      </c>
      <c r="G129" s="233">
        <f t="shared" si="33"/>
        <v>0.13273670857968542</v>
      </c>
      <c r="H129" s="233">
        <f t="shared" si="33"/>
        <v>0.13299255589486125</v>
      </c>
      <c r="I129" s="233">
        <f t="shared" si="33"/>
        <v>0.13299710945667029</v>
      </c>
      <c r="J129" s="233">
        <f t="shared" si="33"/>
        <v>0.13334998402089049</v>
      </c>
      <c r="K129" s="233">
        <f t="shared" si="33"/>
        <v>0.13311184240823157</v>
      </c>
      <c r="L129" s="233">
        <f t="shared" si="33"/>
        <v>0.13242185280557789</v>
      </c>
      <c r="M129" s="233">
        <f t="shared" si="33"/>
        <v>0.1322198824886977</v>
      </c>
      <c r="N129" s="233">
        <f t="shared" si="33"/>
        <v>0.13226762137111578</v>
      </c>
      <c r="O129" s="233">
        <f t="shared" si="33"/>
        <v>0.1318892350906137</v>
      </c>
      <c r="P129" s="233">
        <f t="shared" si="33"/>
        <v>0.13162253230243084</v>
      </c>
      <c r="Q129" s="233">
        <f t="shared" si="33"/>
        <v>0.13173576819683436</v>
      </c>
      <c r="R129" s="233">
        <f t="shared" si="33"/>
        <v>0.13160650953381547</v>
      </c>
      <c r="S129" s="233">
        <f t="shared" si="33"/>
        <v>0.13077660815257963</v>
      </c>
      <c r="T129" s="233">
        <f t="shared" si="33"/>
        <v>0.13052515113627558</v>
      </c>
      <c r="U129" s="233">
        <f t="shared" si="33"/>
        <v>0.13068954108001235</v>
      </c>
      <c r="V129" s="233">
        <f t="shared" si="33"/>
        <v>0.1298848752515529</v>
      </c>
      <c r="W129" s="233">
        <f t="shared" si="33"/>
        <v>0.12978100106583015</v>
      </c>
      <c r="X129" s="233">
        <f t="shared" si="33"/>
        <v>0.12965968117065627</v>
      </c>
      <c r="Y129" s="233">
        <f t="shared" si="33"/>
        <v>0.13000378138441873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4.1774078996510401E-2</v>
      </c>
      <c r="C130" s="233">
        <f t="shared" si="34"/>
        <v>4.1704328193038057E-2</v>
      </c>
      <c r="D130" s="233">
        <f t="shared" si="34"/>
        <v>4.1642581836106099E-2</v>
      </c>
      <c r="E130" s="233">
        <f t="shared" si="34"/>
        <v>4.1697546427874273E-2</v>
      </c>
      <c r="F130" s="233">
        <f t="shared" si="34"/>
        <v>4.1809825277148188E-2</v>
      </c>
      <c r="G130" s="233">
        <f t="shared" si="34"/>
        <v>4.1607175223618037E-2</v>
      </c>
      <c r="H130" s="233">
        <f t="shared" si="34"/>
        <v>4.1687372210472071E-2</v>
      </c>
      <c r="I130" s="233">
        <f t="shared" si="34"/>
        <v>4.1752578006424533E-2</v>
      </c>
      <c r="J130" s="233">
        <f t="shared" si="34"/>
        <v>4.1799410355975869E-2</v>
      </c>
      <c r="K130" s="233">
        <f t="shared" si="34"/>
        <v>4.1724763335479795E-2</v>
      </c>
      <c r="L130" s="233">
        <f t="shared" si="34"/>
        <v>4.1936696621780546E-2</v>
      </c>
      <c r="M130" s="233">
        <f t="shared" si="34"/>
        <v>4.1875983278665894E-2</v>
      </c>
      <c r="N130" s="233">
        <f t="shared" si="34"/>
        <v>4.169323374450918E-2</v>
      </c>
      <c r="O130" s="233">
        <f t="shared" si="34"/>
        <v>4.215781976090556E-2</v>
      </c>
      <c r="P130" s="233">
        <f t="shared" si="34"/>
        <v>4.2392719408990538E-2</v>
      </c>
      <c r="Q130" s="233">
        <f t="shared" si="34"/>
        <v>4.2284754715713239E-2</v>
      </c>
      <c r="R130" s="233">
        <f t="shared" si="34"/>
        <v>4.2649229256576777E-2</v>
      </c>
      <c r="S130" s="233">
        <f t="shared" si="34"/>
        <v>4.3069347367685779E-2</v>
      </c>
      <c r="T130" s="233">
        <f t="shared" si="34"/>
        <v>4.3279806450457821E-2</v>
      </c>
      <c r="U130" s="233">
        <f t="shared" si="34"/>
        <v>4.3238538652677919E-2</v>
      </c>
      <c r="V130" s="233">
        <f t="shared" si="34"/>
        <v>4.3562457631950324E-2</v>
      </c>
      <c r="W130" s="233">
        <f t="shared" si="34"/>
        <v>4.3554877933171657E-2</v>
      </c>
      <c r="X130" s="233">
        <f t="shared" si="34"/>
        <v>4.3444427652955787E-2</v>
      </c>
      <c r="Y130" s="233">
        <f t="shared" si="34"/>
        <v>4.3496986905063241E-2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0.27537611131430972</v>
      </c>
      <c r="C131" s="300">
        <f t="shared" si="35"/>
        <v>0.27272008908207301</v>
      </c>
      <c r="D131" s="300">
        <f t="shared" si="35"/>
        <v>0.26924587968716462</v>
      </c>
      <c r="E131" s="300">
        <f t="shared" si="35"/>
        <v>0.27032332156585043</v>
      </c>
      <c r="F131" s="300">
        <f t="shared" si="35"/>
        <v>0.27751472848569014</v>
      </c>
      <c r="G131" s="300">
        <f t="shared" si="35"/>
        <v>0.2648339433077691</v>
      </c>
      <c r="H131" s="300">
        <f t="shared" si="35"/>
        <v>0.26596637455836075</v>
      </c>
      <c r="I131" s="300">
        <f t="shared" si="35"/>
        <v>0.26244409517334749</v>
      </c>
      <c r="J131" s="300">
        <f t="shared" si="35"/>
        <v>0.2644105333002244</v>
      </c>
      <c r="K131" s="300">
        <f t="shared" si="35"/>
        <v>0.25694262474871021</v>
      </c>
      <c r="L131" s="300">
        <f t="shared" si="35"/>
        <v>0.25626807514985445</v>
      </c>
      <c r="M131" s="300">
        <f t="shared" si="35"/>
        <v>0.25716429428355209</v>
      </c>
      <c r="N131" s="300">
        <f t="shared" si="35"/>
        <v>0.25111422077955425</v>
      </c>
      <c r="O131" s="300">
        <f t="shared" si="35"/>
        <v>0.26273198315919549</v>
      </c>
      <c r="P131" s="300">
        <f t="shared" si="35"/>
        <v>0.26460716084211994</v>
      </c>
      <c r="Q131" s="300">
        <f t="shared" si="35"/>
        <v>0.263687380664337</v>
      </c>
      <c r="R131" s="300">
        <f t="shared" si="35"/>
        <v>0.27243158838286846</v>
      </c>
      <c r="S131" s="300">
        <f t="shared" si="35"/>
        <v>0.27911259166495389</v>
      </c>
      <c r="T131" s="300">
        <f t="shared" si="35"/>
        <v>0.27971163636517921</v>
      </c>
      <c r="U131" s="300">
        <f t="shared" si="35"/>
        <v>0.27911104520393892</v>
      </c>
      <c r="V131" s="300">
        <f t="shared" si="35"/>
        <v>0.28387842764167071</v>
      </c>
      <c r="W131" s="300">
        <f t="shared" si="35"/>
        <v>0.25729129930895162</v>
      </c>
      <c r="X131" s="300">
        <f t="shared" si="35"/>
        <v>0.25267682405207947</v>
      </c>
      <c r="Y131" s="300">
        <f t="shared" si="35"/>
        <v>0.2603669252834368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0.51886587208559221</v>
      </c>
      <c r="C132" s="235">
        <f t="shared" si="36"/>
        <v>0.52186545155053099</v>
      </c>
      <c r="D132" s="235">
        <f t="shared" si="36"/>
        <v>0.52564379231684921</v>
      </c>
      <c r="E132" s="235">
        <f t="shared" si="36"/>
        <v>0.52429562261705687</v>
      </c>
      <c r="F132" s="235">
        <f t="shared" si="36"/>
        <v>0.51655118678819778</v>
      </c>
      <c r="G132" s="235">
        <f t="shared" si="36"/>
        <v>0.53023012378849088</v>
      </c>
      <c r="H132" s="235">
        <f t="shared" si="36"/>
        <v>0.52870268268133769</v>
      </c>
      <c r="I132" s="235">
        <f t="shared" si="36"/>
        <v>0.53211523370329628</v>
      </c>
      <c r="J132" s="235">
        <f t="shared" si="36"/>
        <v>0.52970668061566717</v>
      </c>
      <c r="K132" s="235">
        <f t="shared" si="36"/>
        <v>0.53754226269227912</v>
      </c>
      <c r="L132" s="235">
        <f t="shared" si="36"/>
        <v>0.53878900752940251</v>
      </c>
      <c r="M132" s="235">
        <f t="shared" si="36"/>
        <v>0.5381721235343675</v>
      </c>
      <c r="N132" s="235">
        <f t="shared" si="36"/>
        <v>0.54433415429616805</v>
      </c>
      <c r="O132" s="235">
        <f t="shared" si="36"/>
        <v>0.53265130550219764</v>
      </c>
      <c r="P132" s="235">
        <f t="shared" si="36"/>
        <v>0.53082525550490234</v>
      </c>
      <c r="Q132" s="235">
        <f t="shared" si="36"/>
        <v>0.5317052725863175</v>
      </c>
      <c r="R132" s="235">
        <f t="shared" si="36"/>
        <v>0.52270930325035569</v>
      </c>
      <c r="S132" s="235">
        <f t="shared" si="36"/>
        <v>0.51655627008599914</v>
      </c>
      <c r="T132" s="235">
        <f t="shared" si="36"/>
        <v>0.51603132054555345</v>
      </c>
      <c r="U132" s="235">
        <f t="shared" si="36"/>
        <v>0.516465492061847</v>
      </c>
      <c r="V132" s="235">
        <f t="shared" si="36"/>
        <v>0.51230498022529813</v>
      </c>
      <c r="W132" s="235">
        <f t="shared" si="36"/>
        <v>0.53902400625363833</v>
      </c>
      <c r="X132" s="235">
        <f t="shared" si="36"/>
        <v>0.543895177487139</v>
      </c>
      <c r="Y132" s="235">
        <f t="shared" si="36"/>
        <v>0.53572484231424833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0.53394564982184234</v>
      </c>
      <c r="C136" s="322">
        <f>IF(C$5=0,0,C$5/PPA_fec!C$5)</f>
        <v>0.53524515824388941</v>
      </c>
      <c r="D136" s="322">
        <f>IF(D$5=0,0,D$5/PPA_fec!D$5)</f>
        <v>0.53703238287483934</v>
      </c>
      <c r="E136" s="322">
        <f>IF(E$5=0,0,E$5/PPA_fec!E$5)</f>
        <v>0.53891846012424793</v>
      </c>
      <c r="F136" s="322">
        <f>IF(F$5=0,0,F$5/PPA_fec!F$5)</f>
        <v>0.53882297518369549</v>
      </c>
      <c r="G136" s="322">
        <f>IF(G$5=0,0,G$5/PPA_fec!G$5)</f>
        <v>0.54251376537356444</v>
      </c>
      <c r="H136" s="322">
        <f>IF(H$5=0,0,H$5/PPA_fec!H$5)</f>
        <v>0.54502572766329183</v>
      </c>
      <c r="I136" s="322">
        <f>IF(I$5=0,0,I$5/PPA_fec!I$5)</f>
        <v>0.54936199991598844</v>
      </c>
      <c r="J136" s="322">
        <f>IF(J$5=0,0,J$5/PPA_fec!J$5)</f>
        <v>0.55510033962537719</v>
      </c>
      <c r="K136" s="322">
        <f>IF(K$5=0,0,K$5/PPA_fec!K$5)</f>
        <v>0.55600756506846361</v>
      </c>
      <c r="L136" s="322">
        <f>IF(L$5=0,0,L$5/PPA_fec!L$5)</f>
        <v>0.5554359940439183</v>
      </c>
      <c r="M136" s="322">
        <f>IF(M$5=0,0,M$5/PPA_fec!M$5)</f>
        <v>0.5522370571203038</v>
      </c>
      <c r="N136" s="322">
        <f>IF(N$5=0,0,N$5/PPA_fec!N$5)</f>
        <v>0.5615965245431408</v>
      </c>
      <c r="O136" s="322">
        <f>IF(O$5=0,0,O$5/PPA_fec!O$5)</f>
        <v>0.56173277532532728</v>
      </c>
      <c r="P136" s="322">
        <f>IF(P$5=0,0,P$5/PPA_fec!P$5)</f>
        <v>0.56988100640351935</v>
      </c>
      <c r="Q136" s="322">
        <f>IF(Q$5=0,0,Q$5/PPA_fec!Q$5)</f>
        <v>0.57903663740461242</v>
      </c>
      <c r="R136" s="322">
        <f>IF(R$5=0,0,R$5/PPA_fec!R$5)</f>
        <v>0.57898633855782988</v>
      </c>
      <c r="S136" s="322">
        <f>IF(S$5=0,0,S$5/PPA_fec!S$5)</f>
        <v>0.59881259770963846</v>
      </c>
      <c r="T136" s="322">
        <f>IF(T$5=0,0,T$5/PPA_fec!T$5)</f>
        <v>0.61489450643693644</v>
      </c>
      <c r="U136" s="322">
        <f>IF(U$5=0,0,U$5/PPA_fec!U$5)</f>
        <v>0.62331524397351012</v>
      </c>
      <c r="V136" s="322">
        <f>IF(V$5=0,0,V$5/PPA_fec!V$5)</f>
        <v>0.62551085038362719</v>
      </c>
      <c r="W136" s="322">
        <f>IF(W$5=0,0,W$5/PPA_fec!W$5)</f>
        <v>0.63988423556241714</v>
      </c>
      <c r="X136" s="322">
        <f>IF(X$5=0,0,X$5/PPA_fec!X$5)</f>
        <v>0.63891222459851593</v>
      </c>
      <c r="Y136" s="322">
        <f>IF(Y$5=0,0,Y$5/PPA_fec!Y$5)</f>
        <v>0.63838301476399217</v>
      </c>
      <c r="DA136" s="95"/>
    </row>
    <row r="137" spans="1:105" ht="12" customHeight="1" x14ac:dyDescent="0.25">
      <c r="A137" s="55" t="s">
        <v>91</v>
      </c>
      <c r="B137" s="305">
        <f>IF(B$6=0,0,B$6/PPA_fec!B$6)</f>
        <v>0.41533786920383792</v>
      </c>
      <c r="C137" s="305">
        <f>IF(C$6=0,0,C$6/PPA_fec!C$6)</f>
        <v>0.41533786920383797</v>
      </c>
      <c r="D137" s="305">
        <f>IF(D$6=0,0,D$6/PPA_fec!D$6)</f>
        <v>0.41634995705370431</v>
      </c>
      <c r="E137" s="305">
        <f>IF(E$6=0,0,E$6/PPA_fec!E$6)</f>
        <v>0.41634995705370437</v>
      </c>
      <c r="F137" s="305">
        <f>IF(F$6=0,0,F$6/PPA_fec!F$6)</f>
        <v>0.41634995705370437</v>
      </c>
      <c r="G137" s="305">
        <f>IF(G$6=0,0,G$6/PPA_fec!G$6)</f>
        <v>0.4188583474923076</v>
      </c>
      <c r="H137" s="305">
        <f>IF(H$6=0,0,H$6/PPA_fec!H$6)</f>
        <v>0.41885834749230777</v>
      </c>
      <c r="I137" s="305">
        <f>IF(I$6=0,0,I$6/PPA_fec!I$6)</f>
        <v>0.41885834749230771</v>
      </c>
      <c r="J137" s="305">
        <f>IF(J$6=0,0,J$6/PPA_fec!J$6)</f>
        <v>0.42281736235992579</v>
      </c>
      <c r="K137" s="305">
        <f>IF(K$6=0,0,K$6/PPA_fec!K$6)</f>
        <v>0.42281736235992562</v>
      </c>
      <c r="L137" s="305">
        <f>IF(L$6=0,0,L$6/PPA_fec!L$6)</f>
        <v>0.42281736235992573</v>
      </c>
      <c r="M137" s="305">
        <f>IF(M$6=0,0,M$6/PPA_fec!M$6)</f>
        <v>0.42281736235992584</v>
      </c>
      <c r="N137" s="305">
        <f>IF(N$6=0,0,N$6/PPA_fec!N$6)</f>
        <v>0.42878139829567108</v>
      </c>
      <c r="O137" s="305">
        <f>IF(O$6=0,0,O$6/PPA_fec!O$6)</f>
        <v>0.42878139829567097</v>
      </c>
      <c r="P137" s="305">
        <f>IF(P$6=0,0,P$6/PPA_fec!P$6)</f>
        <v>0.4349920676788514</v>
      </c>
      <c r="Q137" s="305">
        <f>IF(Q$6=0,0,Q$6/PPA_fec!Q$6)</f>
        <v>0.44132078182026169</v>
      </c>
      <c r="R137" s="305">
        <f>IF(R$6=0,0,R$6/PPA_fec!R$6)</f>
        <v>0.44132078182026185</v>
      </c>
      <c r="S137" s="305">
        <f>IF(S$6=0,0,S$6/PPA_fec!S$6)</f>
        <v>0.45218870363823571</v>
      </c>
      <c r="T137" s="305">
        <f>IF(T$6=0,0,T$6/PPA_fec!T$6)</f>
        <v>0.46196983327441182</v>
      </c>
      <c r="U137" s="305">
        <f>IF(U$6=0,0,U$6/PPA_fec!U$6)</f>
        <v>0.47077284994697105</v>
      </c>
      <c r="V137" s="305">
        <f>IF(V$6=0,0,V$6/PPA_fec!V$6)</f>
        <v>0.4773117565813596</v>
      </c>
      <c r="W137" s="305">
        <f>IF(W$6=0,0,W$6/PPA_fec!W$6)</f>
        <v>0.48183582829095317</v>
      </c>
      <c r="X137" s="305">
        <f>IF(X$6=0,0,X$6/PPA_fec!X$6)</f>
        <v>0.48183582829095323</v>
      </c>
      <c r="Y137" s="305">
        <f>IF(Y$6=0,0,Y$6/PPA_fec!Y$6)</f>
        <v>0.48183582829095301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0.10793816539884886</v>
      </c>
      <c r="C138" s="306">
        <f>IF(C$7=0,0,C$7/PPA_fec!C$7)</f>
        <v>0.1079381653988488</v>
      </c>
      <c r="D138" s="306">
        <f>IF(D$7=0,0,D$7/PPA_fec!D$7)</f>
        <v>0.10820118717903578</v>
      </c>
      <c r="E138" s="306">
        <f>IF(E$7=0,0,E$7/PPA_fec!E$7)</f>
        <v>0.10820118717903576</v>
      </c>
      <c r="F138" s="306">
        <f>IF(F$7=0,0,F$7/PPA_fec!F$7)</f>
        <v>0.10820118717903578</v>
      </c>
      <c r="G138" s="306">
        <f>IF(G$7=0,0,G$7/PPA_fec!G$7)</f>
        <v>0.10885306865222256</v>
      </c>
      <c r="H138" s="306">
        <f>IF(H$7=0,0,H$7/PPA_fec!H$7)</f>
        <v>0.10885306865222255</v>
      </c>
      <c r="I138" s="306">
        <f>IF(I$7=0,0,I$7/PPA_fec!I$7)</f>
        <v>0.10885306865222261</v>
      </c>
      <c r="J138" s="306">
        <f>IF(J$7=0,0,J$7/PPA_fec!J$7)</f>
        <v>0.10988193896066953</v>
      </c>
      <c r="K138" s="306">
        <f>IF(K$7=0,0,K$7/PPA_fec!K$7)</f>
        <v>0.1098819389606695</v>
      </c>
      <c r="L138" s="306">
        <f>IF(L$7=0,0,L$7/PPA_fec!L$7)</f>
        <v>0.10988193896066954</v>
      </c>
      <c r="M138" s="306">
        <f>IF(M$7=0,0,M$7/PPA_fec!M$7)</f>
        <v>0.10988193896066958</v>
      </c>
      <c r="N138" s="306">
        <f>IF(N$7=0,0,N$7/PPA_fec!N$7)</f>
        <v>0.11143187491645218</v>
      </c>
      <c r="O138" s="306">
        <f>IF(O$7=0,0,O$7/PPA_fec!O$7)</f>
        <v>0.11143187491645215</v>
      </c>
      <c r="P138" s="306">
        <f>IF(P$7=0,0,P$7/PPA_fec!P$7)</f>
        <v>0.11304590606753483</v>
      </c>
      <c r="Q138" s="306">
        <f>IF(Q$7=0,0,Q$7/PPA_fec!Q$7)</f>
        <v>0.11469061473584626</v>
      </c>
      <c r="R138" s="306">
        <f>IF(R$7=0,0,R$7/PPA_fec!R$7)</f>
        <v>0.11469061473584632</v>
      </c>
      <c r="S138" s="306">
        <f>IF(S$7=0,0,S$7/PPA_fec!S$7)</f>
        <v>0.11999693941751911</v>
      </c>
      <c r="T138" s="306">
        <f>IF(T$7=0,0,T$7/PPA_fec!T$7)</f>
        <v>0.12404396311719176</v>
      </c>
      <c r="U138" s="306">
        <f>IF(U$7=0,0,U$7/PPA_fec!U$7)</f>
        <v>0.12404396311719182</v>
      </c>
      <c r="V138" s="306">
        <f>IF(V$7=0,0,V$7/PPA_fec!V$7)</f>
        <v>0.12404396311719176</v>
      </c>
      <c r="W138" s="306">
        <f>IF(W$7=0,0,W$7/PPA_fec!W$7)</f>
        <v>0.1252196806153395</v>
      </c>
      <c r="X138" s="306">
        <f>IF(X$7=0,0,X$7/PPA_fec!X$7)</f>
        <v>0.1252196806153395</v>
      </c>
      <c r="Y138" s="306">
        <f>IF(Y$7=0,0,Y$7/PPA_fec!Y$7)</f>
        <v>0.12521968061533945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0.59368208369925912</v>
      </c>
      <c r="C139" s="306">
        <f>IF(C$8=0,0,C$8/PPA_fec!C$8)</f>
        <v>0.5936820836992589</v>
      </c>
      <c r="D139" s="306">
        <f>IF(D$8=0,0,D$8/PPA_fec!D$8)</f>
        <v>0.59512875752350503</v>
      </c>
      <c r="E139" s="306">
        <f>IF(E$8=0,0,E$8/PPA_fec!E$8)</f>
        <v>0.59512875752350514</v>
      </c>
      <c r="F139" s="306">
        <f>IF(F$8=0,0,F$8/PPA_fec!F$8)</f>
        <v>0.59512875752350536</v>
      </c>
      <c r="G139" s="306">
        <f>IF(G$8=0,0,G$8/PPA_fec!G$8)</f>
        <v>0.59871423954366387</v>
      </c>
      <c r="H139" s="306">
        <f>IF(H$8=0,0,H$8/PPA_fec!H$8)</f>
        <v>0.59871423954366398</v>
      </c>
      <c r="I139" s="306">
        <f>IF(I$8=0,0,I$8/PPA_fec!I$8)</f>
        <v>0.59871423954366387</v>
      </c>
      <c r="J139" s="306">
        <f>IF(J$8=0,0,J$8/PPA_fec!J$8)</f>
        <v>0.60437323760350692</v>
      </c>
      <c r="K139" s="306">
        <f>IF(K$8=0,0,K$8/PPA_fec!K$8)</f>
        <v>0.60437323760350692</v>
      </c>
      <c r="L139" s="306">
        <f>IF(L$8=0,0,L$8/PPA_fec!L$8)</f>
        <v>0.60437323760350692</v>
      </c>
      <c r="M139" s="306">
        <f>IF(M$8=0,0,M$8/PPA_fec!M$8)</f>
        <v>0.60437323760350647</v>
      </c>
      <c r="N139" s="306">
        <f>IF(N$8=0,0,N$8/PPA_fec!N$8)</f>
        <v>0.6128982037675067</v>
      </c>
      <c r="O139" s="306">
        <f>IF(O$8=0,0,O$8/PPA_fec!O$8)</f>
        <v>0.61289820376750681</v>
      </c>
      <c r="P139" s="306">
        <f>IF(P$8=0,0,P$8/PPA_fec!P$8)</f>
        <v>0.62177570667289206</v>
      </c>
      <c r="Q139" s="306">
        <f>IF(Q$8=0,0,Q$8/PPA_fec!Q$8)</f>
        <v>0.63082194222519494</v>
      </c>
      <c r="R139" s="306">
        <f>IF(R$8=0,0,R$8/PPA_fec!R$8)</f>
        <v>0.63082194222519528</v>
      </c>
      <c r="S139" s="306">
        <f>IF(S$8=0,0,S$8/PPA_fec!S$8)</f>
        <v>0.64435574991840827</v>
      </c>
      <c r="T139" s="306">
        <f>IF(T$8=0,0,T$8/PPA_fec!T$8)</f>
        <v>0.6565361768423007</v>
      </c>
      <c r="U139" s="306">
        <f>IF(U$8=0,0,U$8/PPA_fec!U$8)</f>
        <v>0.66749856107380345</v>
      </c>
      <c r="V139" s="306">
        <f>IF(V$8=0,0,V$8/PPA_fec!V$8)</f>
        <v>0.67736470688215633</v>
      </c>
      <c r="W139" s="306">
        <f>IF(W$8=0,0,W$8/PPA_fec!W$8)</f>
        <v>0.68624423810967372</v>
      </c>
      <c r="X139" s="306">
        <f>IF(X$8=0,0,X$8/PPA_fec!X$8)</f>
        <v>0.6887339675745805</v>
      </c>
      <c r="Y139" s="306">
        <f>IF(Y$8=0,0,Y$8/PPA_fec!Y$8)</f>
        <v>0.68873396757458016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0.41678119731301183</v>
      </c>
      <c r="C140" s="306">
        <f>IF(C$9=0,0,C$9/PPA_fec!C$9)</f>
        <v>0.41678119731301178</v>
      </c>
      <c r="D140" s="306">
        <f>IF(D$9=0,0,D$9/PPA_fec!D$9)</f>
        <v>0.41779680223885657</v>
      </c>
      <c r="E140" s="306">
        <f>IF(E$9=0,0,E$9/PPA_fec!E$9)</f>
        <v>0.41779680223885635</v>
      </c>
      <c r="F140" s="306">
        <f>IF(F$9=0,0,F$9/PPA_fec!F$9)</f>
        <v>0.41779680223885646</v>
      </c>
      <c r="G140" s="306">
        <f>IF(G$9=0,0,G$9/PPA_fec!G$9)</f>
        <v>0.42031390950945913</v>
      </c>
      <c r="H140" s="306">
        <f>IF(H$9=0,0,H$9/PPA_fec!H$9)</f>
        <v>0.42031390950945924</v>
      </c>
      <c r="I140" s="306">
        <f>IF(I$9=0,0,I$9/PPA_fec!I$9)</f>
        <v>0.42031390950945935</v>
      </c>
      <c r="J140" s="306">
        <f>IF(J$9=0,0,J$9/PPA_fec!J$9)</f>
        <v>0.42428668223030164</v>
      </c>
      <c r="K140" s="306">
        <f>IF(K$9=0,0,K$9/PPA_fec!K$9)</f>
        <v>0.42428668223030164</v>
      </c>
      <c r="L140" s="306">
        <f>IF(L$9=0,0,L$9/PPA_fec!L$9)</f>
        <v>0.42428668223030175</v>
      </c>
      <c r="M140" s="306">
        <f>IF(M$9=0,0,M$9/PPA_fec!M$9)</f>
        <v>0.42428668223030175</v>
      </c>
      <c r="N140" s="306">
        <f>IF(N$9=0,0,N$9/PPA_fec!N$9)</f>
        <v>0.43027144360754532</v>
      </c>
      <c r="O140" s="306">
        <f>IF(O$9=0,0,O$9/PPA_fec!O$9)</f>
        <v>0.43027144360754538</v>
      </c>
      <c r="P140" s="306">
        <f>IF(P$9=0,0,P$9/PPA_fec!P$9)</f>
        <v>0.43650369550068235</v>
      </c>
      <c r="Q140" s="306">
        <f>IF(Q$9=0,0,Q$9/PPA_fec!Q$9)</f>
        <v>0.4428544023658304</v>
      </c>
      <c r="R140" s="306">
        <f>IF(R$9=0,0,R$9/PPA_fec!R$9)</f>
        <v>0.44285440236583046</v>
      </c>
      <c r="S140" s="306">
        <f>IF(S$9=0,0,S$9/PPA_fec!S$9)</f>
        <v>0.46372118005447616</v>
      </c>
      <c r="T140" s="306">
        <f>IF(T$9=0,0,T$9/PPA_fec!T$9)</f>
        <v>0.47897044827839574</v>
      </c>
      <c r="U140" s="306">
        <f>IF(U$9=0,0,U$9/PPA_fec!U$9)</f>
        <v>0.47897044827839552</v>
      </c>
      <c r="V140" s="306">
        <f>IF(V$9=0,0,V$9/PPA_fec!V$9)</f>
        <v>0.47897044827839569</v>
      </c>
      <c r="W140" s="306">
        <f>IF(W$9=0,0,W$9/PPA_fec!W$9)</f>
        <v>0.48351024145321175</v>
      </c>
      <c r="X140" s="306">
        <f>IF(X$9=0,0,X$9/PPA_fec!X$9)</f>
        <v>0.48351024145321192</v>
      </c>
      <c r="Y140" s="306">
        <f>IF(Y$9=0,0,Y$9/PPA_fec!Y$9)</f>
        <v>0.48351024145321186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0.65089591593434815</v>
      </c>
      <c r="C141" s="307">
        <f>IF(C$10=0,0,C$10/PPA_fec!C$10)</f>
        <v>0.65675071628000858</v>
      </c>
      <c r="D141" s="307">
        <f>IF(D$10=0,0,D$10/PPA_fec!D$10)</f>
        <v>0.66433711122663486</v>
      </c>
      <c r="E141" s="307">
        <f>IF(E$10=0,0,E$10/PPA_fec!E$10)</f>
        <v>0.66002386287701831</v>
      </c>
      <c r="F141" s="307">
        <f>IF(F$10=0,0,F$10/PPA_fec!F$10)</f>
        <v>0.64920894624037895</v>
      </c>
      <c r="G141" s="307">
        <f>IF(G$10=0,0,G$10/PPA_fec!G$10)</f>
        <v>0.67330015676768129</v>
      </c>
      <c r="H141" s="307">
        <f>IF(H$10=0,0,H$10/PPA_fec!H$10)</f>
        <v>0.66700993549871335</v>
      </c>
      <c r="I141" s="307">
        <f>IF(I$10=0,0,I$10/PPA_fec!I$10)</f>
        <v>0.66499946498465423</v>
      </c>
      <c r="J141" s="307">
        <f>IF(J$10=0,0,J$10/PPA_fec!J$10)</f>
        <v>0.66631448933513437</v>
      </c>
      <c r="K141" s="307">
        <f>IF(K$10=0,0,K$10/PPA_fec!K$10)</f>
        <v>0.67571432133392029</v>
      </c>
      <c r="L141" s="307">
        <f>IF(L$10=0,0,L$10/PPA_fec!L$10)</f>
        <v>0.68025030494318139</v>
      </c>
      <c r="M141" s="307">
        <f>IF(M$10=0,0,M$10/PPA_fec!M$10)</f>
        <v>0.68124359689371361</v>
      </c>
      <c r="N141" s="307">
        <f>IF(N$10=0,0,N$10/PPA_fec!N$10)</f>
        <v>0.69473824797857597</v>
      </c>
      <c r="O141" s="307">
        <f>IF(O$10=0,0,O$10/PPA_fec!O$10)</f>
        <v>0.68226452607329557</v>
      </c>
      <c r="P141" s="307">
        <f>IF(P$10=0,0,P$10/PPA_fec!P$10)</f>
        <v>0.68871720552139737</v>
      </c>
      <c r="Q141" s="307">
        <f>IF(Q$10=0,0,Q$10/PPA_fec!Q$10)</f>
        <v>0.69758949924771552</v>
      </c>
      <c r="R141" s="307">
        <f>IF(R$10=0,0,R$10/PPA_fec!R$10)</f>
        <v>0.68590931557444501</v>
      </c>
      <c r="S141" s="307">
        <f>IF(S$10=0,0,S$10/PPA_fec!S$10)</f>
        <v>0.73330675284532087</v>
      </c>
      <c r="T141" s="307">
        <f>IF(T$10=0,0,T$10/PPA_fec!T$10)</f>
        <v>0.73982829360604863</v>
      </c>
      <c r="U141" s="307">
        <f>IF(U$10=0,0,U$10/PPA_fec!U$10)</f>
        <v>0.73707464539871104</v>
      </c>
      <c r="V141" s="307">
        <f>IF(V$10=0,0,V$10/PPA_fec!V$10)</f>
        <v>0.73804825147001707</v>
      </c>
      <c r="W141" s="307">
        <f>IF(W$10=0,0,W$10/PPA_fec!W$10)</f>
        <v>0.76784244521666489</v>
      </c>
      <c r="X141" s="307">
        <f>IF(X$10=0,0,X$10/PPA_fec!X$10)</f>
        <v>0.77579575191226813</v>
      </c>
      <c r="Y141" s="307">
        <f>IF(Y$10=0,0,Y$10/PPA_fec!Y$10)</f>
        <v>0.76011218959346971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0.51658949809056687</v>
      </c>
      <c r="C142" s="308">
        <f>IF(C$16=0,0,C$16/PPA_fec!C$16)</f>
        <v>0.51658949809056698</v>
      </c>
      <c r="D142" s="308">
        <f>IF(D$16=0,0,D$16/PPA_fec!D$16)</f>
        <v>0.51784831408870435</v>
      </c>
      <c r="E142" s="308">
        <f>IF(E$16=0,0,E$16/PPA_fec!E$16)</f>
        <v>0.51784831408870424</v>
      </c>
      <c r="F142" s="308">
        <f>IF(F$16=0,0,F$16/PPA_fec!F$16)</f>
        <v>0.51784831408870424</v>
      </c>
      <c r="G142" s="308">
        <f>IF(G$16=0,0,G$16/PPA_fec!G$16)</f>
        <v>0.52096820334940963</v>
      </c>
      <c r="H142" s="308">
        <f>IF(H$16=0,0,H$16/PPA_fec!H$16)</f>
        <v>0.52096820334940974</v>
      </c>
      <c r="I142" s="308">
        <f>IF(I$16=0,0,I$16/PPA_fec!I$16)</f>
        <v>0.52096820334940963</v>
      </c>
      <c r="J142" s="308">
        <f>IF(J$16=0,0,J$16/PPA_fec!J$16)</f>
        <v>0.52589235222925135</v>
      </c>
      <c r="K142" s="308">
        <f>IF(K$16=0,0,K$16/PPA_fec!K$16)</f>
        <v>0.52589235222925135</v>
      </c>
      <c r="L142" s="308">
        <f>IF(L$16=0,0,L$16/PPA_fec!L$16)</f>
        <v>0.52589235222925135</v>
      </c>
      <c r="M142" s="308">
        <f>IF(M$16=0,0,M$16/PPA_fec!M$16)</f>
        <v>0.52589235222925124</v>
      </c>
      <c r="N142" s="308">
        <f>IF(N$16=0,0,N$16/PPA_fec!N$16)</f>
        <v>0.53331030893169873</v>
      </c>
      <c r="O142" s="308">
        <f>IF(O$16=0,0,O$16/PPA_fec!O$16)</f>
        <v>0.53331030893169873</v>
      </c>
      <c r="P142" s="308">
        <f>IF(P$16=0,0,P$16/PPA_fec!P$16)</f>
        <v>0.54103502371779244</v>
      </c>
      <c r="Q142" s="308">
        <f>IF(Q$16=0,0,Q$16/PPA_fec!Q$16)</f>
        <v>0.54890656037332752</v>
      </c>
      <c r="R142" s="308">
        <f>IF(R$16=0,0,R$16/PPA_fec!R$16)</f>
        <v>0.54890656037332741</v>
      </c>
      <c r="S142" s="308">
        <f>IF(S$16=0,0,S$16/PPA_fec!S$16)</f>
        <v>0.56241590433599453</v>
      </c>
      <c r="T142" s="308">
        <f>IF(T$16=0,0,T$16/PPA_fec!T$16)</f>
        <v>0.574574313902395</v>
      </c>
      <c r="U142" s="308">
        <f>IF(U$16=0,0,U$16/PPA_fec!U$16)</f>
        <v>0.58551688251215595</v>
      </c>
      <c r="V142" s="308">
        <f>IF(V$16=0,0,V$16/PPA_fec!V$16)</f>
        <v>0.59367146375973434</v>
      </c>
      <c r="W142" s="308">
        <f>IF(W$16=0,0,W$16/PPA_fec!W$16)</f>
        <v>0.59929841980461529</v>
      </c>
      <c r="X142" s="308">
        <f>IF(X$16=0,0,X$16/PPA_fec!X$16)</f>
        <v>0.59929841980461551</v>
      </c>
      <c r="Y142" s="308">
        <f>IF(Y$16=0,0,Y$16/PPA_fec!Y$16)</f>
        <v>0.5992984198046154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0.53804775956397255</v>
      </c>
      <c r="C143" s="308">
        <f>IF(C$17=0,0,C$17/PPA_fec!C$17)</f>
        <v>0.53953762389216342</v>
      </c>
      <c r="D143" s="308">
        <f>IF(D$17=0,0,D$17/PPA_fec!D$17)</f>
        <v>0.54140484802930999</v>
      </c>
      <c r="E143" s="308">
        <f>IF(E$17=0,0,E$17/PPA_fec!E$17)</f>
        <v>0.54364206131901815</v>
      </c>
      <c r="F143" s="308">
        <f>IF(F$17=0,0,F$17/PPA_fec!F$17)</f>
        <v>0.54355394972041726</v>
      </c>
      <c r="G143" s="308">
        <f>IF(G$17=0,0,G$17/PPA_fec!G$17)</f>
        <v>0.54734012914906216</v>
      </c>
      <c r="H143" s="308">
        <f>IF(H$17=0,0,H$17/PPA_fec!H$17)</f>
        <v>0.55034666513917863</v>
      </c>
      <c r="I143" s="308">
        <f>IF(I$17=0,0,I$17/PPA_fec!I$17)</f>
        <v>0.5555981425689076</v>
      </c>
      <c r="J143" s="308">
        <f>IF(J$17=0,0,J$17/PPA_fec!J$17)</f>
        <v>0.56152471763420941</v>
      </c>
      <c r="K143" s="308">
        <f>IF(K$17=0,0,K$17/PPA_fec!K$17)</f>
        <v>0.56271313420933722</v>
      </c>
      <c r="L143" s="308">
        <f>IF(L$17=0,0,L$17/PPA_fec!L$17)</f>
        <v>0.56205787088097203</v>
      </c>
      <c r="M143" s="308">
        <f>IF(M$17=0,0,M$17/PPA_fec!M$17)</f>
        <v>0.55820092887097417</v>
      </c>
      <c r="N143" s="308">
        <f>IF(N$17=0,0,N$17/PPA_fec!N$17)</f>
        <v>0.56807787526839271</v>
      </c>
      <c r="O143" s="308">
        <f>IF(O$17=0,0,O$17/PPA_fec!O$17)</f>
        <v>0.56807553557441781</v>
      </c>
      <c r="P143" s="308">
        <f>IF(P$17=0,0,P$17/PPA_fec!P$17)</f>
        <v>0.57635414354912762</v>
      </c>
      <c r="Q143" s="308">
        <f>IF(Q$17=0,0,Q$17/PPA_fec!Q$17)</f>
        <v>0.58578124647767171</v>
      </c>
      <c r="R143" s="308">
        <f>IF(R$17=0,0,R$17/PPA_fec!R$17)</f>
        <v>0.5856802308990624</v>
      </c>
      <c r="S143" s="308">
        <f>IF(S$17=0,0,S$17/PPA_fec!S$17)</f>
        <v>0.60520522181881842</v>
      </c>
      <c r="T143" s="308">
        <f>IF(T$17=0,0,T$17/PPA_fec!T$17)</f>
        <v>0.62184997158984379</v>
      </c>
      <c r="U143" s="308">
        <f>IF(U$17=0,0,U$17/PPA_fec!U$17)</f>
        <v>0.63096820250714869</v>
      </c>
      <c r="V143" s="308">
        <f>IF(V$17=0,0,V$17/PPA_fec!V$17)</f>
        <v>0.63278300820673106</v>
      </c>
      <c r="W143" s="308">
        <f>IF(W$17=0,0,W$17/PPA_fec!W$17)</f>
        <v>0.64934809615563482</v>
      </c>
      <c r="X143" s="308">
        <f>IF(X$17=0,0,X$17/PPA_fec!X$17)</f>
        <v>0.64819915737803502</v>
      </c>
      <c r="Y143" s="308">
        <f>IF(Y$17=0,0,Y$17/PPA_fec!Y$17)</f>
        <v>0.64736059080920005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0.51353091361217273</v>
      </c>
      <c r="C144" s="309">
        <f>IF(C$30=0,0,C$30/PPA_fec!C$30)</f>
        <v>0.51353091361217251</v>
      </c>
      <c r="D144" s="309">
        <f>IF(D$30=0,0,D$30/PPA_fec!D$30)</f>
        <v>0.51478227650666097</v>
      </c>
      <c r="E144" s="309">
        <f>IF(E$30=0,0,E$30/PPA_fec!E$30)</f>
        <v>0.51478227650666131</v>
      </c>
      <c r="F144" s="309">
        <f>IF(F$30=0,0,F$30/PPA_fec!F$30)</f>
        <v>0.51478227650666131</v>
      </c>
      <c r="G144" s="309">
        <f>IF(G$30=0,0,G$30/PPA_fec!G$30)</f>
        <v>0.51788369376028465</v>
      </c>
      <c r="H144" s="309">
        <f>IF(H$30=0,0,H$30/PPA_fec!H$30)</f>
        <v>0.51788369376028476</v>
      </c>
      <c r="I144" s="309">
        <f>IF(I$30=0,0,I$30/PPA_fec!I$30)</f>
        <v>0.51788369376028465</v>
      </c>
      <c r="J144" s="309">
        <f>IF(J$30=0,0,J$30/PPA_fec!J$30)</f>
        <v>0.52277868810758399</v>
      </c>
      <c r="K144" s="309">
        <f>IF(K$30=0,0,K$30/PPA_fec!K$30)</f>
        <v>0.52277868810758399</v>
      </c>
      <c r="L144" s="309">
        <f>IF(L$30=0,0,L$30/PPA_fec!L$30)</f>
        <v>0.52277868810758399</v>
      </c>
      <c r="M144" s="309">
        <f>IF(M$30=0,0,M$30/PPA_fec!M$30)</f>
        <v>0.52277868810758388</v>
      </c>
      <c r="N144" s="309">
        <f>IF(N$30=0,0,N$30/PPA_fec!N$30)</f>
        <v>0.53015272512657785</v>
      </c>
      <c r="O144" s="309">
        <f>IF(O$30=0,0,O$30/PPA_fec!O$30)</f>
        <v>0.53015272512657785</v>
      </c>
      <c r="P144" s="309">
        <f>IF(P$30=0,0,P$30/PPA_fec!P$30)</f>
        <v>0.53783170399889091</v>
      </c>
      <c r="Q144" s="309">
        <f>IF(Q$30=0,0,Q$30/PPA_fec!Q$30)</f>
        <v>0.54565663544869725</v>
      </c>
      <c r="R144" s="309">
        <f>IF(R$30=0,0,R$30/PPA_fec!R$30)</f>
        <v>0.54565663544869747</v>
      </c>
      <c r="S144" s="309">
        <f>IF(S$30=0,0,S$30/PPA_fec!S$30)</f>
        <v>0.57434097190382738</v>
      </c>
      <c r="T144" s="309">
        <f>IF(T$30=0,0,T$30/PPA_fec!T$30)</f>
        <v>0.59015649814190263</v>
      </c>
      <c r="U144" s="309">
        <f>IF(U$30=0,0,U$30/PPA_fec!U$30)</f>
        <v>0.59015649814190263</v>
      </c>
      <c r="V144" s="309">
        <f>IF(V$30=0,0,V$30/PPA_fec!V$30)</f>
        <v>0.59015649814190296</v>
      </c>
      <c r="W144" s="309">
        <f>IF(W$30=0,0,W$30/PPA_fec!W$30)</f>
        <v>0.59575013852612257</v>
      </c>
      <c r="X144" s="309">
        <f>IF(X$30=0,0,X$30/PPA_fec!X$30)</f>
        <v>0.59575013852612269</v>
      </c>
      <c r="Y144" s="309">
        <f>IF(Y$30=0,0,Y$30/PPA_fec!Y$30)</f>
        <v>0.59575013852612257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0.53908880700053818</v>
      </c>
      <c r="C146" s="322">
        <f>IF(C$32=0,0,C$32/PPA_fec!C$32)</f>
        <v>0.53999073541462539</v>
      </c>
      <c r="D146" s="322">
        <f>IF(D$32=0,0,D$32/PPA_fec!D$32)</f>
        <v>0.54014075249236615</v>
      </c>
      <c r="E146" s="322">
        <f>IF(E$32=0,0,E$32/PPA_fec!E$32)</f>
        <v>0.54193668666459782</v>
      </c>
      <c r="F146" s="322">
        <f>IF(F$32=0,0,F$32/PPA_fec!F$32)</f>
        <v>0.54225525862057289</v>
      </c>
      <c r="G146" s="322">
        <f>IF(G$32=0,0,G$32/PPA_fec!G$32)</f>
        <v>0.54152957265430013</v>
      </c>
      <c r="H146" s="322">
        <f>IF(H$32=0,0,H$32/PPA_fec!H$32)</f>
        <v>0.54906366296450482</v>
      </c>
      <c r="I146" s="322">
        <f>IF(I$32=0,0,I$32/PPA_fec!I$32)</f>
        <v>0.55347093477894338</v>
      </c>
      <c r="J146" s="322">
        <f>IF(J$32=0,0,J$32/PPA_fec!J$32)</f>
        <v>0.56544504458151768</v>
      </c>
      <c r="K146" s="322">
        <f>IF(K$32=0,0,K$32/PPA_fec!K$32)</f>
        <v>0.56562930894059471</v>
      </c>
      <c r="L146" s="322">
        <f>IF(L$32=0,0,L$32/PPA_fec!L$32)</f>
        <v>0.58058568147690792</v>
      </c>
      <c r="M146" s="322">
        <f>IF(M$32=0,0,M$32/PPA_fec!M$32)</f>
        <v>0.57674550228644128</v>
      </c>
      <c r="N146" s="322">
        <f>IF(N$32=0,0,N$32/PPA_fec!N$32)</f>
        <v>0.58340953892603198</v>
      </c>
      <c r="O146" s="322">
        <f>IF(O$32=0,0,O$32/PPA_fec!O$32)</f>
        <v>0.59057860418932984</v>
      </c>
      <c r="P146" s="322">
        <f>IF(P$32=0,0,P$32/PPA_fec!P$32)</f>
        <v>0.60157465704944391</v>
      </c>
      <c r="Q146" s="322">
        <f>IF(Q$32=0,0,Q$32/PPA_fec!Q$32)</f>
        <v>0.60262607208271146</v>
      </c>
      <c r="R146" s="322">
        <f>IF(R$32=0,0,R$32/PPA_fec!R$32)</f>
        <v>0.61484290997406088</v>
      </c>
      <c r="S146" s="322">
        <f>IF(S$32=0,0,S$32/PPA_fec!S$32)</f>
        <v>0.62118463485497422</v>
      </c>
      <c r="T146" s="322">
        <f>IF(T$32=0,0,T$32/PPA_fec!T$32)</f>
        <v>0.62660164158252518</v>
      </c>
      <c r="U146" s="322">
        <f>IF(U$32=0,0,U$32/PPA_fec!U$32)</f>
        <v>0.62626619683748719</v>
      </c>
      <c r="V146" s="322">
        <f>IF(V$32=0,0,V$32/PPA_fec!V$32)</f>
        <v>0.63865580042839931</v>
      </c>
      <c r="W146" s="322">
        <f>IF(W$32=0,0,W$32/PPA_fec!W$32)</f>
        <v>0.65194831406166787</v>
      </c>
      <c r="X146" s="322">
        <f>IF(X$32=0,0,X$32/PPA_fec!X$32)</f>
        <v>0.64935550037860457</v>
      </c>
      <c r="Y146" s="322">
        <f>IF(Y$32=0,0,Y$32/PPA_fec!Y$32)</f>
        <v>0.65008055174965784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0.37767400583508098</v>
      </c>
      <c r="C147" s="305">
        <f>IF(C$33=0,0,C$33/PPA_fec!C$33)</f>
        <v>0.37767400583508109</v>
      </c>
      <c r="D147" s="305">
        <f>IF(D$33=0,0,D$33/PPA_fec!D$33)</f>
        <v>0.37767400583508109</v>
      </c>
      <c r="E147" s="305">
        <f>IF(E$33=0,0,E$33/PPA_fec!E$33)</f>
        <v>0.37767400583508109</v>
      </c>
      <c r="F147" s="305">
        <f>IF(F$33=0,0,F$33/PPA_fec!F$33)</f>
        <v>0.37767400583508098</v>
      </c>
      <c r="G147" s="305">
        <f>IF(G$33=0,0,G$33/PPA_fec!G$33)</f>
        <v>0.37767400583508115</v>
      </c>
      <c r="H147" s="305">
        <f>IF(H$33=0,0,H$33/PPA_fec!H$33)</f>
        <v>0.38100257829619583</v>
      </c>
      <c r="I147" s="305">
        <f>IF(I$33=0,0,I$33/PPA_fec!I$33)</f>
        <v>0.38100257829619583</v>
      </c>
      <c r="J147" s="305">
        <f>IF(J$33=0,0,J$33/PPA_fec!J$33)</f>
        <v>0.38868492558955081</v>
      </c>
      <c r="K147" s="305">
        <f>IF(K$33=0,0,K$33/PPA_fec!K$33)</f>
        <v>0.38868492558955092</v>
      </c>
      <c r="L147" s="305">
        <f>IF(L$33=0,0,L$33/PPA_fec!L$33)</f>
        <v>0.39971068729904025</v>
      </c>
      <c r="M147" s="305">
        <f>IF(M$33=0,0,M$33/PPA_fec!M$33)</f>
        <v>0.39971068729904013</v>
      </c>
      <c r="N147" s="305">
        <f>IF(N$33=0,0,N$33/PPA_fec!N$33)</f>
        <v>0.40356427046520743</v>
      </c>
      <c r="O147" s="305">
        <f>IF(O$33=0,0,O$33/PPA_fec!O$33)</f>
        <v>0.40736286972964814</v>
      </c>
      <c r="P147" s="305">
        <f>IF(P$33=0,0,P$33/PPA_fec!P$33)</f>
        <v>0.41488433645564726</v>
      </c>
      <c r="Q147" s="305">
        <f>IF(Q$33=0,0,Q$33/PPA_fec!Q$33)</f>
        <v>0.41488433645564732</v>
      </c>
      <c r="R147" s="305">
        <f>IF(R$33=0,0,R$33/PPA_fec!R$33)</f>
        <v>0.42276827249448601</v>
      </c>
      <c r="S147" s="305">
        <f>IF(S$33=0,0,S$33/PPA_fec!S$33)</f>
        <v>0.42645694074826412</v>
      </c>
      <c r="T147" s="305">
        <f>IF(T$33=0,0,T$33/PPA_fec!T$33)</f>
        <v>0.43035650378288348</v>
      </c>
      <c r="U147" s="305">
        <f>IF(U$33=0,0,U$33/PPA_fec!U$33)</f>
        <v>0.43035650378288343</v>
      </c>
      <c r="V147" s="305">
        <f>IF(V$33=0,0,V$33/PPA_fec!V$33)</f>
        <v>0.43894570623334972</v>
      </c>
      <c r="W147" s="305">
        <f>IF(W$33=0,0,W$33/PPA_fec!W$33)</f>
        <v>0.44298221120198078</v>
      </c>
      <c r="X147" s="305">
        <f>IF(X$33=0,0,X$33/PPA_fec!X$33)</f>
        <v>0.44298221120198089</v>
      </c>
      <c r="Y147" s="305">
        <f>IF(Y$33=0,0,Y$33/PPA_fec!Y$33)</f>
        <v>0.44298221120198078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9.816015101739782E-2</v>
      </c>
      <c r="C148" s="306">
        <f>IF(C$34=0,0,C$34/PPA_fec!C$34)</f>
        <v>9.816015101739782E-2</v>
      </c>
      <c r="D148" s="306">
        <f>IF(D$34=0,0,D$34/PPA_fec!D$34)</f>
        <v>9.8160151017397834E-2</v>
      </c>
      <c r="E148" s="306">
        <f>IF(E$34=0,0,E$34/PPA_fec!E$34)</f>
        <v>9.816015101739782E-2</v>
      </c>
      <c r="F148" s="306">
        <f>IF(F$34=0,0,F$34/PPA_fec!F$34)</f>
        <v>9.816015101739782E-2</v>
      </c>
      <c r="G148" s="306">
        <f>IF(G$34=0,0,G$34/PPA_fec!G$34)</f>
        <v>9.816015101739782E-2</v>
      </c>
      <c r="H148" s="306">
        <f>IF(H$34=0,0,H$34/PPA_fec!H$34)</f>
        <v>9.9025270592500533E-2</v>
      </c>
      <c r="I148" s="306">
        <f>IF(I$34=0,0,I$34/PPA_fec!I$34)</f>
        <v>9.9025270592500547E-2</v>
      </c>
      <c r="J148" s="306">
        <f>IF(J$34=0,0,J$34/PPA_fec!J$34)</f>
        <v>0.10102196710545333</v>
      </c>
      <c r="K148" s="306">
        <f>IF(K$34=0,0,K$34/PPA_fec!K$34)</f>
        <v>0.10102196710545332</v>
      </c>
      <c r="L148" s="306">
        <f>IF(L$34=0,0,L$34/PPA_fec!L$34)</f>
        <v>0.10388764072281612</v>
      </c>
      <c r="M148" s="306">
        <f>IF(M$34=0,0,M$34/PPA_fec!M$34)</f>
        <v>0.10388764072281612</v>
      </c>
      <c r="N148" s="306">
        <f>IF(N$34=0,0,N$34/PPA_fec!N$34)</f>
        <v>0.10488921430136487</v>
      </c>
      <c r="O148" s="306">
        <f>IF(O$34=0,0,O$34/PPA_fec!O$34)</f>
        <v>0.10587649717413664</v>
      </c>
      <c r="P148" s="306">
        <f>IF(P$34=0,0,P$34/PPA_fec!P$34)</f>
        <v>0.10783137968733454</v>
      </c>
      <c r="Q148" s="306">
        <f>IF(Q$34=0,0,Q$34/PPA_fec!Q$34)</f>
        <v>0.10783137968733454</v>
      </c>
      <c r="R148" s="306">
        <f>IF(R$34=0,0,R$34/PPA_fec!R$34)</f>
        <v>0.1098804705440716</v>
      </c>
      <c r="S148" s="306">
        <f>IF(S$34=0,0,S$34/PPA_fec!S$34)</f>
        <v>0.11083918156799638</v>
      </c>
      <c r="T148" s="306">
        <f>IF(T$34=0,0,T$34/PPA_fec!T$34)</f>
        <v>0.11185270564025468</v>
      </c>
      <c r="U148" s="306">
        <f>IF(U$34=0,0,U$34/PPA_fec!U$34)</f>
        <v>0.11185270564025478</v>
      </c>
      <c r="V148" s="306">
        <f>IF(V$34=0,0,V$34/PPA_fec!V$34)</f>
        <v>0.11408510023620411</v>
      </c>
      <c r="W148" s="306">
        <f>IF(W$34=0,0,W$34/PPA_fec!W$34)</f>
        <v>0.11513421648773749</v>
      </c>
      <c r="X148" s="306">
        <f>IF(X$34=0,0,X$34/PPA_fec!X$34)</f>
        <v>0.11513421648773749</v>
      </c>
      <c r="Y148" s="306">
        <f>IF(Y$34=0,0,Y$34/PPA_fec!Y$34)</f>
        <v>0.11513421648773747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0.5381107057737754</v>
      </c>
      <c r="C149" s="306">
        <f>IF(C$35=0,0,C$35/PPA_fec!C$35)</f>
        <v>0.53811070577377562</v>
      </c>
      <c r="D149" s="306">
        <f>IF(D$35=0,0,D$35/PPA_fec!D$35)</f>
        <v>0.53811070577377573</v>
      </c>
      <c r="E149" s="306">
        <f>IF(E$35=0,0,E$35/PPA_fec!E$35)</f>
        <v>0.53811070577377562</v>
      </c>
      <c r="F149" s="306">
        <f>IF(F$35=0,0,F$35/PPA_fec!F$35)</f>
        <v>0.53811070577377562</v>
      </c>
      <c r="G149" s="306">
        <f>IF(G$35=0,0,G$35/PPA_fec!G$35)</f>
        <v>0.5381107057737754</v>
      </c>
      <c r="H149" s="306">
        <f>IF(H$35=0,0,H$35/PPA_fec!H$35)</f>
        <v>0.54285326271070145</v>
      </c>
      <c r="I149" s="306">
        <f>IF(I$35=0,0,I$35/PPA_fec!I$35)</f>
        <v>0.54285326271070145</v>
      </c>
      <c r="J149" s="306">
        <f>IF(J$35=0,0,J$35/PPA_fec!J$35)</f>
        <v>0.55379908704638958</v>
      </c>
      <c r="K149" s="306">
        <f>IF(K$35=0,0,K$35/PPA_fec!K$35)</f>
        <v>0.55379908704638936</v>
      </c>
      <c r="L149" s="306">
        <f>IF(L$35=0,0,L$35/PPA_fec!L$35)</f>
        <v>0.56950861516725626</v>
      </c>
      <c r="M149" s="306">
        <f>IF(M$35=0,0,M$35/PPA_fec!M$35)</f>
        <v>0.56950861516725659</v>
      </c>
      <c r="N149" s="306">
        <f>IF(N$35=0,0,N$35/PPA_fec!N$35)</f>
        <v>0.57499920844417296</v>
      </c>
      <c r="O149" s="306">
        <f>IF(O$35=0,0,O$35/PPA_fec!O$35)</f>
        <v>0.58041146054402359</v>
      </c>
      <c r="P149" s="306">
        <f>IF(P$35=0,0,P$35/PPA_fec!P$35)</f>
        <v>0.59112806191411849</v>
      </c>
      <c r="Q149" s="306">
        <f>IF(Q$35=0,0,Q$35/PPA_fec!Q$35)</f>
        <v>0.59112806191411815</v>
      </c>
      <c r="R149" s="306">
        <f>IF(R$35=0,0,R$35/PPA_fec!R$35)</f>
        <v>0.60236111031191386</v>
      </c>
      <c r="S149" s="306">
        <f>IF(S$35=0,0,S$35/PPA_fec!S$35)</f>
        <v>0.60761673248007708</v>
      </c>
      <c r="T149" s="306">
        <f>IF(T$35=0,0,T$35/PPA_fec!T$35)</f>
        <v>0.61317283796879996</v>
      </c>
      <c r="U149" s="306">
        <f>IF(U$35=0,0,U$35/PPA_fec!U$35)</f>
        <v>0.61317283796880029</v>
      </c>
      <c r="V149" s="306">
        <f>IF(V$35=0,0,V$35/PPA_fec!V$35)</f>
        <v>0.62541075141067093</v>
      </c>
      <c r="W149" s="306">
        <f>IF(W$35=0,0,W$35/PPA_fec!W$35)</f>
        <v>0.63116197205061575</v>
      </c>
      <c r="X149" s="306">
        <f>IF(X$35=0,0,X$35/PPA_fec!X$35)</f>
        <v>0.63116197205061564</v>
      </c>
      <c r="Y149" s="306">
        <f>IF(Y$35=0,0,Y$35/PPA_fec!Y$35)</f>
        <v>0.63116197205061586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0.37926641196085642</v>
      </c>
      <c r="C150" s="306">
        <f>IF(C$36=0,0,C$36/PPA_fec!C$36)</f>
        <v>0.3792664119608567</v>
      </c>
      <c r="D150" s="306">
        <f>IF(D$36=0,0,D$36/PPA_fec!D$36)</f>
        <v>0.37926641196085675</v>
      </c>
      <c r="E150" s="306">
        <f>IF(E$36=0,0,E$36/PPA_fec!E$36)</f>
        <v>0.37926641196085653</v>
      </c>
      <c r="F150" s="306">
        <f>IF(F$36=0,0,F$36/PPA_fec!F$36)</f>
        <v>0.37926641196085653</v>
      </c>
      <c r="G150" s="306">
        <f>IF(G$36=0,0,G$36/PPA_fec!G$36)</f>
        <v>0.37926641196085653</v>
      </c>
      <c r="H150" s="306">
        <f>IF(H$36=0,0,H$36/PPA_fec!H$36)</f>
        <v>0.38260901885138754</v>
      </c>
      <c r="I150" s="306">
        <f>IF(I$36=0,0,I$36/PPA_fec!I$36)</f>
        <v>0.38260901885138754</v>
      </c>
      <c r="J150" s="306">
        <f>IF(J$36=0,0,J$36/PPA_fec!J$36)</f>
        <v>0.39032375761649124</v>
      </c>
      <c r="K150" s="306">
        <f>IF(K$36=0,0,K$36/PPA_fec!K$36)</f>
        <v>0.39032375761649118</v>
      </c>
      <c r="L150" s="306">
        <f>IF(L$36=0,0,L$36/PPA_fec!L$36)</f>
        <v>0.40139600780603552</v>
      </c>
      <c r="M150" s="306">
        <f>IF(M$36=0,0,M$36/PPA_fec!M$36)</f>
        <v>0.40139600780603552</v>
      </c>
      <c r="N150" s="306">
        <f>IF(N$36=0,0,N$36/PPA_fec!N$36)</f>
        <v>0.40526583903096564</v>
      </c>
      <c r="O150" s="306">
        <f>IF(O$36=0,0,O$36/PPA_fec!O$36)</f>
        <v>0.40908045452274683</v>
      </c>
      <c r="P150" s="306">
        <f>IF(P$36=0,0,P$36/PPA_fec!P$36)</f>
        <v>0.41663363439157347</v>
      </c>
      <c r="Q150" s="306">
        <f>IF(Q$36=0,0,Q$36/PPA_fec!Q$36)</f>
        <v>0.41663363439157375</v>
      </c>
      <c r="R150" s="306">
        <f>IF(R$36=0,0,R$36/PPA_fec!R$36)</f>
        <v>0.42455081187104515</v>
      </c>
      <c r="S150" s="306">
        <f>IF(S$36=0,0,S$36/PPA_fec!S$36)</f>
        <v>0.42825503284445005</v>
      </c>
      <c r="T150" s="306">
        <f>IF(T$36=0,0,T$36/PPA_fec!T$36)</f>
        <v>0.43217103780509136</v>
      </c>
      <c r="U150" s="306">
        <f>IF(U$36=0,0,U$36/PPA_fec!U$36)</f>
        <v>0.43217103780509114</v>
      </c>
      <c r="V150" s="306">
        <f>IF(V$36=0,0,V$36/PPA_fec!V$36)</f>
        <v>0.44079645534684331</v>
      </c>
      <c r="W150" s="306">
        <f>IF(W$36=0,0,W$36/PPA_fec!W$36)</f>
        <v>0.44484997963673956</v>
      </c>
      <c r="X150" s="306">
        <f>IF(X$36=0,0,X$36/PPA_fec!X$36)</f>
        <v>0.44484997963673961</v>
      </c>
      <c r="Y150" s="306">
        <f>IF(Y$36=0,0,Y$36/PPA_fec!Y$36)</f>
        <v>0.44484997963673939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0.59180863282997198</v>
      </c>
      <c r="C151" s="307">
        <f>IF(C$37=0,0,C$37/PPA_fec!C$37)</f>
        <v>0.59713194382829649</v>
      </c>
      <c r="D151" s="307">
        <f>IF(D$37=0,0,D$37/PPA_fec!D$37)</f>
        <v>0.6025613474037661</v>
      </c>
      <c r="E151" s="307">
        <f>IF(E$37=0,0,E$37/PPA_fec!E$37)</f>
        <v>0.59864918188822958</v>
      </c>
      <c r="F151" s="307">
        <f>IF(F$37=0,0,F$37/PPA_fec!F$37)</f>
        <v>0.58883992897956627</v>
      </c>
      <c r="G151" s="307">
        <f>IF(G$37=0,0,G$37/PPA_fec!G$37)</f>
        <v>0.60703372599848915</v>
      </c>
      <c r="H151" s="307">
        <f>IF(H$37=0,0,H$37/PPA_fec!H$37)</f>
        <v>0.60666260826049156</v>
      </c>
      <c r="I151" s="307">
        <f>IF(I$37=0,0,I$37/PPA_fec!I$37)</f>
        <v>0.60483403387054957</v>
      </c>
      <c r="J151" s="307">
        <f>IF(J$37=0,0,J$37/PPA_fec!J$37)</f>
        <v>0.61246084277924817</v>
      </c>
      <c r="K151" s="307">
        <f>IF(K$37=0,0,K$37/PPA_fec!K$37)</f>
        <v>0.6211009505963605</v>
      </c>
      <c r="L151" s="307">
        <f>IF(L$37=0,0,L$37/PPA_fec!L$37)</f>
        <v>0.64300726259232155</v>
      </c>
      <c r="M151" s="307">
        <f>IF(M$37=0,0,M$37/PPA_fec!M$37)</f>
        <v>0.64394617277497868</v>
      </c>
      <c r="N151" s="307">
        <f>IF(N$37=0,0,N$37/PPA_fec!N$37)</f>
        <v>0.653810915919675</v>
      </c>
      <c r="O151" s="307">
        <f>IF(O$37=0,0,O$37/PPA_fec!O$37)</f>
        <v>0.64811560979514038</v>
      </c>
      <c r="P151" s="307">
        <f>IF(P$37=0,0,P$37/PPA_fec!P$37)</f>
        <v>0.65681160760826107</v>
      </c>
      <c r="Q151" s="307">
        <f>IF(Q$37=0,0,Q$37/PPA_fec!Q$37)</f>
        <v>0.65573260673785072</v>
      </c>
      <c r="R151" s="307">
        <f>IF(R$37=0,0,R$37/PPA_fec!R$37)</f>
        <v>0.65700533325907884</v>
      </c>
      <c r="S151" s="307">
        <f>IF(S$37=0,0,S$37/PPA_fec!S$37)</f>
        <v>0.65989758266818666</v>
      </c>
      <c r="T151" s="307">
        <f>IF(T$37=0,0,T$37/PPA_fec!T$37)</f>
        <v>0.66697777197553121</v>
      </c>
      <c r="U151" s="307">
        <f>IF(U$37=0,0,U$37/PPA_fec!U$37)</f>
        <v>0.66449527412838538</v>
      </c>
      <c r="V151" s="307">
        <f>IF(V$37=0,0,V$37/PPA_fec!V$37)</f>
        <v>0.67865275203917463</v>
      </c>
      <c r="W151" s="307">
        <f>IF(W$37=0,0,W$37/PPA_fec!W$37)</f>
        <v>0.70585175276049827</v>
      </c>
      <c r="X151" s="307">
        <f>IF(X$37=0,0,X$37/PPA_fec!X$37)</f>
        <v>0.71316296029572324</v>
      </c>
      <c r="Y151" s="307">
        <f>IF(Y$37=0,0,Y$37/PPA_fec!Y$37)</f>
        <v>0.69874558857940849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0.5106743108676014</v>
      </c>
      <c r="C152" s="308">
        <f>IF(C$43=0,0,C$43/PPA_fec!C$43)</f>
        <v>0.510844386656784</v>
      </c>
      <c r="D152" s="308">
        <f>IF(D$43=0,0,D$43/PPA_fec!D$43)</f>
        <v>0.51064175716880522</v>
      </c>
      <c r="E152" s="308">
        <f>IF(E$43=0,0,E$43/PPA_fec!E$43)</f>
        <v>0.51142705810951083</v>
      </c>
      <c r="F152" s="308">
        <f>IF(F$43=0,0,F$43/PPA_fec!F$43)</f>
        <v>0.51189499285663065</v>
      </c>
      <c r="G152" s="308">
        <f>IF(G$43=0,0,G$43/PPA_fec!G$43)</f>
        <v>0.51058285067772025</v>
      </c>
      <c r="H152" s="308">
        <f>IF(H$43=0,0,H$43/PPA_fec!H$43)</f>
        <v>0.51644845484383173</v>
      </c>
      <c r="I152" s="308">
        <f>IF(I$43=0,0,I$43/PPA_fec!I$43)</f>
        <v>0.51810272670839974</v>
      </c>
      <c r="J152" s="308">
        <f>IF(J$43=0,0,J$43/PPA_fec!J$43)</f>
        <v>0.52901719957063387</v>
      </c>
      <c r="K152" s="308">
        <f>IF(K$43=0,0,K$43/PPA_fec!K$43)</f>
        <v>0.52824437659854617</v>
      </c>
      <c r="L152" s="308">
        <f>IF(L$43=0,0,L$43/PPA_fec!L$43)</f>
        <v>0.54239125914824082</v>
      </c>
      <c r="M152" s="308">
        <f>IF(M$43=0,0,M$43/PPA_fec!M$43)</f>
        <v>0.54065639752308758</v>
      </c>
      <c r="N152" s="308">
        <f>IF(N$43=0,0,N$43/PPA_fec!N$43)</f>
        <v>0.54570757424132832</v>
      </c>
      <c r="O152" s="308">
        <f>IF(O$43=0,0,O$43/PPA_fec!O$43)</f>
        <v>0.55288787082946467</v>
      </c>
      <c r="P152" s="308">
        <f>IF(P$43=0,0,P$43/PPA_fec!P$43)</f>
        <v>0.56311858827827344</v>
      </c>
      <c r="Q152" s="308">
        <f>IF(Q$43=0,0,Q$43/PPA_fec!Q$43)</f>
        <v>0.56363587765529921</v>
      </c>
      <c r="R152" s="308">
        <f>IF(R$43=0,0,R$43/PPA_fec!R$43)</f>
        <v>0.57542758546359707</v>
      </c>
      <c r="S152" s="308">
        <f>IF(S$43=0,0,S$43/PPA_fec!S$43)</f>
        <v>0.58126010784770166</v>
      </c>
      <c r="T152" s="308">
        <f>IF(T$43=0,0,T$43/PPA_fec!T$43)</f>
        <v>0.58648921481474692</v>
      </c>
      <c r="U152" s="308">
        <f>IF(U$43=0,0,U$43/PPA_fec!U$43)</f>
        <v>0.58619273432103625</v>
      </c>
      <c r="V152" s="308">
        <f>IF(V$43=0,0,V$43/PPA_fec!V$43)</f>
        <v>0.59807364170232713</v>
      </c>
      <c r="W152" s="308">
        <f>IF(W$43=0,0,W$43/PPA_fec!W$43)</f>
        <v>0.60394735654408838</v>
      </c>
      <c r="X152" s="308">
        <f>IF(X$43=0,0,X$43/PPA_fec!X$43)</f>
        <v>0.60199662111008045</v>
      </c>
      <c r="Y152" s="308">
        <f>IF(Y$43=0,0,Y$43/PPA_fec!Y$43)</f>
        <v>0.60358743186927333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0.55013886356505448</v>
      </c>
      <c r="C153" s="308">
        <f>IF(C$56=0,0,C$56/PPA_fec!C$56)</f>
        <v>0.55114531086017648</v>
      </c>
      <c r="D153" s="308">
        <f>IF(D$56=0,0,D$56/PPA_fec!D$56)</f>
        <v>0.55130442619019981</v>
      </c>
      <c r="E153" s="308">
        <f>IF(E$56=0,0,E$56/PPA_fec!E$56)</f>
        <v>0.55337007847767228</v>
      </c>
      <c r="F153" s="308">
        <f>IF(F$56=0,0,F$56/PPA_fec!F$56)</f>
        <v>0.55376845819144527</v>
      </c>
      <c r="G153" s="308">
        <f>IF(G$56=0,0,G$56/PPA_fec!G$56)</f>
        <v>0.55291489153345486</v>
      </c>
      <c r="H153" s="308">
        <f>IF(H$56=0,0,H$56/PPA_fec!H$56)</f>
        <v>0.56095721929402131</v>
      </c>
      <c r="I153" s="308">
        <f>IF(I$56=0,0,I$56/PPA_fec!I$56)</f>
        <v>0.56603360754563903</v>
      </c>
      <c r="J153" s="308">
        <f>IF(J$56=0,0,J$56/PPA_fec!J$56)</f>
        <v>0.5784038457649231</v>
      </c>
      <c r="K153" s="308">
        <f>IF(K$56=0,0,K$56/PPA_fec!K$56)</f>
        <v>0.57865592939023447</v>
      </c>
      <c r="L153" s="308">
        <f>IF(L$56=0,0,L$56/PPA_fec!L$56)</f>
        <v>0.59383970358000548</v>
      </c>
      <c r="M153" s="308">
        <f>IF(M$56=0,0,M$56/PPA_fec!M$56)</f>
        <v>0.58945722887175445</v>
      </c>
      <c r="N153" s="308">
        <f>IF(N$56=0,0,N$56/PPA_fec!N$56)</f>
        <v>0.59646618472955548</v>
      </c>
      <c r="O153" s="308">
        <f>IF(O$56=0,0,O$56/PPA_fec!O$56)</f>
        <v>0.60390853291303581</v>
      </c>
      <c r="P153" s="308">
        <f>IF(P$56=0,0,P$56/PPA_fec!P$56)</f>
        <v>0.61520038877205629</v>
      </c>
      <c r="Q153" s="308">
        <f>IF(Q$56=0,0,Q$56/PPA_fec!Q$56)</f>
        <v>0.61640360491533486</v>
      </c>
      <c r="R153" s="308">
        <f>IF(R$56=0,0,R$56/PPA_fec!R$56)</f>
        <v>0.62899269719216455</v>
      </c>
      <c r="S153" s="308">
        <f>IF(S$56=0,0,S$56/PPA_fec!S$56)</f>
        <v>0.63556715310722556</v>
      </c>
      <c r="T153" s="308">
        <f>IF(T$56=0,0,T$56/PPA_fec!T$56)</f>
        <v>0.64106210728622381</v>
      </c>
      <c r="U153" s="308">
        <f>IF(U$56=0,0,U$56/PPA_fec!U$56)</f>
        <v>0.64072932701425056</v>
      </c>
      <c r="V153" s="308">
        <f>IF(V$56=0,0,V$56/PPA_fec!V$56)</f>
        <v>0.65334573469375246</v>
      </c>
      <c r="W153" s="308">
        <f>IF(W$56=0,0,W$56/PPA_fec!W$56)</f>
        <v>0.66808585602601844</v>
      </c>
      <c r="X153" s="308">
        <f>IF(X$56=0,0,X$56/PPA_fec!X$56)</f>
        <v>0.66519500822101607</v>
      </c>
      <c r="Y153" s="308">
        <f>IF(Y$56=0,0,Y$56/PPA_fec!Y$56)</f>
        <v>0.66595406812938918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0.5369285711125803</v>
      </c>
      <c r="C154" s="309">
        <f>IF(C$69=0,0,C$69/PPA_fec!C$69)</f>
        <v>0.53785063229487129</v>
      </c>
      <c r="D154" s="309">
        <f>IF(D$69=0,0,D$69/PPA_fec!D$69)</f>
        <v>0.53804424021742669</v>
      </c>
      <c r="E154" s="309">
        <f>IF(E$69=0,0,E$69/PPA_fec!E$69)</f>
        <v>0.53985385829550925</v>
      </c>
      <c r="F154" s="309">
        <f>IF(F$69=0,0,F$69/PPA_fec!F$69)</f>
        <v>0.5401354408896073</v>
      </c>
      <c r="G154" s="309">
        <f>IF(G$69=0,0,G$69/PPA_fec!G$69)</f>
        <v>0.53960833882342019</v>
      </c>
      <c r="H154" s="309">
        <f>IF(H$69=0,0,H$69/PPA_fec!H$69)</f>
        <v>0.54710682646560393</v>
      </c>
      <c r="I154" s="309">
        <f>IF(I$69=0,0,I$69/PPA_fec!I$69)</f>
        <v>0.55163227310628637</v>
      </c>
      <c r="J154" s="309">
        <f>IF(J$69=0,0,J$69/PPA_fec!J$69)</f>
        <v>0.56356798854373946</v>
      </c>
      <c r="K154" s="309">
        <f>IF(K$69=0,0,K$69/PPA_fec!K$69)</f>
        <v>0.56402906631044669</v>
      </c>
      <c r="L154" s="309">
        <f>IF(L$69=0,0,L$69/PPA_fec!L$69)</f>
        <v>0.579057399624061</v>
      </c>
      <c r="M154" s="309">
        <f>IF(M$69=0,0,M$69/PPA_fec!M$69)</f>
        <v>0.57522397847959628</v>
      </c>
      <c r="N154" s="309">
        <f>IF(N$69=0,0,N$69/PPA_fec!N$69)</f>
        <v>0.5821515087912601</v>
      </c>
      <c r="O154" s="309">
        <f>IF(O$69=0,0,O$69/PPA_fec!O$69)</f>
        <v>0.5888220986145094</v>
      </c>
      <c r="P154" s="309">
        <f>IF(P$69=0,0,P$69/PPA_fec!P$69)</f>
        <v>0.59982700251442234</v>
      </c>
      <c r="Q154" s="309">
        <f>IF(Q$69=0,0,Q$69/PPA_fec!Q$69)</f>
        <v>0.60086746688833359</v>
      </c>
      <c r="R154" s="309">
        <f>IF(R$69=0,0,R$69/PPA_fec!R$69)</f>
        <v>0.61285306520995542</v>
      </c>
      <c r="S154" s="309">
        <f>IF(S$69=0,0,S$69/PPA_fec!S$69)</f>
        <v>0.61905273321173926</v>
      </c>
      <c r="T154" s="309">
        <f>IF(T$69=0,0,T$69/PPA_fec!T$69)</f>
        <v>0.62442717749383447</v>
      </c>
      <c r="U154" s="309">
        <f>IF(U$69=0,0,U$69/PPA_fec!U$69)</f>
        <v>0.62417729615035389</v>
      </c>
      <c r="V154" s="309">
        <f>IF(V$69=0,0,V$69/PPA_fec!V$69)</f>
        <v>0.63642363950325165</v>
      </c>
      <c r="W154" s="309">
        <f>IF(W$69=0,0,W$69/PPA_fec!W$69)</f>
        <v>0.65080944033175503</v>
      </c>
      <c r="X154" s="309">
        <f>IF(X$69=0,0,X$69/PPA_fec!X$69)</f>
        <v>0.64857816135490676</v>
      </c>
      <c r="Y154" s="309">
        <f>IF(Y$69=0,0,Y$69/PPA_fec!Y$69)</f>
        <v>0.6487833751102452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0.65973998864685968</v>
      </c>
      <c r="C156" s="322">
        <f>IF(C$83=0,0,C$83/PPA_fec!C$83)</f>
        <v>0.66159272575804284</v>
      </c>
      <c r="D156" s="322">
        <f>IF(D$83=0,0,D$83/PPA_fec!D$83)</f>
        <v>0.66637662589872881</v>
      </c>
      <c r="E156" s="322">
        <f>IF(E$83=0,0,E$83/PPA_fec!E$83)</f>
        <v>0.66549822603257913</v>
      </c>
      <c r="F156" s="322">
        <f>IF(F$83=0,0,F$83/PPA_fec!F$83)</f>
        <v>0.66815943357902507</v>
      </c>
      <c r="G156" s="322">
        <f>IF(G$83=0,0,G$83/PPA_fec!G$83)</f>
        <v>0.67634397907100319</v>
      </c>
      <c r="H156" s="322">
        <f>IF(H$83=0,0,H$83/PPA_fec!H$83)</f>
        <v>0.67504284766532874</v>
      </c>
      <c r="I156" s="322">
        <f>IF(I$83=0,0,I$83/PPA_fec!I$83)</f>
        <v>0.68047274083428866</v>
      </c>
      <c r="J156" s="322">
        <f>IF(J$83=0,0,J$83/PPA_fec!J$83)</f>
        <v>0.68320292674339866</v>
      </c>
      <c r="K156" s="322">
        <f>IF(K$83=0,0,K$83/PPA_fec!K$83)</f>
        <v>0.68814811048873326</v>
      </c>
      <c r="L156" s="322">
        <f>IF(L$83=0,0,L$83/PPA_fec!L$83)</f>
        <v>0.69583226568256717</v>
      </c>
      <c r="M156" s="322">
        <f>IF(M$83=0,0,M$83/PPA_fec!M$83)</f>
        <v>0.7005894850612967</v>
      </c>
      <c r="N156" s="322">
        <f>IF(N$83=0,0,N$83/PPA_fec!N$83)</f>
        <v>0.70366030472502561</v>
      </c>
      <c r="O156" s="322">
        <f>IF(O$83=0,0,O$83/PPA_fec!O$83)</f>
        <v>0.70867897997522344</v>
      </c>
      <c r="P156" s="322">
        <f>IF(P$83=0,0,P$83/PPA_fec!P$83)</f>
        <v>0.71282033101422915</v>
      </c>
      <c r="Q156" s="322">
        <f>IF(Q$83=0,0,Q$83/PPA_fec!Q$83)</f>
        <v>0.71464035879777166</v>
      </c>
      <c r="R156" s="322">
        <f>IF(R$83=0,0,R$83/PPA_fec!R$83)</f>
        <v>0.71753387146662939</v>
      </c>
      <c r="S156" s="322">
        <f>IF(S$83=0,0,S$83/PPA_fec!S$83)</f>
        <v>0.72407227954947162</v>
      </c>
      <c r="T156" s="322">
        <f>IF(T$83=0,0,T$83/PPA_fec!T$83)</f>
        <v>0.72725712694569911</v>
      </c>
      <c r="U156" s="322">
        <f>IF(U$83=0,0,U$83/PPA_fec!U$83)</f>
        <v>0.7279512368988732</v>
      </c>
      <c r="V156" s="322">
        <f>IF(V$83=0,0,V$83/PPA_fec!V$83)</f>
        <v>0.73391804008613493</v>
      </c>
      <c r="W156" s="322">
        <f>IF(W$83=0,0,W$83/PPA_fec!W$83)</f>
        <v>0.73581778765373285</v>
      </c>
      <c r="X156" s="322">
        <f>IF(X$83=0,0,X$83/PPA_fec!X$83)</f>
        <v>0.73768848282046862</v>
      </c>
      <c r="Y156" s="322">
        <f>IF(Y$83=0,0,Y$83/PPA_fec!Y$83)</f>
        <v>0.73679710257305553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0.49268606193756453</v>
      </c>
      <c r="C157" s="334">
        <f>IF(C$84=0,0,C$84/PPA_fec!C$84)</f>
        <v>0.49324470871975729</v>
      </c>
      <c r="D157" s="334">
        <f>IF(D$84=0,0,D$84/PPA_fec!D$84)</f>
        <v>0.49607573785350428</v>
      </c>
      <c r="E157" s="334">
        <f>IF(E$84=0,0,E$84/PPA_fec!E$84)</f>
        <v>0.49607573785350445</v>
      </c>
      <c r="F157" s="334">
        <f>IF(F$84=0,0,F$84/PPA_fec!F$84)</f>
        <v>0.49940057847874586</v>
      </c>
      <c r="G157" s="334">
        <f>IF(G$84=0,0,G$84/PPA_fec!G$84)</f>
        <v>0.50306771175740694</v>
      </c>
      <c r="H157" s="334">
        <f>IF(H$84=0,0,H$84/PPA_fec!H$84)</f>
        <v>0.50306771175740683</v>
      </c>
      <c r="I157" s="334">
        <f>IF(I$84=0,0,I$84/PPA_fec!I$84)</f>
        <v>0.50776094058166621</v>
      </c>
      <c r="J157" s="334">
        <f>IF(J$84=0,0,J$84/PPA_fec!J$84)</f>
        <v>0.51051729275251123</v>
      </c>
      <c r="K157" s="334">
        <f>IF(K$84=0,0,K$84/PPA_fec!K$84)</f>
        <v>0.51329423635067761</v>
      </c>
      <c r="L157" s="334">
        <f>IF(L$84=0,0,L$84/PPA_fec!L$84)</f>
        <v>0.51696481271561001</v>
      </c>
      <c r="M157" s="334">
        <f>IF(M$84=0,0,M$84/PPA_fec!M$84)</f>
        <v>0.52026833144404894</v>
      </c>
      <c r="N157" s="334">
        <f>IF(N$84=0,0,N$84/PPA_fec!N$84)</f>
        <v>0.52324149829964384</v>
      </c>
      <c r="O157" s="334">
        <f>IF(O$84=0,0,O$84/PPA_fec!O$84)</f>
        <v>0.52591734846967964</v>
      </c>
      <c r="P157" s="334">
        <f>IF(P$84=0,0,P$84/PPA_fec!P$84)</f>
        <v>0.52832561362271169</v>
      </c>
      <c r="Q157" s="334">
        <f>IF(Q$84=0,0,Q$84/PPA_fec!Q$84)</f>
        <v>0.53049305226044063</v>
      </c>
      <c r="R157" s="334">
        <f>IF(R$84=0,0,R$84/PPA_fec!R$84)</f>
        <v>0.53244374703439656</v>
      </c>
      <c r="S157" s="334">
        <f>IF(S$84=0,0,S$84/PPA_fec!S$84)</f>
        <v>0.53419937233095716</v>
      </c>
      <c r="T157" s="334">
        <f>IF(T$84=0,0,T$84/PPA_fec!T$84)</f>
        <v>0.5357794350978613</v>
      </c>
      <c r="U157" s="334">
        <f>IF(U$84=0,0,U$84/PPA_fec!U$84)</f>
        <v>0.53720149158807518</v>
      </c>
      <c r="V157" s="334">
        <f>IF(V$84=0,0,V$84/PPA_fec!V$84)</f>
        <v>0.53848134242926737</v>
      </c>
      <c r="W157" s="334">
        <f>IF(W$84=0,0,W$84/PPA_fec!W$84)</f>
        <v>0.53963320818634086</v>
      </c>
      <c r="X157" s="334">
        <f>IF(X$84=0,0,X$84/PPA_fec!X$84)</f>
        <v>0.5406698873677066</v>
      </c>
      <c r="Y157" s="334">
        <f>IF(Y$84=0,0,Y$84/PPA_fec!Y$84)</f>
        <v>0.54160289863093614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0.12376496168077528</v>
      </c>
      <c r="C158" s="335">
        <f>IF(C$85=0,0,C$85/PPA_fec!C$85)</f>
        <v>0.12390529627298848</v>
      </c>
      <c r="D158" s="335">
        <f>IF(D$85=0,0,D$85/PPA_fec!D$85)</f>
        <v>0.1246164635645442</v>
      </c>
      <c r="E158" s="335">
        <f>IF(E$85=0,0,E$85/PPA_fec!E$85)</f>
        <v>0.12461646356454419</v>
      </c>
      <c r="F158" s="335">
        <f>IF(F$85=0,0,F$85/PPA_fec!F$85)</f>
        <v>0.12545167853076306</v>
      </c>
      <c r="G158" s="335">
        <f>IF(G$85=0,0,G$85/PPA_fec!G$85)</f>
        <v>0.12637287895589161</v>
      </c>
      <c r="H158" s="335">
        <f>IF(H$85=0,0,H$85/PPA_fec!H$85)</f>
        <v>0.12637287895589164</v>
      </c>
      <c r="I158" s="335">
        <f>IF(I$85=0,0,I$85/PPA_fec!I$85)</f>
        <v>0.12758865165905814</v>
      </c>
      <c r="J158" s="335">
        <f>IF(J$85=0,0,J$85/PPA_fec!J$85)</f>
        <v>0.12824424731320017</v>
      </c>
      <c r="K158" s="335">
        <f>IF(K$85=0,0,K$85/PPA_fec!K$85)</f>
        <v>0.12894182807419252</v>
      </c>
      <c r="L158" s="335">
        <f>IF(L$85=0,0,L$85/PPA_fec!L$85)</f>
        <v>0.13104389717756107</v>
      </c>
      <c r="M158" s="335">
        <f>IF(M$85=0,0,M$85/PPA_fec!M$85)</f>
        <v>0.1317487950511527</v>
      </c>
      <c r="N158" s="335">
        <f>IF(N$85=0,0,N$85/PPA_fec!N$85)</f>
        <v>0.1317487950511527</v>
      </c>
      <c r="O158" s="335">
        <f>IF(O$85=0,0,O$85/PPA_fec!O$85)</f>
        <v>0.13416700141127244</v>
      </c>
      <c r="P158" s="335">
        <f>IF(P$85=0,0,P$85/PPA_fec!P$85)</f>
        <v>0.13570297667058176</v>
      </c>
      <c r="Q158" s="335">
        <f>IF(Q$85=0,0,Q$85/PPA_fec!Q$85)</f>
        <v>0.13570297667058176</v>
      </c>
      <c r="R158" s="335">
        <f>IF(R$85=0,0,R$85/PPA_fec!R$85)</f>
        <v>0.13742685678107927</v>
      </c>
      <c r="S158" s="335">
        <f>IF(S$85=0,0,S$85/PPA_fec!S$85)</f>
        <v>0.14045955725822873</v>
      </c>
      <c r="T158" s="335">
        <f>IF(T$85=0,0,T$85/PPA_fec!T$85)</f>
        <v>0.14134853616909018</v>
      </c>
      <c r="U158" s="335">
        <f>IF(U$85=0,0,U$85/PPA_fec!U$85)</f>
        <v>0.14134853616909021</v>
      </c>
      <c r="V158" s="335">
        <f>IF(V$85=0,0,V$85/PPA_fec!V$85)</f>
        <v>0.14392130972434075</v>
      </c>
      <c r="W158" s="335">
        <f>IF(W$85=0,0,W$85/PPA_fec!W$85)</f>
        <v>0.14392130972434072</v>
      </c>
      <c r="X158" s="335">
        <f>IF(X$85=0,0,X$85/PPA_fec!X$85)</f>
        <v>0.14392130972434075</v>
      </c>
      <c r="Y158" s="335">
        <f>IF(Y$85=0,0,Y$85/PPA_fec!Y$85)</f>
        <v>0.14392130972434075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0.69426432899259694</v>
      </c>
      <c r="C159" s="335">
        <f>IF(C$86=0,0,C$86/PPA_fec!C$86)</f>
        <v>0.69505154130353075</v>
      </c>
      <c r="D159" s="335">
        <f>IF(D$86=0,0,D$86/PPA_fec!D$86)</f>
        <v>0.69904086167149471</v>
      </c>
      <c r="E159" s="335">
        <f>IF(E$86=0,0,E$86/PPA_fec!E$86)</f>
        <v>0.69904086167149471</v>
      </c>
      <c r="F159" s="335">
        <f>IF(F$86=0,0,F$86/PPA_fec!F$86)</f>
        <v>0.7037260322578367</v>
      </c>
      <c r="G159" s="335">
        <f>IF(G$86=0,0,G$86/PPA_fec!G$86)</f>
        <v>0.70889354159435791</v>
      </c>
      <c r="H159" s="335">
        <f>IF(H$86=0,0,H$86/PPA_fec!H$86)</f>
        <v>0.70889354159435758</v>
      </c>
      <c r="I159" s="335">
        <f>IF(I$86=0,0,I$86/PPA_fec!I$86)</f>
        <v>0.71462018935065508</v>
      </c>
      <c r="J159" s="335">
        <f>IF(J$86=0,0,J$86/PPA_fec!J$86)</f>
        <v>0.71939105461614405</v>
      </c>
      <c r="K159" s="335">
        <f>IF(K$86=0,0,K$86/PPA_fec!K$86)</f>
        <v>0.7233041608165699</v>
      </c>
      <c r="L159" s="335">
        <f>IF(L$86=0,0,L$86/PPA_fec!L$86)</f>
        <v>0.72758974665064613</v>
      </c>
      <c r="M159" s="335">
        <f>IF(M$86=0,0,M$86/PPA_fec!M$86)</f>
        <v>0.7314467739013143</v>
      </c>
      <c r="N159" s="335">
        <f>IF(N$86=0,0,N$86/PPA_fec!N$86)</f>
        <v>0.73491809842691602</v>
      </c>
      <c r="O159" s="335">
        <f>IF(O$86=0,0,O$86/PPA_fec!O$86)</f>
        <v>0.7380422904999574</v>
      </c>
      <c r="P159" s="335">
        <f>IF(P$86=0,0,P$86/PPA_fec!P$86)</f>
        <v>0.74085406336569448</v>
      </c>
      <c r="Q159" s="335">
        <f>IF(Q$86=0,0,Q$86/PPA_fec!Q$86)</f>
        <v>0.74338465894485828</v>
      </c>
      <c r="R159" s="335">
        <f>IF(R$86=0,0,R$86/PPA_fec!R$86)</f>
        <v>0.74566219496610553</v>
      </c>
      <c r="S159" s="335">
        <f>IF(S$86=0,0,S$86/PPA_fec!S$86)</f>
        <v>0.74771197738522799</v>
      </c>
      <c r="T159" s="335">
        <f>IF(T$86=0,0,T$86/PPA_fec!T$86)</f>
        <v>0.74955678156243821</v>
      </c>
      <c r="U159" s="335">
        <f>IF(U$86=0,0,U$86/PPA_fec!U$86)</f>
        <v>0.75121710532192743</v>
      </c>
      <c r="V159" s="335">
        <f>IF(V$86=0,0,V$86/PPA_fec!V$86)</f>
        <v>0.75271139670546783</v>
      </c>
      <c r="W159" s="335">
        <f>IF(W$86=0,0,W$86/PPA_fec!W$86)</f>
        <v>0.75405625895065387</v>
      </c>
      <c r="X159" s="335">
        <f>IF(X$86=0,0,X$86/PPA_fec!X$86)</f>
        <v>0.7552666349713214</v>
      </c>
      <c r="Y159" s="335">
        <f>IF(Y$86=0,0,Y$86/PPA_fec!Y$86)</f>
        <v>0.75635597338992266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0.49285171881157935</v>
      </c>
      <c r="C160" s="335">
        <f>IF(C$87=0,0,C$87/PPA_fec!C$87)</f>
        <v>0.493410553428758</v>
      </c>
      <c r="D160" s="335">
        <f>IF(D$87=0,0,D$87/PPA_fec!D$87)</f>
        <v>0.49624253444540356</v>
      </c>
      <c r="E160" s="335">
        <f>IF(E$87=0,0,E$87/PPA_fec!E$87)</f>
        <v>0.49624253444540323</v>
      </c>
      <c r="F160" s="335">
        <f>IF(F$87=0,0,F$87/PPA_fec!F$87)</f>
        <v>0.49956849298882255</v>
      </c>
      <c r="G160" s="335">
        <f>IF(G$87=0,0,G$87/PPA_fec!G$87)</f>
        <v>0.50323685927544259</v>
      </c>
      <c r="H160" s="335">
        <f>IF(H$87=0,0,H$87/PPA_fec!H$87)</f>
        <v>0.50323685927544237</v>
      </c>
      <c r="I160" s="335">
        <f>IF(I$87=0,0,I$87/PPA_fec!I$87)</f>
        <v>0.50807825912159077</v>
      </c>
      <c r="J160" s="335">
        <f>IF(J$87=0,0,J$87/PPA_fec!J$87)</f>
        <v>0.51068894505888107</v>
      </c>
      <c r="K160" s="335">
        <f>IF(K$87=0,0,K$87/PPA_fec!K$87)</f>
        <v>0.51346682235465213</v>
      </c>
      <c r="L160" s="335">
        <f>IF(L$87=0,0,L$87/PPA_fec!L$87)</f>
        <v>0.52183759512092209</v>
      </c>
      <c r="M160" s="335">
        <f>IF(M$87=0,0,M$87/PPA_fec!M$87)</f>
        <v>0.5246446103202832</v>
      </c>
      <c r="N160" s="335">
        <f>IF(N$87=0,0,N$87/PPA_fec!N$87)</f>
        <v>0.52464461032028309</v>
      </c>
      <c r="O160" s="335">
        <f>IF(O$87=0,0,O$87/PPA_fec!O$87)</f>
        <v>0.53427429181366204</v>
      </c>
      <c r="P160" s="335">
        <f>IF(P$87=0,0,P$87/PPA_fec!P$87)</f>
        <v>0.54039078905425586</v>
      </c>
      <c r="Q160" s="335">
        <f>IF(Q$87=0,0,Q$87/PPA_fec!Q$87)</f>
        <v>0.54039078905425575</v>
      </c>
      <c r="R160" s="335">
        <f>IF(R$87=0,0,R$87/PPA_fec!R$87)</f>
        <v>0.54725555323262798</v>
      </c>
      <c r="S160" s="335">
        <f>IF(S$87=0,0,S$87/PPA_fec!S$87)</f>
        <v>0.55768221583459365</v>
      </c>
      <c r="T160" s="335">
        <f>IF(T$87=0,0,T$87/PPA_fec!T$87)</f>
        <v>0.56287230292301593</v>
      </c>
      <c r="U160" s="335">
        <f>IF(U$87=0,0,U$87/PPA_fec!U$87)</f>
        <v>0.56287230292301593</v>
      </c>
      <c r="V160" s="335">
        <f>IF(V$87=0,0,V$87/PPA_fec!V$87)</f>
        <v>0.57173729055594302</v>
      </c>
      <c r="W160" s="335">
        <f>IF(W$87=0,0,W$87/PPA_fec!W$87)</f>
        <v>0.57311749551709368</v>
      </c>
      <c r="X160" s="335">
        <f>IF(X$87=0,0,X$87/PPA_fec!X$87)</f>
        <v>0.57311749551709368</v>
      </c>
      <c r="Y160" s="335">
        <f>IF(Y$87=0,0,Y$87/PPA_fec!Y$87)</f>
        <v>0.57311749551709368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0.77403056489226418</v>
      </c>
      <c r="C161" s="336">
        <f>IF(C$88=0,0,C$88/PPA_fec!C$88)</f>
        <v>0.78187851196783087</v>
      </c>
      <c r="D161" s="336">
        <f>IF(D$88=0,0,D$88/PPA_fec!D$88)</f>
        <v>0.79351619474303714</v>
      </c>
      <c r="E161" s="336">
        <f>IF(E$88=0,0,E$88/PPA_fec!E$88)</f>
        <v>0.78836424348285583</v>
      </c>
      <c r="F161" s="336">
        <f>IF(F$88=0,0,F$88/PPA_fec!F$88)</f>
        <v>0.78064364908261064</v>
      </c>
      <c r="G161" s="336">
        <f>IF(G$88=0,0,G$88/PPA_fec!G$88)</f>
        <v>0.81067317536939687</v>
      </c>
      <c r="H161" s="336">
        <f>IF(H$88=0,0,H$88/PPA_fec!H$88)</f>
        <v>0.80309956410756278</v>
      </c>
      <c r="I161" s="336">
        <f>IF(I$88=0,0,I$88/PPA_fec!I$88)</f>
        <v>0.80838184520932865</v>
      </c>
      <c r="J161" s="336">
        <f>IF(J$88=0,0,J$88/PPA_fec!J$88)</f>
        <v>0.80651921790672187</v>
      </c>
      <c r="K161" s="336">
        <f>IF(K$88=0,0,K$88/PPA_fec!K$88)</f>
        <v>0.82234587216306076</v>
      </c>
      <c r="L161" s="336">
        <f>IF(L$88=0,0,L$88/PPA_fec!L$88)</f>
        <v>0.84136243046945525</v>
      </c>
      <c r="M161" s="336">
        <f>IF(M$88=0,0,M$88/PPA_fec!M$88)</f>
        <v>0.84712335493020208</v>
      </c>
      <c r="N161" s="336">
        <f>IF(N$88=0,0,N$88/PPA_fec!N$88)</f>
        <v>0.85188762109379568</v>
      </c>
      <c r="O161" s="336">
        <f>IF(O$88=0,0,O$88/PPA_fec!O$88)</f>
        <v>0.85194773180324301</v>
      </c>
      <c r="P161" s="336">
        <f>IF(P$88=0,0,P$88/PPA_fec!P$88)</f>
        <v>0.8574313373103466</v>
      </c>
      <c r="Q161" s="336">
        <f>IF(Q$88=0,0,Q$88/PPA_fec!Q$88)</f>
        <v>0.85602276116985421</v>
      </c>
      <c r="R161" s="336">
        <f>IF(R$88=0,0,R$88/PPA_fec!R$88)</f>
        <v>0.8523820950840808</v>
      </c>
      <c r="S161" s="336">
        <f>IF(S$88=0,0,S$88/PPA_fec!S$88)</f>
        <v>0.8683630613714568</v>
      </c>
      <c r="T161" s="336">
        <f>IF(T$88=0,0,T$88/PPA_fec!T$88)</f>
        <v>0.874320180480467</v>
      </c>
      <c r="U161" s="336">
        <f>IF(U$88=0,0,U$88/PPA_fec!U$88)</f>
        <v>0.87106595214339699</v>
      </c>
      <c r="V161" s="336">
        <f>IF(V$88=0,0,V$88/PPA_fec!V$88)</f>
        <v>0.88809230973727726</v>
      </c>
      <c r="W161" s="336">
        <f>IF(W$88=0,0,W$88/PPA_fec!W$88)</f>
        <v>0.91526848923750637</v>
      </c>
      <c r="X161" s="336">
        <f>IF(X$88=0,0,X$88/PPA_fec!X$88)</f>
        <v>0.92474883386950113</v>
      </c>
      <c r="Y161" s="336">
        <f>IF(Y$88=0,0,Y$88/PPA_fec!Y$88)</f>
        <v>0.90605402156938331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0.64665045629305384</v>
      </c>
      <c r="C162" s="337">
        <f>IF(C$94=0,0,C$94/PPA_fec!C$94)</f>
        <v>0.64738368019468107</v>
      </c>
      <c r="D162" s="337">
        <f>IF(D$94=0,0,D$94/PPA_fec!D$94)</f>
        <v>0.6510994059327242</v>
      </c>
      <c r="E162" s="337">
        <f>IF(E$94=0,0,E$94/PPA_fec!E$94)</f>
        <v>0.65109940593272408</v>
      </c>
      <c r="F162" s="337">
        <f>IF(F$94=0,0,F$94/PPA_fec!F$94)</f>
        <v>0.6554632592533538</v>
      </c>
      <c r="G162" s="337">
        <f>IF(G$94=0,0,G$94/PPA_fec!G$94)</f>
        <v>0.66027637168159681</v>
      </c>
      <c r="H162" s="337">
        <f>IF(H$94=0,0,H$94/PPA_fec!H$94)</f>
        <v>0.66027637168159659</v>
      </c>
      <c r="I162" s="337">
        <f>IF(I$94=0,0,I$94/PPA_fec!I$94)</f>
        <v>0.66662857316555979</v>
      </c>
      <c r="J162" s="337">
        <f>IF(J$94=0,0,J$94/PPA_fec!J$94)</f>
        <v>0.67005394673767116</v>
      </c>
      <c r="K162" s="337">
        <f>IF(K$94=0,0,K$94/PPA_fec!K$94)</f>
        <v>0.67369868521026421</v>
      </c>
      <c r="L162" s="337">
        <f>IF(L$94=0,0,L$94/PPA_fec!L$94)</f>
        <v>0.67900381668923826</v>
      </c>
      <c r="M162" s="337">
        <f>IF(M$94=0,0,M$94/PPA_fec!M$94)</f>
        <v>0.68377843502031432</v>
      </c>
      <c r="N162" s="337">
        <f>IF(N$94=0,0,N$94/PPA_fec!N$94)</f>
        <v>0.68807559151828257</v>
      </c>
      <c r="O162" s="337">
        <f>IF(O$94=0,0,O$94/PPA_fec!O$94)</f>
        <v>0.6919430323664546</v>
      </c>
      <c r="P162" s="337">
        <f>IF(P$94=0,0,P$94/PPA_fec!P$94)</f>
        <v>0.6954237291298091</v>
      </c>
      <c r="Q162" s="337">
        <f>IF(Q$94=0,0,Q$94/PPA_fec!Q$94)</f>
        <v>0.69855635621682821</v>
      </c>
      <c r="R162" s="337">
        <f>IF(R$94=0,0,R$94/PPA_fec!R$94)</f>
        <v>0.70137572059514497</v>
      </c>
      <c r="S162" s="337">
        <f>IF(S$94=0,0,S$94/PPA_fec!S$94)</f>
        <v>0.70391314853563092</v>
      </c>
      <c r="T162" s="337">
        <f>IF(T$94=0,0,T$94/PPA_fec!T$94)</f>
        <v>0.70619683368206776</v>
      </c>
      <c r="U162" s="337">
        <f>IF(U$94=0,0,U$94/PPA_fec!U$94)</f>
        <v>0.7082521503138608</v>
      </c>
      <c r="V162" s="337">
        <f>IF(V$94=0,0,V$94/PPA_fec!V$94)</f>
        <v>0.71010193528247445</v>
      </c>
      <c r="W162" s="337">
        <f>IF(W$94=0,0,W$94/PPA_fec!W$94)</f>
        <v>0.71176674175422727</v>
      </c>
      <c r="X162" s="337">
        <f>IF(X$94=0,0,X$94/PPA_fec!X$94)</f>
        <v>0.71326506757880448</v>
      </c>
      <c r="Y162" s="337">
        <f>IF(Y$94=0,0,Y$94/PPA_fec!Y$94)</f>
        <v>0.71461356082092409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PL: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605.00090152766938</v>
      </c>
      <c r="C5" s="223">
        <v>563.12873265851999</v>
      </c>
      <c r="D5" s="223">
        <v>493.29119938238591</v>
      </c>
      <c r="E5" s="223">
        <v>482.31938877674969</v>
      </c>
      <c r="F5" s="223">
        <v>462.86451038409371</v>
      </c>
      <c r="G5" s="223">
        <v>426.93731097754261</v>
      </c>
      <c r="H5" s="223">
        <v>384.45432129470379</v>
      </c>
      <c r="I5" s="223">
        <v>333.42986577023697</v>
      </c>
      <c r="J5" s="223">
        <v>294.06551872056872</v>
      </c>
      <c r="K5" s="223">
        <v>289.14770030786872</v>
      </c>
      <c r="L5" s="223">
        <v>312.71288438514648</v>
      </c>
      <c r="M5" s="223">
        <v>331.86742011045811</v>
      </c>
      <c r="N5" s="223">
        <v>303.72404814496218</v>
      </c>
      <c r="O5" s="223">
        <v>339.06089754192362</v>
      </c>
      <c r="P5" s="223">
        <v>336.11736461636798</v>
      </c>
      <c r="Q5" s="223">
        <v>320.82296487133658</v>
      </c>
      <c r="R5" s="223">
        <v>314.68792097136901</v>
      </c>
      <c r="S5" s="223">
        <v>386.95241462953118</v>
      </c>
      <c r="T5" s="223">
        <v>333.99540804923288</v>
      </c>
      <c r="U5" s="223">
        <v>356.43387343127728</v>
      </c>
      <c r="V5" s="223">
        <v>333.07282029548702</v>
      </c>
      <c r="W5" s="223">
        <v>340.76546356319881</v>
      </c>
      <c r="X5" s="223">
        <v>313.62987077098319</v>
      </c>
      <c r="Y5" s="223">
        <v>285.12232351633162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4.4106926575840664</v>
      </c>
      <c r="C10" s="260">
        <v>3.9944134829436639</v>
      </c>
      <c r="D10" s="260">
        <v>3.5838556117112979</v>
      </c>
      <c r="E10" s="260">
        <v>4.1701153035378677</v>
      </c>
      <c r="F10" s="260">
        <v>4.7400109734560392</v>
      </c>
      <c r="G10" s="260">
        <v>3.565855396014562</v>
      </c>
      <c r="H10" s="260">
        <v>4.050890835693215</v>
      </c>
      <c r="I10" s="260">
        <v>4.246188176793213</v>
      </c>
      <c r="J10" s="260">
        <v>4.4725930991509921</v>
      </c>
      <c r="K10" s="260">
        <v>3.9064366781677511</v>
      </c>
      <c r="L10" s="260">
        <v>3.7442541527796269</v>
      </c>
      <c r="M10" s="260">
        <v>3.5186664576446738</v>
      </c>
      <c r="N10" s="260">
        <v>3.378435244401051</v>
      </c>
      <c r="O10" s="260">
        <v>4.7497752491837408</v>
      </c>
      <c r="P10" s="260">
        <v>4.8958454038696813</v>
      </c>
      <c r="Q10" s="260">
        <v>4.8492859400632966</v>
      </c>
      <c r="R10" s="260">
        <v>5.8214957160535734</v>
      </c>
      <c r="S10" s="260">
        <v>7.9630904206810076</v>
      </c>
      <c r="T10" s="260">
        <v>7.7622125335026517</v>
      </c>
      <c r="U10" s="260">
        <v>8.2030524514567134</v>
      </c>
      <c r="V10" s="260">
        <v>8.3021644291827599</v>
      </c>
      <c r="W10" s="260">
        <v>5.6664955130095933</v>
      </c>
      <c r="X10" s="260">
        <v>5.3532176137337979</v>
      </c>
      <c r="Y10" s="260">
        <v>5.9085686727137858</v>
      </c>
      <c r="DA10" s="68" t="s">
        <v>2030</v>
      </c>
    </row>
    <row r="11" spans="1:105" ht="12" customHeight="1" x14ac:dyDescent="0.25">
      <c r="A11" s="37" t="s">
        <v>159</v>
      </c>
      <c r="B11" s="226">
        <v>1.7486465622111189</v>
      </c>
      <c r="C11" s="226">
        <v>1.205493471730499</v>
      </c>
      <c r="D11" s="226">
        <v>1.0033724738446179</v>
      </c>
      <c r="E11" s="226">
        <v>0.95817600532904845</v>
      </c>
      <c r="F11" s="226">
        <v>0.90243339829816882</v>
      </c>
      <c r="G11" s="226">
        <v>0.59085938869499965</v>
      </c>
      <c r="H11" s="226">
        <v>0.59375356657633405</v>
      </c>
      <c r="I11" s="226">
        <v>0.51810079439243029</v>
      </c>
      <c r="J11" s="226">
        <v>0.34066593174230653</v>
      </c>
      <c r="K11" s="226">
        <v>0.29108184983533292</v>
      </c>
      <c r="L11" s="226">
        <v>0.23456090370384941</v>
      </c>
      <c r="M11" s="226">
        <v>0.20648648185662771</v>
      </c>
      <c r="N11" s="226">
        <v>0.13409084505732069</v>
      </c>
      <c r="O11" s="226">
        <v>0.2464258313275372</v>
      </c>
      <c r="P11" s="226">
        <v>0.15507461551500321</v>
      </c>
      <c r="Q11" s="226">
        <v>0.22013826280869431</v>
      </c>
      <c r="R11" s="226">
        <v>0.42214937397822683</v>
      </c>
      <c r="S11" s="226">
        <v>0.63766031068073126</v>
      </c>
      <c r="T11" s="226">
        <v>0.536353167607866</v>
      </c>
      <c r="U11" s="226">
        <v>0.59720537861200018</v>
      </c>
      <c r="V11" s="226">
        <v>0.48122937866531651</v>
      </c>
      <c r="W11" s="226">
        <v>0.53288404321954852</v>
      </c>
      <c r="X11" s="226">
        <v>0.52151572864494056</v>
      </c>
      <c r="Y11" s="226">
        <v>0.42848914412265371</v>
      </c>
      <c r="DA11" s="69" t="s">
        <v>2031</v>
      </c>
    </row>
    <row r="12" spans="1:105" ht="12" customHeight="1" x14ac:dyDescent="0.25">
      <c r="A12" s="37" t="s">
        <v>35</v>
      </c>
      <c r="B12" s="226">
        <v>2.662046095372947</v>
      </c>
      <c r="C12" s="226">
        <v>2.7889200112131651</v>
      </c>
      <c r="D12" s="226">
        <v>2.5804831378666799</v>
      </c>
      <c r="E12" s="226">
        <v>3.2119392982088191</v>
      </c>
      <c r="F12" s="226">
        <v>3.8375775751578698</v>
      </c>
      <c r="G12" s="226">
        <v>2.9749960073195618</v>
      </c>
      <c r="H12" s="226">
        <v>3.4571372691168811</v>
      </c>
      <c r="I12" s="226">
        <v>3.728087382400783</v>
      </c>
      <c r="J12" s="226">
        <v>4.1319271674086853</v>
      </c>
      <c r="K12" s="226">
        <v>3.6153548283324182</v>
      </c>
      <c r="L12" s="226">
        <v>3.5096932490757782</v>
      </c>
      <c r="M12" s="226">
        <v>3.3121799757880459</v>
      </c>
      <c r="N12" s="226">
        <v>3.2443443993437309</v>
      </c>
      <c r="O12" s="226">
        <v>4.5033494178562039</v>
      </c>
      <c r="P12" s="226">
        <v>4.7407707883546779</v>
      </c>
      <c r="Q12" s="226">
        <v>4.6291476772546032</v>
      </c>
      <c r="R12" s="226">
        <v>5.3993463420753454</v>
      </c>
      <c r="S12" s="226">
        <v>7.3254301100002763</v>
      </c>
      <c r="T12" s="226">
        <v>7.2258593658947854</v>
      </c>
      <c r="U12" s="226">
        <v>7.6058470728447123</v>
      </c>
      <c r="V12" s="226">
        <v>7.8209350505174431</v>
      </c>
      <c r="W12" s="226">
        <v>5.1336114697900452</v>
      </c>
      <c r="X12" s="226">
        <v>4.8317018850888571</v>
      </c>
      <c r="Y12" s="226">
        <v>5.4800795285911326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600.59020887008535</v>
      </c>
      <c r="C17" s="294">
        <f t="shared" si="0"/>
        <v>559.13431917557637</v>
      </c>
      <c r="D17" s="294">
        <f t="shared" si="0"/>
        <v>489.70734377067458</v>
      </c>
      <c r="E17" s="294">
        <f t="shared" si="0"/>
        <v>478.14927347321179</v>
      </c>
      <c r="F17" s="294">
        <f t="shared" si="0"/>
        <v>458.12449941063761</v>
      </c>
      <c r="G17" s="294">
        <f t="shared" si="0"/>
        <v>423.37145558152793</v>
      </c>
      <c r="H17" s="294">
        <f t="shared" si="0"/>
        <v>380.40343045901062</v>
      </c>
      <c r="I17" s="294">
        <f t="shared" si="0"/>
        <v>329.1836775934438</v>
      </c>
      <c r="J17" s="294">
        <f t="shared" si="0"/>
        <v>289.59292562141769</v>
      </c>
      <c r="K17" s="294">
        <f t="shared" si="0"/>
        <v>285.24126362970088</v>
      </c>
      <c r="L17" s="294">
        <f t="shared" si="0"/>
        <v>308.96863023236688</v>
      </c>
      <c r="M17" s="294">
        <f t="shared" si="0"/>
        <v>328.34875365281351</v>
      </c>
      <c r="N17" s="294">
        <f t="shared" si="0"/>
        <v>300.34561290056121</v>
      </c>
      <c r="O17" s="294">
        <f t="shared" si="0"/>
        <v>334.31112229273992</v>
      </c>
      <c r="P17" s="294">
        <f t="shared" si="0"/>
        <v>331.22151921249832</v>
      </c>
      <c r="Q17" s="294">
        <f t="shared" si="0"/>
        <v>315.97367893127341</v>
      </c>
      <c r="R17" s="294">
        <f t="shared" si="0"/>
        <v>308.86642525531539</v>
      </c>
      <c r="S17" s="294">
        <f t="shared" si="0"/>
        <v>378.98932420885018</v>
      </c>
      <c r="T17" s="294">
        <f t="shared" si="0"/>
        <v>326.23319551573019</v>
      </c>
      <c r="U17" s="294">
        <f t="shared" si="0"/>
        <v>348.23082097982058</v>
      </c>
      <c r="V17" s="294">
        <f t="shared" si="0"/>
        <v>324.77065586630431</v>
      </c>
      <c r="W17" s="294">
        <f t="shared" si="0"/>
        <v>335.09896805018923</v>
      </c>
      <c r="X17" s="294">
        <f t="shared" si="0"/>
        <v>308.27665315724943</v>
      </c>
      <c r="Y17" s="294">
        <f t="shared" si="0"/>
        <v>279.21375484361772</v>
      </c>
      <c r="DA17" s="70"/>
    </row>
    <row r="18" spans="1:105" ht="12" customHeight="1" x14ac:dyDescent="0.25">
      <c r="A18" s="60" t="s">
        <v>1856</v>
      </c>
      <c r="B18" s="329">
        <v>600.59020887008535</v>
      </c>
      <c r="C18" s="329">
        <v>559.13431917557637</v>
      </c>
      <c r="D18" s="329">
        <v>489.70734377067458</v>
      </c>
      <c r="E18" s="329">
        <v>478.14927347321179</v>
      </c>
      <c r="F18" s="329">
        <v>458.12449941063761</v>
      </c>
      <c r="G18" s="329">
        <v>423.37145558152793</v>
      </c>
      <c r="H18" s="329">
        <v>380.40343045901062</v>
      </c>
      <c r="I18" s="329">
        <v>329.1836775934438</v>
      </c>
      <c r="J18" s="329">
        <v>289.59292562141769</v>
      </c>
      <c r="K18" s="329">
        <v>285.24126362970088</v>
      </c>
      <c r="L18" s="329">
        <v>308.96863023236688</v>
      </c>
      <c r="M18" s="329">
        <v>328.34875365281351</v>
      </c>
      <c r="N18" s="329">
        <v>300.34561290056121</v>
      </c>
      <c r="O18" s="329">
        <v>334.31112229273992</v>
      </c>
      <c r="P18" s="329">
        <v>331.22151921249832</v>
      </c>
      <c r="Q18" s="329">
        <v>315.97367893127341</v>
      </c>
      <c r="R18" s="329">
        <v>308.86642525531539</v>
      </c>
      <c r="S18" s="329">
        <v>378.98932420885018</v>
      </c>
      <c r="T18" s="329">
        <v>326.23319551573019</v>
      </c>
      <c r="U18" s="329">
        <v>348.23082097982058</v>
      </c>
      <c r="V18" s="329">
        <v>324.77065586630431</v>
      </c>
      <c r="W18" s="329">
        <v>335.09896805018923</v>
      </c>
      <c r="X18" s="329">
        <v>308.27665315724943</v>
      </c>
      <c r="Y18" s="329">
        <v>279.21375484361772</v>
      </c>
      <c r="DA18" s="72" t="s">
        <v>2037</v>
      </c>
    </row>
    <row r="19" spans="1:105" ht="12" customHeight="1" x14ac:dyDescent="0.25">
      <c r="A19" s="64" t="s">
        <v>28</v>
      </c>
      <c r="B19" s="229">
        <v>525.63304632795564</v>
      </c>
      <c r="C19" s="229">
        <v>487.39274338676898</v>
      </c>
      <c r="D19" s="229">
        <v>421.53850499822681</v>
      </c>
      <c r="E19" s="229">
        <v>399.15297158238252</v>
      </c>
      <c r="F19" s="229">
        <v>373.90394141356529</v>
      </c>
      <c r="G19" s="229">
        <v>350.41647526495422</v>
      </c>
      <c r="H19" s="229">
        <v>297.29638607399829</v>
      </c>
      <c r="I19" s="229">
        <v>230.60121996497941</v>
      </c>
      <c r="J19" s="229">
        <v>188.71990234342911</v>
      </c>
      <c r="K19" s="229">
        <v>189.31199935637389</v>
      </c>
      <c r="L19" s="229">
        <v>215.13553211585059</v>
      </c>
      <c r="M19" s="229">
        <v>241.00290057990301</v>
      </c>
      <c r="N19" s="229">
        <v>211.14312391426961</v>
      </c>
      <c r="O19" s="229">
        <v>233.36986055044611</v>
      </c>
      <c r="P19" s="229">
        <v>226.22056461210579</v>
      </c>
      <c r="Q19" s="229">
        <v>209.65543683210569</v>
      </c>
      <c r="R19" s="229">
        <v>188.8618507044223</v>
      </c>
      <c r="S19" s="229">
        <v>216.74923767497819</v>
      </c>
      <c r="T19" s="229">
        <v>171.21829341731569</v>
      </c>
      <c r="U19" s="229">
        <v>178.2423249449138</v>
      </c>
      <c r="V19" s="229">
        <v>157.58469059202429</v>
      </c>
      <c r="W19" s="229">
        <v>161.77490727148071</v>
      </c>
      <c r="X19" s="229">
        <v>134.68588560170269</v>
      </c>
      <c r="Y19" s="229">
        <v>102.0458962235044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3.1533001582728719</v>
      </c>
      <c r="C21" s="229">
        <v>1.965240408064207</v>
      </c>
      <c r="D21" s="229">
        <v>0.9239956087028921</v>
      </c>
      <c r="E21" s="229">
        <v>0.88995176020298283</v>
      </c>
      <c r="F21" s="229">
        <v>1.7024507448015049</v>
      </c>
      <c r="G21" s="229">
        <v>0.82036768732245335</v>
      </c>
      <c r="H21" s="229">
        <v>1.612997923890263</v>
      </c>
      <c r="I21" s="229">
        <v>3.0636289092656801</v>
      </c>
      <c r="J21" s="229">
        <v>0.75439845641363734</v>
      </c>
      <c r="K21" s="229">
        <v>1.3633965061172151</v>
      </c>
      <c r="L21" s="229">
        <v>1.304150530537973</v>
      </c>
      <c r="M21" s="229">
        <v>1.306638169238745</v>
      </c>
      <c r="N21" s="229">
        <v>1.21636835277916</v>
      </c>
      <c r="O21" s="229">
        <v>1.248097638000768</v>
      </c>
      <c r="P21" s="229">
        <v>1.228162360080497</v>
      </c>
      <c r="Q21" s="229">
        <v>1.1770178612457669</v>
      </c>
      <c r="R21" s="229">
        <v>1.2024450167684351</v>
      </c>
      <c r="S21" s="229">
        <v>1.7722004069787349</v>
      </c>
      <c r="T21" s="229">
        <v>1.8056667667106019</v>
      </c>
      <c r="U21" s="229">
        <v>1.860858576035163</v>
      </c>
      <c r="V21" s="229">
        <v>2.1646259375052832</v>
      </c>
      <c r="W21" s="229">
        <v>2.368952637232189</v>
      </c>
      <c r="X21" s="229">
        <v>2.769641399393493</v>
      </c>
      <c r="Y21" s="229">
        <v>2.7431319066649711</v>
      </c>
      <c r="DA21" s="73" t="s">
        <v>2040</v>
      </c>
    </row>
    <row r="22" spans="1:105" ht="12" customHeight="1" x14ac:dyDescent="0.25">
      <c r="A22" s="64" t="s">
        <v>159</v>
      </c>
      <c r="B22" s="229">
        <v>12.743856285085229</v>
      </c>
      <c r="C22" s="229">
        <v>9.5626578091904673</v>
      </c>
      <c r="D22" s="229">
        <v>8.2565541525542745</v>
      </c>
      <c r="E22" s="229">
        <v>8.9565639707263571</v>
      </c>
      <c r="F22" s="229">
        <v>8.579205290239635</v>
      </c>
      <c r="G22" s="229">
        <v>6.1218203555281727</v>
      </c>
      <c r="H22" s="229">
        <v>6.8742580233182267</v>
      </c>
      <c r="I22" s="229">
        <v>7.4447189633387056</v>
      </c>
      <c r="J22" s="229">
        <v>5.1575691196298301</v>
      </c>
      <c r="K22" s="229">
        <v>4.8792571068045589</v>
      </c>
      <c r="L22" s="229">
        <v>4.010128650220838</v>
      </c>
      <c r="M22" s="229">
        <v>3.331561563982103</v>
      </c>
      <c r="N22" s="229">
        <v>2.5138071898554788</v>
      </c>
      <c r="O22" s="229">
        <v>3.8009563435300739</v>
      </c>
      <c r="P22" s="229">
        <v>2.5033059730032701</v>
      </c>
      <c r="Q22" s="229">
        <v>3.5765113409329019</v>
      </c>
      <c r="R22" s="229">
        <v>6.6723407718377796</v>
      </c>
      <c r="S22" s="229">
        <v>10.23349289231097</v>
      </c>
      <c r="T22" s="229">
        <v>8.3675435704584711</v>
      </c>
      <c r="U22" s="229">
        <v>9.7812934651990364</v>
      </c>
      <c r="V22" s="229">
        <v>7.4005396245838257</v>
      </c>
      <c r="W22" s="229">
        <v>12.93859967164771</v>
      </c>
      <c r="X22" s="229">
        <v>12.67704399660756</v>
      </c>
      <c r="Y22" s="229">
        <v>9.4074036310984699</v>
      </c>
      <c r="DA22" s="73" t="s">
        <v>2041</v>
      </c>
    </row>
    <row r="23" spans="1:105" ht="12" customHeight="1" x14ac:dyDescent="0.25">
      <c r="A23" s="64" t="s">
        <v>32</v>
      </c>
      <c r="B23" s="229">
        <v>37.441361596337643</v>
      </c>
      <c r="C23" s="229">
        <v>38.090382547689281</v>
      </c>
      <c r="D23" s="229">
        <v>37.754002320115987</v>
      </c>
      <c r="E23" s="229">
        <v>37.295352677409817</v>
      </c>
      <c r="F23" s="229">
        <v>37.456025888752983</v>
      </c>
      <c r="G23" s="229">
        <v>34.379281655517552</v>
      </c>
      <c r="H23" s="229">
        <v>33.798082732987893</v>
      </c>
      <c r="I23" s="229">
        <v>34.504296443200992</v>
      </c>
      <c r="J23" s="229">
        <v>32.405050015685717</v>
      </c>
      <c r="K23" s="229">
        <v>29.084255172626321</v>
      </c>
      <c r="L23" s="229">
        <v>28.515974346723588</v>
      </c>
      <c r="M23" s="229">
        <v>29.267198540384651</v>
      </c>
      <c r="N23" s="229">
        <v>24.650440973905042</v>
      </c>
      <c r="O23" s="229">
        <v>25.293454145624281</v>
      </c>
      <c r="P23" s="229">
        <v>20.959577164371801</v>
      </c>
      <c r="Q23" s="229">
        <v>23.225275404318069</v>
      </c>
      <c r="R23" s="229">
        <v>21.161954393539411</v>
      </c>
      <c r="S23" s="229">
        <v>21.41533617744868</v>
      </c>
      <c r="T23" s="229">
        <v>18.508813089368822</v>
      </c>
      <c r="U23" s="229">
        <v>18.590221968103741</v>
      </c>
      <c r="V23" s="229">
        <v>18.278393233028439</v>
      </c>
      <c r="W23" s="229">
        <v>19.543404750148209</v>
      </c>
      <c r="X23" s="229">
        <v>19.969081013568019</v>
      </c>
      <c r="Y23" s="229">
        <v>15.51738068817715</v>
      </c>
      <c r="DA23" s="73" t="s">
        <v>2042</v>
      </c>
    </row>
    <row r="24" spans="1:105" ht="12" customHeight="1" x14ac:dyDescent="0.25">
      <c r="A24" s="64" t="s">
        <v>33</v>
      </c>
      <c r="B24" s="229">
        <v>2.2180786037378901</v>
      </c>
      <c r="C24" s="229">
        <v>0</v>
      </c>
      <c r="D24" s="229">
        <v>0</v>
      </c>
      <c r="E24" s="229">
        <v>1.830784763987789</v>
      </c>
      <c r="F24" s="229">
        <v>0</v>
      </c>
      <c r="G24" s="229">
        <v>0.80994842441747372</v>
      </c>
      <c r="H24" s="229">
        <v>0.7962558418820711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0.23137632428073779</v>
      </c>
      <c r="T24" s="229">
        <v>0.35139039322208432</v>
      </c>
      <c r="U24" s="229">
        <v>0.37256847469336868</v>
      </c>
      <c r="V24" s="229">
        <v>2.5401028346852161E-2</v>
      </c>
      <c r="W24" s="229">
        <v>3.0904596491366929E-2</v>
      </c>
      <c r="X24" s="229">
        <v>0.77151204854423194</v>
      </c>
      <c r="Y24" s="229">
        <v>0.83557180550386079</v>
      </c>
      <c r="DA24" s="73" t="s">
        <v>2043</v>
      </c>
    </row>
    <row r="25" spans="1:105" ht="12" customHeight="1" x14ac:dyDescent="0.25">
      <c r="A25" s="64" t="s">
        <v>35</v>
      </c>
      <c r="B25" s="229">
        <v>19.400565898696041</v>
      </c>
      <c r="C25" s="229">
        <v>22.123295023863371</v>
      </c>
      <c r="D25" s="229">
        <v>21.234286691074651</v>
      </c>
      <c r="E25" s="229">
        <v>30.023648718502379</v>
      </c>
      <c r="F25" s="229">
        <v>36.48287607327817</v>
      </c>
      <c r="G25" s="229">
        <v>30.823562193788089</v>
      </c>
      <c r="H25" s="229">
        <v>40.025449862933833</v>
      </c>
      <c r="I25" s="229">
        <v>53.569813312659043</v>
      </c>
      <c r="J25" s="229">
        <v>62.556005686259432</v>
      </c>
      <c r="K25" s="229">
        <v>60.602355487778922</v>
      </c>
      <c r="L25" s="229">
        <v>60.002844589033927</v>
      </c>
      <c r="M25" s="229">
        <v>53.440454799304973</v>
      </c>
      <c r="N25" s="229">
        <v>60.821872469751952</v>
      </c>
      <c r="O25" s="229">
        <v>69.461202361459698</v>
      </c>
      <c r="P25" s="229">
        <v>76.528320200668361</v>
      </c>
      <c r="Q25" s="229">
        <v>75.208184871259903</v>
      </c>
      <c r="R25" s="229">
        <v>85.340121199281043</v>
      </c>
      <c r="S25" s="229">
        <v>117.56218116159749</v>
      </c>
      <c r="T25" s="229">
        <v>112.7292551431988</v>
      </c>
      <c r="U25" s="229">
        <v>124.57192271748291</v>
      </c>
      <c r="V25" s="229">
        <v>120.2734959847586</v>
      </c>
      <c r="W25" s="229">
        <v>124.64577335828881</v>
      </c>
      <c r="X25" s="229">
        <v>117.4493769054944</v>
      </c>
      <c r="Y25" s="229">
        <v>120.3141800979201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1.137551253678992</v>
      </c>
      <c r="P27" s="229">
        <v>3.7815889022685378</v>
      </c>
      <c r="Q27" s="229">
        <v>3.131252621410971</v>
      </c>
      <c r="R27" s="229">
        <v>5.6277131694664604</v>
      </c>
      <c r="S27" s="229">
        <v>11.025499571255461</v>
      </c>
      <c r="T27" s="229">
        <v>13.252233135455761</v>
      </c>
      <c r="U27" s="229">
        <v>14.81163083339265</v>
      </c>
      <c r="V27" s="229">
        <v>19.04350946605696</v>
      </c>
      <c r="W27" s="229">
        <v>13.79642576490021</v>
      </c>
      <c r="X27" s="229">
        <v>19.954112191938961</v>
      </c>
      <c r="Y27" s="229">
        <v>28.35019049074879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1111.0245943400521</v>
      </c>
      <c r="C32" s="223">
        <v>1145.4310886016031</v>
      </c>
      <c r="D32" s="223">
        <v>1098.240453729396</v>
      </c>
      <c r="E32" s="223">
        <v>1132.9410281699741</v>
      </c>
      <c r="F32" s="223">
        <v>1157.2869139015099</v>
      </c>
      <c r="G32" s="223">
        <v>1124.1313845657701</v>
      </c>
      <c r="H32" s="223">
        <v>1035.745405165866</v>
      </c>
      <c r="I32" s="223">
        <v>963.01787307023767</v>
      </c>
      <c r="J32" s="223">
        <v>866.24904093468444</v>
      </c>
      <c r="K32" s="223">
        <v>939.04288110679613</v>
      </c>
      <c r="L32" s="223">
        <v>1076.260920014483</v>
      </c>
      <c r="M32" s="223">
        <v>1139.7484769858361</v>
      </c>
      <c r="N32" s="223">
        <v>1142.848738348797</v>
      </c>
      <c r="O32" s="223">
        <v>1233.943145793352</v>
      </c>
      <c r="P32" s="223">
        <v>1248.359728313709</v>
      </c>
      <c r="Q32" s="223">
        <v>1257.0616101591511</v>
      </c>
      <c r="R32" s="223">
        <v>1199.3602499777051</v>
      </c>
      <c r="S32" s="223">
        <v>1086.9676318029969</v>
      </c>
      <c r="T32" s="223">
        <v>959.46693169477692</v>
      </c>
      <c r="U32" s="223">
        <v>1106.993228039561</v>
      </c>
      <c r="V32" s="223">
        <v>989.80852703826758</v>
      </c>
      <c r="W32" s="223">
        <v>1089.9964456088919</v>
      </c>
      <c r="X32" s="223">
        <v>1047.8476446466921</v>
      </c>
      <c r="Y32" s="223">
        <v>917.78652635710375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6.2065413686948023</v>
      </c>
      <c r="C37" s="260">
        <v>6.2254298878103249</v>
      </c>
      <c r="D37" s="260">
        <v>6.113884130935066</v>
      </c>
      <c r="E37" s="260">
        <v>7.5081768692264976</v>
      </c>
      <c r="F37" s="260">
        <v>9.0874806961954828</v>
      </c>
      <c r="G37" s="260">
        <v>7.1961546283330184</v>
      </c>
      <c r="H37" s="260">
        <v>8.3688562259971171</v>
      </c>
      <c r="I37" s="260">
        <v>9.4093883633827957</v>
      </c>
      <c r="J37" s="260">
        <v>10.11448584128464</v>
      </c>
      <c r="K37" s="260">
        <v>9.7354979197983607</v>
      </c>
      <c r="L37" s="260">
        <v>9.8853367561899361</v>
      </c>
      <c r="M37" s="260">
        <v>9.2669441298566291</v>
      </c>
      <c r="N37" s="260">
        <v>9.7497282301514758</v>
      </c>
      <c r="O37" s="260">
        <v>13.266404883310329</v>
      </c>
      <c r="P37" s="260">
        <v>13.957136289342071</v>
      </c>
      <c r="Q37" s="260">
        <v>14.586295214008519</v>
      </c>
      <c r="R37" s="260">
        <v>17.046180457439991</v>
      </c>
      <c r="S37" s="260">
        <v>17.193999254027251</v>
      </c>
      <c r="T37" s="260">
        <v>17.150798703957129</v>
      </c>
      <c r="U37" s="260">
        <v>19.594201291720299</v>
      </c>
      <c r="V37" s="260">
        <v>18.9839102397411</v>
      </c>
      <c r="W37" s="260">
        <v>13.91923085790167</v>
      </c>
      <c r="X37" s="260">
        <v>13.7363668530728</v>
      </c>
      <c r="Y37" s="260">
        <v>14.6198768502133</v>
      </c>
      <c r="DA37" s="68" t="s">
        <v>2055</v>
      </c>
    </row>
    <row r="38" spans="1:105" ht="12" customHeight="1" x14ac:dyDescent="0.25">
      <c r="A38" s="37" t="s">
        <v>159</v>
      </c>
      <c r="B38" s="226">
        <v>2.460621963520341</v>
      </c>
      <c r="C38" s="226">
        <v>1.878802763038121</v>
      </c>
      <c r="D38" s="226">
        <v>1.711704853624511</v>
      </c>
      <c r="E38" s="226">
        <v>1.725169304972451</v>
      </c>
      <c r="F38" s="226">
        <v>1.7301322998113851</v>
      </c>
      <c r="G38" s="226">
        <v>1.192397069551324</v>
      </c>
      <c r="H38" s="226">
        <v>1.2266532063928131</v>
      </c>
      <c r="I38" s="226">
        <v>1.1480912721812531</v>
      </c>
      <c r="J38" s="226">
        <v>0.7703944147903079</v>
      </c>
      <c r="K38" s="226">
        <v>0.72542497857461796</v>
      </c>
      <c r="L38" s="226">
        <v>0.61927247145534836</v>
      </c>
      <c r="M38" s="226">
        <v>0.54381360494648368</v>
      </c>
      <c r="N38" s="226">
        <v>0.38696887845544647</v>
      </c>
      <c r="O38" s="226">
        <v>0.68828200927175709</v>
      </c>
      <c r="P38" s="226">
        <v>0.44208862110912989</v>
      </c>
      <c r="Q38" s="226">
        <v>0.66215969297630106</v>
      </c>
      <c r="R38" s="226">
        <v>1.236114352705634</v>
      </c>
      <c r="S38" s="226">
        <v>1.3768437035064629</v>
      </c>
      <c r="T38" s="226">
        <v>1.1850854601273531</v>
      </c>
      <c r="U38" s="226">
        <v>1.4265131754635489</v>
      </c>
      <c r="V38" s="226">
        <v>1.1003895920437741</v>
      </c>
      <c r="W38" s="226">
        <v>1.3089811861732941</v>
      </c>
      <c r="X38" s="226">
        <v>1.3382103783593171</v>
      </c>
      <c r="Y38" s="226">
        <v>1.06023283568764</v>
      </c>
      <c r="DA38" s="69" t="s">
        <v>2056</v>
      </c>
    </row>
    <row r="39" spans="1:105" ht="12" customHeight="1" x14ac:dyDescent="0.25">
      <c r="A39" s="37" t="s">
        <v>35</v>
      </c>
      <c r="B39" s="226">
        <v>3.74591940517446</v>
      </c>
      <c r="C39" s="226">
        <v>4.3466271247722039</v>
      </c>
      <c r="D39" s="226">
        <v>4.4021792773105552</v>
      </c>
      <c r="E39" s="226">
        <v>5.7830075642540466</v>
      </c>
      <c r="F39" s="226">
        <v>7.3573483963840989</v>
      </c>
      <c r="G39" s="226">
        <v>6.003757558781694</v>
      </c>
      <c r="H39" s="226">
        <v>7.1422030196043043</v>
      </c>
      <c r="I39" s="226">
        <v>8.2612970912015431</v>
      </c>
      <c r="J39" s="226">
        <v>9.3440914264943302</v>
      </c>
      <c r="K39" s="226">
        <v>9.0100729412237435</v>
      </c>
      <c r="L39" s="226">
        <v>9.266064284734588</v>
      </c>
      <c r="M39" s="226">
        <v>8.723130524910145</v>
      </c>
      <c r="N39" s="226">
        <v>9.3627593516960292</v>
      </c>
      <c r="O39" s="226">
        <v>12.57812287403857</v>
      </c>
      <c r="P39" s="226">
        <v>13.51504766823294</v>
      </c>
      <c r="Q39" s="226">
        <v>13.92413552103222</v>
      </c>
      <c r="R39" s="226">
        <v>15.810066104734361</v>
      </c>
      <c r="S39" s="226">
        <v>15.817155550520789</v>
      </c>
      <c r="T39" s="226">
        <v>15.96571324382978</v>
      </c>
      <c r="U39" s="226">
        <v>18.167688116256759</v>
      </c>
      <c r="V39" s="226">
        <v>17.883520647697331</v>
      </c>
      <c r="W39" s="226">
        <v>12.610249671728379</v>
      </c>
      <c r="X39" s="226">
        <v>12.398156474713479</v>
      </c>
      <c r="Y39" s="226">
        <v>13.559644014525659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32.023711680329171</v>
      </c>
      <c r="C43" s="261">
        <f t="shared" si="1"/>
        <v>33.020453875762108</v>
      </c>
      <c r="D43" s="261">
        <f t="shared" si="1"/>
        <v>31.655842597056829</v>
      </c>
      <c r="E43" s="261">
        <f t="shared" si="1"/>
        <v>32.621242066688318</v>
      </c>
      <c r="F43" s="261">
        <f t="shared" si="1"/>
        <v>33.281142991458402</v>
      </c>
      <c r="G43" s="261">
        <f t="shared" si="1"/>
        <v>32.374934201085132</v>
      </c>
      <c r="H43" s="261">
        <f t="shared" si="1"/>
        <v>29.779030404054161</v>
      </c>
      <c r="I43" s="261">
        <f t="shared" si="1"/>
        <v>27.640825643676958</v>
      </c>
      <c r="J43" s="261">
        <f t="shared" si="1"/>
        <v>24.815494350533321</v>
      </c>
      <c r="K43" s="261">
        <f t="shared" si="1"/>
        <v>26.9364458894782</v>
      </c>
      <c r="L43" s="261">
        <f t="shared" si="1"/>
        <v>30.90943719589254</v>
      </c>
      <c r="M43" s="261">
        <f t="shared" si="1"/>
        <v>32.767580662492144</v>
      </c>
      <c r="N43" s="261">
        <f t="shared" si="1"/>
        <v>32.843449568656382</v>
      </c>
      <c r="O43" s="261">
        <f t="shared" si="1"/>
        <v>35.381934519131647</v>
      </c>
      <c r="P43" s="261">
        <f t="shared" si="1"/>
        <v>35.77978527606863</v>
      </c>
      <c r="Q43" s="261">
        <f t="shared" si="1"/>
        <v>36.013777244786731</v>
      </c>
      <c r="R43" s="261">
        <f t="shared" si="1"/>
        <v>34.269973029572888</v>
      </c>
      <c r="S43" s="261">
        <f t="shared" si="1"/>
        <v>31.007931378231</v>
      </c>
      <c r="T43" s="261">
        <f t="shared" si="1"/>
        <v>27.313511101183181</v>
      </c>
      <c r="U43" s="261">
        <f t="shared" si="1"/>
        <v>31.518812369502651</v>
      </c>
      <c r="V43" s="261">
        <f t="shared" si="1"/>
        <v>28.139843965174691</v>
      </c>
      <c r="W43" s="261">
        <f t="shared" si="1"/>
        <v>31.190643905825802</v>
      </c>
      <c r="X43" s="261">
        <f t="shared" si="1"/>
        <v>29.974239936046931</v>
      </c>
      <c r="Y43" s="261">
        <f t="shared" si="1"/>
        <v>26.178743463967841</v>
      </c>
      <c r="DA43" s="70"/>
    </row>
    <row r="44" spans="1:105" ht="12" customHeight="1" x14ac:dyDescent="0.25">
      <c r="A44" s="60" t="s">
        <v>1884</v>
      </c>
      <c r="B44" s="262">
        <v>32.023711680329171</v>
      </c>
      <c r="C44" s="262">
        <v>33.020453875762108</v>
      </c>
      <c r="D44" s="262">
        <v>31.655842597056829</v>
      </c>
      <c r="E44" s="262">
        <v>32.621242066688318</v>
      </c>
      <c r="F44" s="262">
        <v>33.281142991458402</v>
      </c>
      <c r="G44" s="262">
        <v>32.374934201085132</v>
      </c>
      <c r="H44" s="262">
        <v>29.779030404054161</v>
      </c>
      <c r="I44" s="262">
        <v>27.640825643676958</v>
      </c>
      <c r="J44" s="262">
        <v>24.815494350533321</v>
      </c>
      <c r="K44" s="262">
        <v>26.9364458894782</v>
      </c>
      <c r="L44" s="262">
        <v>30.90943719589254</v>
      </c>
      <c r="M44" s="262">
        <v>32.767580662492144</v>
      </c>
      <c r="N44" s="262">
        <v>32.843449568656382</v>
      </c>
      <c r="O44" s="262">
        <v>35.381934519131647</v>
      </c>
      <c r="P44" s="262">
        <v>35.77978527606863</v>
      </c>
      <c r="Q44" s="262">
        <v>36.013777244786731</v>
      </c>
      <c r="R44" s="262">
        <v>34.269973029572888</v>
      </c>
      <c r="S44" s="262">
        <v>31.007931378231</v>
      </c>
      <c r="T44" s="262">
        <v>27.313511101183181</v>
      </c>
      <c r="U44" s="262">
        <v>31.518812369502651</v>
      </c>
      <c r="V44" s="262">
        <v>28.139843965174691</v>
      </c>
      <c r="W44" s="262">
        <v>31.190643905825802</v>
      </c>
      <c r="X44" s="262">
        <v>29.974239936046931</v>
      </c>
      <c r="Y44" s="262">
        <v>26.178743463967841</v>
      </c>
      <c r="DA44" s="72" t="s">
        <v>2061</v>
      </c>
    </row>
    <row r="45" spans="1:105" ht="12" customHeight="1" x14ac:dyDescent="0.25">
      <c r="A45" s="64" t="s">
        <v>28</v>
      </c>
      <c r="B45" s="229">
        <v>28.026965602598882</v>
      </c>
      <c r="C45" s="229">
        <v>28.78365546603165</v>
      </c>
      <c r="D45" s="229">
        <v>27.24924739758745</v>
      </c>
      <c r="E45" s="229">
        <v>27.231800673971652</v>
      </c>
      <c r="F45" s="229">
        <v>27.162813940890501</v>
      </c>
      <c r="G45" s="229">
        <v>26.796115279185219</v>
      </c>
      <c r="H45" s="229">
        <v>23.273181604146899</v>
      </c>
      <c r="I45" s="229">
        <v>19.36307462408076</v>
      </c>
      <c r="J45" s="229">
        <v>16.171588654616659</v>
      </c>
      <c r="K45" s="229">
        <v>17.877471029268438</v>
      </c>
      <c r="L45" s="229">
        <v>21.52230863547129</v>
      </c>
      <c r="M45" s="229">
        <v>24.05089678822625</v>
      </c>
      <c r="N45" s="229">
        <v>23.088962329350942</v>
      </c>
      <c r="O45" s="229">
        <v>24.698780788706301</v>
      </c>
      <c r="P45" s="229">
        <v>24.437190089872441</v>
      </c>
      <c r="Q45" s="229">
        <v>23.895927742361721</v>
      </c>
      <c r="R45" s="229">
        <v>20.954982480227951</v>
      </c>
      <c r="S45" s="229">
        <v>17.733864937065832</v>
      </c>
      <c r="T45" s="229">
        <v>14.335061000112111</v>
      </c>
      <c r="U45" s="229">
        <v>16.13293843559072</v>
      </c>
      <c r="V45" s="229">
        <v>13.653969422611169</v>
      </c>
      <c r="W45" s="229">
        <v>15.057830690922939</v>
      </c>
      <c r="X45" s="229">
        <v>13.09572752162037</v>
      </c>
      <c r="Y45" s="229">
        <v>9.567699629561675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0.16813523367296529</v>
      </c>
      <c r="C47" s="229">
        <v>0.11606000208492059</v>
      </c>
      <c r="D47" s="229">
        <v>5.9729264675205493E-2</v>
      </c>
      <c r="E47" s="229">
        <v>6.071604289258286E-2</v>
      </c>
      <c r="F47" s="229">
        <v>0.12367709377373259</v>
      </c>
      <c r="G47" s="229">
        <v>6.2732972541287221E-2</v>
      </c>
      <c r="H47" s="229">
        <v>0.12626992916242941</v>
      </c>
      <c r="I47" s="229">
        <v>0.25724614639771393</v>
      </c>
      <c r="J47" s="229">
        <v>6.4645124161828368E-2</v>
      </c>
      <c r="K47" s="229">
        <v>0.12875085373554621</v>
      </c>
      <c r="L47" s="229">
        <v>0.13046812839004701</v>
      </c>
      <c r="M47" s="229">
        <v>0.130396022920475</v>
      </c>
      <c r="N47" s="229">
        <v>0.13301253933959939</v>
      </c>
      <c r="O47" s="229">
        <v>0.13209284991289411</v>
      </c>
      <c r="P47" s="229">
        <v>0.13267068405551741</v>
      </c>
      <c r="Q47" s="229">
        <v>0.13415313329709419</v>
      </c>
      <c r="R47" s="229">
        <v>0.13341611429644831</v>
      </c>
      <c r="S47" s="229">
        <v>0.1449968774787625</v>
      </c>
      <c r="T47" s="229">
        <v>0.151177439805354</v>
      </c>
      <c r="U47" s="229">
        <v>0.16842866504234841</v>
      </c>
      <c r="V47" s="229">
        <v>0.18755461746348151</v>
      </c>
      <c r="W47" s="229">
        <v>0.22049950964519069</v>
      </c>
      <c r="X47" s="229">
        <v>0.26929673393035891</v>
      </c>
      <c r="Y47" s="229">
        <v>0.257192725023979</v>
      </c>
      <c r="DA47" s="73" t="s">
        <v>2064</v>
      </c>
    </row>
    <row r="48" spans="1:105" ht="12" customHeight="1" x14ac:dyDescent="0.25">
      <c r="A48" s="64" t="s">
        <v>159</v>
      </c>
      <c r="B48" s="229">
        <v>0.67950754664633262</v>
      </c>
      <c r="C48" s="229">
        <v>0.56473603978316322</v>
      </c>
      <c r="D48" s="229">
        <v>0.53372321647218413</v>
      </c>
      <c r="E48" s="229">
        <v>0.61105235871745545</v>
      </c>
      <c r="F48" s="229">
        <v>0.62324926605073794</v>
      </c>
      <c r="G48" s="229">
        <v>0.46813153930950901</v>
      </c>
      <c r="H48" s="229">
        <v>0.5381358901908343</v>
      </c>
      <c r="I48" s="229">
        <v>0.62511659246351137</v>
      </c>
      <c r="J48" s="229">
        <v>0.44195702321118258</v>
      </c>
      <c r="K48" s="229">
        <v>0.46076729350391138</v>
      </c>
      <c r="L48" s="229">
        <v>0.40117606621821222</v>
      </c>
      <c r="M48" s="229">
        <v>0.33247335665318928</v>
      </c>
      <c r="N48" s="229">
        <v>0.27489031342262032</v>
      </c>
      <c r="O48" s="229">
        <v>0.40227554361501922</v>
      </c>
      <c r="P48" s="229">
        <v>0.2704164584695779</v>
      </c>
      <c r="Q48" s="229">
        <v>0.4076405451918253</v>
      </c>
      <c r="R48" s="229">
        <v>0.74032306394579606</v>
      </c>
      <c r="S48" s="229">
        <v>0.83727805796853427</v>
      </c>
      <c r="T48" s="229">
        <v>0.70056326990283668</v>
      </c>
      <c r="U48" s="229">
        <v>0.88531725191124289</v>
      </c>
      <c r="V48" s="229">
        <v>0.64122181771129594</v>
      </c>
      <c r="W48" s="229">
        <v>1.204310646930894</v>
      </c>
      <c r="X48" s="229">
        <v>1.232609587986903</v>
      </c>
      <c r="Y48" s="229">
        <v>0.88202676998652785</v>
      </c>
      <c r="DA48" s="73" t="s">
        <v>2065</v>
      </c>
    </row>
    <row r="49" spans="1:105" ht="12" customHeight="1" x14ac:dyDescent="0.25">
      <c r="A49" s="64" t="s">
        <v>32</v>
      </c>
      <c r="B49" s="229">
        <v>1.996388470827412</v>
      </c>
      <c r="C49" s="229">
        <v>2.2494804502085159</v>
      </c>
      <c r="D49" s="229">
        <v>2.440508132167567</v>
      </c>
      <c r="E49" s="229">
        <v>2.544437051665748</v>
      </c>
      <c r="F49" s="229">
        <v>2.721049311047631</v>
      </c>
      <c r="G49" s="229">
        <v>2.6289608494014778</v>
      </c>
      <c r="H49" s="229">
        <v>2.6458071949822619</v>
      </c>
      <c r="I49" s="229">
        <v>2.8972494897579848</v>
      </c>
      <c r="J49" s="229">
        <v>2.7768196818600921</v>
      </c>
      <c r="K49" s="229">
        <v>2.74653973876047</v>
      </c>
      <c r="L49" s="229">
        <v>2.8527579563234271</v>
      </c>
      <c r="M49" s="229">
        <v>2.920721575058153</v>
      </c>
      <c r="N49" s="229">
        <v>2.6955796262608849</v>
      </c>
      <c r="O49" s="229">
        <v>2.6769415633126612</v>
      </c>
      <c r="P49" s="229">
        <v>2.2641317876973139</v>
      </c>
      <c r="Q49" s="229">
        <v>2.6471505401621278</v>
      </c>
      <c r="R49" s="229">
        <v>2.3480040140982159</v>
      </c>
      <c r="S49" s="229">
        <v>1.752147705000102</v>
      </c>
      <c r="T49" s="229">
        <v>1.5496297701618289</v>
      </c>
      <c r="U49" s="229">
        <v>1.6826245203437129</v>
      </c>
      <c r="V49" s="229">
        <v>1.583736474403846</v>
      </c>
      <c r="W49" s="229">
        <v>1.819078649558834</v>
      </c>
      <c r="X49" s="229">
        <v>1.9416261967062669</v>
      </c>
      <c r="Y49" s="229">
        <v>1.4548908183124341</v>
      </c>
      <c r="DA49" s="73" t="s">
        <v>2066</v>
      </c>
    </row>
    <row r="50" spans="1:105" ht="12" customHeight="1" x14ac:dyDescent="0.25">
      <c r="A50" s="64" t="s">
        <v>33</v>
      </c>
      <c r="B50" s="229">
        <v>0.11826884394942599</v>
      </c>
      <c r="C50" s="229">
        <v>0</v>
      </c>
      <c r="D50" s="229">
        <v>0</v>
      </c>
      <c r="E50" s="229">
        <v>0.12490340626105011</v>
      </c>
      <c r="F50" s="229">
        <v>0</v>
      </c>
      <c r="G50" s="229">
        <v>6.1936218422592129E-2</v>
      </c>
      <c r="H50" s="229">
        <v>6.2333104872898698E-2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1.8930615528079561E-2</v>
      </c>
      <c r="T50" s="229">
        <v>2.941976947179719E-2</v>
      </c>
      <c r="U50" s="229">
        <v>3.3721644211764261E-2</v>
      </c>
      <c r="V50" s="229">
        <v>2.2008791783505442E-3</v>
      </c>
      <c r="W50" s="229">
        <v>2.8765658987976559E-3</v>
      </c>
      <c r="X50" s="229">
        <v>7.5015370187050054E-2</v>
      </c>
      <c r="Y50" s="229">
        <v>7.8342200420109434E-2</v>
      </c>
      <c r="DA50" s="73" t="s">
        <v>2067</v>
      </c>
    </row>
    <row r="51" spans="1:105" ht="12" customHeight="1" x14ac:dyDescent="0.25">
      <c r="A51" s="64" t="s">
        <v>35</v>
      </c>
      <c r="B51" s="229">
        <v>1.0344459826341561</v>
      </c>
      <c r="C51" s="229">
        <v>1.3065219176538569</v>
      </c>
      <c r="D51" s="229">
        <v>1.3726345861544149</v>
      </c>
      <c r="E51" s="229">
        <v>2.048332533179837</v>
      </c>
      <c r="F51" s="229">
        <v>2.6503533796957939</v>
      </c>
      <c r="G51" s="229">
        <v>2.357057342225044</v>
      </c>
      <c r="H51" s="229">
        <v>3.1333026806988382</v>
      </c>
      <c r="I51" s="229">
        <v>4.4981387909769932</v>
      </c>
      <c r="J51" s="229">
        <v>5.3604838666835581</v>
      </c>
      <c r="K51" s="229">
        <v>5.7229169742098396</v>
      </c>
      <c r="L51" s="229">
        <v>6.002726409489564</v>
      </c>
      <c r="M51" s="229">
        <v>5.3330929196340708</v>
      </c>
      <c r="N51" s="229">
        <v>6.6510047602823361</v>
      </c>
      <c r="O51" s="229">
        <v>7.3514506389089167</v>
      </c>
      <c r="P51" s="229">
        <v>8.266874902416717</v>
      </c>
      <c r="Q51" s="229">
        <v>8.5720140554094062</v>
      </c>
      <c r="R51" s="229">
        <v>9.4688299300330403</v>
      </c>
      <c r="S51" s="229">
        <v>9.6186351785601225</v>
      </c>
      <c r="T51" s="229">
        <v>9.4381313860912979</v>
      </c>
      <c r="U51" s="229">
        <v>11.27516239829918</v>
      </c>
      <c r="V51" s="229">
        <v>10.421130570215171</v>
      </c>
      <c r="W51" s="229">
        <v>11.60189168533149</v>
      </c>
      <c r="X51" s="229">
        <v>11.41979377176105</v>
      </c>
      <c r="Y51" s="229">
        <v>11.280511798658161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0.1203931346758554</v>
      </c>
      <c r="P53" s="229">
        <v>0.40850135355706318</v>
      </c>
      <c r="Q53" s="229">
        <v>0.35689122836455361</v>
      </c>
      <c r="R53" s="229">
        <v>0.62441742697143077</v>
      </c>
      <c r="S53" s="229">
        <v>0.90207800662956239</v>
      </c>
      <c r="T53" s="229">
        <v>1.109528465637966</v>
      </c>
      <c r="U53" s="229">
        <v>1.3406194541036791</v>
      </c>
      <c r="V53" s="229">
        <v>1.6500301835913771</v>
      </c>
      <c r="W53" s="229">
        <v>1.2841561575376499</v>
      </c>
      <c r="X53" s="229">
        <v>1.940170753854938</v>
      </c>
      <c r="Y53" s="229">
        <v>2.6580795220049591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960.71135040987542</v>
      </c>
      <c r="C56" s="261">
        <f t="shared" si="2"/>
        <v>990.61361627286328</v>
      </c>
      <c r="D56" s="261">
        <f t="shared" si="2"/>
        <v>949.67527791170482</v>
      </c>
      <c r="E56" s="261">
        <f t="shared" si="2"/>
        <v>978.63726200064991</v>
      </c>
      <c r="F56" s="261">
        <f t="shared" si="2"/>
        <v>998.43428974375206</v>
      </c>
      <c r="G56" s="261">
        <f t="shared" si="2"/>
        <v>971.24802603255398</v>
      </c>
      <c r="H56" s="261">
        <f t="shared" si="2"/>
        <v>893.37091212162511</v>
      </c>
      <c r="I56" s="261">
        <f t="shared" si="2"/>
        <v>829.22476931030883</v>
      </c>
      <c r="J56" s="261">
        <f t="shared" si="2"/>
        <v>744.46483051599989</v>
      </c>
      <c r="K56" s="261">
        <f t="shared" si="2"/>
        <v>808.09337668434614</v>
      </c>
      <c r="L56" s="261">
        <f t="shared" si="2"/>
        <v>927.28311587677626</v>
      </c>
      <c r="M56" s="261">
        <f t="shared" si="2"/>
        <v>983.02741987476463</v>
      </c>
      <c r="N56" s="261">
        <f t="shared" si="2"/>
        <v>985.30348705969152</v>
      </c>
      <c r="O56" s="261">
        <f t="shared" si="2"/>
        <v>1061.4580355739499</v>
      </c>
      <c r="P56" s="261">
        <f t="shared" si="2"/>
        <v>1073.3935582820591</v>
      </c>
      <c r="Q56" s="261">
        <f t="shared" si="2"/>
        <v>1080.4133173436021</v>
      </c>
      <c r="R56" s="261">
        <f t="shared" si="2"/>
        <v>1028.099190887187</v>
      </c>
      <c r="S56" s="261">
        <f t="shared" si="2"/>
        <v>930.23794134693003</v>
      </c>
      <c r="T56" s="261">
        <f t="shared" si="2"/>
        <v>819.40533303549569</v>
      </c>
      <c r="U56" s="261">
        <f t="shared" si="2"/>
        <v>945.56437108507953</v>
      </c>
      <c r="V56" s="261">
        <f t="shared" si="2"/>
        <v>844.19531895524074</v>
      </c>
      <c r="W56" s="261">
        <f t="shared" si="2"/>
        <v>935.71931717477423</v>
      </c>
      <c r="X56" s="261">
        <f t="shared" si="2"/>
        <v>899.22719808140801</v>
      </c>
      <c r="Y56" s="261">
        <f t="shared" si="2"/>
        <v>785.36230391903541</v>
      </c>
      <c r="DA56" s="70"/>
    </row>
    <row r="57" spans="1:105" ht="12" customHeight="1" x14ac:dyDescent="0.25">
      <c r="A57" s="60" t="s">
        <v>1899</v>
      </c>
      <c r="B57" s="262">
        <v>960.71135040987542</v>
      </c>
      <c r="C57" s="262">
        <v>990.61361627286328</v>
      </c>
      <c r="D57" s="262">
        <v>949.67527791170482</v>
      </c>
      <c r="E57" s="262">
        <v>978.63726200064991</v>
      </c>
      <c r="F57" s="262">
        <v>998.43428974375206</v>
      </c>
      <c r="G57" s="262">
        <v>971.24802603255398</v>
      </c>
      <c r="H57" s="262">
        <v>893.37091212162511</v>
      </c>
      <c r="I57" s="262">
        <v>829.22476931030883</v>
      </c>
      <c r="J57" s="262">
        <v>744.46483051599989</v>
      </c>
      <c r="K57" s="262">
        <v>808.09337668434614</v>
      </c>
      <c r="L57" s="262">
        <v>927.28311587677626</v>
      </c>
      <c r="M57" s="262">
        <v>983.02741987476463</v>
      </c>
      <c r="N57" s="262">
        <v>985.30348705969152</v>
      </c>
      <c r="O57" s="262">
        <v>1061.4580355739499</v>
      </c>
      <c r="P57" s="262">
        <v>1073.3935582820591</v>
      </c>
      <c r="Q57" s="262">
        <v>1080.4133173436021</v>
      </c>
      <c r="R57" s="262">
        <v>1028.099190887187</v>
      </c>
      <c r="S57" s="262">
        <v>930.23794134693003</v>
      </c>
      <c r="T57" s="262">
        <v>819.40533303549569</v>
      </c>
      <c r="U57" s="262">
        <v>945.56437108507953</v>
      </c>
      <c r="V57" s="262">
        <v>844.19531895524074</v>
      </c>
      <c r="W57" s="262">
        <v>935.71931717477423</v>
      </c>
      <c r="X57" s="262">
        <v>899.22719808140801</v>
      </c>
      <c r="Y57" s="262">
        <v>785.36230391903541</v>
      </c>
      <c r="DA57" s="72" t="s">
        <v>2073</v>
      </c>
    </row>
    <row r="58" spans="1:105" ht="12" customHeight="1" x14ac:dyDescent="0.25">
      <c r="A58" s="64" t="s">
        <v>28</v>
      </c>
      <c r="B58" s="229">
        <v>840.8089680779666</v>
      </c>
      <c r="C58" s="229">
        <v>863.50966398094954</v>
      </c>
      <c r="D58" s="229">
        <v>817.47742192762371</v>
      </c>
      <c r="E58" s="229">
        <v>816.9540202191497</v>
      </c>
      <c r="F58" s="229">
        <v>814.8844182267153</v>
      </c>
      <c r="G58" s="229">
        <v>803.88345837555676</v>
      </c>
      <c r="H58" s="229">
        <v>698.19544812440722</v>
      </c>
      <c r="I58" s="229">
        <v>580.89223872242269</v>
      </c>
      <c r="J58" s="229">
        <v>485.14765963849999</v>
      </c>
      <c r="K58" s="229">
        <v>536.3241308780531</v>
      </c>
      <c r="L58" s="229">
        <v>645.66925906413871</v>
      </c>
      <c r="M58" s="229">
        <v>721.5269036467879</v>
      </c>
      <c r="N58" s="229">
        <v>692.66886988052829</v>
      </c>
      <c r="O58" s="229">
        <v>740.96342366118915</v>
      </c>
      <c r="P58" s="229">
        <v>733.11570269617323</v>
      </c>
      <c r="Q58" s="229">
        <v>716.87783227085185</v>
      </c>
      <c r="R58" s="229">
        <v>628.64947440683875</v>
      </c>
      <c r="S58" s="229">
        <v>532.01594811197504</v>
      </c>
      <c r="T58" s="229">
        <v>430.05183000336331</v>
      </c>
      <c r="U58" s="229">
        <v>483.98815306772161</v>
      </c>
      <c r="V58" s="229">
        <v>409.61908267833508</v>
      </c>
      <c r="W58" s="229">
        <v>451.73492072768829</v>
      </c>
      <c r="X58" s="229">
        <v>392.87182564861098</v>
      </c>
      <c r="Y58" s="229">
        <v>287.03098888685031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5.0440570101889586</v>
      </c>
      <c r="C60" s="229">
        <v>3.481800062547618</v>
      </c>
      <c r="D60" s="229">
        <v>1.7918779402561651</v>
      </c>
      <c r="E60" s="229">
        <v>1.8214812867774861</v>
      </c>
      <c r="F60" s="229">
        <v>3.71031281321198</v>
      </c>
      <c r="G60" s="229">
        <v>1.8819891762386181</v>
      </c>
      <c r="H60" s="229">
        <v>3.7880978748728831</v>
      </c>
      <c r="I60" s="229">
        <v>7.7173843919314153</v>
      </c>
      <c r="J60" s="229">
        <v>1.939353724854852</v>
      </c>
      <c r="K60" s="229">
        <v>3.8625256120663849</v>
      </c>
      <c r="L60" s="229">
        <v>3.9140438517014098</v>
      </c>
      <c r="M60" s="229">
        <v>3.91188068761425</v>
      </c>
      <c r="N60" s="229">
        <v>3.990376180187984</v>
      </c>
      <c r="O60" s="229">
        <v>3.9627854973868222</v>
      </c>
      <c r="P60" s="229">
        <v>3.9801205216655231</v>
      </c>
      <c r="Q60" s="229">
        <v>4.0245939989128248</v>
      </c>
      <c r="R60" s="229">
        <v>4.0024834288934503</v>
      </c>
      <c r="S60" s="229">
        <v>4.3499063243628751</v>
      </c>
      <c r="T60" s="229">
        <v>4.5353231941606182</v>
      </c>
      <c r="U60" s="229">
        <v>5.0528599512704524</v>
      </c>
      <c r="V60" s="229">
        <v>5.6266385239044423</v>
      </c>
      <c r="W60" s="229">
        <v>6.6149852893557233</v>
      </c>
      <c r="X60" s="229">
        <v>8.0789020179107691</v>
      </c>
      <c r="Y60" s="229">
        <v>7.7157817507193709</v>
      </c>
      <c r="DA60" s="73" t="s">
        <v>2076</v>
      </c>
    </row>
    <row r="61" spans="1:105" ht="12" customHeight="1" x14ac:dyDescent="0.25">
      <c r="A61" s="64" t="s">
        <v>159</v>
      </c>
      <c r="B61" s="229">
        <v>20.385226399389978</v>
      </c>
      <c r="C61" s="229">
        <v>16.9420811934949</v>
      </c>
      <c r="D61" s="229">
        <v>16.01169649416553</v>
      </c>
      <c r="E61" s="229">
        <v>18.331570761523661</v>
      </c>
      <c r="F61" s="229">
        <v>18.697477981522141</v>
      </c>
      <c r="G61" s="229">
        <v>14.043946179285269</v>
      </c>
      <c r="H61" s="229">
        <v>16.144076705725031</v>
      </c>
      <c r="I61" s="229">
        <v>18.75349777390533</v>
      </c>
      <c r="J61" s="229">
        <v>13.258710696335481</v>
      </c>
      <c r="K61" s="229">
        <v>13.823018805117339</v>
      </c>
      <c r="L61" s="229">
        <v>12.03528198654636</v>
      </c>
      <c r="M61" s="229">
        <v>9.9742006995956807</v>
      </c>
      <c r="N61" s="229">
        <v>8.2467094026786114</v>
      </c>
      <c r="O61" s="229">
        <v>12.06826630845058</v>
      </c>
      <c r="P61" s="229">
        <v>8.1124937540873372</v>
      </c>
      <c r="Q61" s="229">
        <v>12.22921635575476</v>
      </c>
      <c r="R61" s="229">
        <v>22.209691918373881</v>
      </c>
      <c r="S61" s="229">
        <v>25.118341739056032</v>
      </c>
      <c r="T61" s="229">
        <v>21.016898097085111</v>
      </c>
      <c r="U61" s="229">
        <v>26.559517557337291</v>
      </c>
      <c r="V61" s="229">
        <v>19.236654531338871</v>
      </c>
      <c r="W61" s="229">
        <v>36.129319407926843</v>
      </c>
      <c r="X61" s="229">
        <v>36.978287639607068</v>
      </c>
      <c r="Y61" s="229">
        <v>26.460803099595839</v>
      </c>
      <c r="DA61" s="73" t="s">
        <v>2077</v>
      </c>
    </row>
    <row r="62" spans="1:105" ht="12" customHeight="1" x14ac:dyDescent="0.25">
      <c r="A62" s="64" t="s">
        <v>32</v>
      </c>
      <c r="B62" s="229">
        <v>59.891654124822367</v>
      </c>
      <c r="C62" s="229">
        <v>67.484413506255507</v>
      </c>
      <c r="D62" s="229">
        <v>73.215243965027028</v>
      </c>
      <c r="E62" s="229">
        <v>76.333111549972458</v>
      </c>
      <c r="F62" s="229">
        <v>81.63147933142892</v>
      </c>
      <c r="G62" s="229">
        <v>78.868825482044357</v>
      </c>
      <c r="H62" s="229">
        <v>79.374215849467873</v>
      </c>
      <c r="I62" s="229">
        <v>86.917484692739521</v>
      </c>
      <c r="J62" s="229">
        <v>83.30459045580281</v>
      </c>
      <c r="K62" s="229">
        <v>82.396192162814131</v>
      </c>
      <c r="L62" s="229">
        <v>85.582738689702808</v>
      </c>
      <c r="M62" s="229">
        <v>87.621647251744591</v>
      </c>
      <c r="N62" s="229">
        <v>80.867388787826556</v>
      </c>
      <c r="O62" s="229">
        <v>80.308246899379839</v>
      </c>
      <c r="P62" s="229">
        <v>67.923953630919428</v>
      </c>
      <c r="Q62" s="229">
        <v>79.414516204863844</v>
      </c>
      <c r="R62" s="229">
        <v>70.440120422946492</v>
      </c>
      <c r="S62" s="229">
        <v>52.564431150003053</v>
      </c>
      <c r="T62" s="229">
        <v>46.488893104854888</v>
      </c>
      <c r="U62" s="229">
        <v>50.478735610311404</v>
      </c>
      <c r="V62" s="229">
        <v>47.512094232115373</v>
      </c>
      <c r="W62" s="229">
        <v>54.572359486765052</v>
      </c>
      <c r="X62" s="229">
        <v>58.248785901188</v>
      </c>
      <c r="Y62" s="229">
        <v>43.646724549373033</v>
      </c>
      <c r="DA62" s="73" t="s">
        <v>2078</v>
      </c>
    </row>
    <row r="63" spans="1:105" ht="12" customHeight="1" x14ac:dyDescent="0.25">
      <c r="A63" s="64" t="s">
        <v>33</v>
      </c>
      <c r="B63" s="229">
        <v>3.5480653184827808</v>
      </c>
      <c r="C63" s="229">
        <v>0</v>
      </c>
      <c r="D63" s="229">
        <v>0</v>
      </c>
      <c r="E63" s="229">
        <v>3.7471021878315032</v>
      </c>
      <c r="F63" s="229">
        <v>0</v>
      </c>
      <c r="G63" s="229">
        <v>1.858086552677765</v>
      </c>
      <c r="H63" s="229">
        <v>1.8699931461869621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0.56791846584238714</v>
      </c>
      <c r="T63" s="229">
        <v>0.88259308415391602</v>
      </c>
      <c r="U63" s="229">
        <v>1.011649326352928</v>
      </c>
      <c r="V63" s="229">
        <v>6.602637535051635E-2</v>
      </c>
      <c r="W63" s="229">
        <v>8.6296976963929711E-2</v>
      </c>
      <c r="X63" s="229">
        <v>2.2504611056115009</v>
      </c>
      <c r="Y63" s="229">
        <v>2.3502660126032828</v>
      </c>
      <c r="DA63" s="73" t="s">
        <v>2079</v>
      </c>
    </row>
    <row r="64" spans="1:105" ht="12" customHeight="1" x14ac:dyDescent="0.25">
      <c r="A64" s="64" t="s">
        <v>35</v>
      </c>
      <c r="B64" s="229">
        <v>31.033379479024681</v>
      </c>
      <c r="C64" s="229">
        <v>39.19565752961573</v>
      </c>
      <c r="D64" s="229">
        <v>41.179037584632461</v>
      </c>
      <c r="E64" s="229">
        <v>61.449975995395143</v>
      </c>
      <c r="F64" s="229">
        <v>79.510601390873845</v>
      </c>
      <c r="G64" s="229">
        <v>70.711720266751328</v>
      </c>
      <c r="H64" s="229">
        <v>93.999080420965171</v>
      </c>
      <c r="I64" s="229">
        <v>134.94416372930979</v>
      </c>
      <c r="J64" s="229">
        <v>160.81451600050681</v>
      </c>
      <c r="K64" s="229">
        <v>171.68750922629519</v>
      </c>
      <c r="L64" s="229">
        <v>180.081792284687</v>
      </c>
      <c r="M64" s="229">
        <v>159.99278758902221</v>
      </c>
      <c r="N64" s="229">
        <v>199.53014280847009</v>
      </c>
      <c r="O64" s="229">
        <v>220.5435191672675</v>
      </c>
      <c r="P64" s="229">
        <v>248.00624707250151</v>
      </c>
      <c r="Q64" s="229">
        <v>257.16042166228209</v>
      </c>
      <c r="R64" s="229">
        <v>284.06489790099118</v>
      </c>
      <c r="S64" s="229">
        <v>288.55905535680381</v>
      </c>
      <c r="T64" s="229">
        <v>283.14394158273888</v>
      </c>
      <c r="U64" s="229">
        <v>338.25487194897551</v>
      </c>
      <c r="V64" s="229">
        <v>312.63391710645499</v>
      </c>
      <c r="W64" s="229">
        <v>348.05675055994487</v>
      </c>
      <c r="X64" s="229">
        <v>342.59381315283139</v>
      </c>
      <c r="Y64" s="229">
        <v>338.41535395974478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3.6117940402756612</v>
      </c>
      <c r="P66" s="229">
        <v>12.2550406067119</v>
      </c>
      <c r="Q66" s="229">
        <v>10.706736850936609</v>
      </c>
      <c r="R66" s="229">
        <v>18.732522809142921</v>
      </c>
      <c r="S66" s="229">
        <v>27.062340198886869</v>
      </c>
      <c r="T66" s="229">
        <v>33.285853969138969</v>
      </c>
      <c r="U66" s="229">
        <v>40.218583623110369</v>
      </c>
      <c r="V66" s="229">
        <v>49.500905507741308</v>
      </c>
      <c r="W66" s="229">
        <v>38.524684726129507</v>
      </c>
      <c r="X66" s="229">
        <v>58.205122615648122</v>
      </c>
      <c r="Y66" s="229">
        <v>79.742385660148756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112.0829908811519</v>
      </c>
      <c r="C69" s="261">
        <f t="shared" si="3"/>
        <v>115.5715885651671</v>
      </c>
      <c r="D69" s="261">
        <f t="shared" si="3"/>
        <v>110.79544908969859</v>
      </c>
      <c r="E69" s="261">
        <f t="shared" si="3"/>
        <v>114.17434723340889</v>
      </c>
      <c r="F69" s="261">
        <f t="shared" si="3"/>
        <v>116.48400047010411</v>
      </c>
      <c r="G69" s="261">
        <f t="shared" si="3"/>
        <v>113.3122697037977</v>
      </c>
      <c r="H69" s="261">
        <f t="shared" si="3"/>
        <v>104.22660641418931</v>
      </c>
      <c r="I69" s="261">
        <f t="shared" si="3"/>
        <v>96.742889752869104</v>
      </c>
      <c r="J69" s="261">
        <f t="shared" si="3"/>
        <v>86.854230226866434</v>
      </c>
      <c r="K69" s="261">
        <f t="shared" si="3"/>
        <v>94.277560613173506</v>
      </c>
      <c r="L69" s="261">
        <f t="shared" si="3"/>
        <v>108.18303018562359</v>
      </c>
      <c r="M69" s="261">
        <f t="shared" si="3"/>
        <v>114.6865323187222</v>
      </c>
      <c r="N69" s="261">
        <f t="shared" si="3"/>
        <v>114.9520734902971</v>
      </c>
      <c r="O69" s="261">
        <f t="shared" si="3"/>
        <v>123.8367708169604</v>
      </c>
      <c r="P69" s="261">
        <f t="shared" si="3"/>
        <v>125.22924846623989</v>
      </c>
      <c r="Q69" s="261">
        <f t="shared" si="3"/>
        <v>126.04822035675321</v>
      </c>
      <c r="R69" s="261">
        <f t="shared" si="3"/>
        <v>119.94490560350479</v>
      </c>
      <c r="S69" s="261">
        <f t="shared" si="3"/>
        <v>108.5277598238082</v>
      </c>
      <c r="T69" s="261">
        <f t="shared" si="3"/>
        <v>95.597288854140956</v>
      </c>
      <c r="U69" s="261">
        <f t="shared" si="3"/>
        <v>110.31584329325899</v>
      </c>
      <c r="V69" s="261">
        <f t="shared" si="3"/>
        <v>98.489453878111178</v>
      </c>
      <c r="W69" s="261">
        <f t="shared" si="3"/>
        <v>109.16725367039</v>
      </c>
      <c r="X69" s="261">
        <f t="shared" si="3"/>
        <v>104.90983977616401</v>
      </c>
      <c r="Y69" s="261">
        <f t="shared" si="3"/>
        <v>91.625602123887234</v>
      </c>
      <c r="DA69" s="70"/>
    </row>
    <row r="70" spans="1:105" ht="12" customHeight="1" x14ac:dyDescent="0.25">
      <c r="A70" s="60" t="s">
        <v>1914</v>
      </c>
      <c r="B70" s="262">
        <v>112.0829908811519</v>
      </c>
      <c r="C70" s="262">
        <v>115.5715885651671</v>
      </c>
      <c r="D70" s="262">
        <v>110.79544908969859</v>
      </c>
      <c r="E70" s="262">
        <v>114.17434723340889</v>
      </c>
      <c r="F70" s="262">
        <v>116.48400047010411</v>
      </c>
      <c r="G70" s="262">
        <v>113.3122697037977</v>
      </c>
      <c r="H70" s="262">
        <v>104.22660641418931</v>
      </c>
      <c r="I70" s="262">
        <v>96.742889752869104</v>
      </c>
      <c r="J70" s="262">
        <v>86.854230226866434</v>
      </c>
      <c r="K70" s="262">
        <v>94.277560613173506</v>
      </c>
      <c r="L70" s="262">
        <v>108.18303018562359</v>
      </c>
      <c r="M70" s="262">
        <v>114.6865323187222</v>
      </c>
      <c r="N70" s="262">
        <v>114.9520734902971</v>
      </c>
      <c r="O70" s="262">
        <v>123.8367708169604</v>
      </c>
      <c r="P70" s="262">
        <v>125.22924846623989</v>
      </c>
      <c r="Q70" s="262">
        <v>126.04822035675321</v>
      </c>
      <c r="R70" s="262">
        <v>119.94490560350479</v>
      </c>
      <c r="S70" s="262">
        <v>108.5277598238082</v>
      </c>
      <c r="T70" s="262">
        <v>95.597288854140956</v>
      </c>
      <c r="U70" s="262">
        <v>110.31584329325899</v>
      </c>
      <c r="V70" s="262">
        <v>98.489453878111178</v>
      </c>
      <c r="W70" s="262">
        <v>109.16725367039</v>
      </c>
      <c r="X70" s="262">
        <v>104.90983977616401</v>
      </c>
      <c r="Y70" s="262">
        <v>91.625602123887234</v>
      </c>
      <c r="DA70" s="72" t="s">
        <v>2085</v>
      </c>
    </row>
    <row r="71" spans="1:105" ht="12" customHeight="1" x14ac:dyDescent="0.25">
      <c r="A71" s="64" t="s">
        <v>28</v>
      </c>
      <c r="B71" s="229">
        <v>98.094379609095881</v>
      </c>
      <c r="C71" s="229">
        <v>100.7427941311105</v>
      </c>
      <c r="D71" s="229">
        <v>95.372365891555859</v>
      </c>
      <c r="E71" s="229">
        <v>95.311302358900548</v>
      </c>
      <c r="F71" s="229">
        <v>95.069848793116535</v>
      </c>
      <c r="G71" s="229">
        <v>93.786403477148042</v>
      </c>
      <c r="H71" s="229">
        <v>81.456135614513968</v>
      </c>
      <c r="I71" s="229">
        <v>67.770761184282463</v>
      </c>
      <c r="J71" s="229">
        <v>56.600560291158182</v>
      </c>
      <c r="K71" s="229">
        <v>62.571148602439393</v>
      </c>
      <c r="L71" s="229">
        <v>75.328080224149332</v>
      </c>
      <c r="M71" s="229">
        <v>84.178138758791704</v>
      </c>
      <c r="N71" s="229">
        <v>80.811368152728136</v>
      </c>
      <c r="O71" s="229">
        <v>86.445732760471827</v>
      </c>
      <c r="P71" s="229">
        <v>85.530165314553301</v>
      </c>
      <c r="Q71" s="229">
        <v>83.635747098265824</v>
      </c>
      <c r="R71" s="229">
        <v>73.34243868079767</v>
      </c>
      <c r="S71" s="229">
        <v>62.06852727973024</v>
      </c>
      <c r="T71" s="229">
        <v>50.172713500392263</v>
      </c>
      <c r="U71" s="229">
        <v>56.465284524567373</v>
      </c>
      <c r="V71" s="229">
        <v>47.788892979138993</v>
      </c>
      <c r="W71" s="229">
        <v>52.702407418230173</v>
      </c>
      <c r="X71" s="229">
        <v>45.835046325671158</v>
      </c>
      <c r="Y71" s="229">
        <v>33.486948703465792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0.58847331785537704</v>
      </c>
      <c r="C73" s="229">
        <v>0.4062100072972209</v>
      </c>
      <c r="D73" s="229">
        <v>0.20905242636321869</v>
      </c>
      <c r="E73" s="229">
        <v>0.21250615012403951</v>
      </c>
      <c r="F73" s="229">
        <v>0.43286982820806319</v>
      </c>
      <c r="G73" s="229">
        <v>0.2195654038945048</v>
      </c>
      <c r="H73" s="229">
        <v>0.44194475206850181</v>
      </c>
      <c r="I73" s="229">
        <v>0.90036151239199613</v>
      </c>
      <c r="J73" s="229">
        <v>0.22625793456639881</v>
      </c>
      <c r="K73" s="229">
        <v>0.45062798807441051</v>
      </c>
      <c r="L73" s="229">
        <v>0.4566384493651634</v>
      </c>
      <c r="M73" s="229">
        <v>0.45638608022166149</v>
      </c>
      <c r="N73" s="229">
        <v>0.465543887688597</v>
      </c>
      <c r="O73" s="229">
        <v>0.46232497469512779</v>
      </c>
      <c r="P73" s="229">
        <v>0.4643473941943097</v>
      </c>
      <c r="Q73" s="229">
        <v>0.46953596653982838</v>
      </c>
      <c r="R73" s="229">
        <v>0.46695640003756822</v>
      </c>
      <c r="S73" s="229">
        <v>0.50748907117566755</v>
      </c>
      <c r="T73" s="229">
        <v>0.52912103931873766</v>
      </c>
      <c r="U73" s="229">
        <v>0.58950032764821791</v>
      </c>
      <c r="V73" s="229">
        <v>0.65644116112218331</v>
      </c>
      <c r="W73" s="229">
        <v>0.77174828375816562</v>
      </c>
      <c r="X73" s="229">
        <v>0.94253856875625408</v>
      </c>
      <c r="Y73" s="229">
        <v>0.90017453758392429</v>
      </c>
      <c r="DA73" s="73" t="s">
        <v>2088</v>
      </c>
    </row>
    <row r="74" spans="1:105" ht="12" customHeight="1" x14ac:dyDescent="0.25">
      <c r="A74" s="64" t="s">
        <v>159</v>
      </c>
      <c r="B74" s="229">
        <v>2.3782764132621579</v>
      </c>
      <c r="C74" s="229">
        <v>1.9765761392410659</v>
      </c>
      <c r="D74" s="229">
        <v>1.8680312576526401</v>
      </c>
      <c r="E74" s="229">
        <v>2.1386832555110891</v>
      </c>
      <c r="F74" s="229">
        <v>2.1813724311775782</v>
      </c>
      <c r="G74" s="229">
        <v>1.6384603875832779</v>
      </c>
      <c r="H74" s="229">
        <v>1.883475615667916</v>
      </c>
      <c r="I74" s="229">
        <v>2.1879080736222831</v>
      </c>
      <c r="J74" s="229">
        <v>1.5468495812391361</v>
      </c>
      <c r="K74" s="229">
        <v>1.612685527263686</v>
      </c>
      <c r="L74" s="229">
        <v>1.404116231763739</v>
      </c>
      <c r="M74" s="229">
        <v>1.1636567482861599</v>
      </c>
      <c r="N74" s="229">
        <v>0.96211609697916933</v>
      </c>
      <c r="O74" s="229">
        <v>1.4079644026525631</v>
      </c>
      <c r="P74" s="229">
        <v>0.94645760464352002</v>
      </c>
      <c r="Q74" s="229">
        <v>1.426741908171385</v>
      </c>
      <c r="R74" s="229">
        <v>2.591130723810279</v>
      </c>
      <c r="S74" s="229">
        <v>2.9304732028898628</v>
      </c>
      <c r="T74" s="229">
        <v>2.451971444659923</v>
      </c>
      <c r="U74" s="229">
        <v>3.0986103816893422</v>
      </c>
      <c r="V74" s="229">
        <v>2.2442763619895301</v>
      </c>
      <c r="W74" s="229">
        <v>4.2150872642581207</v>
      </c>
      <c r="X74" s="229">
        <v>4.3141335579541487</v>
      </c>
      <c r="Y74" s="229">
        <v>3.08709369495284</v>
      </c>
      <c r="DA74" s="73" t="s">
        <v>2089</v>
      </c>
    </row>
    <row r="75" spans="1:105" ht="12" customHeight="1" x14ac:dyDescent="0.25">
      <c r="A75" s="64" t="s">
        <v>32</v>
      </c>
      <c r="B75" s="229">
        <v>6.9873596478959259</v>
      </c>
      <c r="C75" s="229">
        <v>7.8731815757297854</v>
      </c>
      <c r="D75" s="229">
        <v>8.5417784625864659</v>
      </c>
      <c r="E75" s="229">
        <v>8.9055296808300941</v>
      </c>
      <c r="F75" s="229">
        <v>9.5236725886666846</v>
      </c>
      <c r="G75" s="229">
        <v>9.2013629729051516</v>
      </c>
      <c r="H75" s="229">
        <v>9.2603251824378958</v>
      </c>
      <c r="I75" s="229">
        <v>10.14037321415292</v>
      </c>
      <c r="J75" s="229">
        <v>9.7188688865103021</v>
      </c>
      <c r="K75" s="229">
        <v>9.6128890856616245</v>
      </c>
      <c r="L75" s="229">
        <v>9.9846528471319687</v>
      </c>
      <c r="M75" s="229">
        <v>10.222525512703511</v>
      </c>
      <c r="N75" s="229">
        <v>9.43452869191308</v>
      </c>
      <c r="O75" s="229">
        <v>9.3692954715942864</v>
      </c>
      <c r="P75" s="229">
        <v>7.9244612569405808</v>
      </c>
      <c r="Q75" s="229">
        <v>9.2650268905674249</v>
      </c>
      <c r="R75" s="229">
        <v>8.2180140493437364</v>
      </c>
      <c r="S75" s="229">
        <v>6.1325169675003401</v>
      </c>
      <c r="T75" s="229">
        <v>5.4237041955663896</v>
      </c>
      <c r="U75" s="229">
        <v>5.8891858212029806</v>
      </c>
      <c r="V75" s="229">
        <v>5.5430776604134468</v>
      </c>
      <c r="W75" s="229">
        <v>6.3667752734559064</v>
      </c>
      <c r="X75" s="229">
        <v>6.7956916884719147</v>
      </c>
      <c r="Y75" s="229">
        <v>5.0921178640935079</v>
      </c>
      <c r="DA75" s="73" t="s">
        <v>2090</v>
      </c>
    </row>
    <row r="76" spans="1:105" ht="12" customHeight="1" x14ac:dyDescent="0.25">
      <c r="A76" s="64" t="s">
        <v>33</v>
      </c>
      <c r="B76" s="229">
        <v>0.41394095382299012</v>
      </c>
      <c r="C76" s="229">
        <v>0</v>
      </c>
      <c r="D76" s="229">
        <v>0</v>
      </c>
      <c r="E76" s="229">
        <v>0.43716192191367409</v>
      </c>
      <c r="F76" s="229">
        <v>0</v>
      </c>
      <c r="G76" s="229">
        <v>0.2167767644790719</v>
      </c>
      <c r="H76" s="229">
        <v>0.21816586705514501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6.6257154348278308E-2</v>
      </c>
      <c r="T76" s="229">
        <v>0.1029691931512899</v>
      </c>
      <c r="U76" s="229">
        <v>0.1180257547411746</v>
      </c>
      <c r="V76" s="229">
        <v>7.7030771242268866E-3</v>
      </c>
      <c r="W76" s="229">
        <v>1.006798064579177E-2</v>
      </c>
      <c r="X76" s="229">
        <v>0.26255379565467452</v>
      </c>
      <c r="Y76" s="229">
        <v>0.27419770147038242</v>
      </c>
      <c r="DA76" s="73" t="s">
        <v>2091</v>
      </c>
    </row>
    <row r="77" spans="1:105" ht="12" customHeight="1" x14ac:dyDescent="0.25">
      <c r="A77" s="64" t="s">
        <v>35</v>
      </c>
      <c r="B77" s="229">
        <v>3.6205609392195361</v>
      </c>
      <c r="C77" s="229">
        <v>4.5728267117884887</v>
      </c>
      <c r="D77" s="229">
        <v>4.8042210515404404</v>
      </c>
      <c r="E77" s="229">
        <v>7.1691638661294128</v>
      </c>
      <c r="F77" s="229">
        <v>9.2762368289352573</v>
      </c>
      <c r="G77" s="229">
        <v>8.2497006977876346</v>
      </c>
      <c r="H77" s="229">
        <v>10.96655938244591</v>
      </c>
      <c r="I77" s="229">
        <v>15.743485768419429</v>
      </c>
      <c r="J77" s="229">
        <v>18.76169353339241</v>
      </c>
      <c r="K77" s="229">
        <v>20.03020940973439</v>
      </c>
      <c r="L77" s="229">
        <v>21.009542433213429</v>
      </c>
      <c r="M77" s="229">
        <v>18.66582521871921</v>
      </c>
      <c r="N77" s="229">
        <v>23.278516660988121</v>
      </c>
      <c r="O77" s="229">
        <v>25.730077236181138</v>
      </c>
      <c r="P77" s="229">
        <v>28.934062158458431</v>
      </c>
      <c r="Q77" s="229">
        <v>30.002049193932852</v>
      </c>
      <c r="R77" s="229">
        <v>33.140904755115557</v>
      </c>
      <c r="S77" s="229">
        <v>33.665223124960363</v>
      </c>
      <c r="T77" s="229">
        <v>33.033459851319471</v>
      </c>
      <c r="U77" s="229">
        <v>39.463068394047042</v>
      </c>
      <c r="V77" s="229">
        <v>36.473956995752992</v>
      </c>
      <c r="W77" s="229">
        <v>40.606620898660132</v>
      </c>
      <c r="X77" s="229">
        <v>39.969278201163569</v>
      </c>
      <c r="Y77" s="229">
        <v>39.481791295303459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0.42137597136549249</v>
      </c>
      <c r="P79" s="229">
        <v>1.429754737449717</v>
      </c>
      <c r="Q79" s="229">
        <v>1.249119299275935</v>
      </c>
      <c r="R79" s="229">
        <v>2.1854609944000019</v>
      </c>
      <c r="S79" s="229">
        <v>3.15727302320346</v>
      </c>
      <c r="T79" s="229">
        <v>3.883349629732872</v>
      </c>
      <c r="U79" s="229">
        <v>4.6921680893628643</v>
      </c>
      <c r="V79" s="229">
        <v>5.7751056425698062</v>
      </c>
      <c r="W79" s="229">
        <v>4.4945465513817648</v>
      </c>
      <c r="X79" s="229">
        <v>6.7905976384922653</v>
      </c>
      <c r="Y79" s="229">
        <v>9.3032783270173312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10.6241377497145</v>
      </c>
      <c r="C83" s="223">
        <v>9.6720739045615076</v>
      </c>
      <c r="D83" s="223">
        <v>8.8502266630615232</v>
      </c>
      <c r="E83" s="223">
        <v>10.13227600746565</v>
      </c>
      <c r="F83" s="223">
        <v>12.26694532848777</v>
      </c>
      <c r="G83" s="223">
        <v>8.659689573294358</v>
      </c>
      <c r="H83" s="223">
        <v>9.663044356231751</v>
      </c>
      <c r="I83" s="223">
        <v>9.715551894907561</v>
      </c>
      <c r="J83" s="223">
        <v>10.34462591205215</v>
      </c>
      <c r="K83" s="223">
        <v>8.9561870110552722</v>
      </c>
      <c r="L83" s="223">
        <v>8.7273957996250502</v>
      </c>
      <c r="M83" s="223">
        <v>8.3582265971189322</v>
      </c>
      <c r="N83" s="223">
        <v>7.9492534228035074</v>
      </c>
      <c r="O83" s="223">
        <v>12.27985954521888</v>
      </c>
      <c r="P83" s="223">
        <v>12.762642142305969</v>
      </c>
      <c r="Q83" s="223">
        <v>13.117468552729809</v>
      </c>
      <c r="R83" s="223">
        <v>16.238976202840931</v>
      </c>
      <c r="S83" s="223">
        <v>17.4397656108898</v>
      </c>
      <c r="T83" s="223">
        <v>17.25648877680652</v>
      </c>
      <c r="U83" s="223">
        <v>19.441390381634179</v>
      </c>
      <c r="V83" s="223">
        <v>18.034145778028581</v>
      </c>
      <c r="W83" s="223">
        <v>11.296798095626629</v>
      </c>
      <c r="X83" s="223">
        <v>2.7001963993745388</v>
      </c>
      <c r="Y83" s="223">
        <v>3.165430249458451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10.6241377497145</v>
      </c>
      <c r="C88" s="260">
        <v>9.6720739045615076</v>
      </c>
      <c r="D88" s="260">
        <v>8.8502266630615232</v>
      </c>
      <c r="E88" s="260">
        <v>10.13227600746565</v>
      </c>
      <c r="F88" s="260">
        <v>12.26694532848777</v>
      </c>
      <c r="G88" s="260">
        <v>8.659689573294358</v>
      </c>
      <c r="H88" s="260">
        <v>9.663044356231751</v>
      </c>
      <c r="I88" s="260">
        <v>9.715551894907561</v>
      </c>
      <c r="J88" s="260">
        <v>10.34462591205215</v>
      </c>
      <c r="K88" s="260">
        <v>8.9561870110552722</v>
      </c>
      <c r="L88" s="260">
        <v>8.7273957996250502</v>
      </c>
      <c r="M88" s="260">
        <v>8.3582265971189322</v>
      </c>
      <c r="N88" s="260">
        <v>7.9492534228035074</v>
      </c>
      <c r="O88" s="260">
        <v>12.27985954521888</v>
      </c>
      <c r="P88" s="260">
        <v>12.762642142305969</v>
      </c>
      <c r="Q88" s="260">
        <v>13.117468552729809</v>
      </c>
      <c r="R88" s="260">
        <v>16.238976202840931</v>
      </c>
      <c r="S88" s="260">
        <v>17.4397656108898</v>
      </c>
      <c r="T88" s="260">
        <v>17.25648877680652</v>
      </c>
      <c r="U88" s="260">
        <v>19.441390381634179</v>
      </c>
      <c r="V88" s="260">
        <v>18.034145778028581</v>
      </c>
      <c r="W88" s="260">
        <v>11.296798095626629</v>
      </c>
      <c r="X88" s="260">
        <v>2.7001963993745388</v>
      </c>
      <c r="Y88" s="260">
        <v>3.165430249458451</v>
      </c>
      <c r="DA88" s="68" t="s">
        <v>2102</v>
      </c>
    </row>
    <row r="89" spans="1:105" ht="12" customHeight="1" x14ac:dyDescent="0.25">
      <c r="A89" s="37" t="s">
        <v>159</v>
      </c>
      <c r="B89" s="226">
        <v>4.2120055498656219</v>
      </c>
      <c r="C89" s="226">
        <v>2.9189822235056431</v>
      </c>
      <c r="D89" s="226">
        <v>2.4777989916734908</v>
      </c>
      <c r="E89" s="226">
        <v>2.3281139832004718</v>
      </c>
      <c r="F89" s="226">
        <v>2.335458972883691</v>
      </c>
      <c r="G89" s="226">
        <v>1.434903640030913</v>
      </c>
      <c r="H89" s="226">
        <v>1.416346992109474</v>
      </c>
      <c r="I89" s="226">
        <v>1.185447970069468</v>
      </c>
      <c r="J89" s="226">
        <v>0.78792359303237491</v>
      </c>
      <c r="K89" s="226">
        <v>0.66735587888036918</v>
      </c>
      <c r="L89" s="226">
        <v>0.54673261007710139</v>
      </c>
      <c r="M89" s="226">
        <v>0.49048718466905739</v>
      </c>
      <c r="N89" s="226">
        <v>0.31550763354278649</v>
      </c>
      <c r="O89" s="226">
        <v>0.63709848114097445</v>
      </c>
      <c r="P89" s="226">
        <v>0.40425333316475698</v>
      </c>
      <c r="Q89" s="226">
        <v>0.59548081415218135</v>
      </c>
      <c r="R89" s="226">
        <v>1.177579435328324</v>
      </c>
      <c r="S89" s="226">
        <v>1.3965239335669981</v>
      </c>
      <c r="T89" s="226">
        <v>1.1923884301391641</v>
      </c>
      <c r="U89" s="226">
        <v>1.4153881097695189</v>
      </c>
      <c r="V89" s="226">
        <v>1.045337133653317</v>
      </c>
      <c r="W89" s="226">
        <v>1.062364459799092</v>
      </c>
      <c r="X89" s="226">
        <v>0.26305579079981778</v>
      </c>
      <c r="Y89" s="226">
        <v>0.22955686453034679</v>
      </c>
      <c r="DA89" s="69" t="s">
        <v>2103</v>
      </c>
    </row>
    <row r="90" spans="1:105" ht="12" customHeight="1" x14ac:dyDescent="0.25">
      <c r="A90" s="37" t="s">
        <v>35</v>
      </c>
      <c r="B90" s="226">
        <v>6.4121321998488776</v>
      </c>
      <c r="C90" s="226">
        <v>6.7530916810558654</v>
      </c>
      <c r="D90" s="226">
        <v>6.3724276713880306</v>
      </c>
      <c r="E90" s="226">
        <v>7.8041620242651737</v>
      </c>
      <c r="F90" s="226">
        <v>9.9314863556040791</v>
      </c>
      <c r="G90" s="226">
        <v>7.2247859332634441</v>
      </c>
      <c r="H90" s="226">
        <v>8.2466973641222783</v>
      </c>
      <c r="I90" s="226">
        <v>8.5301039248380928</v>
      </c>
      <c r="J90" s="226">
        <v>9.5567023190197791</v>
      </c>
      <c r="K90" s="226">
        <v>8.2888311321749022</v>
      </c>
      <c r="L90" s="226">
        <v>8.180663189547948</v>
      </c>
      <c r="M90" s="226">
        <v>7.8677394124498754</v>
      </c>
      <c r="N90" s="226">
        <v>7.6337457892607201</v>
      </c>
      <c r="O90" s="226">
        <v>11.642761064077909</v>
      </c>
      <c r="P90" s="226">
        <v>12.358388809141211</v>
      </c>
      <c r="Q90" s="226">
        <v>12.52198773857763</v>
      </c>
      <c r="R90" s="226">
        <v>15.06139676751261</v>
      </c>
      <c r="S90" s="226">
        <v>16.043241677322801</v>
      </c>
      <c r="T90" s="226">
        <v>16.06410034666736</v>
      </c>
      <c r="U90" s="226">
        <v>18.026002271864659</v>
      </c>
      <c r="V90" s="226">
        <v>16.988808644375261</v>
      </c>
      <c r="W90" s="226">
        <v>10.234433635827539</v>
      </c>
      <c r="X90" s="226">
        <v>2.437140608574722</v>
      </c>
      <c r="Y90" s="226">
        <v>2.935873384928104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1</v>
      </c>
      <c r="D98" s="232">
        <f t="shared" si="4"/>
        <v>1</v>
      </c>
      <c r="E98" s="232">
        <f t="shared" si="4"/>
        <v>0.99999999999999989</v>
      </c>
      <c r="F98" s="232">
        <f t="shared" si="4"/>
        <v>0.99999999999999989</v>
      </c>
      <c r="G98" s="232">
        <f t="shared" si="4"/>
        <v>0.99999999999999978</v>
      </c>
      <c r="H98" s="232">
        <f t="shared" si="4"/>
        <v>1</v>
      </c>
      <c r="I98" s="232">
        <f t="shared" si="4"/>
        <v>1.0000000000000002</v>
      </c>
      <c r="J98" s="232">
        <f t="shared" si="4"/>
        <v>0.99999999999999989</v>
      </c>
      <c r="K98" s="232">
        <f t="shared" si="4"/>
        <v>0.99999999999999967</v>
      </c>
      <c r="L98" s="232">
        <f t="shared" si="4"/>
        <v>1</v>
      </c>
      <c r="M98" s="232">
        <f t="shared" si="4"/>
        <v>1.0000000000000002</v>
      </c>
      <c r="N98" s="232">
        <f t="shared" si="4"/>
        <v>1.0000000000000002</v>
      </c>
      <c r="O98" s="232">
        <f t="shared" si="4"/>
        <v>1</v>
      </c>
      <c r="P98" s="232">
        <f t="shared" si="4"/>
        <v>1</v>
      </c>
      <c r="Q98" s="232">
        <f t="shared" si="4"/>
        <v>1.0000000000000004</v>
      </c>
      <c r="R98" s="232">
        <f t="shared" si="4"/>
        <v>0.99999999999999989</v>
      </c>
      <c r="S98" s="232">
        <f t="shared" si="4"/>
        <v>1</v>
      </c>
      <c r="T98" s="232">
        <f t="shared" si="4"/>
        <v>0.99999999999999989</v>
      </c>
      <c r="U98" s="232">
        <f t="shared" si="4"/>
        <v>1</v>
      </c>
      <c r="V98" s="232">
        <f t="shared" si="4"/>
        <v>1.0000000000000002</v>
      </c>
      <c r="W98" s="232">
        <f t="shared" si="4"/>
        <v>1</v>
      </c>
      <c r="X98" s="232">
        <f t="shared" si="4"/>
        <v>1.0000000000000002</v>
      </c>
      <c r="Y98" s="232">
        <f t="shared" si="4"/>
        <v>0.99999999999999967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7.2903902232984456E-3</v>
      </c>
      <c r="C103" s="268">
        <f t="shared" si="9"/>
        <v>7.0932510654999155E-3</v>
      </c>
      <c r="D103" s="268">
        <f t="shared" si="9"/>
        <v>7.2651926817230541E-3</v>
      </c>
      <c r="E103" s="268">
        <f t="shared" si="9"/>
        <v>8.6459624070142488E-3</v>
      </c>
      <c r="F103" s="268">
        <f t="shared" si="9"/>
        <v>1.0240601444087144E-2</v>
      </c>
      <c r="G103" s="268">
        <f t="shared" si="9"/>
        <v>8.3521756106299406E-3</v>
      </c>
      <c r="H103" s="268">
        <f t="shared" si="9"/>
        <v>1.0536728582088173E-2</v>
      </c>
      <c r="I103" s="268">
        <f t="shared" si="9"/>
        <v>1.2734876544380151E-2</v>
      </c>
      <c r="J103" s="268">
        <f t="shared" si="9"/>
        <v>1.5209512215544747E-2</v>
      </c>
      <c r="K103" s="268">
        <f t="shared" si="9"/>
        <v>1.3510177234708732E-2</v>
      </c>
      <c r="L103" s="268">
        <f t="shared" si="9"/>
        <v>1.1973456610659164E-2</v>
      </c>
      <c r="M103" s="268">
        <f t="shared" si="9"/>
        <v>1.0602626966134631E-2</v>
      </c>
      <c r="N103" s="268">
        <f t="shared" si="9"/>
        <v>1.1123370918553617E-2</v>
      </c>
      <c r="O103" s="268">
        <f t="shared" si="9"/>
        <v>1.4008619937061449E-2</v>
      </c>
      <c r="P103" s="268">
        <f t="shared" si="9"/>
        <v>1.4565880609761472E-2</v>
      </c>
      <c r="Q103" s="268">
        <f t="shared" si="9"/>
        <v>1.5115145955988727E-2</v>
      </c>
      <c r="R103" s="268">
        <f t="shared" si="9"/>
        <v>1.8499266505317264E-2</v>
      </c>
      <c r="S103" s="268">
        <f t="shared" si="9"/>
        <v>2.0578991420185044E-2</v>
      </c>
      <c r="T103" s="268">
        <f t="shared" si="9"/>
        <v>2.3240476804275274E-2</v>
      </c>
      <c r="U103" s="268">
        <f t="shared" si="9"/>
        <v>2.3014233671139323E-2</v>
      </c>
      <c r="V103" s="268">
        <f t="shared" si="9"/>
        <v>2.4925973911102857E-2</v>
      </c>
      <c r="W103" s="268">
        <f t="shared" si="9"/>
        <v>1.6628725968172175E-2</v>
      </c>
      <c r="X103" s="268">
        <f t="shared" si="9"/>
        <v>1.7068583424704437E-2</v>
      </c>
      <c r="Y103" s="268">
        <f t="shared" si="9"/>
        <v>2.0722925514372596E-2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0.99270960977670164</v>
      </c>
      <c r="C105" s="269">
        <f t="shared" si="11"/>
        <v>0.99290674893450015</v>
      </c>
      <c r="D105" s="269">
        <f t="shared" si="11"/>
        <v>0.9927348073182769</v>
      </c>
      <c r="E105" s="269">
        <f t="shared" si="11"/>
        <v>0.99135403759298568</v>
      </c>
      <c r="F105" s="269">
        <f t="shared" si="11"/>
        <v>0.98975939855591277</v>
      </c>
      <c r="G105" s="269">
        <f t="shared" si="11"/>
        <v>0.99164782438936983</v>
      </c>
      <c r="H105" s="269">
        <f t="shared" si="11"/>
        <v>0.9894632714179119</v>
      </c>
      <c r="I105" s="269">
        <f t="shared" si="11"/>
        <v>0.98726512345562001</v>
      </c>
      <c r="J105" s="269">
        <f t="shared" si="11"/>
        <v>0.9847904877844551</v>
      </c>
      <c r="K105" s="269">
        <f t="shared" si="11"/>
        <v>0.98648982276529096</v>
      </c>
      <c r="L105" s="269">
        <f t="shared" si="11"/>
        <v>0.98802654338934093</v>
      </c>
      <c r="M105" s="269">
        <f t="shared" si="11"/>
        <v>0.98939737303386555</v>
      </c>
      <c r="N105" s="269">
        <f t="shared" si="11"/>
        <v>0.98887662908144658</v>
      </c>
      <c r="O105" s="269">
        <f t="shared" si="11"/>
        <v>0.98599138006293863</v>
      </c>
      <c r="P105" s="269">
        <f t="shared" si="11"/>
        <v>0.98543411939023862</v>
      </c>
      <c r="Q105" s="269">
        <f t="shared" si="11"/>
        <v>0.98488485404401171</v>
      </c>
      <c r="R105" s="269">
        <f t="shared" si="11"/>
        <v>0.98150073349468259</v>
      </c>
      <c r="S105" s="269">
        <f t="shared" si="11"/>
        <v>0.97942100857981496</v>
      </c>
      <c r="T105" s="269">
        <f t="shared" si="11"/>
        <v>0.97675952319572457</v>
      </c>
      <c r="U105" s="269">
        <f t="shared" si="11"/>
        <v>0.97698576632886069</v>
      </c>
      <c r="V105" s="269">
        <f t="shared" si="11"/>
        <v>0.97507402608889726</v>
      </c>
      <c r="W105" s="269">
        <f t="shared" si="11"/>
        <v>0.98337127403182789</v>
      </c>
      <c r="X105" s="269">
        <f t="shared" si="11"/>
        <v>0.9829314165752957</v>
      </c>
      <c r="Y105" s="269">
        <f t="shared" si="11"/>
        <v>0.97927707448562706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0.99270960977670164</v>
      </c>
      <c r="C106" s="318">
        <f t="shared" si="12"/>
        <v>0.99290674893450015</v>
      </c>
      <c r="D106" s="318">
        <f t="shared" si="12"/>
        <v>0.9927348073182769</v>
      </c>
      <c r="E106" s="318">
        <f t="shared" si="12"/>
        <v>0.99135403759298568</v>
      </c>
      <c r="F106" s="318">
        <f t="shared" si="12"/>
        <v>0.98975939855591277</v>
      </c>
      <c r="G106" s="318">
        <f t="shared" si="12"/>
        <v>0.99164782438936983</v>
      </c>
      <c r="H106" s="318">
        <f t="shared" si="12"/>
        <v>0.9894632714179119</v>
      </c>
      <c r="I106" s="318">
        <f t="shared" si="12"/>
        <v>0.98726512345562001</v>
      </c>
      <c r="J106" s="318">
        <f t="shared" si="12"/>
        <v>0.9847904877844551</v>
      </c>
      <c r="K106" s="318">
        <f t="shared" si="12"/>
        <v>0.98648982276529096</v>
      </c>
      <c r="L106" s="318">
        <f t="shared" si="12"/>
        <v>0.98802654338934093</v>
      </c>
      <c r="M106" s="318">
        <f t="shared" si="12"/>
        <v>0.98939737303386555</v>
      </c>
      <c r="N106" s="318">
        <f t="shared" si="12"/>
        <v>0.98887662908144658</v>
      </c>
      <c r="O106" s="318">
        <f t="shared" si="12"/>
        <v>0.98599138006293863</v>
      </c>
      <c r="P106" s="318">
        <f t="shared" si="12"/>
        <v>0.98543411939023862</v>
      </c>
      <c r="Q106" s="318">
        <f t="shared" si="12"/>
        <v>0.98488485404401171</v>
      </c>
      <c r="R106" s="318">
        <f t="shared" si="12"/>
        <v>0.98150073349468259</v>
      </c>
      <c r="S106" s="318">
        <f t="shared" si="12"/>
        <v>0.97942100857981496</v>
      </c>
      <c r="T106" s="318">
        <f t="shared" si="12"/>
        <v>0.97675952319572457</v>
      </c>
      <c r="U106" s="318">
        <f t="shared" si="12"/>
        <v>0.97698576632886069</v>
      </c>
      <c r="V106" s="318">
        <f t="shared" si="12"/>
        <v>0.97507402608889726</v>
      </c>
      <c r="W106" s="318">
        <f t="shared" si="12"/>
        <v>0.98337127403182789</v>
      </c>
      <c r="X106" s="318">
        <f t="shared" si="12"/>
        <v>0.9829314165752957</v>
      </c>
      <c r="Y106" s="318">
        <f t="shared" si="12"/>
        <v>0.97927707448562706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0.99999999999999933</v>
      </c>
      <c r="C110" s="232">
        <f t="shared" si="15"/>
        <v>0.99999999999999978</v>
      </c>
      <c r="D110" s="232">
        <f t="shared" si="15"/>
        <v>0.99999999999999933</v>
      </c>
      <c r="E110" s="232">
        <f t="shared" si="15"/>
        <v>0.99999999999999956</v>
      </c>
      <c r="F110" s="232">
        <f t="shared" si="15"/>
        <v>1</v>
      </c>
      <c r="G110" s="232">
        <f t="shared" si="15"/>
        <v>0.99999999999999989</v>
      </c>
      <c r="H110" s="232">
        <f t="shared" si="15"/>
        <v>0.99999999999999967</v>
      </c>
      <c r="I110" s="232">
        <f t="shared" si="15"/>
        <v>1</v>
      </c>
      <c r="J110" s="232">
        <f t="shared" si="15"/>
        <v>0.99999999999999978</v>
      </c>
      <c r="K110" s="232">
        <f t="shared" si="15"/>
        <v>1.0000000000000002</v>
      </c>
      <c r="L110" s="232">
        <f t="shared" si="15"/>
        <v>0.99999999999999933</v>
      </c>
      <c r="M110" s="232">
        <f t="shared" si="15"/>
        <v>0.99999999999999967</v>
      </c>
      <c r="N110" s="232">
        <f t="shared" si="15"/>
        <v>0.99999999999999956</v>
      </c>
      <c r="O110" s="232">
        <f t="shared" si="15"/>
        <v>1.0000000000000002</v>
      </c>
      <c r="P110" s="232">
        <f t="shared" si="15"/>
        <v>1.0000000000000007</v>
      </c>
      <c r="Q110" s="232">
        <f t="shared" si="15"/>
        <v>0.99999999999999956</v>
      </c>
      <c r="R110" s="232">
        <f t="shared" si="15"/>
        <v>0.99999999999999967</v>
      </c>
      <c r="S110" s="232">
        <f t="shared" si="15"/>
        <v>0.99999999999999956</v>
      </c>
      <c r="T110" s="232">
        <f t="shared" si="15"/>
        <v>1</v>
      </c>
      <c r="U110" s="232">
        <f t="shared" si="15"/>
        <v>1.0000000000000004</v>
      </c>
      <c r="V110" s="232">
        <f t="shared" si="15"/>
        <v>1</v>
      </c>
      <c r="W110" s="232">
        <f t="shared" si="15"/>
        <v>0.99999999999999978</v>
      </c>
      <c r="X110" s="232">
        <f t="shared" si="15"/>
        <v>0.99999999999999978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5.5863222113291594E-3</v>
      </c>
      <c r="C115" s="300">
        <f t="shared" si="20"/>
        <v>5.435010407662871E-3</v>
      </c>
      <c r="D115" s="300">
        <f t="shared" si="20"/>
        <v>5.5669813565632081E-3</v>
      </c>
      <c r="E115" s="300">
        <f t="shared" si="20"/>
        <v>6.6271559441662773E-3</v>
      </c>
      <c r="F115" s="300">
        <f t="shared" si="20"/>
        <v>7.8524008066066034E-3</v>
      </c>
      <c r="G115" s="300">
        <f t="shared" si="20"/>
        <v>6.4015245256342987E-3</v>
      </c>
      <c r="H115" s="300">
        <f t="shared" si="20"/>
        <v>8.0800322012115657E-3</v>
      </c>
      <c r="I115" s="300">
        <f t="shared" si="20"/>
        <v>9.7707307688738223E-3</v>
      </c>
      <c r="J115" s="300">
        <f t="shared" si="20"/>
        <v>1.1676187058598171E-2</v>
      </c>
      <c r="K115" s="300">
        <f t="shared" si="20"/>
        <v>1.0367468957672824E-2</v>
      </c>
      <c r="L115" s="300">
        <f t="shared" si="20"/>
        <v>9.184888694143899E-3</v>
      </c>
      <c r="M115" s="300">
        <f t="shared" si="20"/>
        <v>8.1306922684940709E-3</v>
      </c>
      <c r="N115" s="300">
        <f t="shared" si="20"/>
        <v>8.5310749384367446E-3</v>
      </c>
      <c r="O115" s="300">
        <f t="shared" si="20"/>
        <v>1.075122863523896E-2</v>
      </c>
      <c r="P115" s="300">
        <f t="shared" si="20"/>
        <v>1.1180380120236212E-2</v>
      </c>
      <c r="Q115" s="300">
        <f t="shared" si="20"/>
        <v>1.1603484742614812E-2</v>
      </c>
      <c r="R115" s="300">
        <f t="shared" si="20"/>
        <v>1.4212727541834794E-2</v>
      </c>
      <c r="S115" s="300">
        <f t="shared" si="20"/>
        <v>1.5818317630587466E-2</v>
      </c>
      <c r="T115" s="300">
        <f t="shared" si="20"/>
        <v>1.7875341126830098E-2</v>
      </c>
      <c r="U115" s="300">
        <f t="shared" si="20"/>
        <v>1.7700380449861303E-2</v>
      </c>
      <c r="V115" s="300">
        <f t="shared" si="20"/>
        <v>1.9179376335082987E-2</v>
      </c>
      <c r="W115" s="300">
        <f t="shared" si="20"/>
        <v>1.2769978208622629E-2</v>
      </c>
      <c r="X115" s="300">
        <f t="shared" si="20"/>
        <v>1.310912604828573E-2</v>
      </c>
      <c r="Y115" s="300">
        <f t="shared" si="20"/>
        <v>1.592949605421078E-2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2.8823584863439711E-2</v>
      </c>
      <c r="C116" s="301">
        <f t="shared" si="21"/>
        <v>2.8827970712821366E-2</v>
      </c>
      <c r="D116" s="301">
        <f t="shared" si="21"/>
        <v>2.8824145467925694E-2</v>
      </c>
      <c r="E116" s="301">
        <f t="shared" si="21"/>
        <v>2.8793415769734296E-2</v>
      </c>
      <c r="F116" s="301">
        <f t="shared" si="21"/>
        <v>2.8757901425895471E-2</v>
      </c>
      <c r="G116" s="301">
        <f t="shared" si="21"/>
        <v>2.879995581085118E-2</v>
      </c>
      <c r="H116" s="301">
        <f t="shared" si="21"/>
        <v>2.8751303414457627E-2</v>
      </c>
      <c r="I116" s="301">
        <f t="shared" si="21"/>
        <v>2.8702297658873228E-2</v>
      </c>
      <c r="J116" s="301">
        <f t="shared" si="21"/>
        <v>2.8647067041779755E-2</v>
      </c>
      <c r="K116" s="301">
        <f t="shared" si="21"/>
        <v>2.8685000899777605E-2</v>
      </c>
      <c r="L116" s="301">
        <f t="shared" si="21"/>
        <v>2.8719278588575529E-2</v>
      </c>
      <c r="M116" s="301">
        <f t="shared" si="21"/>
        <v>2.8749835006710304E-2</v>
      </c>
      <c r="N116" s="301">
        <f t="shared" si="21"/>
        <v>2.873822971192936E-2</v>
      </c>
      <c r="O116" s="301">
        <f t="shared" si="21"/>
        <v>2.8673877430862645E-2</v>
      </c>
      <c r="P116" s="301">
        <f t="shared" si="21"/>
        <v>2.8661438257384476E-2</v>
      </c>
      <c r="Q116" s="301">
        <f t="shared" si="21"/>
        <v>2.8649174355286518E-2</v>
      </c>
      <c r="R116" s="301">
        <f t="shared" si="21"/>
        <v>2.857354412922217E-2</v>
      </c>
      <c r="S116" s="301">
        <f t="shared" si="21"/>
        <v>2.8527005286069922E-2</v>
      </c>
      <c r="T116" s="301">
        <f t="shared" si="21"/>
        <v>2.8467381416613619E-2</v>
      </c>
      <c r="U116" s="301">
        <f t="shared" si="21"/>
        <v>2.8472452740583749E-2</v>
      </c>
      <c r="V116" s="301">
        <f t="shared" si="21"/>
        <v>2.8429583294635286E-2</v>
      </c>
      <c r="W116" s="301">
        <f t="shared" si="21"/>
        <v>2.8615362950474704E-2</v>
      </c>
      <c r="X116" s="301">
        <f t="shared" si="21"/>
        <v>2.8605532578310555E-2</v>
      </c>
      <c r="Y116" s="301">
        <f t="shared" si="21"/>
        <v>2.8523782723066358E-2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2.8823584863439711E-2</v>
      </c>
      <c r="C117" s="302">
        <f t="shared" si="22"/>
        <v>2.8827970712821366E-2</v>
      </c>
      <c r="D117" s="302">
        <f t="shared" si="22"/>
        <v>2.8824145467925694E-2</v>
      </c>
      <c r="E117" s="302">
        <f t="shared" si="22"/>
        <v>2.8793415769734296E-2</v>
      </c>
      <c r="F117" s="302">
        <f t="shared" si="22"/>
        <v>2.8757901425895471E-2</v>
      </c>
      <c r="G117" s="302">
        <f t="shared" si="22"/>
        <v>2.879995581085118E-2</v>
      </c>
      <c r="H117" s="302">
        <f t="shared" si="22"/>
        <v>2.8751303414457627E-2</v>
      </c>
      <c r="I117" s="302">
        <f t="shared" si="22"/>
        <v>2.8702297658873228E-2</v>
      </c>
      <c r="J117" s="302">
        <f t="shared" si="22"/>
        <v>2.8647067041779755E-2</v>
      </c>
      <c r="K117" s="302">
        <f t="shared" si="22"/>
        <v>2.8685000899777605E-2</v>
      </c>
      <c r="L117" s="302">
        <f t="shared" si="22"/>
        <v>2.8719278588575529E-2</v>
      </c>
      <c r="M117" s="302">
        <f t="shared" si="22"/>
        <v>2.8749835006710304E-2</v>
      </c>
      <c r="N117" s="302">
        <f t="shared" si="22"/>
        <v>2.873822971192936E-2</v>
      </c>
      <c r="O117" s="302">
        <f t="shared" si="22"/>
        <v>2.8673877430862645E-2</v>
      </c>
      <c r="P117" s="302">
        <f t="shared" si="22"/>
        <v>2.8661438257384476E-2</v>
      </c>
      <c r="Q117" s="302">
        <f t="shared" si="22"/>
        <v>2.8649174355286518E-2</v>
      </c>
      <c r="R117" s="302">
        <f t="shared" si="22"/>
        <v>2.857354412922217E-2</v>
      </c>
      <c r="S117" s="302">
        <f t="shared" si="22"/>
        <v>2.8527005286069922E-2</v>
      </c>
      <c r="T117" s="302">
        <f t="shared" si="22"/>
        <v>2.8467381416613619E-2</v>
      </c>
      <c r="U117" s="302">
        <f t="shared" si="22"/>
        <v>2.8472452740583749E-2</v>
      </c>
      <c r="V117" s="302">
        <f t="shared" si="22"/>
        <v>2.8429583294635286E-2</v>
      </c>
      <c r="W117" s="302">
        <f t="shared" si="22"/>
        <v>2.8615362950474704E-2</v>
      </c>
      <c r="X117" s="302">
        <f t="shared" si="22"/>
        <v>2.8605532578310555E-2</v>
      </c>
      <c r="Y117" s="302">
        <f t="shared" si="22"/>
        <v>2.8523782723066358E-2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0.86470754590319165</v>
      </c>
      <c r="C119" s="301">
        <f t="shared" si="24"/>
        <v>0.86483912138464103</v>
      </c>
      <c r="D119" s="301">
        <f t="shared" si="24"/>
        <v>0.86472436403777087</v>
      </c>
      <c r="E119" s="301">
        <f t="shared" si="24"/>
        <v>0.86380247309202918</v>
      </c>
      <c r="F119" s="301">
        <f t="shared" si="24"/>
        <v>0.86273704277686414</v>
      </c>
      <c r="G119" s="301">
        <f t="shared" si="24"/>
        <v>0.86399867432553545</v>
      </c>
      <c r="H119" s="301">
        <f t="shared" si="24"/>
        <v>0.862539102433729</v>
      </c>
      <c r="I119" s="301">
        <f t="shared" si="24"/>
        <v>0.86106892976619698</v>
      </c>
      <c r="J119" s="301">
        <f t="shared" si="24"/>
        <v>0.85941201125339295</v>
      </c>
      <c r="K119" s="301">
        <f t="shared" si="24"/>
        <v>0.86055002699332828</v>
      </c>
      <c r="L119" s="301">
        <f t="shared" si="24"/>
        <v>0.86157835765726587</v>
      </c>
      <c r="M119" s="301">
        <f t="shared" si="24"/>
        <v>0.86249505020130945</v>
      </c>
      <c r="N119" s="301">
        <f t="shared" si="24"/>
        <v>0.86214689135788081</v>
      </c>
      <c r="O119" s="301">
        <f t="shared" si="24"/>
        <v>0.86021632292587968</v>
      </c>
      <c r="P119" s="301">
        <f t="shared" si="24"/>
        <v>0.85984314772153447</v>
      </c>
      <c r="Q119" s="301">
        <f t="shared" si="24"/>
        <v>0.85947523065859566</v>
      </c>
      <c r="R119" s="301">
        <f t="shared" si="24"/>
        <v>0.8572063238766654</v>
      </c>
      <c r="S119" s="301">
        <f t="shared" si="24"/>
        <v>0.85581015858209775</v>
      </c>
      <c r="T119" s="301">
        <f t="shared" si="24"/>
        <v>0.85402144249840883</v>
      </c>
      <c r="U119" s="301">
        <f t="shared" si="24"/>
        <v>0.85417358221751249</v>
      </c>
      <c r="V119" s="301">
        <f t="shared" si="24"/>
        <v>0.85288749883905857</v>
      </c>
      <c r="W119" s="301">
        <f t="shared" si="24"/>
        <v>0.85846088851424129</v>
      </c>
      <c r="X119" s="301">
        <f t="shared" si="24"/>
        <v>0.85816597734931677</v>
      </c>
      <c r="Y119" s="301">
        <f t="shared" si="24"/>
        <v>0.85571348169199091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0.86470754590319165</v>
      </c>
      <c r="C120" s="302">
        <f t="shared" si="25"/>
        <v>0.86483912138464103</v>
      </c>
      <c r="D120" s="302">
        <f t="shared" si="25"/>
        <v>0.86472436403777087</v>
      </c>
      <c r="E120" s="302">
        <f t="shared" si="25"/>
        <v>0.86380247309202918</v>
      </c>
      <c r="F120" s="302">
        <f t="shared" si="25"/>
        <v>0.86273704277686414</v>
      </c>
      <c r="G120" s="302">
        <f t="shared" si="25"/>
        <v>0.86399867432553545</v>
      </c>
      <c r="H120" s="302">
        <f t="shared" si="25"/>
        <v>0.862539102433729</v>
      </c>
      <c r="I120" s="302">
        <f t="shared" si="25"/>
        <v>0.86106892976619698</v>
      </c>
      <c r="J120" s="302">
        <f t="shared" si="25"/>
        <v>0.85941201125339295</v>
      </c>
      <c r="K120" s="302">
        <f t="shared" si="25"/>
        <v>0.86055002699332828</v>
      </c>
      <c r="L120" s="302">
        <f t="shared" si="25"/>
        <v>0.86157835765726587</v>
      </c>
      <c r="M120" s="302">
        <f t="shared" si="25"/>
        <v>0.86249505020130945</v>
      </c>
      <c r="N120" s="302">
        <f t="shared" si="25"/>
        <v>0.86214689135788081</v>
      </c>
      <c r="O120" s="302">
        <f t="shared" si="25"/>
        <v>0.86021632292587968</v>
      </c>
      <c r="P120" s="302">
        <f t="shared" si="25"/>
        <v>0.85984314772153447</v>
      </c>
      <c r="Q120" s="302">
        <f t="shared" si="25"/>
        <v>0.85947523065859566</v>
      </c>
      <c r="R120" s="302">
        <f t="shared" si="25"/>
        <v>0.8572063238766654</v>
      </c>
      <c r="S120" s="302">
        <f t="shared" si="25"/>
        <v>0.85581015858209775</v>
      </c>
      <c r="T120" s="302">
        <f t="shared" si="25"/>
        <v>0.85402144249840883</v>
      </c>
      <c r="U120" s="302">
        <f t="shared" si="25"/>
        <v>0.85417358221751249</v>
      </c>
      <c r="V120" s="302">
        <f t="shared" si="25"/>
        <v>0.85288749883905857</v>
      </c>
      <c r="W120" s="302">
        <f t="shared" si="25"/>
        <v>0.85846088851424129</v>
      </c>
      <c r="X120" s="302">
        <f t="shared" si="25"/>
        <v>0.85816597734931677</v>
      </c>
      <c r="Y120" s="302">
        <f t="shared" si="25"/>
        <v>0.85571348169199091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0.10088254702203882</v>
      </c>
      <c r="C122" s="301">
        <f t="shared" si="27"/>
        <v>0.10089789749487454</v>
      </c>
      <c r="D122" s="301">
        <f t="shared" si="27"/>
        <v>0.10088450913773965</v>
      </c>
      <c r="E122" s="301">
        <f t="shared" si="27"/>
        <v>0.10077695519406984</v>
      </c>
      <c r="F122" s="301">
        <f t="shared" si="27"/>
        <v>0.10065265499063389</v>
      </c>
      <c r="G122" s="301">
        <f t="shared" si="27"/>
        <v>0.10079984533797889</v>
      </c>
      <c r="H122" s="301">
        <f t="shared" si="27"/>
        <v>0.10062956195060144</v>
      </c>
      <c r="I122" s="301">
        <f t="shared" si="27"/>
        <v>0.10045804180605604</v>
      </c>
      <c r="J122" s="301">
        <f t="shared" si="27"/>
        <v>0.10026473464622893</v>
      </c>
      <c r="K122" s="301">
        <f t="shared" si="27"/>
        <v>0.1003975031492214</v>
      </c>
      <c r="L122" s="301">
        <f t="shared" si="27"/>
        <v>0.10051747506001407</v>
      </c>
      <c r="M122" s="301">
        <f t="shared" si="27"/>
        <v>0.1006244225234858</v>
      </c>
      <c r="N122" s="301">
        <f t="shared" si="27"/>
        <v>0.10058380399175255</v>
      </c>
      <c r="O122" s="301">
        <f t="shared" si="27"/>
        <v>0.10035857100801895</v>
      </c>
      <c r="P122" s="301">
        <f t="shared" si="27"/>
        <v>0.10031503390084542</v>
      </c>
      <c r="Q122" s="301">
        <f t="shared" si="27"/>
        <v>0.10027211024350254</v>
      </c>
      <c r="R122" s="301">
        <f t="shared" si="27"/>
        <v>0.10000740445227733</v>
      </c>
      <c r="S122" s="301">
        <f t="shared" si="27"/>
        <v>9.9844518501244456E-2</v>
      </c>
      <c r="T122" s="301">
        <f t="shared" si="27"/>
        <v>9.9635834958147484E-2</v>
      </c>
      <c r="U122" s="301">
        <f t="shared" si="27"/>
        <v>9.9653584592042863E-2</v>
      </c>
      <c r="V122" s="301">
        <f t="shared" si="27"/>
        <v>9.9503541531223261E-2</v>
      </c>
      <c r="W122" s="301">
        <f t="shared" si="27"/>
        <v>0.10015377032666117</v>
      </c>
      <c r="X122" s="301">
        <f t="shared" si="27"/>
        <v>0.10011936402408669</v>
      </c>
      <c r="Y122" s="301">
        <f t="shared" si="27"/>
        <v>9.9833239530732018E-2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0.10088254702203882</v>
      </c>
      <c r="C123" s="302">
        <f t="shared" si="28"/>
        <v>0.10089789749487454</v>
      </c>
      <c r="D123" s="302">
        <f t="shared" si="28"/>
        <v>0.10088450913773965</v>
      </c>
      <c r="E123" s="302">
        <f t="shared" si="28"/>
        <v>0.10077695519406984</v>
      </c>
      <c r="F123" s="302">
        <f t="shared" si="28"/>
        <v>0.10065265499063389</v>
      </c>
      <c r="G123" s="302">
        <f t="shared" si="28"/>
        <v>0.10079984533797889</v>
      </c>
      <c r="H123" s="302">
        <f t="shared" si="28"/>
        <v>0.10062956195060144</v>
      </c>
      <c r="I123" s="302">
        <f t="shared" si="28"/>
        <v>0.10045804180605604</v>
      </c>
      <c r="J123" s="302">
        <f t="shared" si="28"/>
        <v>0.10026473464622893</v>
      </c>
      <c r="K123" s="302">
        <f t="shared" si="28"/>
        <v>0.1003975031492214</v>
      </c>
      <c r="L123" s="302">
        <f t="shared" si="28"/>
        <v>0.10051747506001407</v>
      </c>
      <c r="M123" s="302">
        <f t="shared" si="28"/>
        <v>0.1006244225234858</v>
      </c>
      <c r="N123" s="302">
        <f t="shared" si="28"/>
        <v>0.10058380399175255</v>
      </c>
      <c r="O123" s="302">
        <f t="shared" si="28"/>
        <v>0.10035857100801895</v>
      </c>
      <c r="P123" s="302">
        <f t="shared" si="28"/>
        <v>0.10031503390084542</v>
      </c>
      <c r="Q123" s="302">
        <f t="shared" si="28"/>
        <v>0.10027211024350254</v>
      </c>
      <c r="R123" s="302">
        <f t="shared" si="28"/>
        <v>0.10000740445227733</v>
      </c>
      <c r="S123" s="302">
        <f t="shared" si="28"/>
        <v>9.9844518501244456E-2</v>
      </c>
      <c r="T123" s="302">
        <f t="shared" si="28"/>
        <v>9.9635834958147484E-2</v>
      </c>
      <c r="U123" s="302">
        <f t="shared" si="28"/>
        <v>9.9653584592042863E-2</v>
      </c>
      <c r="V123" s="302">
        <f t="shared" si="28"/>
        <v>9.9503541531223261E-2</v>
      </c>
      <c r="W123" s="302">
        <f t="shared" si="28"/>
        <v>0.10015377032666117</v>
      </c>
      <c r="X123" s="302">
        <f t="shared" si="28"/>
        <v>0.10011936402408669</v>
      </c>
      <c r="Y123" s="302">
        <f t="shared" si="28"/>
        <v>9.9833239530732018E-2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1.4404172835971096</v>
      </c>
      <c r="C136" s="320">
        <f>IF(C$5=0,0,C$5/PPA_fec!C$5)</f>
        <v>1.4334674020786335</v>
      </c>
      <c r="D136" s="320">
        <f>IF(D$5=0,0,D$5/PPA_fec!D$5)</f>
        <v>1.3103168363055109</v>
      </c>
      <c r="E136" s="320">
        <f>IF(E$5=0,0,E$5/PPA_fec!E$5)</f>
        <v>1.2378278330974279</v>
      </c>
      <c r="F136" s="320">
        <f>IF(F$5=0,0,F$5/PPA_fec!F$5)</f>
        <v>1.2255311293333704</v>
      </c>
      <c r="G136" s="320">
        <f>IF(G$5=0,0,G$5/PPA_fec!G$5)</f>
        <v>1.1686444214554845</v>
      </c>
      <c r="H136" s="320">
        <f>IF(H$5=0,0,H$5/PPA_fec!H$5)</f>
        <v>1.0578849817285716</v>
      </c>
      <c r="I136" s="320">
        <f>IF(I$5=0,0,I$5/PPA_fec!I$5)</f>
        <v>0.9611634373171829</v>
      </c>
      <c r="J136" s="320">
        <f>IF(J$5=0,0,J$5/PPA_fec!J$5)</f>
        <v>0.87501340024195284</v>
      </c>
      <c r="K136" s="320">
        <f>IF(K$5=0,0,K$5/PPA_fec!K$5)</f>
        <v>0.88752222320319285</v>
      </c>
      <c r="L136" s="320">
        <f>IF(L$5=0,0,L$5/PPA_fec!L$5)</f>
        <v>0.93881211712043466</v>
      </c>
      <c r="M136" s="320">
        <f>IF(M$5=0,0,M$5/PPA_fec!M$5)</f>
        <v>1.0246229228556518</v>
      </c>
      <c r="N136" s="320">
        <f>IF(N$5=0,0,N$5/PPA_fec!N$5)</f>
        <v>0.95601230643378121</v>
      </c>
      <c r="O136" s="320">
        <f>IF(O$5=0,0,O$5/PPA_fec!O$5)</f>
        <v>0.87153904216932176</v>
      </c>
      <c r="P136" s="320">
        <f>IF(P$5=0,0,P$5/PPA_fec!P$5)</f>
        <v>0.88736435945980996</v>
      </c>
      <c r="Q136" s="320">
        <f>IF(Q$5=0,0,Q$5/PPA_fec!Q$5)</f>
        <v>0.87227288142754977</v>
      </c>
      <c r="R136" s="320">
        <f>IF(R$5=0,0,R$5/PPA_fec!R$5)</f>
        <v>0.81193330839606948</v>
      </c>
      <c r="S136" s="320">
        <f>IF(S$5=0,0,S$5/PPA_fec!S$5)</f>
        <v>0.74855646779465101</v>
      </c>
      <c r="T136" s="320">
        <f>IF(T$5=0,0,T$5/PPA_fec!T$5)</f>
        <v>0.65487161448299602</v>
      </c>
      <c r="U136" s="320">
        <f>IF(U$5=0,0,U$5/PPA_fec!U$5)</f>
        <v>0.68922081041986505</v>
      </c>
      <c r="V136" s="320">
        <f>IF(V$5=0,0,V$5/PPA_fec!V$5)</f>
        <v>0.62221432274710808</v>
      </c>
      <c r="W136" s="320">
        <f>IF(W$5=0,0,W$5/PPA_fec!W$5)</f>
        <v>0.78222753828823233</v>
      </c>
      <c r="X136" s="320">
        <f>IF(X$5=0,0,X$5/PPA_fec!X$5)</f>
        <v>0.69945049808383719</v>
      </c>
      <c r="Y136" s="320">
        <f>IF(Y$5=0,0,Y$5/PPA_fec!Y$5)</f>
        <v>0.67994401240434688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1.3159245518401701</v>
      </c>
      <c r="C141" s="275">
        <f>IF(C$10=0,0,C$10/PPA_fec!C$10)</f>
        <v>1.2301563298701801</v>
      </c>
      <c r="D141" s="275">
        <f>IF(D$10=0,0,D$10/PPA_fec!D$10)</f>
        <v>1.1365939797873139</v>
      </c>
      <c r="E141" s="275">
        <f>IF(E$10=0,0,E$10/PPA_fec!E$10)</f>
        <v>1.2087790747515557</v>
      </c>
      <c r="F141" s="275">
        <f>IF(F$10=0,0,F$10/PPA_fec!F$10)</f>
        <v>1.3844826955493803</v>
      </c>
      <c r="G141" s="275">
        <f>IF(G$10=0,0,G$10/PPA_fec!G$10)</f>
        <v>1.0654608643868071</v>
      </c>
      <c r="H141" s="275">
        <f>IF(H$10=0,0,H$10/PPA_fec!H$10)</f>
        <v>1.1668804454313173</v>
      </c>
      <c r="I141" s="275">
        <f>IF(I$10=0,0,I$10/PPA_fec!I$10)</f>
        <v>1.2006759504500966</v>
      </c>
      <c r="J141" s="275">
        <f>IF(J$10=0,0,J$10/PPA_fec!J$10)</f>
        <v>1.2827623325529773</v>
      </c>
      <c r="K141" s="275">
        <f>IF(K$10=0,0,K$10/PPA_fec!K$10)</f>
        <v>1.1301504390819521</v>
      </c>
      <c r="L141" s="275">
        <f>IF(L$10=0,0,L$10/PPA_fec!L$10)</f>
        <v>1.0534060232351723</v>
      </c>
      <c r="M141" s="275">
        <f>IF(M$10=0,0,M$10/PPA_fec!M$10)</f>
        <v>1.0318871282271997</v>
      </c>
      <c r="N141" s="275">
        <f>IF(N$10=0,0,N$10/PPA_fec!N$10)</f>
        <v>0.97365794138399253</v>
      </c>
      <c r="O141" s="275">
        <f>IF(O$10=0,0,O$10/PPA_fec!O$10)</f>
        <v>1.1661274842280107</v>
      </c>
      <c r="P141" s="275">
        <f>IF(P$10=0,0,P$10/PPA_fec!P$10)</f>
        <v>1.2188482130165708</v>
      </c>
      <c r="Q141" s="275">
        <f>IF(Q$10=0,0,Q$10/PPA_fec!Q$10)</f>
        <v>1.238815056240089</v>
      </c>
      <c r="R141" s="275">
        <f>IF(R$10=0,0,R$10/PPA_fec!R$10)</f>
        <v>1.4101997053234074</v>
      </c>
      <c r="S141" s="275">
        <f>IF(S$10=0,0,S$10/PPA_fec!S$10)</f>
        <v>1.4510656882504138</v>
      </c>
      <c r="T141" s="275">
        <f>IF(T$10=0,0,T$10/PPA_fec!T$10)</f>
        <v>1.441921405393394</v>
      </c>
      <c r="U141" s="275">
        <f>IF(U$10=0,0,U$10/PPA_fec!U$10)</f>
        <v>1.4807965376032768</v>
      </c>
      <c r="V141" s="275">
        <f>IF(V$10=0,0,V$10/PPA_fec!V$10)</f>
        <v>1.4668298390173369</v>
      </c>
      <c r="W141" s="275">
        <f>IF(W$10=0,0,W$10/PPA_fec!W$10)</f>
        <v>1.1452482686838865</v>
      </c>
      <c r="X141" s="275">
        <f>IF(X$10=0,0,X$10/PPA_fec!X$10)</f>
        <v>1.0344355463292176</v>
      </c>
      <c r="Y141" s="275">
        <f>IF(Y$10=0,0,Y$10/PPA_fec!Y$10)</f>
        <v>1.2423764546246405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1.6435434942422911</v>
      </c>
      <c r="C143" s="276">
        <f>IF(C$17=0,0,C$17/PPA_fec!C$17)</f>
        <v>1.6422692457825041</v>
      </c>
      <c r="D143" s="276">
        <f>IF(D$17=0,0,D$17/PPA_fec!D$17)</f>
        <v>1.5050949963486391</v>
      </c>
      <c r="E143" s="276">
        <f>IF(E$17=0,0,E$17/PPA_fec!E$17)</f>
        <v>1.424596887565839</v>
      </c>
      <c r="F143" s="276">
        <f>IF(F$17=0,0,F$17/PPA_fec!F$17)</f>
        <v>1.4053620905634256</v>
      </c>
      <c r="G143" s="276">
        <f>IF(G$17=0,0,G$17/PPA_fec!G$17)</f>
        <v>1.3533951025062823</v>
      </c>
      <c r="H143" s="276">
        <f>IF(H$17=0,0,H$17/PPA_fec!H$17)</f>
        <v>1.2252814725009187</v>
      </c>
      <c r="I143" s="276">
        <f>IF(I$17=0,0,I$17/PPA_fec!I$17)</f>
        <v>1.1187843604206409</v>
      </c>
      <c r="J143" s="276">
        <f>IF(J$17=0,0,J$17/PPA_fec!J$17)</f>
        <v>1.0160119749210692</v>
      </c>
      <c r="K143" s="276">
        <f>IF(K$17=0,0,K$17/PPA_fec!K$17)</f>
        <v>1.0396729612216706</v>
      </c>
      <c r="L143" s="276">
        <f>IF(L$17=0,0,L$17/PPA_fec!L$17)</f>
        <v>1.1041197480747038</v>
      </c>
      <c r="M143" s="276">
        <f>IF(M$17=0,0,M$17/PPA_fec!M$17)</f>
        <v>1.204498651301259</v>
      </c>
      <c r="N143" s="276">
        <f>IF(N$17=0,0,N$17/PPA_fec!N$17)</f>
        <v>1.1313090218655024</v>
      </c>
      <c r="O143" s="276">
        <f>IF(O$17=0,0,O$17/PPA_fec!O$17)</f>
        <v>1.0170453155663903</v>
      </c>
      <c r="P143" s="276">
        <f>IF(P$17=0,0,P$17/PPA_fec!P$17)</f>
        <v>1.0354168657231861</v>
      </c>
      <c r="Q143" s="276">
        <f>IF(Q$17=0,0,Q$17/PPA_fec!Q$17)</f>
        <v>1.0175160812250348</v>
      </c>
      <c r="R143" s="276">
        <f>IF(R$17=0,0,R$17/PPA_fec!R$17)</f>
        <v>0.93936485640513312</v>
      </c>
      <c r="S143" s="276">
        <f>IF(S$17=0,0,S$17/PPA_fec!S$17)</f>
        <v>0.86247929596374784</v>
      </c>
      <c r="T143" s="276">
        <f>IF(T$17=0,0,T$17/PPA_fec!T$17)</f>
        <v>0.75211586969839073</v>
      </c>
      <c r="U143" s="276">
        <f>IF(U$17=0,0,U$17/PPA_fec!U$17)</f>
        <v>0.79259124117215474</v>
      </c>
      <c r="V143" s="276">
        <f>IF(V$17=0,0,V$17/PPA_fec!V$17)</f>
        <v>0.71282248814982208</v>
      </c>
      <c r="W143" s="276">
        <f>IF(W$17=0,0,W$17/PPA_fec!W$17)</f>
        <v>0.92494307318930713</v>
      </c>
      <c r="X143" s="276">
        <f>IF(X$17=0,0,X$17/PPA_fec!X$17)</f>
        <v>0.83135149400421271</v>
      </c>
      <c r="Y143" s="276">
        <f>IF(Y$17=0,0,Y$17/PPA_fec!Y$17)</f>
        <v>0.79794325966117996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1.6658870590027202</v>
      </c>
      <c r="C146" s="320">
        <f>IF(C$32=0,0,C$32/PPA_fec!C$32)</f>
        <v>1.6750703332311223</v>
      </c>
      <c r="D146" s="320">
        <f>IF(D$32=0,0,D$32/PPA_fec!D$32)</f>
        <v>1.5429811996216101</v>
      </c>
      <c r="E146" s="320">
        <f>IF(E$32=0,0,E$32/PPA_fec!E$32)</f>
        <v>1.4692347582593712</v>
      </c>
      <c r="F146" s="320">
        <f>IF(F$32=0,0,F$32/PPA_fec!F$32)</f>
        <v>1.4446874507105181</v>
      </c>
      <c r="G146" s="320">
        <f>IF(G$32=0,0,G$32/PPA_fec!G$32)</f>
        <v>1.4103270944878143</v>
      </c>
      <c r="H146" s="320">
        <f>IF(H$32=0,0,H$32/PPA_fec!H$32)</f>
        <v>1.2832646337686313</v>
      </c>
      <c r="I146" s="320">
        <f>IF(I$32=0,0,I$32/PPA_fec!I$32)</f>
        <v>1.188130826226911</v>
      </c>
      <c r="J146" s="320">
        <f>IF(J$32=0,0,J$32/PPA_fec!J$32)</f>
        <v>1.0805642805767008</v>
      </c>
      <c r="K146" s="320">
        <f>IF(K$32=0,0,K$32/PPA_fec!K$32)</f>
        <v>1.1193817219878235</v>
      </c>
      <c r="L146" s="320">
        <f>IF(L$32=0,0,L$32/PPA_fec!L$32)</f>
        <v>1.1929739861569724</v>
      </c>
      <c r="M146" s="320">
        <f>IF(M$32=0,0,M$32/PPA_fec!M$32)</f>
        <v>1.2957713515830165</v>
      </c>
      <c r="N146" s="320">
        <f>IF(N$32=0,0,N$32/PPA_fec!N$32)</f>
        <v>1.2340318466559088</v>
      </c>
      <c r="O146" s="320">
        <f>IF(O$32=0,0,O$32/PPA_fec!O$32)</f>
        <v>1.0885606940424934</v>
      </c>
      <c r="P146" s="320">
        <f>IF(P$32=0,0,P$32/PPA_fec!P$32)</f>
        <v>1.1092792093178165</v>
      </c>
      <c r="Q146" s="320">
        <f>IF(Q$32=0,0,Q$32/PPA_fec!Q$32)</f>
        <v>1.0910307641458554</v>
      </c>
      <c r="R146" s="320">
        <f>IF(R$32=0,0,R$32/PPA_fec!R$32)</f>
        <v>1.0001891071838038</v>
      </c>
      <c r="S146" s="320">
        <f>IF(S$32=0,0,S$32/PPA_fec!S$32)</f>
        <v>0.91627030526117348</v>
      </c>
      <c r="T146" s="320">
        <f>IF(T$32=0,0,T$32/PPA_fec!T$32)</f>
        <v>0.80007153047374724</v>
      </c>
      <c r="U146" s="320">
        <f>IF(U$32=0,0,U$32/PPA_fec!U$32)</f>
        <v>0.84433558739882819</v>
      </c>
      <c r="V146" s="320">
        <f>IF(V$32=0,0,V$32/PPA_fec!V$32)</f>
        <v>0.75807003229199243</v>
      </c>
      <c r="W146" s="320">
        <f>IF(W$32=0,0,W$32/PPA_fec!W$32)</f>
        <v>1.0220420507867432</v>
      </c>
      <c r="X146" s="320">
        <f>IF(X$32=0,0,X$32/PPA_fec!X$32)</f>
        <v>0.92943123618873891</v>
      </c>
      <c r="Y146" s="320">
        <f>IF(Y$32=0,0,Y$32/PPA_fec!Y$32)</f>
        <v>0.87830798154379974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1.3159245518401703</v>
      </c>
      <c r="C151" s="275">
        <f>IF(C$37=0,0,C$37/PPA_fec!C$37)</f>
        <v>1.2301563298701803</v>
      </c>
      <c r="D151" s="275">
        <f>IF(D$37=0,0,D$37/PPA_fec!D$37)</f>
        <v>1.1365939797873141</v>
      </c>
      <c r="E151" s="275">
        <f>IF(E$37=0,0,E$37/PPA_fec!E$37)</f>
        <v>1.2087790747515552</v>
      </c>
      <c r="F151" s="275">
        <f>IF(F$37=0,0,F$37/PPA_fec!F$37)</f>
        <v>1.3844826955493805</v>
      </c>
      <c r="G151" s="275">
        <f>IF(G$37=0,0,G$37/PPA_fec!G$37)</f>
        <v>1.0654608643868069</v>
      </c>
      <c r="H151" s="275">
        <f>IF(H$37=0,0,H$37/PPA_fec!H$37)</f>
        <v>1.1668804454313169</v>
      </c>
      <c r="I151" s="275">
        <f>IF(I$37=0,0,I$37/PPA_fec!I$37)</f>
        <v>1.2006759504500966</v>
      </c>
      <c r="J151" s="275">
        <f>IF(J$37=0,0,J$37/PPA_fec!J$37)</f>
        <v>1.282762332552978</v>
      </c>
      <c r="K151" s="275">
        <f>IF(K$37=0,0,K$37/PPA_fec!K$37)</f>
        <v>1.1301504390819519</v>
      </c>
      <c r="L151" s="275">
        <f>IF(L$37=0,0,L$37/PPA_fec!L$37)</f>
        <v>1.0534060232351721</v>
      </c>
      <c r="M151" s="275">
        <f>IF(M$37=0,0,M$37/PPA_fec!M$37)</f>
        <v>1.0318871282272</v>
      </c>
      <c r="N151" s="275">
        <f>IF(N$37=0,0,N$37/PPA_fec!N$37)</f>
        <v>0.97365794138399253</v>
      </c>
      <c r="O151" s="275">
        <f>IF(O$37=0,0,O$37/PPA_fec!O$37)</f>
        <v>1.1661274842280107</v>
      </c>
      <c r="P151" s="275">
        <f>IF(P$37=0,0,P$37/PPA_fec!P$37)</f>
        <v>1.2188482130165705</v>
      </c>
      <c r="Q151" s="275">
        <f>IF(Q$37=0,0,Q$37/PPA_fec!Q$37)</f>
        <v>1.2388150562400899</v>
      </c>
      <c r="R151" s="275">
        <f>IF(R$37=0,0,R$37/PPA_fec!R$37)</f>
        <v>1.4101997053234077</v>
      </c>
      <c r="S151" s="275">
        <f>IF(S$37=0,0,S$37/PPA_fec!S$37)</f>
        <v>1.4510656882504132</v>
      </c>
      <c r="T151" s="275">
        <f>IF(T$37=0,0,T$37/PPA_fec!T$37)</f>
        <v>1.4419214053933933</v>
      </c>
      <c r="U151" s="275">
        <f>IF(U$37=0,0,U$37/PPA_fec!U$37)</f>
        <v>1.4807965376032759</v>
      </c>
      <c r="V151" s="275">
        <f>IF(V$37=0,0,V$37/PPA_fec!V$37)</f>
        <v>1.4668298390173373</v>
      </c>
      <c r="W151" s="275">
        <f>IF(W$37=0,0,W$37/PPA_fec!W$37)</f>
        <v>1.1452482686838863</v>
      </c>
      <c r="X151" s="275">
        <f>IF(X$37=0,0,X$37/PPA_fec!X$37)</f>
        <v>1.0344355463292183</v>
      </c>
      <c r="Y151" s="275">
        <f>IF(Y$37=0,0,Y$37/PPA_fec!Y$37)</f>
        <v>1.2423764546246405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1.1001729784466996</v>
      </c>
      <c r="C152" s="276">
        <f>IF(C$43=0,0,C$43/PPA_fec!C$43)</f>
        <v>1.0760272211160595</v>
      </c>
      <c r="D152" s="276">
        <f>IF(D$43=0,0,D$43/PPA_fec!D$43)</f>
        <v>0.97071187767360856</v>
      </c>
      <c r="E152" s="276">
        <f>IF(E$43=0,0,E$43/PPA_fec!E$43)</f>
        <v>0.90376585304563128</v>
      </c>
      <c r="F152" s="276">
        <f>IF(F$43=0,0,F$43/PPA_fec!F$43)</f>
        <v>0.90326887680134427</v>
      </c>
      <c r="G152" s="276">
        <f>IF(G$43=0,0,G$43/PPA_fec!G$43)</f>
        <v>0.83138330561868623</v>
      </c>
      <c r="H152" s="276">
        <f>IF(H$43=0,0,H$43/PPA_fec!H$43)</f>
        <v>0.74463453615394726</v>
      </c>
      <c r="I152" s="276">
        <f>IF(I$43=0,0,I$43/PPA_fec!I$43)</f>
        <v>0.65597052910955111</v>
      </c>
      <c r="J152" s="276">
        <f>IF(J$43=0,0,J$43/PPA_fec!J$43)</f>
        <v>0.59616492393239628</v>
      </c>
      <c r="K152" s="276">
        <f>IF(K$43=0,0,K$43/PPA_fec!K$43)</f>
        <v>0.58800799555680194</v>
      </c>
      <c r="L152" s="276">
        <f>IF(L$43=0,0,L$43/PPA_fec!L$43)</f>
        <v>0.61681519722687339</v>
      </c>
      <c r="M152" s="276">
        <f>IF(M$43=0,0,M$43/PPA_fec!M$43)</f>
        <v>0.67886645805596779</v>
      </c>
      <c r="N152" s="276">
        <f>IF(N$43=0,0,N$43/PPA_fec!N$43)</f>
        <v>0.61570181314988437</v>
      </c>
      <c r="O152" s="276">
        <f>IF(O$43=0,0,O$43/PPA_fec!O$43)</f>
        <v>0.5850259189945185</v>
      </c>
      <c r="P152" s="276">
        <f>IF(P$43=0,0,P$43/PPA_fec!P$43)</f>
        <v>0.59455321501596703</v>
      </c>
      <c r="Q152" s="276">
        <f>IF(Q$43=0,0,Q$43/PPA_fec!Q$43)</f>
        <v>0.58355662826795096</v>
      </c>
      <c r="R152" s="276">
        <f>IF(R$43=0,0,R$43/PPA_fec!R$43)</f>
        <v>0.5529107481772626</v>
      </c>
      <c r="S152" s="276">
        <f>IF(S$43=0,0,S$43/PPA_fec!S$43)</f>
        <v>0.51315715864225697</v>
      </c>
      <c r="T152" s="276">
        <f>IF(T$43=0,0,T$43/PPA_fec!T$43)</f>
        <v>0.44854679180686813</v>
      </c>
      <c r="U152" s="276">
        <f>IF(U$43=0,0,U$43/PPA_fec!U$43)</f>
        <v>0.47036383527857883</v>
      </c>
      <c r="V152" s="276">
        <f>IF(V$43=0,0,V$43/PPA_fec!V$43)</f>
        <v>0.42699201549126026</v>
      </c>
      <c r="W152" s="276">
        <f>IF(W$43=0,0,W$43/PPA_fec!W$43)</f>
        <v>0.49241150658437499</v>
      </c>
      <c r="X152" s="276">
        <f>IF(X$43=0,0,X$43/PPA_fec!X$43)</f>
        <v>0.43078353406524378</v>
      </c>
      <c r="Y152" s="276">
        <f>IF(Y$43=0,0,Y$43/PPA_fec!Y$43)</f>
        <v>0.43213135456992741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1.8400056212415692</v>
      </c>
      <c r="C153" s="276">
        <f>IF(C$56=0,0,C$56/PPA_fec!C$56)</f>
        <v>1.8530826528519759</v>
      </c>
      <c r="D153" s="276">
        <f>IF(D$56=0,0,D$56/PPA_fec!D$56)</f>
        <v>1.7084151329553878</v>
      </c>
      <c r="E153" s="276">
        <f>IF(E$56=0,0,E$56/PPA_fec!E$56)</f>
        <v>1.6273387803552077</v>
      </c>
      <c r="F153" s="276">
        <f>IF(F$56=0,0,F$56/PPA_fec!F$56)</f>
        <v>1.5973088576492314</v>
      </c>
      <c r="G153" s="276">
        <f>IF(G$56=0,0,G$56/PPA_fec!G$56)</f>
        <v>1.5659558838102903</v>
      </c>
      <c r="H153" s="276">
        <f>IF(H$56=0,0,H$56/PPA_fec!H$56)</f>
        <v>1.4239889548796334</v>
      </c>
      <c r="I153" s="276">
        <f>IF(I$56=0,0,I$56/PPA_fec!I$56)</f>
        <v>1.3201415265617413</v>
      </c>
      <c r="J153" s="276">
        <f>IF(J$56=0,0,J$56/PPA_fec!J$56)</f>
        <v>1.1984766809398981</v>
      </c>
      <c r="K153" s="276">
        <f>IF(K$56=0,0,K$56/PPA_fec!K$56)</f>
        <v>1.2466958039425564</v>
      </c>
      <c r="L153" s="276">
        <f>IF(L$56=0,0,L$56/PPA_fec!L$56)</f>
        <v>1.3315368926475322</v>
      </c>
      <c r="M153" s="276">
        <f>IF(M$56=0,0,M$56/PPA_fec!M$56)</f>
        <v>1.4466491836534441</v>
      </c>
      <c r="N153" s="276">
        <f>IF(N$56=0,0,N$56/PPA_fec!N$56)</f>
        <v>1.3813961827763621</v>
      </c>
      <c r="O153" s="276">
        <f>IF(O$56=0,0,O$56/PPA_fec!O$56)</f>
        <v>1.2102553861787806</v>
      </c>
      <c r="P153" s="276">
        <f>IF(P$56=0,0,P$56/PPA_fec!P$56)</f>
        <v>1.2330820237077316</v>
      </c>
      <c r="Q153" s="276">
        <f>IF(Q$56=0,0,Q$56/PPA_fec!Q$56)</f>
        <v>1.2124324408161704</v>
      </c>
      <c r="R153" s="276">
        <f>IF(R$56=0,0,R$56/PPA_fec!R$56)</f>
        <v>1.1065685267096848</v>
      </c>
      <c r="S153" s="276">
        <f>IF(S$56=0,0,S$56/PPA_fec!S$56)</f>
        <v>1.0113068171501514</v>
      </c>
      <c r="T153" s="276">
        <f>IF(T$56=0,0,T$56/PPA_fec!T$56)</f>
        <v>0.88101767320267554</v>
      </c>
      <c r="U153" s="276">
        <f>IF(U$56=0,0,U$56/PPA_fec!U$56)</f>
        <v>0.93037989818104849</v>
      </c>
      <c r="V153" s="276">
        <f>IF(V$56=0,0,V$56/PPA_fec!V$56)</f>
        <v>0.83343264347140233</v>
      </c>
      <c r="W153" s="276">
        <f>IF(W$56=0,0,W$56/PPA_fec!W$56)</f>
        <v>1.1417574434963347</v>
      </c>
      <c r="X153" s="276">
        <f>IF(X$56=0,0,X$56/PPA_fec!X$56)</f>
        <v>1.0405174973359079</v>
      </c>
      <c r="Y153" s="276">
        <f>IF(Y$56=0,0,Y$56/PPA_fec!Y$56)</f>
        <v>0.97668257617699339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1.5874210566456537</v>
      </c>
      <c r="C154" s="277">
        <f>IF(C$69=0,0,C$69/PPA_fec!C$69)</f>
        <v>1.6030826266360994</v>
      </c>
      <c r="D154" s="277">
        <f>IF(D$69=0,0,D$69/PPA_fec!D$69)</f>
        <v>1.4810468052504295</v>
      </c>
      <c r="E154" s="277">
        <f>IF(E$69=0,0,E$69/PPA_fec!E$69)</f>
        <v>1.4138733731737554</v>
      </c>
      <c r="F154" s="277">
        <f>IF(F$69=0,0,F$69/PPA_fec!F$69)</f>
        <v>1.3852126785709324</v>
      </c>
      <c r="G154" s="277">
        <f>IF(G$69=0,0,G$69/PPA_fec!G$69)</f>
        <v>1.3668538270066128</v>
      </c>
      <c r="H154" s="277">
        <f>IF(H$69=0,0,H$69/PPA_fec!H$69)</f>
        <v>1.2448748817494666</v>
      </c>
      <c r="I154" s="277">
        <f>IF(I$69=0,0,I$69/PPA_fec!I$69)</f>
        <v>1.1605370544596969</v>
      </c>
      <c r="J154" s="277">
        <f>IF(J$69=0,0,J$69/PPA_fec!J$69)</f>
        <v>1.0534137774015864</v>
      </c>
      <c r="K154" s="277">
        <f>IF(K$69=0,0,K$69/PPA_fec!K$69)</f>
        <v>1.1026465453433396</v>
      </c>
      <c r="L154" s="277">
        <f>IF(L$69=0,0,L$69/PPA_fec!L$69)</f>
        <v>1.18027573071776</v>
      </c>
      <c r="M154" s="277">
        <f>IF(M$69=0,0,M$69/PPA_fec!M$69)</f>
        <v>1.280307364672858</v>
      </c>
      <c r="N154" s="277">
        <f>IF(N$69=0,0,N$69/PPA_fec!N$69)</f>
        <v>1.2304055915265131</v>
      </c>
      <c r="O154" s="277">
        <f>IF(O$69=0,0,O$69/PPA_fec!O$69)</f>
        <v>1.0672975179901145</v>
      </c>
      <c r="P154" s="277">
        <f>IF(P$69=0,0,P$69/PPA_fec!P$69)</f>
        <v>1.0877252652404092</v>
      </c>
      <c r="Q154" s="277">
        <f>IF(Q$69=0,0,Q$69/PPA_fec!Q$69)</f>
        <v>1.0697278486385877</v>
      </c>
      <c r="R154" s="277">
        <f>IF(R$69=0,0,R$69/PPA_fec!R$69)</f>
        <v>0.97208308118184283</v>
      </c>
      <c r="S154" s="277">
        <f>IF(S$69=0,0,S$69/PPA_fec!S$69)</f>
        <v>0.88686064364476291</v>
      </c>
      <c r="T154" s="277">
        <f>IF(T$69=0,0,T$69/PPA_fec!T$69)</f>
        <v>0.77232374073936361</v>
      </c>
      <c r="U154" s="277">
        <f>IF(U$69=0,0,U$69/PPA_fec!U$69)</f>
        <v>0.81621339485210731</v>
      </c>
      <c r="V154" s="277">
        <f>IF(V$69=0,0,V$69/PPA_fec!V$69)</f>
        <v>0.73009731922074483</v>
      </c>
      <c r="W154" s="277">
        <f>IF(W$69=0,0,W$69/PPA_fec!W$69)</f>
        <v>1.0212923947321324</v>
      </c>
      <c r="X154" s="277">
        <f>IF(X$69=0,0,X$69/PPA_fec!X$69)</f>
        <v>0.93593944735661849</v>
      </c>
      <c r="Y154" s="277">
        <f>IF(Y$69=0,0,Y$69/PPA_fec!Y$69)</f>
        <v>0.87068464479938401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0.30886731366254849</v>
      </c>
      <c r="C156" s="320">
        <f>IF(C$83=0,0,C$83/PPA_fec!C$83)</f>
        <v>0.28387613226567293</v>
      </c>
      <c r="D156" s="320">
        <f>IF(D$83=0,0,D$83/PPA_fec!D$83)</f>
        <v>0.25699127431011021</v>
      </c>
      <c r="E156" s="320">
        <f>IF(E$83=0,0,E$83/PPA_fec!E$83)</f>
        <v>0.27583567339732412</v>
      </c>
      <c r="F156" s="320">
        <f>IF(F$83=0,0,F$83/PPA_fec!F$83)</f>
        <v>0.32885226909068427</v>
      </c>
      <c r="G156" s="320">
        <f>IF(G$83=0,0,G$83/PPA_fec!G$83)</f>
        <v>0.23541437301692958</v>
      </c>
      <c r="H156" s="320">
        <f>IF(H$83=0,0,H$83/PPA_fec!H$83)</f>
        <v>0.26086453818048244</v>
      </c>
      <c r="I156" s="320">
        <f>IF(I$83=0,0,I$83/PPA_fec!I$83)</f>
        <v>0.26525085874148696</v>
      </c>
      <c r="J156" s="320">
        <f>IF(J$83=0,0,J$83/PPA_fec!J$83)</f>
        <v>0.28731609066736974</v>
      </c>
      <c r="K156" s="320">
        <f>IF(K$83=0,0,K$83/PPA_fec!K$83)</f>
        <v>0.24299638866892387</v>
      </c>
      <c r="L156" s="320">
        <f>IF(L$83=0,0,L$83/PPA_fec!L$83)</f>
        <v>0.22326042737796781</v>
      </c>
      <c r="M156" s="320">
        <f>IF(M$83=0,0,M$83/PPA_fec!M$83)</f>
        <v>0.21946224822977434</v>
      </c>
      <c r="N156" s="320">
        <f>IF(N$83=0,0,N$83/PPA_fec!N$83)</f>
        <v>0.20195679167627517</v>
      </c>
      <c r="O156" s="320">
        <f>IF(O$83=0,0,O$83/PPA_fec!O$83)</f>
        <v>0.25485641849515406</v>
      </c>
      <c r="P156" s="320">
        <f>IF(P$83=0,0,P$83/PPA_fec!P$83)</f>
        <v>0.2681216874488585</v>
      </c>
      <c r="Q156" s="320">
        <f>IF(Q$83=0,0,Q$83/PPA_fec!Q$83)</f>
        <v>0.27270810637983606</v>
      </c>
      <c r="R156" s="320">
        <f>IF(R$83=0,0,R$83/PPA_fec!R$83)</f>
        <v>0.32340458338987971</v>
      </c>
      <c r="S156" s="320">
        <f>IF(S$83=0,0,S$83/PPA_fec!S$83)</f>
        <v>0.33771245853417242</v>
      </c>
      <c r="T156" s="320">
        <f>IF(T$83=0,0,T$83/PPA_fec!T$83)</f>
        <v>0.33548229574077615</v>
      </c>
      <c r="U156" s="320">
        <f>IF(U$83=0,0,U$83/PPA_fec!U$83)</f>
        <v>0.34540105766708817</v>
      </c>
      <c r="V156" s="320">
        <f>IF(V$83=0,0,V$83/PPA_fec!V$83)</f>
        <v>0.34411339688018444</v>
      </c>
      <c r="W156" s="320">
        <f>IF(W$83=0,0,W$83/PPA_fec!W$83)</f>
        <v>0.23688988413688061</v>
      </c>
      <c r="X156" s="320">
        <f>IF(X$83=0,0,X$83/PPA_fec!X$83)</f>
        <v>0.20850575958873699</v>
      </c>
      <c r="Y156" s="320">
        <f>IF(Y$83=0,0,Y$83/PPA_fec!Y$83)</f>
        <v>0.26304669136787012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1.3159245518401701</v>
      </c>
      <c r="C161" s="332">
        <f>IF(C$88=0,0,C$88/PPA_fec!C$88)</f>
        <v>1.2301563298701805</v>
      </c>
      <c r="D161" s="332">
        <f>IF(D$88=0,0,D$88/PPA_fec!D$88)</f>
        <v>1.1365939797873139</v>
      </c>
      <c r="E161" s="332">
        <f>IF(E$88=0,0,E$88/PPA_fec!E$88)</f>
        <v>1.2087790747515561</v>
      </c>
      <c r="F161" s="332">
        <f>IF(F$88=0,0,F$88/PPA_fec!F$88)</f>
        <v>1.384482695549381</v>
      </c>
      <c r="G161" s="332">
        <f>IF(G$88=0,0,G$88/PPA_fec!G$88)</f>
        <v>1.0654608643868069</v>
      </c>
      <c r="H161" s="332">
        <f>IF(H$88=0,0,H$88/PPA_fec!H$88)</f>
        <v>1.1668804454313171</v>
      </c>
      <c r="I161" s="332">
        <f>IF(I$88=0,0,I$88/PPA_fec!I$88)</f>
        <v>1.2006759504500966</v>
      </c>
      <c r="J161" s="332">
        <f>IF(J$88=0,0,J$88/PPA_fec!J$88)</f>
        <v>1.2827623325529769</v>
      </c>
      <c r="K161" s="332">
        <f>IF(K$88=0,0,K$88/PPA_fec!K$88)</f>
        <v>1.1301504390819521</v>
      </c>
      <c r="L161" s="332">
        <f>IF(L$88=0,0,L$88/PPA_fec!L$88)</f>
        <v>1.0534060232351723</v>
      </c>
      <c r="M161" s="332">
        <f>IF(M$88=0,0,M$88/PPA_fec!M$88)</f>
        <v>1.0318871282271997</v>
      </c>
      <c r="N161" s="332">
        <f>IF(N$88=0,0,N$88/PPA_fec!N$88)</f>
        <v>0.97365794138399253</v>
      </c>
      <c r="O161" s="332">
        <f>IF(O$88=0,0,O$88/PPA_fec!O$88)</f>
        <v>1.1661274842280109</v>
      </c>
      <c r="P161" s="332">
        <f>IF(P$88=0,0,P$88/PPA_fec!P$88)</f>
        <v>1.2188482130165708</v>
      </c>
      <c r="Q161" s="332">
        <f>IF(Q$88=0,0,Q$88/PPA_fec!Q$88)</f>
        <v>1.2388150562400886</v>
      </c>
      <c r="R161" s="332">
        <f>IF(R$88=0,0,R$88/PPA_fec!R$88)</f>
        <v>1.410199705323407</v>
      </c>
      <c r="S161" s="332">
        <f>IF(S$88=0,0,S$88/PPA_fec!S$88)</f>
        <v>1.451065688250414</v>
      </c>
      <c r="T161" s="332">
        <f>IF(T$88=0,0,T$88/PPA_fec!T$88)</f>
        <v>1.4419214053933938</v>
      </c>
      <c r="U161" s="332">
        <f>IF(U$88=0,0,U$88/PPA_fec!U$88)</f>
        <v>1.480796537603277</v>
      </c>
      <c r="V161" s="332">
        <f>IF(V$88=0,0,V$88/PPA_fec!V$88)</f>
        <v>1.4668298390173364</v>
      </c>
      <c r="W161" s="332">
        <f>IF(W$88=0,0,W$88/PPA_fec!W$88)</f>
        <v>1.1452482686838865</v>
      </c>
      <c r="X161" s="332">
        <f>IF(X$88=0,0,X$88/PPA_fec!X$88)</f>
        <v>1.0344355463292174</v>
      </c>
      <c r="Y161" s="332">
        <f>IF(Y$88=0,0,Y$88/PPA_fec!Y$88)</f>
        <v>1.2423764546246405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PL: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10090.782376116151</v>
      </c>
      <c r="C3" s="203">
        <v>9126.667058467865</v>
      </c>
      <c r="D3" s="203">
        <v>9164.0833461069724</v>
      </c>
      <c r="E3" s="203">
        <v>9816.3808297445958</v>
      </c>
      <c r="F3" s="203">
        <v>9079.2299217422787</v>
      </c>
      <c r="G3" s="203">
        <v>11382.356139606491</v>
      </c>
      <c r="H3" s="203">
        <v>12156.293031109049</v>
      </c>
      <c r="I3" s="203">
        <v>11566.065704033919</v>
      </c>
      <c r="J3" s="203">
        <v>12743.084021008161</v>
      </c>
      <c r="K3" s="203">
        <v>14913.72417668317</v>
      </c>
      <c r="L3" s="203">
        <v>14357.551023291569</v>
      </c>
      <c r="M3" s="203">
        <v>13477.490667027239</v>
      </c>
      <c r="N3" s="203">
        <v>13519.87646685371</v>
      </c>
      <c r="O3" s="203">
        <v>13402.60928582383</v>
      </c>
      <c r="P3" s="203">
        <v>16230.177034754041</v>
      </c>
      <c r="Q3" s="203">
        <v>18074.977675999999</v>
      </c>
      <c r="R3" s="203">
        <v>18747.436607525589</v>
      </c>
      <c r="S3" s="203">
        <v>18098.340894038069</v>
      </c>
      <c r="T3" s="203">
        <v>18848.254825038141</v>
      </c>
      <c r="U3" s="203">
        <v>19700.849486499359</v>
      </c>
      <c r="V3" s="203">
        <v>16862.727443988431</v>
      </c>
      <c r="W3" s="203">
        <v>17559.294532173979</v>
      </c>
      <c r="X3" s="203">
        <v>18032.68399701023</v>
      </c>
      <c r="Y3" s="203">
        <v>17925.55944174057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18194.545332110749</v>
      </c>
      <c r="C5" s="203">
        <v>17532.364645714999</v>
      </c>
      <c r="D5" s="203">
        <v>18047.627665427081</v>
      </c>
      <c r="E5" s="203">
        <v>18228.744119754509</v>
      </c>
      <c r="F5" s="203">
        <v>18062.65539980611</v>
      </c>
      <c r="G5" s="203">
        <v>18815.789291421948</v>
      </c>
      <c r="H5" s="203">
        <v>18369.443274177669</v>
      </c>
      <c r="I5" s="203">
        <v>19277.09253618589</v>
      </c>
      <c r="J5" s="203">
        <v>18272.846236887981</v>
      </c>
      <c r="K5" s="203">
        <v>18117.897278624849</v>
      </c>
      <c r="L5" s="203">
        <v>17894.155949731339</v>
      </c>
      <c r="M5" s="203">
        <v>17807.372118122152</v>
      </c>
      <c r="N5" s="203">
        <v>18494.547593911098</v>
      </c>
      <c r="O5" s="203">
        <v>18646.37998487712</v>
      </c>
      <c r="P5" s="203">
        <v>18988.965683878519</v>
      </c>
      <c r="Q5" s="203">
        <v>19412.871297317801</v>
      </c>
      <c r="R5" s="203">
        <v>20123.02374492371</v>
      </c>
      <c r="S5" s="203">
        <v>20988.636162096631</v>
      </c>
      <c r="T5" s="203">
        <v>22933.871712721979</v>
      </c>
      <c r="U5" s="203">
        <v>23155.35841142655</v>
      </c>
      <c r="V5" s="203">
        <v>22058.07745627141</v>
      </c>
      <c r="W5" s="203">
        <v>21218.279755404641</v>
      </c>
      <c r="X5" s="203">
        <v>22558.717161022541</v>
      </c>
      <c r="Y5" s="203">
        <v>22855.388022817951</v>
      </c>
      <c r="DA5" s="112" t="s">
        <v>2111</v>
      </c>
    </row>
    <row r="6" spans="1:105" ht="12" customHeight="1" x14ac:dyDescent="0.25">
      <c r="A6" s="154" t="s">
        <v>2112</v>
      </c>
      <c r="B6" s="338">
        <v>22743.18166513844</v>
      </c>
      <c r="C6" s="338">
        <v>21606.02258188152</v>
      </c>
      <c r="D6" s="338">
        <v>20468.8634986246</v>
      </c>
      <c r="E6" s="338">
        <v>20468.8634986246</v>
      </c>
      <c r="F6" s="338">
        <v>19331.70441536768</v>
      </c>
      <c r="G6" s="338">
        <v>20468.8634986246</v>
      </c>
      <c r="H6" s="338">
        <v>20468.8634986246</v>
      </c>
      <c r="I6" s="338">
        <v>20468.8634986246</v>
      </c>
      <c r="J6" s="338">
        <v>19331.70441536768</v>
      </c>
      <c r="K6" s="338">
        <v>19331.70441536768</v>
      </c>
      <c r="L6" s="338">
        <v>19331.70441536768</v>
      </c>
      <c r="M6" s="338">
        <v>19331.70441536768</v>
      </c>
      <c r="N6" s="338">
        <v>20468.8634986246</v>
      </c>
      <c r="O6" s="338">
        <v>20468.8634986246</v>
      </c>
      <c r="P6" s="338">
        <v>20468.8634986246</v>
      </c>
      <c r="Q6" s="338">
        <v>20468.8634986246</v>
      </c>
      <c r="R6" s="338">
        <v>21606.02258188152</v>
      </c>
      <c r="S6" s="338">
        <v>22743.18166513844</v>
      </c>
      <c r="T6" s="338">
        <v>25017.49983165228</v>
      </c>
      <c r="U6" s="338">
        <v>25017.49983165228</v>
      </c>
      <c r="V6" s="338">
        <v>23880.34074839536</v>
      </c>
      <c r="W6" s="338">
        <v>23880.34074839536</v>
      </c>
      <c r="X6" s="338">
        <v>23880.34074839536</v>
      </c>
      <c r="Y6" s="338">
        <v>25017.49983165228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2274.3181665138441</v>
      </c>
      <c r="H7" s="340">
        <v>0</v>
      </c>
      <c r="I7" s="340">
        <v>1137.159083256922</v>
      </c>
      <c r="J7" s="340">
        <v>0</v>
      </c>
      <c r="K7" s="340">
        <v>0</v>
      </c>
      <c r="L7" s="340">
        <v>1137.159083256922</v>
      </c>
      <c r="M7" s="340">
        <v>1137.159083256922</v>
      </c>
      <c r="N7" s="340">
        <v>1137.159083256922</v>
      </c>
      <c r="O7" s="340">
        <v>1137.159083256922</v>
      </c>
      <c r="P7" s="340">
        <v>1137.159083256922</v>
      </c>
      <c r="Q7" s="340">
        <v>0</v>
      </c>
      <c r="R7" s="340">
        <v>2274.3181665138441</v>
      </c>
      <c r="S7" s="340">
        <v>2274.3181665138441</v>
      </c>
      <c r="T7" s="340">
        <v>2274.3181665138441</v>
      </c>
      <c r="U7" s="340">
        <v>1137.159083256922</v>
      </c>
      <c r="V7" s="340">
        <v>0</v>
      </c>
      <c r="W7" s="340">
        <v>0</v>
      </c>
      <c r="X7" s="340">
        <v>1137.159083256922</v>
      </c>
      <c r="Y7" s="340">
        <v>2274.3181665138441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1137.15908325692</v>
      </c>
      <c r="D8" s="342">
        <f t="shared" si="0"/>
        <v>1137.15908325692</v>
      </c>
      <c r="E8" s="342">
        <f t="shared" si="0"/>
        <v>0</v>
      </c>
      <c r="F8" s="342">
        <f t="shared" si="0"/>
        <v>1137.15908325692</v>
      </c>
      <c r="G8" s="342">
        <f t="shared" si="0"/>
        <v>1137.1590832569236</v>
      </c>
      <c r="H8" s="342">
        <f t="shared" si="0"/>
        <v>0</v>
      </c>
      <c r="I8" s="342">
        <f t="shared" si="0"/>
        <v>1137.1590832569236</v>
      </c>
      <c r="J8" s="342">
        <f t="shared" si="0"/>
        <v>1137.15908325692</v>
      </c>
      <c r="K8" s="342">
        <f t="shared" si="0"/>
        <v>0</v>
      </c>
      <c r="L8" s="342">
        <f t="shared" si="0"/>
        <v>1137.1590832569236</v>
      </c>
      <c r="M8" s="342">
        <f t="shared" si="0"/>
        <v>1137.1590832569236</v>
      </c>
      <c r="N8" s="342">
        <f t="shared" si="0"/>
        <v>0</v>
      </c>
      <c r="O8" s="342">
        <f t="shared" si="0"/>
        <v>1137.1590832569236</v>
      </c>
      <c r="P8" s="342">
        <f t="shared" si="0"/>
        <v>1137.1590832569236</v>
      </c>
      <c r="Q8" s="342">
        <f t="shared" si="0"/>
        <v>0</v>
      </c>
      <c r="R8" s="342">
        <f t="shared" si="0"/>
        <v>1137.1590832569236</v>
      </c>
      <c r="S8" s="342">
        <f t="shared" si="0"/>
        <v>1137.1590832569236</v>
      </c>
      <c r="T8" s="342">
        <f t="shared" si="0"/>
        <v>0</v>
      </c>
      <c r="U8" s="342">
        <f t="shared" si="0"/>
        <v>1137.1590832569236</v>
      </c>
      <c r="V8" s="342">
        <f t="shared" si="0"/>
        <v>1137.15908325692</v>
      </c>
      <c r="W8" s="342">
        <f t="shared" si="0"/>
        <v>0</v>
      </c>
      <c r="X8" s="342">
        <f t="shared" si="0"/>
        <v>1137.1590832569236</v>
      </c>
      <c r="Y8" s="342">
        <f t="shared" si="0"/>
        <v>1137.1590832569236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4548.6363330276909</v>
      </c>
      <c r="C9" s="343">
        <f t="shared" si="1"/>
        <v>4073.6579361665208</v>
      </c>
      <c r="D9" s="343">
        <f t="shared" si="1"/>
        <v>2421.2358331975192</v>
      </c>
      <c r="E9" s="343">
        <f t="shared" si="1"/>
        <v>2240.1193788700912</v>
      </c>
      <c r="F9" s="343">
        <f t="shared" si="1"/>
        <v>1269.0490155615698</v>
      </c>
      <c r="G9" s="343">
        <f t="shared" si="1"/>
        <v>1653.0742072026515</v>
      </c>
      <c r="H9" s="343">
        <f t="shared" si="1"/>
        <v>2099.4202244469307</v>
      </c>
      <c r="I9" s="343">
        <f t="shared" si="1"/>
        <v>1191.7709624387098</v>
      </c>
      <c r="J9" s="343">
        <f t="shared" si="1"/>
        <v>1058.8581784796988</v>
      </c>
      <c r="K9" s="343">
        <f t="shared" si="1"/>
        <v>1213.8071367428311</v>
      </c>
      <c r="L9" s="343">
        <f t="shared" si="1"/>
        <v>1437.5484656363406</v>
      </c>
      <c r="M9" s="343">
        <f t="shared" si="1"/>
        <v>1524.332297245528</v>
      </c>
      <c r="N9" s="343">
        <f t="shared" si="1"/>
        <v>1974.3159047135014</v>
      </c>
      <c r="O9" s="343">
        <f t="shared" si="1"/>
        <v>1822.4835137474802</v>
      </c>
      <c r="P9" s="343">
        <f t="shared" si="1"/>
        <v>1479.8978147460803</v>
      </c>
      <c r="Q9" s="343">
        <f t="shared" si="1"/>
        <v>1055.992201306799</v>
      </c>
      <c r="R9" s="343">
        <f t="shared" si="1"/>
        <v>1482.9988369578095</v>
      </c>
      <c r="S9" s="343">
        <f t="shared" si="1"/>
        <v>1754.5455030418088</v>
      </c>
      <c r="T9" s="343">
        <f t="shared" si="1"/>
        <v>2083.6281189303008</v>
      </c>
      <c r="U9" s="343">
        <f t="shared" si="1"/>
        <v>1862.1414202257292</v>
      </c>
      <c r="V9" s="343">
        <f t="shared" si="1"/>
        <v>1822.2632921239492</v>
      </c>
      <c r="W9" s="343">
        <f t="shared" si="1"/>
        <v>2662.0609929907187</v>
      </c>
      <c r="X9" s="343">
        <f t="shared" si="1"/>
        <v>1321.6235873728183</v>
      </c>
      <c r="Y9" s="343">
        <f t="shared" si="1"/>
        <v>2162.1118088343283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1982.28211521926</v>
      </c>
      <c r="C12" s="210">
        <v>1914.4520206362861</v>
      </c>
      <c r="D12" s="210">
        <v>2012.79260533104</v>
      </c>
      <c r="E12" s="210">
        <v>2042.307910576096</v>
      </c>
      <c r="F12" s="210">
        <v>1988.1728288908</v>
      </c>
      <c r="G12" s="210">
        <v>1989.9398108340499</v>
      </c>
      <c r="H12" s="210">
        <v>1867.555546001719</v>
      </c>
      <c r="I12" s="210">
        <v>1954.783319002579</v>
      </c>
      <c r="J12" s="210">
        <v>1835.6987962166811</v>
      </c>
      <c r="K12" s="210">
        <v>1751.413069647464</v>
      </c>
      <c r="L12" s="210">
        <v>1775.0067067927771</v>
      </c>
      <c r="M12" s="210">
        <v>1766.7132416165091</v>
      </c>
      <c r="N12" s="210">
        <v>1849.383147033534</v>
      </c>
      <c r="O12" s="210">
        <v>1839.361049011178</v>
      </c>
      <c r="P12" s="210">
        <v>1847.384092863284</v>
      </c>
      <c r="Q12" s="210">
        <v>1856.7268271711091</v>
      </c>
      <c r="R12" s="210">
        <v>1958.961822871883</v>
      </c>
      <c r="S12" s="210">
        <v>2050.378675838349</v>
      </c>
      <c r="T12" s="210">
        <v>2251.3375752364568</v>
      </c>
      <c r="U12" s="210">
        <v>2222.1613929492692</v>
      </c>
      <c r="V12" s="210">
        <v>2131.4304385210662</v>
      </c>
      <c r="W12" s="210">
        <v>2139.2600171969038</v>
      </c>
      <c r="X12" s="210">
        <v>2255.80214961307</v>
      </c>
      <c r="Y12" s="210">
        <v>2079.8780739466888</v>
      </c>
      <c r="DA12" s="109" t="s">
        <v>2118</v>
      </c>
    </row>
    <row r="13" spans="1:105" ht="12" customHeight="1" x14ac:dyDescent="0.25">
      <c r="A13" s="24" t="s">
        <v>28</v>
      </c>
      <c r="B13" s="213">
        <v>1077.9972484952709</v>
      </c>
      <c r="C13" s="213">
        <v>989.88426483233025</v>
      </c>
      <c r="D13" s="213">
        <v>1038.64290627687</v>
      </c>
      <c r="E13" s="213">
        <v>967.25296646603601</v>
      </c>
      <c r="F13" s="213">
        <v>893.50868443680133</v>
      </c>
      <c r="G13" s="213">
        <v>881.29114359415314</v>
      </c>
      <c r="H13" s="213">
        <v>759.02631126397227</v>
      </c>
      <c r="I13" s="213">
        <v>766.01625107480652</v>
      </c>
      <c r="J13" s="213">
        <v>655.09062768701631</v>
      </c>
      <c r="K13" s="213">
        <v>631.64858125537398</v>
      </c>
      <c r="L13" s="213">
        <v>633.01771281169385</v>
      </c>
      <c r="M13" s="213">
        <v>623.92777300085982</v>
      </c>
      <c r="N13" s="213">
        <v>632.40885640584702</v>
      </c>
      <c r="O13" s="213">
        <v>599.1410146173688</v>
      </c>
      <c r="P13" s="213">
        <v>594.17910576096301</v>
      </c>
      <c r="Q13" s="213">
        <v>540.6316423043852</v>
      </c>
      <c r="R13" s="213">
        <v>554.14729148753224</v>
      </c>
      <c r="S13" s="213">
        <v>566.09484092863283</v>
      </c>
      <c r="T13" s="213">
        <v>571.70481513327593</v>
      </c>
      <c r="U13" s="213">
        <v>569.97325881341339</v>
      </c>
      <c r="V13" s="213">
        <v>527.91341358555462</v>
      </c>
      <c r="W13" s="213">
        <v>502.09836629406698</v>
      </c>
      <c r="X13" s="213">
        <v>501.77411865864138</v>
      </c>
      <c r="Y13" s="213">
        <v>474.45726569217538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256.53482373172824</v>
      </c>
      <c r="C14" s="204">
        <f t="shared" si="2"/>
        <v>261.70825451418739</v>
      </c>
      <c r="D14" s="204">
        <f t="shared" si="2"/>
        <v>272.86947549441106</v>
      </c>
      <c r="E14" s="204">
        <f t="shared" si="2"/>
        <v>273.66964746345661</v>
      </c>
      <c r="F14" s="204">
        <f t="shared" si="2"/>
        <v>265.4294067067928</v>
      </c>
      <c r="G14" s="204">
        <f t="shared" si="2"/>
        <v>241.7169389509888</v>
      </c>
      <c r="H14" s="204">
        <f t="shared" si="2"/>
        <v>208.71074806534821</v>
      </c>
      <c r="I14" s="204">
        <f t="shared" si="2"/>
        <v>187.80214961306962</v>
      </c>
      <c r="J14" s="204">
        <f t="shared" si="2"/>
        <v>181.99828030954427</v>
      </c>
      <c r="K14" s="204">
        <f t="shared" si="2"/>
        <v>134.03791917454856</v>
      </c>
      <c r="L14" s="204">
        <f t="shared" si="2"/>
        <v>119.75967325881339</v>
      </c>
      <c r="M14" s="204">
        <f t="shared" si="2"/>
        <v>108.04196044711952</v>
      </c>
      <c r="N14" s="204">
        <f t="shared" si="2"/>
        <v>119.28925193465176</v>
      </c>
      <c r="O14" s="204">
        <f t="shared" si="2"/>
        <v>93.145141874462581</v>
      </c>
      <c r="P14" s="204">
        <f t="shared" si="2"/>
        <v>83.154170249355104</v>
      </c>
      <c r="Q14" s="204">
        <f t="shared" si="2"/>
        <v>68.214359415305239</v>
      </c>
      <c r="R14" s="204">
        <f t="shared" si="2"/>
        <v>79.440154772141014</v>
      </c>
      <c r="S14" s="204">
        <f t="shared" si="2"/>
        <v>81.325537403267418</v>
      </c>
      <c r="T14" s="204">
        <f t="shared" si="2"/>
        <v>79.614703353396393</v>
      </c>
      <c r="U14" s="204">
        <f t="shared" si="2"/>
        <v>69.753052450558883</v>
      </c>
      <c r="V14" s="204">
        <f t="shared" si="2"/>
        <v>59.672656921754083</v>
      </c>
      <c r="W14" s="204">
        <f t="shared" si="2"/>
        <v>58.721066208082547</v>
      </c>
      <c r="X14" s="204">
        <f t="shared" si="2"/>
        <v>125.30257953568358</v>
      </c>
      <c r="Y14" s="204">
        <f t="shared" si="2"/>
        <v>149.63215821152193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16.946087704213241</v>
      </c>
      <c r="C16" s="204">
        <v>21.465090283748921</v>
      </c>
      <c r="D16" s="204">
        <v>35.022012037833193</v>
      </c>
      <c r="E16" s="204">
        <v>33.892261392949273</v>
      </c>
      <c r="F16" s="204">
        <v>38.411177987962162</v>
      </c>
      <c r="G16" s="204">
        <v>35.022012037833193</v>
      </c>
      <c r="H16" s="204">
        <v>29.373258813413582</v>
      </c>
      <c r="I16" s="204">
        <v>22.594840928632841</v>
      </c>
      <c r="J16" s="204">
        <v>24.854342218400689</v>
      </c>
      <c r="K16" s="204">
        <v>23.072484952708511</v>
      </c>
      <c r="L16" s="204">
        <v>19.77644024075666</v>
      </c>
      <c r="M16" s="204">
        <v>18.677730008598449</v>
      </c>
      <c r="N16" s="204">
        <v>16.480395528804809</v>
      </c>
      <c r="O16" s="204">
        <v>19.77644024075666</v>
      </c>
      <c r="P16" s="204">
        <v>23.072484952708511</v>
      </c>
      <c r="Q16" s="204">
        <v>23.072484952708511</v>
      </c>
      <c r="R16" s="204">
        <v>26.368615649183141</v>
      </c>
      <c r="S16" s="204">
        <v>28.54178847807394</v>
      </c>
      <c r="T16" s="204">
        <v>27.119002579535682</v>
      </c>
      <c r="U16" s="204">
        <v>24.01186586414445</v>
      </c>
      <c r="V16" s="204">
        <v>24.942476354256229</v>
      </c>
      <c r="W16" s="204">
        <v>27.289251934651759</v>
      </c>
      <c r="X16" s="204">
        <v>38.57171109200344</v>
      </c>
      <c r="Y16" s="204">
        <v>50.633190025795358</v>
      </c>
      <c r="DA16" s="71" t="s">
        <v>2121</v>
      </c>
    </row>
    <row r="17" spans="1:105" ht="12" customHeight="1" x14ac:dyDescent="0.25">
      <c r="A17" s="18" t="s">
        <v>71</v>
      </c>
      <c r="B17" s="204">
        <v>175.62338779019771</v>
      </c>
      <c r="C17" s="204">
        <v>173.5693035253654</v>
      </c>
      <c r="D17" s="204">
        <v>164.32596732588141</v>
      </c>
      <c r="E17" s="204">
        <v>164.32596732588141</v>
      </c>
      <c r="F17" s="204">
        <v>147.89337919174551</v>
      </c>
      <c r="G17" s="204">
        <v>129.4067067927773</v>
      </c>
      <c r="H17" s="204">
        <v>107.83895098882201</v>
      </c>
      <c r="I17" s="204">
        <v>97.568529664660346</v>
      </c>
      <c r="J17" s="204">
        <v>107.83895098882201</v>
      </c>
      <c r="K17" s="204">
        <v>75.49681857265692</v>
      </c>
      <c r="L17" s="204">
        <v>69.291573516766974</v>
      </c>
      <c r="M17" s="204">
        <v>56.881169389509893</v>
      </c>
      <c r="N17" s="204">
        <v>70.325795356835769</v>
      </c>
      <c r="O17" s="204">
        <v>47.573344797936372</v>
      </c>
      <c r="P17" s="204">
        <v>36.197076526225267</v>
      </c>
      <c r="Q17" s="204">
        <v>30.811092003439381</v>
      </c>
      <c r="R17" s="204">
        <v>33.892261392949273</v>
      </c>
      <c r="S17" s="204">
        <v>35.186328460877043</v>
      </c>
      <c r="T17" s="204">
        <v>32.433877901977652</v>
      </c>
      <c r="U17" s="204">
        <v>29.439036973344791</v>
      </c>
      <c r="V17" s="204">
        <v>22.490025795356839</v>
      </c>
      <c r="W17" s="204">
        <v>21.095356835769561</v>
      </c>
      <c r="X17" s="204">
        <v>62.88856405846947</v>
      </c>
      <c r="Y17" s="204">
        <v>85.5645743766122</v>
      </c>
      <c r="DA17" s="71" t="s">
        <v>2122</v>
      </c>
    </row>
    <row r="18" spans="1:105" ht="12" customHeight="1" x14ac:dyDescent="0.25">
      <c r="A18" s="18" t="s">
        <v>32</v>
      </c>
      <c r="B18" s="204">
        <v>60.791057609630258</v>
      </c>
      <c r="C18" s="204">
        <v>65.615735167669811</v>
      </c>
      <c r="D18" s="204">
        <v>71.405331040412719</v>
      </c>
      <c r="E18" s="204">
        <v>73.33525365434221</v>
      </c>
      <c r="F18" s="204">
        <v>79.124849527085118</v>
      </c>
      <c r="G18" s="204">
        <v>76.230094582975056</v>
      </c>
      <c r="H18" s="204">
        <v>70.440412725709365</v>
      </c>
      <c r="I18" s="204">
        <v>66.580653482373165</v>
      </c>
      <c r="J18" s="204">
        <v>48.246861564918312</v>
      </c>
      <c r="K18" s="204">
        <v>34.393809114359406</v>
      </c>
      <c r="L18" s="204">
        <v>29.61685296646603</v>
      </c>
      <c r="M18" s="204">
        <v>32.483061049011177</v>
      </c>
      <c r="N18" s="204">
        <v>32.483061049011177</v>
      </c>
      <c r="O18" s="204">
        <v>25.79535683576956</v>
      </c>
      <c r="P18" s="204">
        <v>23.88460877042132</v>
      </c>
      <c r="Q18" s="204">
        <v>14.33078245915735</v>
      </c>
      <c r="R18" s="204">
        <v>18.152278589853829</v>
      </c>
      <c r="S18" s="204">
        <v>17.210318142734309</v>
      </c>
      <c r="T18" s="204">
        <v>19.07833190025795</v>
      </c>
      <c r="U18" s="204">
        <v>15.862596732588131</v>
      </c>
      <c r="V18" s="204">
        <v>12.07394668959587</v>
      </c>
      <c r="W18" s="204">
        <v>10.2457437661221</v>
      </c>
      <c r="X18" s="204">
        <v>19.41143594153052</v>
      </c>
      <c r="Y18" s="204">
        <v>8.7174548581255369</v>
      </c>
      <c r="DA18" s="71" t="s">
        <v>2123</v>
      </c>
    </row>
    <row r="19" spans="1:105" ht="12" customHeight="1" x14ac:dyDescent="0.25">
      <c r="A19" s="18" t="s">
        <v>33</v>
      </c>
      <c r="B19" s="204">
        <v>3.1742906276870162</v>
      </c>
      <c r="C19" s="204">
        <v>1.058125537403267</v>
      </c>
      <c r="D19" s="204">
        <v>2.116165090283749</v>
      </c>
      <c r="E19" s="204">
        <v>2.116165090283749</v>
      </c>
      <c r="F19" s="204">
        <v>0</v>
      </c>
      <c r="G19" s="204">
        <v>1.058125537403267</v>
      </c>
      <c r="H19" s="204">
        <v>1.058125537403267</v>
      </c>
      <c r="I19" s="204">
        <v>1.058125537403267</v>
      </c>
      <c r="J19" s="204">
        <v>1.058125537403267</v>
      </c>
      <c r="K19" s="204">
        <v>1.0748065348237319</v>
      </c>
      <c r="L19" s="204">
        <v>1.0748065348237319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1.026999140154772</v>
      </c>
      <c r="S19" s="204">
        <v>0.38710232158211522</v>
      </c>
      <c r="T19" s="204">
        <v>0.98349097162510746</v>
      </c>
      <c r="U19" s="204">
        <v>0.43955288048151331</v>
      </c>
      <c r="V19" s="204">
        <v>0.16620808254514191</v>
      </c>
      <c r="W19" s="204">
        <v>9.071367153912295E-2</v>
      </c>
      <c r="X19" s="204">
        <v>4.4308684436801373</v>
      </c>
      <c r="Y19" s="204">
        <v>4.7169389509888227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250.64488392089419</v>
      </c>
      <c r="C20" s="204">
        <f t="shared" si="3"/>
        <v>271.4101461736887</v>
      </c>
      <c r="D20" s="204">
        <f t="shared" si="3"/>
        <v>298.32330180567487</v>
      </c>
      <c r="E20" s="204">
        <f t="shared" si="3"/>
        <v>360.06018916595008</v>
      </c>
      <c r="F20" s="204">
        <f t="shared" si="3"/>
        <v>386.0705073086844</v>
      </c>
      <c r="G20" s="204">
        <f t="shared" si="3"/>
        <v>416.9174548581255</v>
      </c>
      <c r="H20" s="204">
        <f t="shared" si="3"/>
        <v>444.79793637145309</v>
      </c>
      <c r="I20" s="204">
        <f t="shared" si="3"/>
        <v>492.34737747205497</v>
      </c>
      <c r="J20" s="204">
        <f t="shared" si="3"/>
        <v>495.01289767841791</v>
      </c>
      <c r="K20" s="204">
        <f t="shared" si="3"/>
        <v>500.38693035253652</v>
      </c>
      <c r="L20" s="204">
        <f t="shared" si="3"/>
        <v>516.1577815993121</v>
      </c>
      <c r="M20" s="204">
        <f t="shared" si="3"/>
        <v>528.5000859845228</v>
      </c>
      <c r="N20" s="204">
        <f t="shared" si="3"/>
        <v>566.18125537403262</v>
      </c>
      <c r="O20" s="204">
        <f t="shared" si="3"/>
        <v>584.55941530524501</v>
      </c>
      <c r="P20" s="204">
        <f t="shared" si="3"/>
        <v>599.34290627687017</v>
      </c>
      <c r="Q20" s="204">
        <f t="shared" si="3"/>
        <v>621.22089423903697</v>
      </c>
      <c r="R20" s="204">
        <f t="shared" si="3"/>
        <v>658.94170249355113</v>
      </c>
      <c r="S20" s="204">
        <f t="shared" si="3"/>
        <v>715.20971625107472</v>
      </c>
      <c r="T20" s="204">
        <f t="shared" si="3"/>
        <v>867.47446259673245</v>
      </c>
      <c r="U20" s="204">
        <f t="shared" si="3"/>
        <v>845.68985382631115</v>
      </c>
      <c r="V20" s="204">
        <f t="shared" si="3"/>
        <v>818.52983662940665</v>
      </c>
      <c r="W20" s="204">
        <f t="shared" si="3"/>
        <v>852.35872742906281</v>
      </c>
      <c r="X20" s="204">
        <f t="shared" si="3"/>
        <v>811.23877901977642</v>
      </c>
      <c r="Y20" s="204">
        <f t="shared" si="3"/>
        <v>861.18280309544275</v>
      </c>
      <c r="DA20" s="71"/>
    </row>
    <row r="21" spans="1:105" ht="12" customHeight="1" x14ac:dyDescent="0.25">
      <c r="A21" s="18" t="s">
        <v>73</v>
      </c>
      <c r="B21" s="204">
        <v>250.64488392089419</v>
      </c>
      <c r="C21" s="204">
        <v>271.4101461736887</v>
      </c>
      <c r="D21" s="204">
        <v>298.32330180567487</v>
      </c>
      <c r="E21" s="204">
        <v>360.06018916595008</v>
      </c>
      <c r="F21" s="204">
        <v>386.0705073086844</v>
      </c>
      <c r="G21" s="204">
        <v>416.9174548581255</v>
      </c>
      <c r="H21" s="204">
        <v>444.79793637145309</v>
      </c>
      <c r="I21" s="204">
        <v>492.34737747205497</v>
      </c>
      <c r="J21" s="204">
        <v>495.01289767841791</v>
      </c>
      <c r="K21" s="204">
        <v>500.38693035253652</v>
      </c>
      <c r="L21" s="204">
        <v>516.1577815993121</v>
      </c>
      <c r="M21" s="204">
        <v>528.5000859845228</v>
      </c>
      <c r="N21" s="204">
        <v>566.18125537403262</v>
      </c>
      <c r="O21" s="204">
        <v>584.55941530524501</v>
      </c>
      <c r="P21" s="204">
        <v>599.34290627687017</v>
      </c>
      <c r="Q21" s="204">
        <v>621.22089423903697</v>
      </c>
      <c r="R21" s="204">
        <v>658.94170249355113</v>
      </c>
      <c r="S21" s="204">
        <v>715.20971625107472</v>
      </c>
      <c r="T21" s="204">
        <v>867.47446259673245</v>
      </c>
      <c r="U21" s="204">
        <v>845.68985382631115</v>
      </c>
      <c r="V21" s="204">
        <v>818.52983662940665</v>
      </c>
      <c r="W21" s="204">
        <v>852.35872742906281</v>
      </c>
      <c r="X21" s="204">
        <v>811.23877901977642</v>
      </c>
      <c r="Y21" s="204">
        <v>861.18280309544275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2.698968185726569</v>
      </c>
      <c r="C23" s="204">
        <f t="shared" si="4"/>
        <v>2.8184006878761831</v>
      </c>
      <c r="D23" s="204">
        <f t="shared" si="4"/>
        <v>2.316852966466036</v>
      </c>
      <c r="E23" s="204">
        <f t="shared" si="4"/>
        <v>9.219432502149612</v>
      </c>
      <c r="F23" s="204">
        <f t="shared" si="4"/>
        <v>10.676440240756662</v>
      </c>
      <c r="G23" s="204">
        <f t="shared" si="4"/>
        <v>6.7354256233877887</v>
      </c>
      <c r="H23" s="204">
        <f t="shared" si="4"/>
        <v>7.4281169389509882</v>
      </c>
      <c r="I23" s="204">
        <f t="shared" si="4"/>
        <v>5.9233877901977632</v>
      </c>
      <c r="J23" s="204">
        <f t="shared" si="4"/>
        <v>10.963026655202063</v>
      </c>
      <c r="K23" s="204">
        <f t="shared" si="4"/>
        <v>7.1892519346517627</v>
      </c>
      <c r="L23" s="204">
        <f t="shared" si="4"/>
        <v>12.945485812553738</v>
      </c>
      <c r="M23" s="204">
        <f t="shared" si="4"/>
        <v>16.217626827171113</v>
      </c>
      <c r="N23" s="204">
        <f t="shared" si="4"/>
        <v>15.166723989681859</v>
      </c>
      <c r="O23" s="204">
        <f t="shared" si="4"/>
        <v>20.684006878761824</v>
      </c>
      <c r="P23" s="204">
        <f t="shared" si="4"/>
        <v>26.201375752364569</v>
      </c>
      <c r="Q23" s="204">
        <f t="shared" si="4"/>
        <v>35.325279449699053</v>
      </c>
      <c r="R23" s="204">
        <f t="shared" si="4"/>
        <v>42.75348237317283</v>
      </c>
      <c r="S23" s="204">
        <f t="shared" si="4"/>
        <v>35.687360275150468</v>
      </c>
      <c r="T23" s="204">
        <f t="shared" si="4"/>
        <v>38.650300945829756</v>
      </c>
      <c r="U23" s="204">
        <f t="shared" si="4"/>
        <v>31.68185726569218</v>
      </c>
      <c r="V23" s="204">
        <f t="shared" si="4"/>
        <v>29.87953568357695</v>
      </c>
      <c r="W23" s="204">
        <f t="shared" si="4"/>
        <v>21.785124677558038</v>
      </c>
      <c r="X23" s="204">
        <f t="shared" si="4"/>
        <v>37.910318142734297</v>
      </c>
      <c r="Y23" s="204">
        <f t="shared" si="4"/>
        <v>39.178503869303512</v>
      </c>
      <c r="DA23" s="71"/>
    </row>
    <row r="24" spans="1:105" ht="12" customHeight="1" x14ac:dyDescent="0.25">
      <c r="A24" s="18" t="s">
        <v>38</v>
      </c>
      <c r="B24" s="204">
        <v>1.1942390369733451</v>
      </c>
      <c r="C24" s="204">
        <v>1.815219260533105</v>
      </c>
      <c r="D24" s="204">
        <v>1.4331040412725711</v>
      </c>
      <c r="E24" s="204">
        <v>7.7147033533963878</v>
      </c>
      <c r="F24" s="204">
        <v>8.9089423903697327</v>
      </c>
      <c r="G24" s="204">
        <v>5.1112639724849522</v>
      </c>
      <c r="H24" s="204">
        <v>5.7084264832330174</v>
      </c>
      <c r="I24" s="204">
        <v>3.9171109200343932</v>
      </c>
      <c r="J24" s="204">
        <v>8.7178847807394657</v>
      </c>
      <c r="K24" s="204">
        <v>4.5858125537403263</v>
      </c>
      <c r="L24" s="204">
        <v>10.533104041272569</v>
      </c>
      <c r="M24" s="204">
        <v>12.754342218400691</v>
      </c>
      <c r="N24" s="204">
        <v>10.41367153912296</v>
      </c>
      <c r="O24" s="204">
        <v>15.859329320722271</v>
      </c>
      <c r="P24" s="204">
        <v>17.841788478073941</v>
      </c>
      <c r="Q24" s="204">
        <v>27.085124677558039</v>
      </c>
      <c r="R24" s="204">
        <v>33.032416165090282</v>
      </c>
      <c r="S24" s="204">
        <v>25.616509028374889</v>
      </c>
      <c r="T24" s="204">
        <v>29.720722269991409</v>
      </c>
      <c r="U24" s="204">
        <v>18.636973344797941</v>
      </c>
      <c r="V24" s="204">
        <v>15.52777300085984</v>
      </c>
      <c r="W24" s="204">
        <v>9.820550300945829</v>
      </c>
      <c r="X24" s="204">
        <v>23.630954428202919</v>
      </c>
      <c r="Y24" s="204">
        <v>22.718056749785031</v>
      </c>
      <c r="DA24" s="71" t="s">
        <v>2127</v>
      </c>
    </row>
    <row r="25" spans="1:105" ht="12" customHeight="1" x14ac:dyDescent="0.25">
      <c r="A25" s="18" t="s">
        <v>74</v>
      </c>
      <c r="B25" s="204">
        <v>1.5047291487532239</v>
      </c>
      <c r="C25" s="204">
        <v>1.0031814273430779</v>
      </c>
      <c r="D25" s="204">
        <v>0.88374892519346515</v>
      </c>
      <c r="E25" s="204">
        <v>1.5047291487532239</v>
      </c>
      <c r="F25" s="204">
        <v>1.7674978503869301</v>
      </c>
      <c r="G25" s="204">
        <v>1.6241616509028369</v>
      </c>
      <c r="H25" s="204">
        <v>1.7196904557179711</v>
      </c>
      <c r="I25" s="204">
        <v>2.00627687016337</v>
      </c>
      <c r="J25" s="204">
        <v>2.2451418744625968</v>
      </c>
      <c r="K25" s="204">
        <v>2.603439380911436</v>
      </c>
      <c r="L25" s="204">
        <v>2.412381771281169</v>
      </c>
      <c r="M25" s="204">
        <v>3.463284608770421</v>
      </c>
      <c r="N25" s="204">
        <v>4.7530524505588989</v>
      </c>
      <c r="O25" s="204">
        <v>4.8246775580395527</v>
      </c>
      <c r="P25" s="204">
        <v>8.359587274290627</v>
      </c>
      <c r="Q25" s="204">
        <v>8.2401547721410147</v>
      </c>
      <c r="R25" s="204">
        <v>9.7210662080825436</v>
      </c>
      <c r="S25" s="204">
        <v>10.070851246775581</v>
      </c>
      <c r="T25" s="204">
        <v>8.9295786758383482</v>
      </c>
      <c r="U25" s="204">
        <v>13.04488392089424</v>
      </c>
      <c r="V25" s="204">
        <v>14.35176268271711</v>
      </c>
      <c r="W25" s="204">
        <v>11.964574376612211</v>
      </c>
      <c r="X25" s="204">
        <v>14.27936371453138</v>
      </c>
      <c r="Y25" s="204">
        <v>16.460447119518481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2132</v>
      </c>
    </row>
    <row r="30" spans="1:105" ht="12" customHeight="1" x14ac:dyDescent="0.25">
      <c r="A30" s="14" t="s">
        <v>39</v>
      </c>
      <c r="B30" s="204">
        <v>71.534307824591565</v>
      </c>
      <c r="C30" s="204">
        <v>67.306792777300089</v>
      </c>
      <c r="D30" s="204">
        <v>58.421668099742043</v>
      </c>
      <c r="E30" s="204">
        <v>65.897592433361993</v>
      </c>
      <c r="F30" s="204">
        <v>61.120636285468613</v>
      </c>
      <c r="G30" s="204">
        <v>61.335597592433352</v>
      </c>
      <c r="H30" s="204">
        <v>61.263972484952703</v>
      </c>
      <c r="I30" s="204">
        <v>66.494668959587273</v>
      </c>
      <c r="J30" s="204">
        <v>57.466294067067921</v>
      </c>
      <c r="K30" s="204">
        <v>52.784952708512463</v>
      </c>
      <c r="L30" s="204">
        <v>55.722785898538262</v>
      </c>
      <c r="M30" s="204">
        <v>51.59071367153912</v>
      </c>
      <c r="N30" s="204">
        <v>51.160791057609629</v>
      </c>
      <c r="O30" s="204">
        <v>57.394668959587271</v>
      </c>
      <c r="P30" s="204">
        <v>50.611435941530523</v>
      </c>
      <c r="Q30" s="204">
        <v>54.791229578675832</v>
      </c>
      <c r="R30" s="204">
        <v>63.318056749785043</v>
      </c>
      <c r="S30" s="204">
        <v>70.910834049871013</v>
      </c>
      <c r="T30" s="204">
        <v>61.180223559759227</v>
      </c>
      <c r="U30" s="204">
        <v>58.475494411006018</v>
      </c>
      <c r="V30" s="204">
        <v>56.552536543422178</v>
      </c>
      <c r="W30" s="204">
        <v>46.944797936371437</v>
      </c>
      <c r="X30" s="204">
        <v>76.858039552880484</v>
      </c>
      <c r="Y30" s="204">
        <v>72.293379191745487</v>
      </c>
      <c r="DA30" s="71" t="s">
        <v>2133</v>
      </c>
    </row>
    <row r="31" spans="1:105" ht="12" customHeight="1" x14ac:dyDescent="0.25">
      <c r="A31" s="21" t="s">
        <v>40</v>
      </c>
      <c r="B31" s="207">
        <v>322.871883061049</v>
      </c>
      <c r="C31" s="207">
        <v>321.32416165090279</v>
      </c>
      <c r="D31" s="207">
        <v>342.21840068787623</v>
      </c>
      <c r="E31" s="207">
        <v>366.20808254514179</v>
      </c>
      <c r="F31" s="207">
        <v>371.36715391229569</v>
      </c>
      <c r="G31" s="207">
        <v>381.94325021496132</v>
      </c>
      <c r="H31" s="207">
        <v>386.32846087704212</v>
      </c>
      <c r="I31" s="207">
        <v>436.19948409286332</v>
      </c>
      <c r="J31" s="207">
        <v>435.16766981943249</v>
      </c>
      <c r="K31" s="207">
        <v>425.36543422184002</v>
      </c>
      <c r="L31" s="207">
        <v>437.40326741186578</v>
      </c>
      <c r="M31" s="207">
        <v>438.43508168529661</v>
      </c>
      <c r="N31" s="207">
        <v>465.17626827171108</v>
      </c>
      <c r="O31" s="207">
        <v>484.43680137575228</v>
      </c>
      <c r="P31" s="207">
        <v>493.89509888220118</v>
      </c>
      <c r="Q31" s="207">
        <v>536.54342218400689</v>
      </c>
      <c r="R31" s="207">
        <v>560.3611349957007</v>
      </c>
      <c r="S31" s="207">
        <v>581.15038693035251</v>
      </c>
      <c r="T31" s="207">
        <v>632.7130696474635</v>
      </c>
      <c r="U31" s="207">
        <v>646.58787618228712</v>
      </c>
      <c r="V31" s="207">
        <v>638.88245915735172</v>
      </c>
      <c r="W31" s="207">
        <v>657.35193465176258</v>
      </c>
      <c r="X31" s="207">
        <v>702.71831470335326</v>
      </c>
      <c r="Y31" s="207">
        <v>483.1339638865004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5691.1240970117378</v>
      </c>
      <c r="C33" s="203">
        <f>FBT_emi!C5</f>
        <v>5403.4957652495104</v>
      </c>
      <c r="D33" s="203">
        <f>FBT_emi!D5</f>
        <v>5689.7187003099607</v>
      </c>
      <c r="E33" s="203">
        <f>FBT_emi!E5</f>
        <v>5549.7355373211667</v>
      </c>
      <c r="F33" s="203">
        <f>FBT_emi!F5</f>
        <v>5287.8425843926443</v>
      </c>
      <c r="G33" s="203">
        <f>FBT_emi!G5</f>
        <v>5231.523687335959</v>
      </c>
      <c r="H33" s="203">
        <f>FBT_emi!H5</f>
        <v>4708.5982065507451</v>
      </c>
      <c r="I33" s="203">
        <f>FBT_emi!I5</f>
        <v>4788.4955416564881</v>
      </c>
      <c r="J33" s="203">
        <f>FBT_emi!J5</f>
        <v>4328.8950943393456</v>
      </c>
      <c r="K33" s="203">
        <f>FBT_emi!K5</f>
        <v>4097.1668470027944</v>
      </c>
      <c r="L33" s="203">
        <f>FBT_emi!L5</f>
        <v>4095.4343739336332</v>
      </c>
      <c r="M33" s="203">
        <f>FBT_emi!M5</f>
        <v>4054.3495321814739</v>
      </c>
      <c r="N33" s="203">
        <f>FBT_emi!N5</f>
        <v>4207.9777065686694</v>
      </c>
      <c r="O33" s="203">
        <f>FBT_emi!O5</f>
        <v>4037.1866537769151</v>
      </c>
      <c r="P33" s="203">
        <f>FBT_emi!P5</f>
        <v>4020.2967142501052</v>
      </c>
      <c r="Q33" s="203">
        <f>FBT_emi!Q5</f>
        <v>3813.5821665216399</v>
      </c>
      <c r="R33" s="203">
        <f>FBT_emi!R5</f>
        <v>3990.1719392467062</v>
      </c>
      <c r="S33" s="203">
        <f>FBT_emi!S5</f>
        <v>4176.8850983753437</v>
      </c>
      <c r="T33" s="203">
        <f>FBT_emi!T5</f>
        <v>4553.2900351159078</v>
      </c>
      <c r="U33" s="203">
        <f>FBT_emi!U5</f>
        <v>4466.0591452879817</v>
      </c>
      <c r="V33" s="203">
        <f>FBT_emi!V5</f>
        <v>4200.468683456952</v>
      </c>
      <c r="W33" s="203">
        <f>FBT_emi!W5</f>
        <v>4173.4622461855324</v>
      </c>
      <c r="X33" s="203">
        <f>FBT_emi!X5</f>
        <v>4283.0831718139398</v>
      </c>
      <c r="Y33" s="203">
        <f>FBT_emi!Y5</f>
        <v>4358.6768798194971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196.44483859954397</v>
      </c>
      <c r="C35" s="284">
        <f t="shared" si="5"/>
        <v>209.7646389828615</v>
      </c>
      <c r="D35" s="284">
        <f t="shared" si="5"/>
        <v>219.63927316157614</v>
      </c>
      <c r="E35" s="284">
        <f t="shared" si="5"/>
        <v>208.05100637372408</v>
      </c>
      <c r="F35" s="284">
        <f t="shared" si="5"/>
        <v>218.98033710212235</v>
      </c>
      <c r="G35" s="284">
        <f t="shared" si="5"/>
        <v>174.82670428047649</v>
      </c>
      <c r="H35" s="284">
        <f t="shared" si="5"/>
        <v>153.62870418000588</v>
      </c>
      <c r="I35" s="284">
        <f t="shared" si="5"/>
        <v>169.01022084984399</v>
      </c>
      <c r="J35" s="284">
        <f t="shared" si="5"/>
        <v>144.0545156251313</v>
      </c>
      <c r="K35" s="284">
        <f t="shared" si="5"/>
        <v>117.43633239413847</v>
      </c>
      <c r="L35" s="284">
        <f t="shared" si="5"/>
        <v>123.62879323314043</v>
      </c>
      <c r="M35" s="284">
        <f t="shared" si="5"/>
        <v>131.08621517644849</v>
      </c>
      <c r="N35" s="284">
        <f t="shared" si="5"/>
        <v>136.78994416610337</v>
      </c>
      <c r="O35" s="284">
        <f t="shared" si="5"/>
        <v>137.23902635561433</v>
      </c>
      <c r="P35" s="284">
        <f t="shared" si="5"/>
        <v>113.82402600461099</v>
      </c>
      <c r="Q35" s="284">
        <f t="shared" si="5"/>
        <v>102.72360278687789</v>
      </c>
      <c r="R35" s="284">
        <f t="shared" si="5"/>
        <v>104.49224946761613</v>
      </c>
      <c r="S35" s="284">
        <f t="shared" si="5"/>
        <v>113.29097445135328</v>
      </c>
      <c r="T35" s="284">
        <f t="shared" si="5"/>
        <v>119.44541264614938</v>
      </c>
      <c r="U35" s="284">
        <f t="shared" si="5"/>
        <v>112.79520684994202</v>
      </c>
      <c r="V35" s="284">
        <f t="shared" si="5"/>
        <v>126.39891414961593</v>
      </c>
      <c r="W35" s="284">
        <f t="shared" si="5"/>
        <v>121.83063580812586</v>
      </c>
      <c r="X35" s="284">
        <f t="shared" si="5"/>
        <v>125.09519658787765</v>
      </c>
      <c r="Y35" s="284">
        <f t="shared" si="5"/>
        <v>116.02862832295139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</v>
      </c>
      <c r="C36" s="344">
        <f t="shared" si="6"/>
        <v>109.1953116035713</v>
      </c>
      <c r="D36" s="344">
        <f t="shared" si="6"/>
        <v>111.52671379556683</v>
      </c>
      <c r="E36" s="344">
        <f t="shared" si="6"/>
        <v>112.0377738125604</v>
      </c>
      <c r="F36" s="344">
        <f t="shared" si="6"/>
        <v>110.07090512905106</v>
      </c>
      <c r="G36" s="344">
        <f t="shared" si="6"/>
        <v>105.75903992192644</v>
      </c>
      <c r="H36" s="344">
        <f t="shared" si="6"/>
        <v>101.66642059462863</v>
      </c>
      <c r="I36" s="344">
        <f t="shared" si="6"/>
        <v>101.40446830003893</v>
      </c>
      <c r="J36" s="344">
        <f t="shared" si="6"/>
        <v>100.46047410561017</v>
      </c>
      <c r="K36" s="344">
        <f t="shared" si="6"/>
        <v>96.667568135169191</v>
      </c>
      <c r="L36" s="344">
        <f t="shared" si="6"/>
        <v>99.194771286176632</v>
      </c>
      <c r="M36" s="344">
        <f t="shared" si="6"/>
        <v>99.212462675420014</v>
      </c>
      <c r="N36" s="344">
        <f t="shared" si="6"/>
        <v>99.996127920555381</v>
      </c>
      <c r="O36" s="344">
        <f t="shared" si="6"/>
        <v>98.644404463652762</v>
      </c>
      <c r="P36" s="344">
        <f t="shared" si="6"/>
        <v>97.287241633792533</v>
      </c>
      <c r="Q36" s="344">
        <f t="shared" si="6"/>
        <v>95.644111514181091</v>
      </c>
      <c r="R36" s="344">
        <f t="shared" si="6"/>
        <v>97.349277509353243</v>
      </c>
      <c r="S36" s="344">
        <f t="shared" si="6"/>
        <v>97.689943262779821</v>
      </c>
      <c r="T36" s="344">
        <f t="shared" si="6"/>
        <v>98.166485076638196</v>
      </c>
      <c r="U36" s="344">
        <f t="shared" si="6"/>
        <v>95.967479901010392</v>
      </c>
      <c r="V36" s="344">
        <f t="shared" si="6"/>
        <v>96.62811470067949</v>
      </c>
      <c r="W36" s="344">
        <f t="shared" si="6"/>
        <v>100.82155772557384</v>
      </c>
      <c r="X36" s="344">
        <f t="shared" si="6"/>
        <v>99.996916203670295</v>
      </c>
      <c r="Y36" s="344">
        <f t="shared" si="6"/>
        <v>91.001652296177056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49.035012153992668</v>
      </c>
      <c r="C37" s="344">
        <f>IF(FBT_ued!C$5=0,"",FBT_ued!C$5/C$5*1000)</f>
        <v>49.409548360472648</v>
      </c>
      <c r="D37" s="344">
        <f>IF(FBT_ued!D$5=0,"",FBT_ued!D$5/D$5*1000)</f>
        <v>50.497543781476956</v>
      </c>
      <c r="E37" s="344">
        <f>IF(FBT_ued!E$5=0,"",FBT_ued!E$5/E$5*1000)</f>
        <v>51.212044340310861</v>
      </c>
      <c r="F37" s="344">
        <f>IF(FBT_ued!F$5=0,"",FBT_ued!F$5/F$5*1000)</f>
        <v>50.600866217277257</v>
      </c>
      <c r="G37" s="344">
        <f>IF(FBT_ued!G$5=0,"",FBT_ued!G$5/G$5*1000)</f>
        <v>48.785835413880321</v>
      </c>
      <c r="H37" s="344">
        <f>IF(FBT_ued!H$5=0,"",FBT_ued!H$5/H$5*1000)</f>
        <v>47.383004440977068</v>
      </c>
      <c r="I37" s="344">
        <f>IF(FBT_ued!I$5=0,"",FBT_ued!I$5/I$5*1000)</f>
        <v>47.609762783891149</v>
      </c>
      <c r="J37" s="344">
        <f>IF(FBT_ued!J$5=0,"",FBT_ued!J$5/J$5*1000)</f>
        <v>47.595039384442941</v>
      </c>
      <c r="K37" s="344">
        <f>IF(FBT_ued!K$5=0,"",FBT_ued!K$5/K$5*1000)</f>
        <v>45.927696851385321</v>
      </c>
      <c r="L37" s="344">
        <f>IF(FBT_ued!L$5=0,"",FBT_ued!L$5/L$5*1000)</f>
        <v>47.20859579303302</v>
      </c>
      <c r="M37" s="344">
        <f>IF(FBT_ued!M$5=0,"",FBT_ued!M$5/M$5*1000)</f>
        <v>47.263513668138273</v>
      </c>
      <c r="N37" s="344">
        <f>IF(FBT_ued!N$5=0,"",FBT_ued!N$5/N$5*1000)</f>
        <v>47.763055284464549</v>
      </c>
      <c r="O37" s="344">
        <f>IF(FBT_ued!O$5=0,"",FBT_ued!O$5/O$5*1000)</f>
        <v>47.403906392507345</v>
      </c>
      <c r="P37" s="344">
        <f>IF(FBT_ued!P$5=0,"",FBT_ued!P$5/P$5*1000)</f>
        <v>46.833277899628023</v>
      </c>
      <c r="Q37" s="344">
        <f>IF(FBT_ued!Q$5=0,"",FBT_ued!Q$5/Q$5*1000)</f>
        <v>46.495251030922759</v>
      </c>
      <c r="R37" s="344">
        <f>IF(FBT_ued!R$5=0,"",FBT_ued!R$5/R$5*1000)</f>
        <v>47.333048693761697</v>
      </c>
      <c r="S37" s="344">
        <f>IF(FBT_ued!S$5=0,"",FBT_ued!S$5/S$5*1000)</f>
        <v>47.571496650350483</v>
      </c>
      <c r="T37" s="344">
        <f>IF(FBT_ued!T$5=0,"",FBT_ued!T$5/T$5*1000)</f>
        <v>47.954913318195615</v>
      </c>
      <c r="U37" s="344">
        <f>IF(FBT_ued!U$5=0,"",FBT_ued!U$5/U$5*1000)</f>
        <v>47.001667309835469</v>
      </c>
      <c r="V37" s="344">
        <f>IF(FBT_ued!V$5=0,"",FBT_ued!V$5/V$5*1000)</f>
        <v>47.503245371564624</v>
      </c>
      <c r="W37" s="344">
        <f>IF(FBT_ued!W$5=0,"",FBT_ued!W$5/W$5*1000)</f>
        <v>49.767688573453583</v>
      </c>
      <c r="X37" s="344">
        <f>IF(FBT_ued!X$5=0,"",FBT_ued!X$5/X$5*1000)</f>
        <v>49.375719819438942</v>
      </c>
      <c r="Y37" s="344">
        <f>IF(FBT_ued!Y$5=0,"",FBT_ued!Y$5/Y$5*1000)</f>
        <v>44.17778821373745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2.870996037000638</v>
      </c>
      <c r="C38" s="345">
        <f t="shared" si="7"/>
        <v>2.8224764616736691</v>
      </c>
      <c r="D38" s="345">
        <f t="shared" si="7"/>
        <v>2.8267784198134929</v>
      </c>
      <c r="E38" s="345">
        <f t="shared" si="7"/>
        <v>2.717384341793835</v>
      </c>
      <c r="F38" s="345">
        <f t="shared" si="7"/>
        <v>2.659649356209504</v>
      </c>
      <c r="G38" s="345">
        <f t="shared" si="7"/>
        <v>2.6289858913588215</v>
      </c>
      <c r="H38" s="345">
        <f t="shared" si="7"/>
        <v>2.5212627365389277</v>
      </c>
      <c r="I38" s="345">
        <f t="shared" si="7"/>
        <v>2.4496298362622615</v>
      </c>
      <c r="J38" s="345">
        <f t="shared" si="7"/>
        <v>2.3581728676082729</v>
      </c>
      <c r="K38" s="345">
        <f t="shared" si="7"/>
        <v>2.339349247763407</v>
      </c>
      <c r="L38" s="345">
        <f t="shared" si="7"/>
        <v>2.3072782532374703</v>
      </c>
      <c r="M38" s="345">
        <f t="shared" si="7"/>
        <v>2.2948543298808475</v>
      </c>
      <c r="N38" s="345">
        <f t="shared" si="7"/>
        <v>2.2753412202973688</v>
      </c>
      <c r="O38" s="345">
        <f t="shared" si="7"/>
        <v>2.1948853684529559</v>
      </c>
      <c r="P38" s="345">
        <f t="shared" si="7"/>
        <v>2.1762105291374447</v>
      </c>
      <c r="Q38" s="345">
        <f t="shared" si="7"/>
        <v>2.0539274333273769</v>
      </c>
      <c r="R38" s="345">
        <f t="shared" si="7"/>
        <v>2.0368809093977251</v>
      </c>
      <c r="S38" s="345">
        <f t="shared" si="7"/>
        <v>2.0371286277972622</v>
      </c>
      <c r="T38" s="345">
        <f t="shared" si="7"/>
        <v>2.0224821391512902</v>
      </c>
      <c r="U38" s="345">
        <f t="shared" si="7"/>
        <v>2.0097816294794839</v>
      </c>
      <c r="V38" s="345">
        <f t="shared" si="7"/>
        <v>1.970727548759005</v>
      </c>
      <c r="W38" s="345">
        <f t="shared" si="7"/>
        <v>1.9508905942411181</v>
      </c>
      <c r="X38" s="345">
        <f t="shared" si="7"/>
        <v>1.8986962897205335</v>
      </c>
      <c r="Y38" s="345">
        <f t="shared" si="7"/>
        <v>2.0956405735595145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PL: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1982.28211521926</v>
      </c>
      <c r="C5" s="223">
        <v>1914.4520206362861</v>
      </c>
      <c r="D5" s="223">
        <v>2012.7926053310409</v>
      </c>
      <c r="E5" s="223">
        <v>2042.3079105760969</v>
      </c>
      <c r="F5" s="223">
        <v>1988.1728288907991</v>
      </c>
      <c r="G5" s="223">
        <v>1989.9398108340499</v>
      </c>
      <c r="H5" s="223">
        <v>1867.5555460017199</v>
      </c>
      <c r="I5" s="223">
        <v>1954.783319002579</v>
      </c>
      <c r="J5" s="223">
        <v>1835.6987962166811</v>
      </c>
      <c r="K5" s="223">
        <v>1751.4130696474631</v>
      </c>
      <c r="L5" s="223">
        <v>1775.0067067927771</v>
      </c>
      <c r="M5" s="223">
        <v>1766.7132416165091</v>
      </c>
      <c r="N5" s="223">
        <v>1849.383147033534</v>
      </c>
      <c r="O5" s="223">
        <v>1839.361049011178</v>
      </c>
      <c r="P5" s="223">
        <v>1847.384092863284</v>
      </c>
      <c r="Q5" s="223">
        <v>1856.7268271711091</v>
      </c>
      <c r="R5" s="223">
        <v>1958.961822871883</v>
      </c>
      <c r="S5" s="223">
        <v>2050.378675838349</v>
      </c>
      <c r="T5" s="223">
        <v>2251.3375752364568</v>
      </c>
      <c r="U5" s="223">
        <v>2222.1613929492701</v>
      </c>
      <c r="V5" s="223">
        <v>2131.4304385210662</v>
      </c>
      <c r="W5" s="223">
        <v>2139.2600171969038</v>
      </c>
      <c r="X5" s="223">
        <v>2255.80214961307</v>
      </c>
      <c r="Y5" s="223">
        <v>2079.8780739466888</v>
      </c>
      <c r="DA5" s="89" t="s">
        <v>2118</v>
      </c>
    </row>
    <row r="6" spans="1:105" ht="12" customHeight="1" x14ac:dyDescent="0.25">
      <c r="A6" s="55" t="s">
        <v>91</v>
      </c>
      <c r="B6" s="259">
        <v>17.119624990241121</v>
      </c>
      <c r="C6" s="259">
        <v>17.00293642087431</v>
      </c>
      <c r="D6" s="259">
        <v>18.085420419559551</v>
      </c>
      <c r="E6" s="259">
        <v>19.260553716917499</v>
      </c>
      <c r="F6" s="259">
        <v>19.44940079299252</v>
      </c>
      <c r="G6" s="259">
        <v>19.94155762938982</v>
      </c>
      <c r="H6" s="259">
        <v>19.98196267448203</v>
      </c>
      <c r="I6" s="259">
        <v>22.30733319320208</v>
      </c>
      <c r="J6" s="259">
        <v>22.05631977344337</v>
      </c>
      <c r="K6" s="259">
        <v>21.473576120575391</v>
      </c>
      <c r="L6" s="259">
        <v>22.015247517674162</v>
      </c>
      <c r="M6" s="259">
        <v>22.04348554492417</v>
      </c>
      <c r="N6" s="259">
        <v>23.349148437550319</v>
      </c>
      <c r="O6" s="259">
        <v>24.08555871197191</v>
      </c>
      <c r="P6" s="259">
        <v>24.491094836205662</v>
      </c>
      <c r="Q6" s="259">
        <v>26.161824672525771</v>
      </c>
      <c r="R6" s="259">
        <v>27.37048472301036</v>
      </c>
      <c r="S6" s="259">
        <v>28.463907363704092</v>
      </c>
      <c r="T6" s="259">
        <v>31.10492346721605</v>
      </c>
      <c r="U6" s="259">
        <v>31.564650343706219</v>
      </c>
      <c r="V6" s="259">
        <v>30.988269714750921</v>
      </c>
      <c r="W6" s="259">
        <v>31.744830421043918</v>
      </c>
      <c r="X6" s="259">
        <v>33.725490704935112</v>
      </c>
      <c r="Y6" s="259">
        <v>24.661767417317542</v>
      </c>
      <c r="DA6" s="67" t="s">
        <v>2137</v>
      </c>
    </row>
    <row r="7" spans="1:105" ht="12" customHeight="1" x14ac:dyDescent="0.25">
      <c r="A7" s="173" t="s">
        <v>92</v>
      </c>
      <c r="B7" s="224">
        <v>19.972895821947969</v>
      </c>
      <c r="C7" s="224">
        <v>19.8367591576867</v>
      </c>
      <c r="D7" s="224">
        <v>21.099657156152819</v>
      </c>
      <c r="E7" s="224">
        <v>22.47064600307041</v>
      </c>
      <c r="F7" s="224">
        <v>22.690967591824609</v>
      </c>
      <c r="G7" s="224">
        <v>23.265150567621461</v>
      </c>
      <c r="H7" s="224">
        <v>23.312289786895711</v>
      </c>
      <c r="I7" s="224">
        <v>26.025222058735771</v>
      </c>
      <c r="J7" s="224">
        <v>25.73237306901726</v>
      </c>
      <c r="K7" s="224">
        <v>25.05250547400464</v>
      </c>
      <c r="L7" s="224">
        <v>25.68445543728652</v>
      </c>
      <c r="M7" s="224">
        <v>25.717399802411538</v>
      </c>
      <c r="N7" s="224">
        <v>27.24067317714205</v>
      </c>
      <c r="O7" s="224">
        <v>28.099818497300561</v>
      </c>
      <c r="P7" s="224">
        <v>28.572943975573271</v>
      </c>
      <c r="Q7" s="224">
        <v>30.522128784613411</v>
      </c>
      <c r="R7" s="224">
        <v>31.932232176845432</v>
      </c>
      <c r="S7" s="224">
        <v>33.207891924321437</v>
      </c>
      <c r="T7" s="224">
        <v>36.289077378418732</v>
      </c>
      <c r="U7" s="224">
        <v>36.825425400990603</v>
      </c>
      <c r="V7" s="224">
        <v>36.15298133387607</v>
      </c>
      <c r="W7" s="224">
        <v>37.035635491217917</v>
      </c>
      <c r="X7" s="224">
        <v>39.346405822424288</v>
      </c>
      <c r="Y7" s="224">
        <v>28.772061986870451</v>
      </c>
      <c r="DA7" s="177" t="s">
        <v>2138</v>
      </c>
    </row>
    <row r="8" spans="1:105" ht="12" customHeight="1" x14ac:dyDescent="0.25">
      <c r="A8" s="173" t="s">
        <v>93</v>
      </c>
      <c r="B8" s="224">
        <v>45.652333307309647</v>
      </c>
      <c r="C8" s="224">
        <v>45.341163788998173</v>
      </c>
      <c r="D8" s="224">
        <v>48.227787785492133</v>
      </c>
      <c r="E8" s="224">
        <v>51.361476578446663</v>
      </c>
      <c r="F8" s="224">
        <v>51.86506878131339</v>
      </c>
      <c r="G8" s="224">
        <v>53.177487011706198</v>
      </c>
      <c r="H8" s="224">
        <v>53.285233798618748</v>
      </c>
      <c r="I8" s="224">
        <v>59.486221848538918</v>
      </c>
      <c r="J8" s="224">
        <v>58.816852729182322</v>
      </c>
      <c r="K8" s="224">
        <v>57.262869654867728</v>
      </c>
      <c r="L8" s="224">
        <v>58.707326713797762</v>
      </c>
      <c r="M8" s="224">
        <v>58.782628119797813</v>
      </c>
      <c r="N8" s="224">
        <v>62.264395833467518</v>
      </c>
      <c r="O8" s="224">
        <v>64.228156565258402</v>
      </c>
      <c r="P8" s="224">
        <v>65.309586229881774</v>
      </c>
      <c r="Q8" s="224">
        <v>69.76486579340208</v>
      </c>
      <c r="R8" s="224">
        <v>72.987959261360999</v>
      </c>
      <c r="S8" s="224">
        <v>75.903752969877587</v>
      </c>
      <c r="T8" s="224">
        <v>82.946462579242805</v>
      </c>
      <c r="U8" s="224">
        <v>84.172400916549933</v>
      </c>
      <c r="V8" s="224">
        <v>82.63538590600244</v>
      </c>
      <c r="W8" s="224">
        <v>84.65288112278381</v>
      </c>
      <c r="X8" s="224">
        <v>89.934641879826941</v>
      </c>
      <c r="Y8" s="224">
        <v>65.764713112846749</v>
      </c>
      <c r="DA8" s="177" t="s">
        <v>2139</v>
      </c>
    </row>
    <row r="9" spans="1:105" ht="12" customHeight="1" x14ac:dyDescent="0.25">
      <c r="A9" s="173" t="s">
        <v>94</v>
      </c>
      <c r="B9" s="224">
        <v>34.239249980482242</v>
      </c>
      <c r="C9" s="224">
        <v>34.005872841748612</v>
      </c>
      <c r="D9" s="224">
        <v>36.170840839119087</v>
      </c>
      <c r="E9" s="224">
        <v>38.521107433834992</v>
      </c>
      <c r="F9" s="224">
        <v>38.898801585985026</v>
      </c>
      <c r="G9" s="224">
        <v>39.88311525877964</v>
      </c>
      <c r="H9" s="224">
        <v>39.963925348964068</v>
      </c>
      <c r="I9" s="224">
        <v>44.614666386404167</v>
      </c>
      <c r="J9" s="224">
        <v>44.112639546886733</v>
      </c>
      <c r="K9" s="224">
        <v>42.947152241150789</v>
      </c>
      <c r="L9" s="224">
        <v>44.030495035348324</v>
      </c>
      <c r="M9" s="224">
        <v>44.086971089848348</v>
      </c>
      <c r="N9" s="224">
        <v>46.698296875100631</v>
      </c>
      <c r="O9" s="224">
        <v>48.171117423943819</v>
      </c>
      <c r="P9" s="224">
        <v>48.982189672411323</v>
      </c>
      <c r="Q9" s="224">
        <v>52.32364934505155</v>
      </c>
      <c r="R9" s="224">
        <v>54.740969446020728</v>
      </c>
      <c r="S9" s="224">
        <v>56.927814727408183</v>
      </c>
      <c r="T9" s="224">
        <v>62.2098469344321</v>
      </c>
      <c r="U9" s="224">
        <v>63.129300687412453</v>
      </c>
      <c r="V9" s="224">
        <v>61.976539429501848</v>
      </c>
      <c r="W9" s="224">
        <v>63.489660842087837</v>
      </c>
      <c r="X9" s="224">
        <v>67.450981409870224</v>
      </c>
      <c r="Y9" s="224">
        <v>49.323534834635083</v>
      </c>
      <c r="DA9" s="177" t="s">
        <v>2140</v>
      </c>
    </row>
    <row r="10" spans="1:105" ht="12" customHeight="1" x14ac:dyDescent="0.25">
      <c r="A10" s="56" t="s">
        <v>95</v>
      </c>
      <c r="B10" s="260">
        <v>36.130197685216046</v>
      </c>
      <c r="C10" s="260">
        <v>35.291558186178008</v>
      </c>
      <c r="D10" s="260">
        <v>37.003848934557958</v>
      </c>
      <c r="E10" s="260">
        <v>38.072549428352453</v>
      </c>
      <c r="F10" s="260">
        <v>37.222789120930187</v>
      </c>
      <c r="G10" s="260">
        <v>37.315707413152538</v>
      </c>
      <c r="H10" s="260">
        <v>35.253335381549888</v>
      </c>
      <c r="I10" s="260">
        <v>36.948282295013627</v>
      </c>
      <c r="J10" s="260">
        <v>35.029253371682067</v>
      </c>
      <c r="K10" s="260">
        <v>33.460223250123732</v>
      </c>
      <c r="L10" s="260">
        <v>33.925141269489828</v>
      </c>
      <c r="M10" s="260">
        <v>33.799983386667783</v>
      </c>
      <c r="N10" s="260">
        <v>35.527515438457897</v>
      </c>
      <c r="O10" s="260">
        <v>35.414579894741863</v>
      </c>
      <c r="P10" s="260">
        <v>35.637899676695071</v>
      </c>
      <c r="Q10" s="260">
        <v>36.152001665070138</v>
      </c>
      <c r="R10" s="260">
        <v>38.082298493596092</v>
      </c>
      <c r="S10" s="260">
        <v>39.88242310210056</v>
      </c>
      <c r="T10" s="260">
        <v>43.949482288552133</v>
      </c>
      <c r="U10" s="260">
        <v>43.536355518322431</v>
      </c>
      <c r="V10" s="260">
        <v>41.922037856400557</v>
      </c>
      <c r="W10" s="260">
        <v>42.283419205827002</v>
      </c>
      <c r="X10" s="260">
        <v>44.5551956767208</v>
      </c>
      <c r="Y10" s="260">
        <v>40.882876165923918</v>
      </c>
      <c r="DA10" s="68" t="s">
        <v>2141</v>
      </c>
    </row>
    <row r="11" spans="1:105" ht="12" customHeight="1" x14ac:dyDescent="0.25">
      <c r="A11" s="37" t="s">
        <v>159</v>
      </c>
      <c r="B11" s="226">
        <v>13.42378576822408</v>
      </c>
      <c r="C11" s="226">
        <v>12.33515369955602</v>
      </c>
      <c r="D11" s="226">
        <v>11.68669907897163</v>
      </c>
      <c r="E11" s="226">
        <v>10.42338043643494</v>
      </c>
      <c r="F11" s="226">
        <v>8.8403781468084812</v>
      </c>
      <c r="G11" s="226">
        <v>7.4767542898103772</v>
      </c>
      <c r="H11" s="226">
        <v>5.5951679517221802</v>
      </c>
      <c r="I11" s="226">
        <v>4.6970729961772388</v>
      </c>
      <c r="J11" s="226">
        <v>4.6557702099590621</v>
      </c>
      <c r="K11" s="226">
        <v>3.1845335945630242</v>
      </c>
      <c r="L11" s="226">
        <v>2.8765361215006329</v>
      </c>
      <c r="M11" s="226">
        <v>2.3363208680442331</v>
      </c>
      <c r="N11" s="226">
        <v>2.781149703689866</v>
      </c>
      <c r="O11" s="226">
        <v>1.796802783114327</v>
      </c>
      <c r="P11" s="226">
        <v>1.340780283141294</v>
      </c>
      <c r="Q11" s="226">
        <v>1.032806647455063</v>
      </c>
      <c r="R11" s="226">
        <v>1.1435192645379679</v>
      </c>
      <c r="S11" s="226">
        <v>1.176375556365223</v>
      </c>
      <c r="T11" s="226">
        <v>1.0400178950811141</v>
      </c>
      <c r="U11" s="226">
        <v>0.9143406750655747</v>
      </c>
      <c r="V11" s="226">
        <v>0.67311403776746537</v>
      </c>
      <c r="W11" s="226">
        <v>0.60198795689300499</v>
      </c>
      <c r="X11" s="226">
        <v>1.81260766398802</v>
      </c>
      <c r="Y11" s="226">
        <v>2.9641044837501931</v>
      </c>
      <c r="DA11" s="69" t="s">
        <v>2142</v>
      </c>
    </row>
    <row r="12" spans="1:105" ht="12" customHeight="1" x14ac:dyDescent="0.25">
      <c r="A12" s="37" t="s">
        <v>35</v>
      </c>
      <c r="B12" s="226">
        <v>16.503561227416451</v>
      </c>
      <c r="C12" s="226">
        <v>16.85782285357303</v>
      </c>
      <c r="D12" s="226">
        <v>18.64309041428054</v>
      </c>
      <c r="E12" s="226">
        <v>20.538377581860811</v>
      </c>
      <c r="F12" s="226">
        <v>20.985846702847091</v>
      </c>
      <c r="G12" s="226">
        <v>22.057324916237611</v>
      </c>
      <c r="H12" s="226">
        <v>21.388919476334848</v>
      </c>
      <c r="I12" s="226">
        <v>22.092953053557789</v>
      </c>
      <c r="J12" s="226">
        <v>20.045263422009089</v>
      </c>
      <c r="K12" s="226">
        <v>19.894440157826839</v>
      </c>
      <c r="L12" s="226">
        <v>20.213107983959251</v>
      </c>
      <c r="M12" s="226">
        <v>20.555837956669471</v>
      </c>
      <c r="N12" s="226">
        <v>21.276830094416191</v>
      </c>
      <c r="O12" s="226">
        <v>21.037574483733199</v>
      </c>
      <c r="P12" s="226">
        <v>21.308810931120309</v>
      </c>
      <c r="Q12" s="226">
        <v>20.03025147807282</v>
      </c>
      <c r="R12" s="226">
        <v>21.421599802323879</v>
      </c>
      <c r="S12" s="226">
        <v>23.062153769381769</v>
      </c>
      <c r="T12" s="226">
        <v>26.846307722008671</v>
      </c>
      <c r="U12" s="226">
        <v>25.481889792560231</v>
      </c>
      <c r="V12" s="226">
        <v>23.837822010816659</v>
      </c>
      <c r="W12" s="226">
        <v>23.62840596049217</v>
      </c>
      <c r="X12" s="226">
        <v>22.69913050062123</v>
      </c>
      <c r="Y12" s="226">
        <v>29.08429025764525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2145</v>
      </c>
    </row>
    <row r="15" spans="1:105" ht="12" customHeight="1" x14ac:dyDescent="0.25">
      <c r="A15" s="37" t="s">
        <v>40</v>
      </c>
      <c r="B15" s="226">
        <v>6.2028506895755102</v>
      </c>
      <c r="C15" s="226">
        <v>6.0985816330489504</v>
      </c>
      <c r="D15" s="226">
        <v>6.6740594413057863</v>
      </c>
      <c r="E15" s="226">
        <v>7.1107914100567022</v>
      </c>
      <c r="F15" s="226">
        <v>7.3965642712746229</v>
      </c>
      <c r="G15" s="226">
        <v>7.781628207104557</v>
      </c>
      <c r="H15" s="226">
        <v>8.2692479534928598</v>
      </c>
      <c r="I15" s="226">
        <v>10.158256245278601</v>
      </c>
      <c r="J15" s="226">
        <v>10.328219739713919</v>
      </c>
      <c r="K15" s="226">
        <v>10.38124949773386</v>
      </c>
      <c r="L15" s="226">
        <v>10.835497164029951</v>
      </c>
      <c r="M15" s="226">
        <v>10.907824561954071</v>
      </c>
      <c r="N15" s="226">
        <v>11.46953564035185</v>
      </c>
      <c r="O15" s="226">
        <v>12.58020262789433</v>
      </c>
      <c r="P15" s="226">
        <v>12.988308462433469</v>
      </c>
      <c r="Q15" s="226">
        <v>15.08894353954225</v>
      </c>
      <c r="R15" s="226">
        <v>15.51717942673425</v>
      </c>
      <c r="S15" s="226">
        <v>15.64389377635357</v>
      </c>
      <c r="T15" s="226">
        <v>16.063156671462341</v>
      </c>
      <c r="U15" s="226">
        <v>17.140125050696621</v>
      </c>
      <c r="V15" s="226">
        <v>17.41110180781644</v>
      </c>
      <c r="W15" s="226">
        <v>18.05302528844183</v>
      </c>
      <c r="X15" s="226">
        <v>20.043457512111551</v>
      </c>
      <c r="Y15" s="226">
        <v>8.8344814245284837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131.26488612266459</v>
      </c>
      <c r="C16" s="261">
        <f t="shared" si="0"/>
        <v>126.06643785701125</v>
      </c>
      <c r="D16" s="261">
        <f t="shared" si="0"/>
        <v>132.40316542386088</v>
      </c>
      <c r="E16" s="261">
        <f t="shared" si="0"/>
        <v>132.80137462061694</v>
      </c>
      <c r="F16" s="261">
        <f t="shared" si="0"/>
        <v>128.36395243279236</v>
      </c>
      <c r="G16" s="261">
        <f t="shared" si="0"/>
        <v>127.88438080587591</v>
      </c>
      <c r="H16" s="261">
        <f t="shared" si="0"/>
        <v>118.39741913595341</v>
      </c>
      <c r="I16" s="261">
        <f t="shared" si="0"/>
        <v>122.44586493237883</v>
      </c>
      <c r="J16" s="261">
        <f t="shared" si="0"/>
        <v>113.96699021344723</v>
      </c>
      <c r="K16" s="261">
        <f t="shared" si="0"/>
        <v>108.45944682543286</v>
      </c>
      <c r="L16" s="261">
        <f t="shared" si="0"/>
        <v>109.63618212972942</v>
      </c>
      <c r="M16" s="261">
        <f t="shared" si="0"/>
        <v>109.06021252440723</v>
      </c>
      <c r="N16" s="261">
        <f t="shared" si="0"/>
        <v>114.03798196161711</v>
      </c>
      <c r="O16" s="261">
        <f t="shared" si="0"/>
        <v>112.78073844905792</v>
      </c>
      <c r="P16" s="261">
        <f t="shared" si="0"/>
        <v>113.18051429384778</v>
      </c>
      <c r="Q16" s="261">
        <f t="shared" si="0"/>
        <v>113.13532077731172</v>
      </c>
      <c r="R16" s="261">
        <f t="shared" si="0"/>
        <v>119.30269234805309</v>
      </c>
      <c r="S16" s="261">
        <f t="shared" si="0"/>
        <v>124.9507168897722</v>
      </c>
      <c r="T16" s="261">
        <f t="shared" si="0"/>
        <v>137.35781153781525</v>
      </c>
      <c r="U16" s="261">
        <f t="shared" si="0"/>
        <v>135.52633487519827</v>
      </c>
      <c r="V16" s="261">
        <f t="shared" si="0"/>
        <v>129.95370923005649</v>
      </c>
      <c r="W16" s="261">
        <f t="shared" si="0"/>
        <v>130.56418372556183</v>
      </c>
      <c r="X16" s="261">
        <f t="shared" si="0"/>
        <v>137.4003637122315</v>
      </c>
      <c r="Y16" s="261">
        <f t="shared" si="0"/>
        <v>128.99913913624178</v>
      </c>
      <c r="DA16" s="70"/>
    </row>
    <row r="17" spans="1:105" ht="12" customHeight="1" x14ac:dyDescent="0.25">
      <c r="A17" s="60" t="s">
        <v>2148</v>
      </c>
      <c r="B17" s="329">
        <v>123.7811687346324</v>
      </c>
      <c r="C17" s="329">
        <v>118.2437376127142</v>
      </c>
      <c r="D17" s="329">
        <v>123.9460336952109</v>
      </c>
      <c r="E17" s="329">
        <v>122.8399932235271</v>
      </c>
      <c r="F17" s="329">
        <v>117.567228864314</v>
      </c>
      <c r="G17" s="329">
        <v>116.2793890611091</v>
      </c>
      <c r="H17" s="329">
        <v>105.05647289777581</v>
      </c>
      <c r="I17" s="329">
        <v>105.37823238993219</v>
      </c>
      <c r="J17" s="329">
        <v>95.132000011901653</v>
      </c>
      <c r="K17" s="329">
        <v>89.375202264573971</v>
      </c>
      <c r="L17" s="329">
        <v>89.462027488534204</v>
      </c>
      <c r="M17" s="329">
        <v>88.63526511278053</v>
      </c>
      <c r="N17" s="329">
        <v>91.936053662691165</v>
      </c>
      <c r="O17" s="329">
        <v>87.886982931937467</v>
      </c>
      <c r="P17" s="329">
        <v>87.26467273087647</v>
      </c>
      <c r="Q17" s="329">
        <v>81.229050282818321</v>
      </c>
      <c r="R17" s="329">
        <v>86.304951669253626</v>
      </c>
      <c r="S17" s="329">
        <v>91.236614100746081</v>
      </c>
      <c r="T17" s="329">
        <v>101.2393457373006</v>
      </c>
      <c r="U17" s="329">
        <v>96.864681066194919</v>
      </c>
      <c r="V17" s="329">
        <v>90.079380242132288</v>
      </c>
      <c r="W17" s="329">
        <v>88.268334507581301</v>
      </c>
      <c r="X17" s="329">
        <v>90.562959888096628</v>
      </c>
      <c r="Y17" s="329">
        <v>108.3346775475198</v>
      </c>
      <c r="DA17" s="72" t="s">
        <v>2149</v>
      </c>
    </row>
    <row r="18" spans="1:105" ht="12" customHeight="1" x14ac:dyDescent="0.25">
      <c r="A18" s="59" t="s">
        <v>28</v>
      </c>
      <c r="B18" s="230">
        <v>87.940201638563749</v>
      </c>
      <c r="C18" s="230">
        <v>80.249315902190645</v>
      </c>
      <c r="D18" s="230">
        <v>83.529188235119264</v>
      </c>
      <c r="E18" s="230">
        <v>77.57550191799865</v>
      </c>
      <c r="F18" s="230">
        <v>70.968798121102424</v>
      </c>
      <c r="G18" s="230">
        <v>69.513838104792683</v>
      </c>
      <c r="H18" s="230">
        <v>58.982544690590302</v>
      </c>
      <c r="I18" s="230">
        <v>58.287279915272663</v>
      </c>
      <c r="J18" s="230">
        <v>48.854479771367288</v>
      </c>
      <c r="K18" s="230">
        <v>46.53378805047862</v>
      </c>
      <c r="L18" s="230">
        <v>46.590078943238538</v>
      </c>
      <c r="M18" s="230">
        <v>45.721528360689142</v>
      </c>
      <c r="N18" s="230">
        <v>45.937485139416829</v>
      </c>
      <c r="O18" s="230">
        <v>42.93400743556036</v>
      </c>
      <c r="P18" s="230">
        <v>42.156593067668361</v>
      </c>
      <c r="Q18" s="230">
        <v>37.048648661741034</v>
      </c>
      <c r="R18" s="230">
        <v>38.417246741395857</v>
      </c>
      <c r="S18" s="230">
        <v>39.348235281506113</v>
      </c>
      <c r="T18" s="230">
        <v>39.651977004566398</v>
      </c>
      <c r="U18" s="230">
        <v>38.518855364207752</v>
      </c>
      <c r="V18" s="230">
        <v>34.982307903351114</v>
      </c>
      <c r="W18" s="230">
        <v>32.480209065887287</v>
      </c>
      <c r="X18" s="230">
        <v>32.794063201140219</v>
      </c>
      <c r="Y18" s="230">
        <v>36.022317889254488</v>
      </c>
      <c r="DA18" s="71" t="s">
        <v>2150</v>
      </c>
    </row>
    <row r="19" spans="1:105" ht="12" customHeight="1" x14ac:dyDescent="0.25">
      <c r="A19" s="59" t="s">
        <v>31</v>
      </c>
      <c r="B19" s="230">
        <v>1.382417600576868</v>
      </c>
      <c r="C19" s="230">
        <v>1.740161827242888</v>
      </c>
      <c r="D19" s="230">
        <v>2.816521653594168</v>
      </c>
      <c r="E19" s="230">
        <v>2.718222926004715</v>
      </c>
      <c r="F19" s="230">
        <v>3.050888238360745</v>
      </c>
      <c r="G19" s="230">
        <v>2.7624406447265568</v>
      </c>
      <c r="H19" s="230">
        <v>2.282542152966176</v>
      </c>
      <c r="I19" s="230">
        <v>1.719273991903429</v>
      </c>
      <c r="J19" s="230">
        <v>1.85355416154668</v>
      </c>
      <c r="K19" s="230">
        <v>1.6997586259963771</v>
      </c>
      <c r="L19" s="230">
        <v>1.4555452294384379</v>
      </c>
      <c r="M19" s="230">
        <v>1.3687070831838919</v>
      </c>
      <c r="N19" s="230">
        <v>1.1971178408202681</v>
      </c>
      <c r="O19" s="230">
        <v>1.41716526098253</v>
      </c>
      <c r="P19" s="230">
        <v>1.6369767125445369</v>
      </c>
      <c r="Q19" s="230">
        <v>1.5811216397225489</v>
      </c>
      <c r="R19" s="230">
        <v>1.8280511863631339</v>
      </c>
      <c r="S19" s="230">
        <v>1.9838884356337341</v>
      </c>
      <c r="T19" s="230">
        <v>1.880904337704147</v>
      </c>
      <c r="U19" s="230">
        <v>1.6227245295178241</v>
      </c>
      <c r="V19" s="230">
        <v>1.6528191276110451</v>
      </c>
      <c r="W19" s="230">
        <v>1.7653126709638369</v>
      </c>
      <c r="X19" s="230">
        <v>2.5209015058582831</v>
      </c>
      <c r="Y19" s="230">
        <v>3.844234241402849</v>
      </c>
      <c r="DA19" s="71" t="s">
        <v>2151</v>
      </c>
    </row>
    <row r="20" spans="1:105" ht="12" customHeight="1" x14ac:dyDescent="0.25">
      <c r="A20" s="59" t="s">
        <v>159</v>
      </c>
      <c r="B20" s="230">
        <v>13.231820143713261</v>
      </c>
      <c r="C20" s="230">
        <v>13.071154561472071</v>
      </c>
      <c r="D20" s="230">
        <v>12.275474171551609</v>
      </c>
      <c r="E20" s="230">
        <v>12.343276100819759</v>
      </c>
      <c r="F20" s="230">
        <v>11.044575762027319</v>
      </c>
      <c r="G20" s="230">
        <v>9.6175015941378383</v>
      </c>
      <c r="H20" s="230">
        <v>7.9451771471245909</v>
      </c>
      <c r="I20" s="230">
        <v>7.0667229100944748</v>
      </c>
      <c r="J20" s="230">
        <v>7.6950583706331876</v>
      </c>
      <c r="K20" s="230">
        <v>5.3272731744742146</v>
      </c>
      <c r="L20" s="230">
        <v>4.8881441587466012</v>
      </c>
      <c r="M20" s="230">
        <v>3.9970553428149369</v>
      </c>
      <c r="N20" s="230">
        <v>4.9063689170528582</v>
      </c>
      <c r="O20" s="230">
        <v>3.2803135610633749</v>
      </c>
      <c r="P20" s="230">
        <v>2.4730299034731522</v>
      </c>
      <c r="Q20" s="230">
        <v>2.0406597497706049</v>
      </c>
      <c r="R20" s="230">
        <v>2.2703648039861219</v>
      </c>
      <c r="S20" s="230">
        <v>2.3639707201790099</v>
      </c>
      <c r="T20" s="230">
        <v>2.1773974647875778</v>
      </c>
      <c r="U20" s="230">
        <v>1.9277021053737851</v>
      </c>
      <c r="V20" s="230">
        <v>1.4457028462690309</v>
      </c>
      <c r="W20" s="230">
        <v>1.325694227135602</v>
      </c>
      <c r="X20" s="230">
        <v>3.9916940702821</v>
      </c>
      <c r="Y20" s="230">
        <v>6.2712926946995591</v>
      </c>
      <c r="DA20" s="71" t="s">
        <v>2152</v>
      </c>
    </row>
    <row r="21" spans="1:105" ht="12" customHeight="1" x14ac:dyDescent="0.25">
      <c r="A21" s="59" t="s">
        <v>32</v>
      </c>
      <c r="B21" s="230">
        <v>4.9591757970390438</v>
      </c>
      <c r="C21" s="230">
        <v>5.31942778231425</v>
      </c>
      <c r="D21" s="230">
        <v>5.7425216129822623</v>
      </c>
      <c r="E21" s="230">
        <v>5.8816248776209914</v>
      </c>
      <c r="F21" s="230">
        <v>6.2846568480639027</v>
      </c>
      <c r="G21" s="230">
        <v>6.0128216334308782</v>
      </c>
      <c r="H21" s="230">
        <v>5.4737954797628214</v>
      </c>
      <c r="I21" s="230">
        <v>5.0662178263498374</v>
      </c>
      <c r="J21" s="230">
        <v>3.5980904362463302</v>
      </c>
      <c r="K21" s="230">
        <v>2.5338048260875499</v>
      </c>
      <c r="L21" s="230">
        <v>2.179799221776928</v>
      </c>
      <c r="M21" s="230">
        <v>2.380363980034454</v>
      </c>
      <c r="N21" s="230">
        <v>2.3595338982161742</v>
      </c>
      <c r="O21" s="230">
        <v>1.8484764273685179</v>
      </c>
      <c r="P21" s="230">
        <v>1.694596330891827</v>
      </c>
      <c r="Q21" s="230">
        <v>0.98206631434686753</v>
      </c>
      <c r="R21" s="230">
        <v>1.258439003884694</v>
      </c>
      <c r="S21" s="230">
        <v>1.196258292054027</v>
      </c>
      <c r="T21" s="230">
        <v>1.3232240795770811</v>
      </c>
      <c r="U21" s="230">
        <v>1.071996027524752</v>
      </c>
      <c r="V21" s="230">
        <v>0.8000829488975254</v>
      </c>
      <c r="W21" s="230">
        <v>0.66278626241188288</v>
      </c>
      <c r="X21" s="230">
        <v>1.268658213765911</v>
      </c>
      <c r="Y21" s="230">
        <v>0.66185714244780869</v>
      </c>
      <c r="DA21" s="71" t="s">
        <v>2153</v>
      </c>
    </row>
    <row r="22" spans="1:105" ht="12" customHeight="1" x14ac:dyDescent="0.25">
      <c r="A22" s="59" t="s">
        <v>35</v>
      </c>
      <c r="B22" s="230">
        <v>16.267553554739429</v>
      </c>
      <c r="C22" s="230">
        <v>17.863677539494329</v>
      </c>
      <c r="D22" s="230">
        <v>19.58232802196359</v>
      </c>
      <c r="E22" s="230">
        <v>24.321367401082981</v>
      </c>
      <c r="F22" s="230">
        <v>26.218309894759649</v>
      </c>
      <c r="G22" s="230">
        <v>28.372787084021141</v>
      </c>
      <c r="H22" s="230">
        <v>30.372413427331871</v>
      </c>
      <c r="I22" s="230">
        <v>33.238737746311848</v>
      </c>
      <c r="J22" s="230">
        <v>33.130817272108168</v>
      </c>
      <c r="K22" s="230">
        <v>33.280577587537202</v>
      </c>
      <c r="L22" s="230">
        <v>34.3484599353337</v>
      </c>
      <c r="M22" s="230">
        <v>35.167610346058098</v>
      </c>
      <c r="N22" s="230">
        <v>37.535547867185038</v>
      </c>
      <c r="O22" s="230">
        <v>38.407020246962688</v>
      </c>
      <c r="P22" s="230">
        <v>39.30347671629859</v>
      </c>
      <c r="Q22" s="230">
        <v>39.57655391723727</v>
      </c>
      <c r="R22" s="230">
        <v>42.530849933623813</v>
      </c>
      <c r="S22" s="230">
        <v>46.344261371373193</v>
      </c>
      <c r="T22" s="230">
        <v>56.205842850665377</v>
      </c>
      <c r="U22" s="230">
        <v>53.723403039570798</v>
      </c>
      <c r="V22" s="230">
        <v>51.198467416003567</v>
      </c>
      <c r="W22" s="230">
        <v>52.034332281182692</v>
      </c>
      <c r="X22" s="230">
        <v>49.987642897050122</v>
      </c>
      <c r="Y22" s="230">
        <v>61.534975579715088</v>
      </c>
      <c r="DA22" s="71" t="s">
        <v>2154</v>
      </c>
    </row>
    <row r="23" spans="1:105" ht="12" customHeight="1" x14ac:dyDescent="0.25">
      <c r="A23" s="60" t="s">
        <v>2155</v>
      </c>
      <c r="B23" s="329">
        <v>6.1141473888128903</v>
      </c>
      <c r="C23" s="329">
        <v>6.4624653306271123</v>
      </c>
      <c r="D23" s="329">
        <v>7.010298095085246</v>
      </c>
      <c r="E23" s="329">
        <v>8.4205370997364337</v>
      </c>
      <c r="F23" s="329">
        <v>9.2407715050389623</v>
      </c>
      <c r="G23" s="329">
        <v>10.009667134415629</v>
      </c>
      <c r="H23" s="329">
        <v>11.742389224219041</v>
      </c>
      <c r="I23" s="329">
        <v>15.28304588699047</v>
      </c>
      <c r="J23" s="329">
        <v>17.070484619670118</v>
      </c>
      <c r="K23" s="329">
        <v>17.366358471212859</v>
      </c>
      <c r="L23" s="329">
        <v>18.41293483978129</v>
      </c>
      <c r="M23" s="329">
        <v>18.661468568032781</v>
      </c>
      <c r="N23" s="329">
        <v>20.233996423921919</v>
      </c>
      <c r="O23" s="329">
        <v>22.966910820162699</v>
      </c>
      <c r="P23" s="329">
        <v>23.956553976074861</v>
      </c>
      <c r="Q23" s="329">
        <v>29.813324520691339</v>
      </c>
      <c r="R23" s="329">
        <v>30.808101900958629</v>
      </c>
      <c r="S23" s="329">
        <v>31.436990199929781</v>
      </c>
      <c r="T23" s="329">
        <v>33.630071923137372</v>
      </c>
      <c r="U23" s="329">
        <v>36.136481781506873</v>
      </c>
      <c r="V23" s="329">
        <v>37.395267410744133</v>
      </c>
      <c r="W23" s="329">
        <v>39.756262784296993</v>
      </c>
      <c r="X23" s="329">
        <v>44.139364567740053</v>
      </c>
      <c r="Y23" s="329">
        <v>18.691520195336579</v>
      </c>
      <c r="DA23" s="72" t="s">
        <v>2156</v>
      </c>
    </row>
    <row r="24" spans="1:105" ht="12" customHeight="1" x14ac:dyDescent="0.25">
      <c r="A24" s="60" t="s">
        <v>2157</v>
      </c>
      <c r="B24" s="329">
        <v>1.3695699992192889</v>
      </c>
      <c r="C24" s="329">
        <v>1.360234913669945</v>
      </c>
      <c r="D24" s="329">
        <v>1.446833633564764</v>
      </c>
      <c r="E24" s="329">
        <v>1.5408442973534</v>
      </c>
      <c r="F24" s="329">
        <v>1.5559520634394011</v>
      </c>
      <c r="G24" s="329">
        <v>1.595324610351186</v>
      </c>
      <c r="H24" s="329">
        <v>1.598557013958563</v>
      </c>
      <c r="I24" s="329">
        <v>1.7845866554561669</v>
      </c>
      <c r="J24" s="329">
        <v>1.7645055818754689</v>
      </c>
      <c r="K24" s="329">
        <v>1.717886089646032</v>
      </c>
      <c r="L24" s="329">
        <v>1.7612198014139331</v>
      </c>
      <c r="M24" s="329">
        <v>1.7634788435939339</v>
      </c>
      <c r="N24" s="329">
        <v>1.867931875004025</v>
      </c>
      <c r="O24" s="329">
        <v>1.9268446969577531</v>
      </c>
      <c r="P24" s="329">
        <v>1.9592875868964521</v>
      </c>
      <c r="Q24" s="329">
        <v>2.0929459738020619</v>
      </c>
      <c r="R24" s="329">
        <v>2.1896387778408291</v>
      </c>
      <c r="S24" s="329">
        <v>2.277112589096328</v>
      </c>
      <c r="T24" s="329">
        <v>2.4883938773772831</v>
      </c>
      <c r="U24" s="329">
        <v>2.5251720274964979</v>
      </c>
      <c r="V24" s="329">
        <v>2.4790615771800728</v>
      </c>
      <c r="W24" s="329">
        <v>2.539586433683513</v>
      </c>
      <c r="X24" s="329">
        <v>2.6980392563948081</v>
      </c>
      <c r="Y24" s="329">
        <v>1.972941393385403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109.38740510222048</v>
      </c>
      <c r="C25" s="261">
        <f t="shared" si="1"/>
        <v>105.0553648808427</v>
      </c>
      <c r="D25" s="261">
        <f t="shared" si="1"/>
        <v>110.33597118655081</v>
      </c>
      <c r="E25" s="261">
        <f t="shared" si="1"/>
        <v>110.66781218384743</v>
      </c>
      <c r="F25" s="261">
        <f t="shared" si="1"/>
        <v>106.96996036066032</v>
      </c>
      <c r="G25" s="261">
        <f t="shared" si="1"/>
        <v>106.57031733822988</v>
      </c>
      <c r="H25" s="261">
        <f t="shared" si="1"/>
        <v>98.66451594662783</v>
      </c>
      <c r="I25" s="261">
        <f t="shared" si="1"/>
        <v>102.03822077698239</v>
      </c>
      <c r="J25" s="261">
        <f t="shared" si="1"/>
        <v>94.972491844539391</v>
      </c>
      <c r="K25" s="261">
        <f t="shared" si="1"/>
        <v>90.382872354527393</v>
      </c>
      <c r="L25" s="261">
        <f t="shared" si="1"/>
        <v>91.363485108107852</v>
      </c>
      <c r="M25" s="261">
        <f t="shared" si="1"/>
        <v>90.883510437006024</v>
      </c>
      <c r="N25" s="261">
        <f t="shared" si="1"/>
        <v>95.031651634680927</v>
      </c>
      <c r="O25" s="261">
        <f t="shared" si="1"/>
        <v>93.983948707548308</v>
      </c>
      <c r="P25" s="261">
        <f t="shared" si="1"/>
        <v>94.317095244873173</v>
      </c>
      <c r="Q25" s="261">
        <f t="shared" si="1"/>
        <v>94.279433981093106</v>
      </c>
      <c r="R25" s="261">
        <f t="shared" si="1"/>
        <v>99.418910290044266</v>
      </c>
      <c r="S25" s="261">
        <f t="shared" si="1"/>
        <v>104.12559740814349</v>
      </c>
      <c r="T25" s="261">
        <f t="shared" si="1"/>
        <v>114.46484294817937</v>
      </c>
      <c r="U25" s="261">
        <f t="shared" si="1"/>
        <v>112.93861239599858</v>
      </c>
      <c r="V25" s="261">
        <f t="shared" si="1"/>
        <v>108.29475769171371</v>
      </c>
      <c r="W25" s="261">
        <f t="shared" si="1"/>
        <v>108.80348643796819</v>
      </c>
      <c r="X25" s="261">
        <f t="shared" si="1"/>
        <v>114.50030309352621</v>
      </c>
      <c r="Y25" s="261">
        <f t="shared" si="1"/>
        <v>107.49928261353479</v>
      </c>
      <c r="DA25" s="70"/>
    </row>
    <row r="26" spans="1:105" ht="12" customHeight="1" x14ac:dyDescent="0.25">
      <c r="A26" s="60" t="s">
        <v>2160</v>
      </c>
      <c r="B26" s="329">
        <v>103.150973945527</v>
      </c>
      <c r="C26" s="329">
        <v>98.536448010595166</v>
      </c>
      <c r="D26" s="329">
        <v>103.2883614126758</v>
      </c>
      <c r="E26" s="329">
        <v>102.3666610196059</v>
      </c>
      <c r="F26" s="329">
        <v>97.972690720261681</v>
      </c>
      <c r="G26" s="329">
        <v>96.899490884257546</v>
      </c>
      <c r="H26" s="329">
        <v>87.547060748146492</v>
      </c>
      <c r="I26" s="329">
        <v>87.815193658276854</v>
      </c>
      <c r="J26" s="329">
        <v>79.276666676584725</v>
      </c>
      <c r="K26" s="329">
        <v>74.479335220478319</v>
      </c>
      <c r="L26" s="329">
        <v>74.551689573778503</v>
      </c>
      <c r="M26" s="329">
        <v>73.862720927317099</v>
      </c>
      <c r="N26" s="329">
        <v>76.613378052242638</v>
      </c>
      <c r="O26" s="329">
        <v>73.239152443281256</v>
      </c>
      <c r="P26" s="329">
        <v>72.720560609063739</v>
      </c>
      <c r="Q26" s="329">
        <v>67.690875235681929</v>
      </c>
      <c r="R26" s="329">
        <v>71.920793057711379</v>
      </c>
      <c r="S26" s="329">
        <v>76.030511750621741</v>
      </c>
      <c r="T26" s="329">
        <v>84.366121447750487</v>
      </c>
      <c r="U26" s="329">
        <v>80.720567555162432</v>
      </c>
      <c r="V26" s="329">
        <v>75.066150201776878</v>
      </c>
      <c r="W26" s="329">
        <v>73.556945422984427</v>
      </c>
      <c r="X26" s="329">
        <v>75.469133240080509</v>
      </c>
      <c r="Y26" s="329">
        <v>90.278897956266491</v>
      </c>
      <c r="DA26" s="72" t="s">
        <v>2161</v>
      </c>
    </row>
    <row r="27" spans="1:105" ht="12" customHeight="1" x14ac:dyDescent="0.25">
      <c r="A27" s="59" t="s">
        <v>28</v>
      </c>
      <c r="B27" s="230">
        <v>73.283501365469803</v>
      </c>
      <c r="C27" s="230">
        <v>66.874429918492211</v>
      </c>
      <c r="D27" s="230">
        <v>69.607656862599399</v>
      </c>
      <c r="E27" s="230">
        <v>64.646251598332199</v>
      </c>
      <c r="F27" s="230">
        <v>59.140665100918667</v>
      </c>
      <c r="G27" s="230">
        <v>57.928198420660543</v>
      </c>
      <c r="H27" s="230">
        <v>49.152120575491928</v>
      </c>
      <c r="I27" s="230">
        <v>48.572733262727212</v>
      </c>
      <c r="J27" s="230">
        <v>40.712066476139412</v>
      </c>
      <c r="K27" s="230">
        <v>38.778156708732197</v>
      </c>
      <c r="L27" s="230">
        <v>38.82506578603212</v>
      </c>
      <c r="M27" s="230">
        <v>38.10127363390761</v>
      </c>
      <c r="N27" s="230">
        <v>38.28123761618069</v>
      </c>
      <c r="O27" s="230">
        <v>35.778339529633641</v>
      </c>
      <c r="P27" s="230">
        <v>35.130494223056978</v>
      </c>
      <c r="Q27" s="230">
        <v>30.873873884784189</v>
      </c>
      <c r="R27" s="230">
        <v>32.014372284496559</v>
      </c>
      <c r="S27" s="230">
        <v>32.790196067921762</v>
      </c>
      <c r="T27" s="230">
        <v>33.043314170472001</v>
      </c>
      <c r="U27" s="230">
        <v>32.099046136839803</v>
      </c>
      <c r="V27" s="230">
        <v>29.151923252792582</v>
      </c>
      <c r="W27" s="230">
        <v>27.066840888239419</v>
      </c>
      <c r="X27" s="230">
        <v>27.328386000950179</v>
      </c>
      <c r="Y27" s="230">
        <v>30.0185982410454</v>
      </c>
      <c r="DA27" s="71" t="s">
        <v>2162</v>
      </c>
    </row>
    <row r="28" spans="1:105" ht="12" customHeight="1" x14ac:dyDescent="0.25">
      <c r="A28" s="59" t="s">
        <v>31</v>
      </c>
      <c r="B28" s="230">
        <v>1.1520146671473901</v>
      </c>
      <c r="C28" s="230">
        <v>1.4501348560357401</v>
      </c>
      <c r="D28" s="230">
        <v>2.34710137799514</v>
      </c>
      <c r="E28" s="230">
        <v>2.2651857716705961</v>
      </c>
      <c r="F28" s="230">
        <v>2.5424068653006202</v>
      </c>
      <c r="G28" s="230">
        <v>2.3020338706054631</v>
      </c>
      <c r="H28" s="230">
        <v>1.9021184608051469</v>
      </c>
      <c r="I28" s="230">
        <v>1.4327283265861901</v>
      </c>
      <c r="J28" s="230">
        <v>1.544628467955568</v>
      </c>
      <c r="K28" s="230">
        <v>1.416465521663647</v>
      </c>
      <c r="L28" s="230">
        <v>1.212954357865365</v>
      </c>
      <c r="M28" s="230">
        <v>1.140589235986577</v>
      </c>
      <c r="N28" s="230">
        <v>0.99759820068355642</v>
      </c>
      <c r="O28" s="230">
        <v>1.1809710508187761</v>
      </c>
      <c r="P28" s="230">
        <v>1.364147260453781</v>
      </c>
      <c r="Q28" s="230">
        <v>1.3176013664354571</v>
      </c>
      <c r="R28" s="230">
        <v>1.523375988635945</v>
      </c>
      <c r="S28" s="230">
        <v>1.6532403630281109</v>
      </c>
      <c r="T28" s="230">
        <v>1.567420281420123</v>
      </c>
      <c r="U28" s="230">
        <v>1.352270441264853</v>
      </c>
      <c r="V28" s="230">
        <v>1.3773492730092041</v>
      </c>
      <c r="W28" s="230">
        <v>1.4710938924698651</v>
      </c>
      <c r="X28" s="230">
        <v>2.100751254881903</v>
      </c>
      <c r="Y28" s="230">
        <v>3.2035285345023738</v>
      </c>
      <c r="DA28" s="71" t="s">
        <v>2163</v>
      </c>
    </row>
    <row r="29" spans="1:105" ht="12" customHeight="1" x14ac:dyDescent="0.25">
      <c r="A29" s="59" t="s">
        <v>159</v>
      </c>
      <c r="B29" s="230">
        <v>11.02651678642772</v>
      </c>
      <c r="C29" s="230">
        <v>10.89262880122673</v>
      </c>
      <c r="D29" s="230">
        <v>10.22956180962634</v>
      </c>
      <c r="E29" s="230">
        <v>10.2860634173498</v>
      </c>
      <c r="F29" s="230">
        <v>9.203813135022763</v>
      </c>
      <c r="G29" s="230">
        <v>8.0145846617815302</v>
      </c>
      <c r="H29" s="230">
        <v>6.6209809559371609</v>
      </c>
      <c r="I29" s="230">
        <v>5.8889357584120594</v>
      </c>
      <c r="J29" s="230">
        <v>6.4125486421943254</v>
      </c>
      <c r="K29" s="230">
        <v>4.4393943120618466</v>
      </c>
      <c r="L29" s="230">
        <v>4.0734534656221673</v>
      </c>
      <c r="M29" s="230">
        <v>3.3308794523457812</v>
      </c>
      <c r="N29" s="230">
        <v>4.088640764210715</v>
      </c>
      <c r="O29" s="230">
        <v>2.7335946342194801</v>
      </c>
      <c r="P29" s="230">
        <v>2.060858252894294</v>
      </c>
      <c r="Q29" s="230">
        <v>1.7005497914755039</v>
      </c>
      <c r="R29" s="230">
        <v>1.8919706699884351</v>
      </c>
      <c r="S29" s="230">
        <v>1.9699756001491751</v>
      </c>
      <c r="T29" s="230">
        <v>1.814497887322982</v>
      </c>
      <c r="U29" s="230">
        <v>1.6064184211448209</v>
      </c>
      <c r="V29" s="230">
        <v>1.204752371890859</v>
      </c>
      <c r="W29" s="230">
        <v>1.104745189279668</v>
      </c>
      <c r="X29" s="230">
        <v>3.326411725235082</v>
      </c>
      <c r="Y29" s="230">
        <v>5.2260772455829656</v>
      </c>
      <c r="DA29" s="71" t="s">
        <v>2164</v>
      </c>
    </row>
    <row r="30" spans="1:105" ht="12" customHeight="1" x14ac:dyDescent="0.25">
      <c r="A30" s="59" t="s">
        <v>32</v>
      </c>
      <c r="B30" s="230">
        <v>4.1326464975325372</v>
      </c>
      <c r="C30" s="230">
        <v>4.4328564852618753</v>
      </c>
      <c r="D30" s="230">
        <v>4.7854346774852212</v>
      </c>
      <c r="E30" s="230">
        <v>4.9013540646841598</v>
      </c>
      <c r="F30" s="230">
        <v>5.2372140400532521</v>
      </c>
      <c r="G30" s="230">
        <v>5.0106846945257297</v>
      </c>
      <c r="H30" s="230">
        <v>4.5614962331356841</v>
      </c>
      <c r="I30" s="230">
        <v>4.2218481886248638</v>
      </c>
      <c r="J30" s="230">
        <v>2.9984086968719419</v>
      </c>
      <c r="K30" s="230">
        <v>2.1115040217396248</v>
      </c>
      <c r="L30" s="230">
        <v>1.816499351480773</v>
      </c>
      <c r="M30" s="230">
        <v>1.9836366500287119</v>
      </c>
      <c r="N30" s="230">
        <v>1.966278248513478</v>
      </c>
      <c r="O30" s="230">
        <v>1.540397022807098</v>
      </c>
      <c r="P30" s="230">
        <v>1.4121636090765219</v>
      </c>
      <c r="Q30" s="230">
        <v>0.81838859528905639</v>
      </c>
      <c r="R30" s="230">
        <v>1.048699169903913</v>
      </c>
      <c r="S30" s="230">
        <v>0.99688191004502291</v>
      </c>
      <c r="T30" s="230">
        <v>1.1026867329809</v>
      </c>
      <c r="U30" s="230">
        <v>0.89333002293729324</v>
      </c>
      <c r="V30" s="230">
        <v>0.66673579074793776</v>
      </c>
      <c r="W30" s="230">
        <v>0.55232188534323601</v>
      </c>
      <c r="X30" s="230">
        <v>1.057215178138259</v>
      </c>
      <c r="Y30" s="230">
        <v>0.55154761870650715</v>
      </c>
      <c r="DA30" s="71" t="s">
        <v>2165</v>
      </c>
    </row>
    <row r="31" spans="1:105" ht="12" customHeight="1" x14ac:dyDescent="0.25">
      <c r="A31" s="59" t="s">
        <v>35</v>
      </c>
      <c r="B31" s="230">
        <v>13.55629462894953</v>
      </c>
      <c r="C31" s="230">
        <v>14.88639794957861</v>
      </c>
      <c r="D31" s="230">
        <v>16.318606684969659</v>
      </c>
      <c r="E31" s="230">
        <v>20.267806167569152</v>
      </c>
      <c r="F31" s="230">
        <v>21.848591578966371</v>
      </c>
      <c r="G31" s="230">
        <v>23.64398923668427</v>
      </c>
      <c r="H31" s="230">
        <v>25.31034452277656</v>
      </c>
      <c r="I31" s="230">
        <v>27.698948121926531</v>
      </c>
      <c r="J31" s="230">
        <v>27.609014393423479</v>
      </c>
      <c r="K31" s="230">
        <v>27.733814656281009</v>
      </c>
      <c r="L31" s="230">
        <v>28.623716612778079</v>
      </c>
      <c r="M31" s="230">
        <v>29.30634195504841</v>
      </c>
      <c r="N31" s="230">
        <v>31.279623222654191</v>
      </c>
      <c r="O31" s="230">
        <v>32.005850205802247</v>
      </c>
      <c r="P31" s="230">
        <v>32.752897263582163</v>
      </c>
      <c r="Q31" s="230">
        <v>32.980461597697719</v>
      </c>
      <c r="R31" s="230">
        <v>35.44237494468652</v>
      </c>
      <c r="S31" s="230">
        <v>38.620217809477673</v>
      </c>
      <c r="T31" s="230">
        <v>46.838202375554481</v>
      </c>
      <c r="U31" s="230">
        <v>44.769502532975658</v>
      </c>
      <c r="V31" s="230">
        <v>42.665389513336301</v>
      </c>
      <c r="W31" s="230">
        <v>43.361943567652247</v>
      </c>
      <c r="X31" s="230">
        <v>41.656369080875088</v>
      </c>
      <c r="Y31" s="230">
        <v>51.279146316429248</v>
      </c>
      <c r="DA31" s="71" t="s">
        <v>2166</v>
      </c>
    </row>
    <row r="32" spans="1:105" ht="12" customHeight="1" x14ac:dyDescent="0.25">
      <c r="A32" s="60" t="s">
        <v>2167</v>
      </c>
      <c r="B32" s="329">
        <v>5.0951228240107413</v>
      </c>
      <c r="C32" s="329">
        <v>5.3853877755225934</v>
      </c>
      <c r="D32" s="329">
        <v>5.8419150792377064</v>
      </c>
      <c r="E32" s="329">
        <v>7.0171142497803611</v>
      </c>
      <c r="F32" s="329">
        <v>7.7006429208657998</v>
      </c>
      <c r="G32" s="329">
        <v>8.3413892786796904</v>
      </c>
      <c r="H32" s="329">
        <v>9.7853243535158718</v>
      </c>
      <c r="I32" s="329">
        <v>12.73587157249206</v>
      </c>
      <c r="J32" s="329">
        <v>14.22540384972511</v>
      </c>
      <c r="K32" s="329">
        <v>14.471965392677379</v>
      </c>
      <c r="L32" s="329">
        <v>15.34411236648441</v>
      </c>
      <c r="M32" s="329">
        <v>15.551223806693979</v>
      </c>
      <c r="N32" s="329">
        <v>16.861663686601599</v>
      </c>
      <c r="O32" s="329">
        <v>19.139092350135591</v>
      </c>
      <c r="P32" s="329">
        <v>19.963794980062389</v>
      </c>
      <c r="Q32" s="329">
        <v>24.84443710057613</v>
      </c>
      <c r="R32" s="329">
        <v>25.673418250798861</v>
      </c>
      <c r="S32" s="329">
        <v>26.19749183327481</v>
      </c>
      <c r="T32" s="329">
        <v>28.025059935947809</v>
      </c>
      <c r="U32" s="329">
        <v>30.113734817922388</v>
      </c>
      <c r="V32" s="329">
        <v>31.162722842286769</v>
      </c>
      <c r="W32" s="329">
        <v>33.130218986914173</v>
      </c>
      <c r="X32" s="329">
        <v>36.782803806450033</v>
      </c>
      <c r="Y32" s="329">
        <v>15.576266829447141</v>
      </c>
      <c r="DA32" s="72" t="s">
        <v>2168</v>
      </c>
    </row>
    <row r="33" spans="1:105" ht="12" customHeight="1" x14ac:dyDescent="0.25">
      <c r="A33" s="60" t="s">
        <v>2169</v>
      </c>
      <c r="B33" s="329">
        <v>1.1413083326827409</v>
      </c>
      <c r="C33" s="329">
        <v>1.1335290947249539</v>
      </c>
      <c r="D33" s="329">
        <v>1.2056946946373031</v>
      </c>
      <c r="E33" s="329">
        <v>1.284036914461167</v>
      </c>
      <c r="F33" s="329">
        <v>1.2966267195328349</v>
      </c>
      <c r="G33" s="329">
        <v>1.329437175292655</v>
      </c>
      <c r="H33" s="329">
        <v>1.332130844965469</v>
      </c>
      <c r="I33" s="329">
        <v>1.487155546213472</v>
      </c>
      <c r="J33" s="329">
        <v>1.470421318229558</v>
      </c>
      <c r="K33" s="329">
        <v>1.4315717413716931</v>
      </c>
      <c r="L33" s="329">
        <v>1.467683167844944</v>
      </c>
      <c r="M33" s="329">
        <v>1.469565702994946</v>
      </c>
      <c r="N33" s="329">
        <v>1.5566098958366881</v>
      </c>
      <c r="O33" s="329">
        <v>1.60570391413146</v>
      </c>
      <c r="P33" s="329">
        <v>1.6327396557470439</v>
      </c>
      <c r="Q33" s="329">
        <v>1.7441216448350521</v>
      </c>
      <c r="R33" s="329">
        <v>1.824698981534024</v>
      </c>
      <c r="S33" s="329">
        <v>1.8975938242469399</v>
      </c>
      <c r="T33" s="329">
        <v>2.0736615644810699</v>
      </c>
      <c r="U33" s="329">
        <v>2.1043100229137481</v>
      </c>
      <c r="V33" s="329">
        <v>2.0658846476500612</v>
      </c>
      <c r="W33" s="329">
        <v>2.1163220280695949</v>
      </c>
      <c r="X33" s="329">
        <v>2.248366046995673</v>
      </c>
      <c r="Y33" s="329">
        <v>1.644117827821169</v>
      </c>
      <c r="DA33" s="72" t="s">
        <v>2170</v>
      </c>
    </row>
    <row r="34" spans="1:105" ht="12" customHeight="1" x14ac:dyDescent="0.25">
      <c r="A34" s="57" t="s">
        <v>2171</v>
      </c>
      <c r="B34" s="261">
        <v>1166.963864674464</v>
      </c>
      <c r="C34" s="261">
        <v>1120.5048433296181</v>
      </c>
      <c r="D34" s="261">
        <v>1175.0582555595081</v>
      </c>
      <c r="E34" s="261">
        <v>1180.4799800645151</v>
      </c>
      <c r="F34" s="261">
        <v>1139.901957183662</v>
      </c>
      <c r="G34" s="261">
        <v>1134.609464340376</v>
      </c>
      <c r="H34" s="261">
        <v>1048.270974736256</v>
      </c>
      <c r="I34" s="261">
        <v>1078.854786005583</v>
      </c>
      <c r="J34" s="261">
        <v>997.97213178605659</v>
      </c>
      <c r="K34" s="261">
        <v>946.08860863178074</v>
      </c>
      <c r="L34" s="261">
        <v>955.60712100517151</v>
      </c>
      <c r="M34" s="261">
        <v>949.22425442801057</v>
      </c>
      <c r="N34" s="261">
        <v>989.57343617848119</v>
      </c>
      <c r="O34" s="261">
        <v>972.50660421837313</v>
      </c>
      <c r="P34" s="261">
        <v>972.32984715457633</v>
      </c>
      <c r="Q34" s="261">
        <v>955.23747114315711</v>
      </c>
      <c r="R34" s="261">
        <v>1011.502060875402</v>
      </c>
      <c r="S34" s="261">
        <v>1061.177665756486</v>
      </c>
      <c r="T34" s="261">
        <v>1166.7344520829461</v>
      </c>
      <c r="U34" s="261">
        <v>1138.7354120982141</v>
      </c>
      <c r="V34" s="261">
        <v>1081.648581254733</v>
      </c>
      <c r="W34" s="261">
        <v>1075.599165655384</v>
      </c>
      <c r="X34" s="261">
        <v>1131.486848998544</v>
      </c>
      <c r="Y34" s="261">
        <v>1134.453026457619</v>
      </c>
      <c r="DA34" s="70" t="s">
        <v>2172</v>
      </c>
    </row>
    <row r="35" spans="1:105" ht="12" customHeight="1" x14ac:dyDescent="0.25">
      <c r="A35" s="64" t="s">
        <v>28</v>
      </c>
      <c r="B35" s="229">
        <v>779.40817795335954</v>
      </c>
      <c r="C35" s="229">
        <v>716.59841496604542</v>
      </c>
      <c r="D35" s="229">
        <v>753.43022264017281</v>
      </c>
      <c r="E35" s="229">
        <v>701.45143971857215</v>
      </c>
      <c r="F35" s="229">
        <v>649.16588942056467</v>
      </c>
      <c r="G35" s="229">
        <v>641.12537562750833</v>
      </c>
      <c r="H35" s="229">
        <v>553.36371024844857</v>
      </c>
      <c r="I35" s="229">
        <v>560.33586172621699</v>
      </c>
      <c r="J35" s="229">
        <v>480.70201317199718</v>
      </c>
      <c r="K35" s="229">
        <v>464.56395568147758</v>
      </c>
      <c r="L35" s="229">
        <v>465.37033954303121</v>
      </c>
      <c r="M35" s="229">
        <v>459.08039860927317</v>
      </c>
      <c r="N35" s="229">
        <v>466.12458942531441</v>
      </c>
      <c r="O35" s="229">
        <v>442.12767760270822</v>
      </c>
      <c r="P35" s="229">
        <v>439.26822079541711</v>
      </c>
      <c r="Q35" s="229">
        <v>401.29443539382089</v>
      </c>
      <c r="R35" s="229">
        <v>410.33600423971438</v>
      </c>
      <c r="S35" s="229">
        <v>419.17014136730518</v>
      </c>
      <c r="T35" s="229">
        <v>423.82820213338391</v>
      </c>
      <c r="U35" s="229">
        <v>424.42541827960059</v>
      </c>
      <c r="V35" s="229">
        <v>394.22013665754082</v>
      </c>
      <c r="W35" s="229">
        <v>376.52287343875491</v>
      </c>
      <c r="X35" s="229">
        <v>374.7385964146473</v>
      </c>
      <c r="Y35" s="229">
        <v>346.6785804915994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12.252275559529521</v>
      </c>
      <c r="C37" s="229">
        <v>15.53903847238441</v>
      </c>
      <c r="D37" s="229">
        <v>25.40492229572655</v>
      </c>
      <c r="E37" s="229">
        <v>24.57865354113363</v>
      </c>
      <c r="F37" s="229">
        <v>27.907089160486791</v>
      </c>
      <c r="G37" s="229">
        <v>25.477960134054261</v>
      </c>
      <c r="H37" s="229">
        <v>21.414403213521371</v>
      </c>
      <c r="I37" s="229">
        <v>16.527977891523712</v>
      </c>
      <c r="J37" s="229">
        <v>18.237983930002379</v>
      </c>
      <c r="K37" s="229">
        <v>16.96931679277866</v>
      </c>
      <c r="L37" s="229">
        <v>14.538880229613969</v>
      </c>
      <c r="M37" s="229">
        <v>13.742904400974529</v>
      </c>
      <c r="N37" s="229">
        <v>12.14707466794404</v>
      </c>
      <c r="O37" s="229">
        <v>14.59374568185507</v>
      </c>
      <c r="P37" s="229">
        <v>17.057162253333409</v>
      </c>
      <c r="Q37" s="229">
        <v>17.126004284108632</v>
      </c>
      <c r="R37" s="229">
        <v>19.525480948889651</v>
      </c>
      <c r="S37" s="229">
        <v>21.13403028298972</v>
      </c>
      <c r="T37" s="229">
        <v>20.10442767436858</v>
      </c>
      <c r="U37" s="229">
        <v>17.880218160198609</v>
      </c>
      <c r="V37" s="229">
        <v>18.62583178208796</v>
      </c>
      <c r="W37" s="229">
        <v>20.46417244546727</v>
      </c>
      <c r="X37" s="229">
        <v>28.806405787864001</v>
      </c>
      <c r="Y37" s="229">
        <v>36.996888261993007</v>
      </c>
      <c r="DA37" s="73" t="s">
        <v>2175</v>
      </c>
    </row>
    <row r="38" spans="1:105" ht="12" customHeight="1" x14ac:dyDescent="0.25">
      <c r="A38" s="64" t="s">
        <v>159</v>
      </c>
      <c r="B38" s="229">
        <v>117.2727448545631</v>
      </c>
      <c r="C38" s="229">
        <v>116.7208534455729</v>
      </c>
      <c r="D38" s="229">
        <v>110.7243280283343</v>
      </c>
      <c r="E38" s="229">
        <v>111.61009052723951</v>
      </c>
      <c r="F38" s="229">
        <v>101.0269588558434</v>
      </c>
      <c r="G38" s="229">
        <v>88.702112992875598</v>
      </c>
      <c r="H38" s="229">
        <v>74.540234365565595</v>
      </c>
      <c r="I38" s="229">
        <v>67.934861210955901</v>
      </c>
      <c r="J38" s="229">
        <v>75.715268437006998</v>
      </c>
      <c r="K38" s="229">
        <v>53.184131415325609</v>
      </c>
      <c r="L38" s="229">
        <v>48.825787774745187</v>
      </c>
      <c r="M38" s="229">
        <v>40.133605017904287</v>
      </c>
      <c r="N38" s="229">
        <v>49.784597264947728</v>
      </c>
      <c r="O38" s="229">
        <v>33.780154781460837</v>
      </c>
      <c r="P38" s="229">
        <v>25.768767507582581</v>
      </c>
      <c r="Q38" s="229">
        <v>22.103516098301</v>
      </c>
      <c r="R38" s="229">
        <v>24.249848723029491</v>
      </c>
      <c r="S38" s="229">
        <v>25.182983020113671</v>
      </c>
      <c r="T38" s="229">
        <v>23.273554625647819</v>
      </c>
      <c r="U38" s="229">
        <v>21.240656417635559</v>
      </c>
      <c r="V38" s="229">
        <v>16.291811712279209</v>
      </c>
      <c r="W38" s="229">
        <v>15.36794910062658</v>
      </c>
      <c r="X38" s="229">
        <v>45.613189925247681</v>
      </c>
      <c r="Y38" s="229">
        <v>60.354884878030667</v>
      </c>
      <c r="DA38" s="73" t="s">
        <v>2176</v>
      </c>
    </row>
    <row r="39" spans="1:105" ht="12" customHeight="1" x14ac:dyDescent="0.25">
      <c r="A39" s="64" t="s">
        <v>32</v>
      </c>
      <c r="B39" s="229">
        <v>43.95284636720249</v>
      </c>
      <c r="C39" s="229">
        <v>47.500635668704582</v>
      </c>
      <c r="D39" s="229">
        <v>51.797334905334893</v>
      </c>
      <c r="E39" s="229">
        <v>53.182694746246938</v>
      </c>
      <c r="F39" s="229">
        <v>57.487021909468247</v>
      </c>
      <c r="G39" s="229">
        <v>55.45618877356732</v>
      </c>
      <c r="H39" s="229">
        <v>51.354172521925257</v>
      </c>
      <c r="I39" s="229">
        <v>48.703311177789729</v>
      </c>
      <c r="J39" s="229">
        <v>35.403290023205052</v>
      </c>
      <c r="K39" s="229">
        <v>25.295907387877989</v>
      </c>
      <c r="L39" s="229">
        <v>21.773174181778931</v>
      </c>
      <c r="M39" s="229">
        <v>23.90074181616669</v>
      </c>
      <c r="N39" s="229">
        <v>23.942032660325289</v>
      </c>
      <c r="O39" s="229">
        <v>19.03532045459356</v>
      </c>
      <c r="P39" s="229">
        <v>17.65755392145747</v>
      </c>
      <c r="Q39" s="229">
        <v>10.637304230264389</v>
      </c>
      <c r="R39" s="229">
        <v>13.441432591707111</v>
      </c>
      <c r="S39" s="229">
        <v>12.7435386569363</v>
      </c>
      <c r="T39" s="229">
        <v>14.143549074543509</v>
      </c>
      <c r="U39" s="229">
        <v>11.81193880436642</v>
      </c>
      <c r="V39" s="229">
        <v>9.0162378743895388</v>
      </c>
      <c r="W39" s="229">
        <v>7.6832691406888722</v>
      </c>
      <c r="X39" s="229">
        <v>14.496989758195671</v>
      </c>
      <c r="Y39" s="229">
        <v>6.3697093379012806</v>
      </c>
      <c r="DA39" s="73" t="s">
        <v>2177</v>
      </c>
    </row>
    <row r="40" spans="1:105" ht="12" customHeight="1" x14ac:dyDescent="0.25">
      <c r="A40" s="64" t="s">
        <v>33</v>
      </c>
      <c r="B40" s="229">
        <v>2.9232313405640982</v>
      </c>
      <c r="C40" s="229">
        <v>0.97443684148178489</v>
      </c>
      <c r="D40" s="229">
        <v>1.948794499082448</v>
      </c>
      <c r="E40" s="229">
        <v>1.948794499082025</v>
      </c>
      <c r="F40" s="229">
        <v>0</v>
      </c>
      <c r="G40" s="229">
        <v>0.97443684148172927</v>
      </c>
      <c r="H40" s="229">
        <v>0.97443684148156462</v>
      </c>
      <c r="I40" s="229">
        <v>0.97443684148176501</v>
      </c>
      <c r="J40" s="229">
        <v>0.9744368414816067</v>
      </c>
      <c r="K40" s="229">
        <v>0.98979851442557076</v>
      </c>
      <c r="L40" s="229">
        <v>0.98979851442561728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0.94577227650389029</v>
      </c>
      <c r="S40" s="229">
        <v>0.35648583295548258</v>
      </c>
      <c r="T40" s="229">
        <v>0.90570523263984848</v>
      </c>
      <c r="U40" s="229">
        <v>0.4047880004595138</v>
      </c>
      <c r="V40" s="229">
        <v>0.15306244227076929</v>
      </c>
      <c r="W40" s="229">
        <v>8.3538994617525231E-2</v>
      </c>
      <c r="X40" s="229">
        <v>4.0804245797482102</v>
      </c>
      <c r="Y40" s="229">
        <v>4.3438693523478564</v>
      </c>
      <c r="DA40" s="73" t="s">
        <v>2178</v>
      </c>
    </row>
    <row r="41" spans="1:105" ht="12" customHeight="1" x14ac:dyDescent="0.25">
      <c r="A41" s="64" t="s">
        <v>35</v>
      </c>
      <c r="B41" s="229">
        <v>144.17824885107049</v>
      </c>
      <c r="C41" s="229">
        <v>159.51641289837761</v>
      </c>
      <c r="D41" s="229">
        <v>176.6318824968269</v>
      </c>
      <c r="E41" s="229">
        <v>219.9181153535763</v>
      </c>
      <c r="F41" s="229">
        <v>239.82416093467381</v>
      </c>
      <c r="G41" s="229">
        <v>261.68190784430601</v>
      </c>
      <c r="H41" s="229">
        <v>284.94856353712811</v>
      </c>
      <c r="I41" s="229">
        <v>319.53552790325398</v>
      </c>
      <c r="J41" s="229">
        <v>325.98956401271403</v>
      </c>
      <c r="K41" s="229">
        <v>332.25227128853061</v>
      </c>
      <c r="L41" s="229">
        <v>343.09352603503709</v>
      </c>
      <c r="M41" s="229">
        <v>353.11069324806402</v>
      </c>
      <c r="N41" s="229">
        <v>380.87069384286218</v>
      </c>
      <c r="O41" s="229">
        <v>395.50947325185751</v>
      </c>
      <c r="P41" s="229">
        <v>409.53898386735739</v>
      </c>
      <c r="Q41" s="229">
        <v>428.67557745639249</v>
      </c>
      <c r="R41" s="229">
        <v>454.27354896510781</v>
      </c>
      <c r="S41" s="229">
        <v>493.69763222220638</v>
      </c>
      <c r="T41" s="229">
        <v>600.76755623170232</v>
      </c>
      <c r="U41" s="229">
        <v>591.95886250713841</v>
      </c>
      <c r="V41" s="229">
        <v>576.96212831801552</v>
      </c>
      <c r="W41" s="229">
        <v>603.20166869106481</v>
      </c>
      <c r="X41" s="229">
        <v>571.21007001858402</v>
      </c>
      <c r="Y41" s="229">
        <v>592.21225158652226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1.0997849253486129</v>
      </c>
      <c r="C43" s="229">
        <v>1.671650915043229</v>
      </c>
      <c r="D43" s="229">
        <v>1.3197577471946349</v>
      </c>
      <c r="E43" s="229">
        <v>7.104536184902579</v>
      </c>
      <c r="F43" s="229">
        <v>8.2043211102517422</v>
      </c>
      <c r="G43" s="229">
        <v>4.7070066313213026</v>
      </c>
      <c r="H43" s="229">
        <v>5.2569386859352862</v>
      </c>
      <c r="I43" s="229">
        <v>3.607300889853998</v>
      </c>
      <c r="J43" s="229">
        <v>8.0283745263268838</v>
      </c>
      <c r="K43" s="229">
        <v>4.2231139335887162</v>
      </c>
      <c r="L43" s="229">
        <v>9.7000254413710447</v>
      </c>
      <c r="M43" s="229">
        <v>11.74558264321859</v>
      </c>
      <c r="N43" s="229">
        <v>9.5900390304447214</v>
      </c>
      <c r="O43" s="229">
        <v>14.60499177557587</v>
      </c>
      <c r="P43" s="229">
        <v>16.43065533946444</v>
      </c>
      <c r="Q43" s="229">
        <v>24.94292256352508</v>
      </c>
      <c r="R43" s="229">
        <v>30.419834071305271</v>
      </c>
      <c r="S43" s="229">
        <v>23.590461873411229</v>
      </c>
      <c r="T43" s="229">
        <v>27.370066888654399</v>
      </c>
      <c r="U43" s="229">
        <v>17.162947872378449</v>
      </c>
      <c r="V43" s="229">
        <v>14.29965872984671</v>
      </c>
      <c r="W43" s="229">
        <v>9.0438286182477796</v>
      </c>
      <c r="X43" s="229">
        <v>21.761947689799172</v>
      </c>
      <c r="Y43" s="229">
        <v>20.921252423587781</v>
      </c>
      <c r="DA43" s="73" t="s">
        <v>2181</v>
      </c>
    </row>
    <row r="44" spans="1:105" ht="12" customHeight="1" x14ac:dyDescent="0.25">
      <c r="A44" s="64" t="s">
        <v>39</v>
      </c>
      <c r="B44" s="229">
        <v>65.876554822825739</v>
      </c>
      <c r="C44" s="229">
        <v>61.983400122007858</v>
      </c>
      <c r="D44" s="229">
        <v>53.801012946835748</v>
      </c>
      <c r="E44" s="229">
        <v>60.685655493761892</v>
      </c>
      <c r="F44" s="229">
        <v>56.286515792373173</v>
      </c>
      <c r="G44" s="229">
        <v>56.484475495261393</v>
      </c>
      <c r="H44" s="229">
        <v>56.418515322250528</v>
      </c>
      <c r="I44" s="229">
        <v>61.235508364506607</v>
      </c>
      <c r="J44" s="229">
        <v>52.921200843322502</v>
      </c>
      <c r="K44" s="229">
        <v>48.610113617775909</v>
      </c>
      <c r="L44" s="229">
        <v>51.315589285168627</v>
      </c>
      <c r="M44" s="229">
        <v>47.510328692409352</v>
      </c>
      <c r="N44" s="229">
        <v>47.114409286642882</v>
      </c>
      <c r="O44" s="229">
        <v>52.855240670322097</v>
      </c>
      <c r="P44" s="229">
        <v>46.608503469963892</v>
      </c>
      <c r="Q44" s="229">
        <v>50.45771111674469</v>
      </c>
      <c r="R44" s="229">
        <v>58.310139059144618</v>
      </c>
      <c r="S44" s="229">
        <v>65.302392500567692</v>
      </c>
      <c r="T44" s="229">
        <v>56.341390222005671</v>
      </c>
      <c r="U44" s="229">
        <v>53.850582056436131</v>
      </c>
      <c r="V44" s="229">
        <v>52.079713738302438</v>
      </c>
      <c r="W44" s="229">
        <v>43.231865225915641</v>
      </c>
      <c r="X44" s="229">
        <v>70.779224824458197</v>
      </c>
      <c r="Y44" s="229">
        <v>66.575590125637319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201.89920699750084</v>
      </c>
      <c r="C45" s="261">
        <f t="shared" si="2"/>
        <v>194.49748445093252</v>
      </c>
      <c r="D45" s="261">
        <f t="shared" si="2"/>
        <v>204.35957846412163</v>
      </c>
      <c r="E45" s="261">
        <f t="shared" si="2"/>
        <v>206.34366835427087</v>
      </c>
      <c r="F45" s="261">
        <f t="shared" si="2"/>
        <v>200.20083830457662</v>
      </c>
      <c r="G45" s="261">
        <f t="shared" si="2"/>
        <v>199.92246336667452</v>
      </c>
      <c r="H45" s="261">
        <f t="shared" si="2"/>
        <v>186.33548538622424</v>
      </c>
      <c r="I45" s="261">
        <f t="shared" si="2"/>
        <v>193.64187862211529</v>
      </c>
      <c r="J45" s="261">
        <f t="shared" si="2"/>
        <v>180.64983229424124</v>
      </c>
      <c r="K45" s="261">
        <f t="shared" si="2"/>
        <v>171.91984637275775</v>
      </c>
      <c r="L45" s="261">
        <f t="shared" si="2"/>
        <v>173.92125865674362</v>
      </c>
      <c r="M45" s="261">
        <f t="shared" si="2"/>
        <v>172.97388524197044</v>
      </c>
      <c r="N45" s="261">
        <f t="shared" si="2"/>
        <v>180.7780749494049</v>
      </c>
      <c r="O45" s="261">
        <f t="shared" si="2"/>
        <v>178.77089746653974</v>
      </c>
      <c r="P45" s="261">
        <f t="shared" si="2"/>
        <v>179.22838123290899</v>
      </c>
      <c r="Q45" s="261">
        <f t="shared" si="2"/>
        <v>178.2157913931031</v>
      </c>
      <c r="R45" s="261">
        <f t="shared" si="2"/>
        <v>188.24927646252132</v>
      </c>
      <c r="S45" s="261">
        <f t="shared" si="2"/>
        <v>197.27172777712701</v>
      </c>
      <c r="T45" s="261">
        <f t="shared" si="2"/>
        <v>216.82655018653057</v>
      </c>
      <c r="U45" s="261">
        <f t="shared" si="2"/>
        <v>213.04519268387369</v>
      </c>
      <c r="V45" s="261">
        <f t="shared" si="2"/>
        <v>203.46768708674065</v>
      </c>
      <c r="W45" s="261">
        <f t="shared" si="2"/>
        <v>203.47206854186356</v>
      </c>
      <c r="X45" s="261">
        <f t="shared" si="2"/>
        <v>213.99090755438567</v>
      </c>
      <c r="Y45" s="261">
        <f t="shared" si="2"/>
        <v>204.66862254396645</v>
      </c>
      <c r="DA45" s="70"/>
    </row>
    <row r="46" spans="1:105" ht="12" customHeight="1" x14ac:dyDescent="0.25">
      <c r="A46" s="165" t="s">
        <v>2184</v>
      </c>
      <c r="B46" s="346">
        <v>99.129635702290358</v>
      </c>
      <c r="C46" s="346">
        <v>95.211179669022073</v>
      </c>
      <c r="D46" s="346">
        <v>99.965179112900486</v>
      </c>
      <c r="E46" s="346">
        <v>100.2922096477779</v>
      </c>
      <c r="F46" s="346">
        <v>96.878661453236717</v>
      </c>
      <c r="G46" s="346">
        <v>96.452890481068465</v>
      </c>
      <c r="H46" s="346">
        <v>89.062163643649768</v>
      </c>
      <c r="I46" s="346">
        <v>91.654590669801308</v>
      </c>
      <c r="J46" s="346">
        <v>84.778258305575363</v>
      </c>
      <c r="K46" s="346">
        <v>80.425358093827711</v>
      </c>
      <c r="L46" s="346">
        <v>81.155660094380735</v>
      </c>
      <c r="M46" s="346">
        <v>80.639178772941364</v>
      </c>
      <c r="N46" s="346">
        <v>84.121536096301384</v>
      </c>
      <c r="O46" s="346">
        <v>82.554924250847648</v>
      </c>
      <c r="P46" s="346">
        <v>82.588555169022754</v>
      </c>
      <c r="Q46" s="346">
        <v>81.012426327990084</v>
      </c>
      <c r="R46" s="346">
        <v>85.678299068477358</v>
      </c>
      <c r="S46" s="346">
        <v>89.933401705827151</v>
      </c>
      <c r="T46" s="346">
        <v>99.016054035125222</v>
      </c>
      <c r="U46" s="346">
        <v>96.763237659134063</v>
      </c>
      <c r="V46" s="346">
        <v>91.932014257546214</v>
      </c>
      <c r="W46" s="346">
        <v>91.559028277500062</v>
      </c>
      <c r="X46" s="346">
        <v>95.906307378964527</v>
      </c>
      <c r="Y46" s="346">
        <v>96.12826301493692</v>
      </c>
      <c r="DA46" s="167" t="s">
        <v>2185</v>
      </c>
    </row>
    <row r="47" spans="1:105" ht="12" customHeight="1" x14ac:dyDescent="0.25">
      <c r="A47" s="59" t="s">
        <v>28</v>
      </c>
      <c r="B47" s="230">
        <v>70.426545823829699</v>
      </c>
      <c r="C47" s="230">
        <v>64.617646472788962</v>
      </c>
      <c r="D47" s="230">
        <v>67.368111864006423</v>
      </c>
      <c r="E47" s="230">
        <v>63.336201002015329</v>
      </c>
      <c r="F47" s="230">
        <v>58.480260471668807</v>
      </c>
      <c r="G47" s="230">
        <v>57.661212943909327</v>
      </c>
      <c r="H47" s="230">
        <v>50.002754732340307</v>
      </c>
      <c r="I47" s="230">
        <v>50.696397735371818</v>
      </c>
      <c r="J47" s="230">
        <v>43.537376539159439</v>
      </c>
      <c r="K47" s="230">
        <v>41.873992702620747</v>
      </c>
      <c r="L47" s="230">
        <v>42.264284821539803</v>
      </c>
      <c r="M47" s="230">
        <v>41.596835013224222</v>
      </c>
      <c r="N47" s="230">
        <v>42.032822384423888</v>
      </c>
      <c r="O47" s="230">
        <v>40.329222979163177</v>
      </c>
      <c r="P47" s="230">
        <v>39.897612669041429</v>
      </c>
      <c r="Q47" s="230">
        <v>36.949846265723792</v>
      </c>
      <c r="R47" s="230">
        <v>38.138302519546123</v>
      </c>
      <c r="S47" s="230">
        <v>38.786190005687111</v>
      </c>
      <c r="T47" s="230">
        <v>38.781189952288763</v>
      </c>
      <c r="U47" s="230">
        <v>38.478515749384073</v>
      </c>
      <c r="V47" s="230">
        <v>35.701777923962076</v>
      </c>
      <c r="W47" s="230">
        <v>33.691089753905644</v>
      </c>
      <c r="X47" s="230">
        <v>34.728961039480502</v>
      </c>
      <c r="Y47" s="230">
        <v>31.9635681469308</v>
      </c>
      <c r="DA47" s="71" t="s">
        <v>2186</v>
      </c>
    </row>
    <row r="48" spans="1:105" ht="12" customHeight="1" x14ac:dyDescent="0.25">
      <c r="A48" s="59" t="s">
        <v>31</v>
      </c>
      <c r="B48" s="230">
        <v>1.1071034030015401</v>
      </c>
      <c r="C48" s="230">
        <v>1.401197760928873</v>
      </c>
      <c r="D48" s="230">
        <v>2.271586134569326</v>
      </c>
      <c r="E48" s="230">
        <v>2.2192819814650382</v>
      </c>
      <c r="F48" s="230">
        <v>2.5140166322787891</v>
      </c>
      <c r="G48" s="230">
        <v>2.2914240186301278</v>
      </c>
      <c r="H48" s="230">
        <v>1.935036815378429</v>
      </c>
      <c r="I48" s="230">
        <v>1.4953691137468641</v>
      </c>
      <c r="J48" s="230">
        <v>1.6518216107231971</v>
      </c>
      <c r="K48" s="230">
        <v>1.5295483837245201</v>
      </c>
      <c r="L48" s="230">
        <v>1.3204008137133121</v>
      </c>
      <c r="M48" s="230">
        <v>1.2452313989044781</v>
      </c>
      <c r="N48" s="230">
        <v>1.0953634362810949</v>
      </c>
      <c r="O48" s="230">
        <v>1.331186563338389</v>
      </c>
      <c r="P48" s="230">
        <v>1.5492585636725169</v>
      </c>
      <c r="Q48" s="230">
        <v>1.5769050593061991</v>
      </c>
      <c r="R48" s="230">
        <v>1.814777868805681</v>
      </c>
      <c r="S48" s="230">
        <v>1.9555508211251631</v>
      </c>
      <c r="T48" s="230">
        <v>1.8395982725952871</v>
      </c>
      <c r="U48" s="230">
        <v>1.6210250999302429</v>
      </c>
      <c r="V48" s="230">
        <v>1.686812133878498</v>
      </c>
      <c r="W48" s="230">
        <v>1.8311245324961329</v>
      </c>
      <c r="X48" s="230">
        <v>2.669638392911192</v>
      </c>
      <c r="Y48" s="230">
        <v>3.4110920770175852</v>
      </c>
      <c r="DA48" s="71" t="s">
        <v>2187</v>
      </c>
    </row>
    <row r="49" spans="1:105" ht="12" customHeight="1" x14ac:dyDescent="0.25">
      <c r="A49" s="59" t="s">
        <v>159</v>
      </c>
      <c r="B49" s="230">
        <v>10.596648294188681</v>
      </c>
      <c r="C49" s="230">
        <v>10.52503980811292</v>
      </c>
      <c r="D49" s="230">
        <v>9.9004376152325015</v>
      </c>
      <c r="E49" s="230">
        <v>10.07761724792023</v>
      </c>
      <c r="F49" s="230">
        <v>9.1010371383249247</v>
      </c>
      <c r="G49" s="230">
        <v>7.9776462144410791</v>
      </c>
      <c r="H49" s="230">
        <v>6.7355646704752266</v>
      </c>
      <c r="I49" s="230">
        <v>6.1464078587400612</v>
      </c>
      <c r="J49" s="230">
        <v>6.8575626092209134</v>
      </c>
      <c r="K49" s="230">
        <v>4.7938112794689216</v>
      </c>
      <c r="L49" s="230">
        <v>4.434289910212625</v>
      </c>
      <c r="M49" s="230">
        <v>3.6364674934347119</v>
      </c>
      <c r="N49" s="230">
        <v>4.4893300670912399</v>
      </c>
      <c r="O49" s="230">
        <v>3.0812986009809471</v>
      </c>
      <c r="P49" s="230">
        <v>2.3405114604339619</v>
      </c>
      <c r="Q49" s="230">
        <v>2.0352176599774219</v>
      </c>
      <c r="R49" s="230">
        <v>2.2538798864743068</v>
      </c>
      <c r="S49" s="230">
        <v>2.3302040578129462</v>
      </c>
      <c r="T49" s="230">
        <v>2.1295801889987609</v>
      </c>
      <c r="U49" s="230">
        <v>1.925683282132794</v>
      </c>
      <c r="V49" s="230">
        <v>1.475436157732535</v>
      </c>
      <c r="W49" s="230">
        <v>1.375116862765797</v>
      </c>
      <c r="X49" s="230">
        <v>4.2272098763148209</v>
      </c>
      <c r="Y49" s="230">
        <v>5.5646860935668441</v>
      </c>
      <c r="DA49" s="71" t="s">
        <v>2188</v>
      </c>
    </row>
    <row r="50" spans="1:105" ht="12" customHeight="1" x14ac:dyDescent="0.25">
      <c r="A50" s="59" t="s">
        <v>32</v>
      </c>
      <c r="B50" s="230">
        <v>3.9715353730260281</v>
      </c>
      <c r="C50" s="230">
        <v>4.2832627295422334</v>
      </c>
      <c r="D50" s="230">
        <v>4.6314689101959896</v>
      </c>
      <c r="E50" s="230">
        <v>4.8020285561443066</v>
      </c>
      <c r="F50" s="230">
        <v>5.1787317691737869</v>
      </c>
      <c r="G50" s="230">
        <v>4.9875909322736511</v>
      </c>
      <c r="H50" s="230">
        <v>4.6404381883719994</v>
      </c>
      <c r="I50" s="230">
        <v>4.4064330041135493</v>
      </c>
      <c r="J50" s="230">
        <v>3.2064903541684102</v>
      </c>
      <c r="K50" s="230">
        <v>2.2800749571979888</v>
      </c>
      <c r="L50" s="230">
        <v>1.977409295124644</v>
      </c>
      <c r="M50" s="230">
        <v>2.1656233135471359</v>
      </c>
      <c r="N50" s="230">
        <v>2.1589747229903922</v>
      </c>
      <c r="O50" s="230">
        <v>1.7363303000065951</v>
      </c>
      <c r="P50" s="230">
        <v>1.603790608310661</v>
      </c>
      <c r="Q50" s="230">
        <v>0.97944731180803846</v>
      </c>
      <c r="R50" s="230">
        <v>1.249301589872521</v>
      </c>
      <c r="S50" s="230">
        <v>1.1791710880943549</v>
      </c>
      <c r="T50" s="230">
        <v>1.2941650897661809</v>
      </c>
      <c r="U50" s="230">
        <v>1.070873358991796</v>
      </c>
      <c r="V50" s="230">
        <v>0.81653800090050277</v>
      </c>
      <c r="W50" s="230">
        <v>0.68749531166123967</v>
      </c>
      <c r="X50" s="230">
        <v>1.343510909522226</v>
      </c>
      <c r="Y50" s="230">
        <v>0.58728358183952634</v>
      </c>
      <c r="DA50" s="71" t="s">
        <v>2189</v>
      </c>
    </row>
    <row r="51" spans="1:105" ht="12" customHeight="1" x14ac:dyDescent="0.25">
      <c r="A51" s="59" t="s">
        <v>35</v>
      </c>
      <c r="B51" s="230">
        <v>13.02780280824441</v>
      </c>
      <c r="C51" s="230">
        <v>14.384032897649099</v>
      </c>
      <c r="D51" s="230">
        <v>15.79357458889624</v>
      </c>
      <c r="E51" s="230">
        <v>19.857080860232941</v>
      </c>
      <c r="F51" s="230">
        <v>21.604615441790418</v>
      </c>
      <c r="G51" s="230">
        <v>23.53501637181428</v>
      </c>
      <c r="H51" s="230">
        <v>25.7483692370838</v>
      </c>
      <c r="I51" s="230">
        <v>28.909982957829008</v>
      </c>
      <c r="J51" s="230">
        <v>29.525007192303409</v>
      </c>
      <c r="K51" s="230">
        <v>29.947930770815528</v>
      </c>
      <c r="L51" s="230">
        <v>31.159275253790359</v>
      </c>
      <c r="M51" s="230">
        <v>31.995021553830821</v>
      </c>
      <c r="N51" s="230">
        <v>34.345045485514767</v>
      </c>
      <c r="O51" s="230">
        <v>36.076885807358543</v>
      </c>
      <c r="P51" s="230">
        <v>37.197381867564197</v>
      </c>
      <c r="Q51" s="230">
        <v>39.471010031174643</v>
      </c>
      <c r="R51" s="230">
        <v>42.222037203778719</v>
      </c>
      <c r="S51" s="230">
        <v>45.682285733107577</v>
      </c>
      <c r="T51" s="230">
        <v>54.97152053147623</v>
      </c>
      <c r="U51" s="230">
        <v>53.667140168695163</v>
      </c>
      <c r="V51" s="230">
        <v>52.251450041072587</v>
      </c>
      <c r="W51" s="230">
        <v>53.974201816671247</v>
      </c>
      <c r="X51" s="230">
        <v>52.936987160735796</v>
      </c>
      <c r="Y51" s="230">
        <v>54.601633115582167</v>
      </c>
      <c r="DA51" s="71" t="s">
        <v>2190</v>
      </c>
    </row>
    <row r="52" spans="1:105" ht="12" customHeight="1" x14ac:dyDescent="0.25">
      <c r="A52" s="165" t="s">
        <v>2191</v>
      </c>
      <c r="B52" s="346">
        <v>84.337441722384199</v>
      </c>
      <c r="C52" s="346">
        <v>80.97980990210246</v>
      </c>
      <c r="D52" s="346">
        <v>84.922430032828686</v>
      </c>
      <c r="E52" s="346">
        <v>85.314262537945154</v>
      </c>
      <c r="F52" s="346">
        <v>82.381655330884655</v>
      </c>
      <c r="G52" s="346">
        <v>81.99916250462968</v>
      </c>
      <c r="H52" s="346">
        <v>75.759408596382158</v>
      </c>
      <c r="I52" s="346">
        <v>77.969725880966365</v>
      </c>
      <c r="J52" s="346">
        <v>72.124269699258534</v>
      </c>
      <c r="K52" s="346">
        <v>68.374604655777205</v>
      </c>
      <c r="L52" s="346">
        <v>69.062515401667028</v>
      </c>
      <c r="M52" s="346">
        <v>68.601220365660708</v>
      </c>
      <c r="N52" s="346">
        <v>71.51728903534098</v>
      </c>
      <c r="O52" s="346">
        <v>70.283855002468982</v>
      </c>
      <c r="P52" s="346">
        <v>70.271080623571478</v>
      </c>
      <c r="Q52" s="346">
        <v>69.035800501026941</v>
      </c>
      <c r="R52" s="346">
        <v>73.102088842269481</v>
      </c>
      <c r="S52" s="346">
        <v>76.692185809711773</v>
      </c>
      <c r="T52" s="346">
        <v>84.320861885036066</v>
      </c>
      <c r="U52" s="346">
        <v>82.297348154682609</v>
      </c>
      <c r="V52" s="346">
        <v>78.17163576964596</v>
      </c>
      <c r="W52" s="346">
        <v>77.734439511039525</v>
      </c>
      <c r="X52" s="346">
        <v>81.773488516441006</v>
      </c>
      <c r="Y52" s="346">
        <v>81.987856609717653</v>
      </c>
      <c r="DA52" s="167" t="s">
        <v>2192</v>
      </c>
    </row>
    <row r="53" spans="1:105" ht="12" customHeight="1" x14ac:dyDescent="0.25">
      <c r="A53" s="64" t="s">
        <v>28</v>
      </c>
      <c r="B53" s="229">
        <v>56.328472351136668</v>
      </c>
      <c r="C53" s="229">
        <v>51.789158936306059</v>
      </c>
      <c r="D53" s="229">
        <v>54.451024078217131</v>
      </c>
      <c r="E53" s="229">
        <v>50.694474532722971</v>
      </c>
      <c r="F53" s="229">
        <v>46.91575465572739</v>
      </c>
      <c r="G53" s="229">
        <v>46.334660087191551</v>
      </c>
      <c r="H53" s="229">
        <v>39.992052090987158</v>
      </c>
      <c r="I53" s="229">
        <v>40.49593523316134</v>
      </c>
      <c r="J53" s="229">
        <v>34.740731267660493</v>
      </c>
      <c r="K53" s="229">
        <v>33.574420532324353</v>
      </c>
      <c r="L53" s="229">
        <v>33.632698559595262</v>
      </c>
      <c r="M53" s="229">
        <v>33.178119336539332</v>
      </c>
      <c r="N53" s="229">
        <v>33.687208821152431</v>
      </c>
      <c r="O53" s="229">
        <v>31.95293219646808</v>
      </c>
      <c r="P53" s="229">
        <v>31.746276892784039</v>
      </c>
      <c r="Q53" s="229">
        <v>29.001880077910219</v>
      </c>
      <c r="R53" s="229">
        <v>29.655321721394351</v>
      </c>
      <c r="S53" s="229">
        <v>30.29377210338075</v>
      </c>
      <c r="T53" s="229">
        <v>30.630413999750079</v>
      </c>
      <c r="U53" s="229">
        <v>30.673575303584681</v>
      </c>
      <c r="V53" s="229">
        <v>28.49061466905011</v>
      </c>
      <c r="W53" s="229">
        <v>27.21161884874989</v>
      </c>
      <c r="X53" s="229">
        <v>27.082667675459479</v>
      </c>
      <c r="Y53" s="229">
        <v>25.054747163713909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0.88548206782449934</v>
      </c>
      <c r="C55" s="229">
        <v>1.1230191364598849</v>
      </c>
      <c r="D55" s="229">
        <v>1.8360347037611431</v>
      </c>
      <c r="E55" s="229">
        <v>1.776319578857128</v>
      </c>
      <c r="F55" s="229">
        <v>2.0168683683881672</v>
      </c>
      <c r="G55" s="229">
        <v>1.8413132086231681</v>
      </c>
      <c r="H55" s="229">
        <v>1.5476365958802061</v>
      </c>
      <c r="I55" s="229">
        <v>1.1944906045604811</v>
      </c>
      <c r="J55" s="229">
        <v>1.3180741524155379</v>
      </c>
      <c r="K55" s="229">
        <v>1.2263865312392339</v>
      </c>
      <c r="L55" s="229">
        <v>1.0507368747153489</v>
      </c>
      <c r="M55" s="229">
        <v>0.99321104457404374</v>
      </c>
      <c r="N55" s="229">
        <v>0.87787911255586482</v>
      </c>
      <c r="O55" s="229">
        <v>1.0547020462352461</v>
      </c>
      <c r="P55" s="229">
        <v>1.232735195181951</v>
      </c>
      <c r="Q55" s="229">
        <v>1.2377104655689011</v>
      </c>
      <c r="R55" s="229">
        <v>1.4111226246820221</v>
      </c>
      <c r="S55" s="229">
        <v>1.5273738127683709</v>
      </c>
      <c r="T55" s="229">
        <v>1.4529635824001641</v>
      </c>
      <c r="U55" s="229">
        <v>1.292218124928769</v>
      </c>
      <c r="V55" s="229">
        <v>1.346104236818833</v>
      </c>
      <c r="W55" s="229">
        <v>1.478962633944003</v>
      </c>
      <c r="X55" s="229">
        <v>2.0818627233526672</v>
      </c>
      <c r="Y55" s="229">
        <v>2.6737956522551052</v>
      </c>
      <c r="DA55" s="73" t="s">
        <v>2195</v>
      </c>
    </row>
    <row r="56" spans="1:105" ht="12" customHeight="1" x14ac:dyDescent="0.25">
      <c r="A56" s="64" t="s">
        <v>159</v>
      </c>
      <c r="B56" s="229">
        <v>8.4753980686066903</v>
      </c>
      <c r="C56" s="229">
        <v>8.4355124209428887</v>
      </c>
      <c r="D56" s="229">
        <v>8.0021385794535966</v>
      </c>
      <c r="E56" s="229">
        <v>8.066153366365727</v>
      </c>
      <c r="F56" s="229">
        <v>7.3013017050628584</v>
      </c>
      <c r="G56" s="229">
        <v>6.4105749215086956</v>
      </c>
      <c r="H56" s="229">
        <v>5.3870842637723326</v>
      </c>
      <c r="I56" s="229">
        <v>4.9097084937548932</v>
      </c>
      <c r="J56" s="229">
        <v>5.4720049459989806</v>
      </c>
      <c r="K56" s="229">
        <v>3.8436610760410281</v>
      </c>
      <c r="L56" s="229">
        <v>3.528679983720648</v>
      </c>
      <c r="M56" s="229">
        <v>2.900488761278742</v>
      </c>
      <c r="N56" s="229">
        <v>3.5979739369874748</v>
      </c>
      <c r="O56" s="229">
        <v>2.4413196684966012</v>
      </c>
      <c r="P56" s="229">
        <v>1.8623300975430539</v>
      </c>
      <c r="Q56" s="229">
        <v>1.5974393528631381</v>
      </c>
      <c r="R56" s="229">
        <v>1.7525565832543191</v>
      </c>
      <c r="S56" s="229">
        <v>1.819994969121947</v>
      </c>
      <c r="T56" s="229">
        <v>1.6819990029947081</v>
      </c>
      <c r="U56" s="229">
        <v>1.535079771529386</v>
      </c>
      <c r="V56" s="229">
        <v>1.177422679852814</v>
      </c>
      <c r="W56" s="229">
        <v>1.110654366344257</v>
      </c>
      <c r="X56" s="229">
        <v>3.2965028854306051</v>
      </c>
      <c r="Y56" s="229">
        <v>4.3618973475944571</v>
      </c>
      <c r="DA56" s="73" t="s">
        <v>2196</v>
      </c>
    </row>
    <row r="57" spans="1:105" ht="12" customHeight="1" x14ac:dyDescent="0.25">
      <c r="A57" s="64" t="s">
        <v>32</v>
      </c>
      <c r="B57" s="229">
        <v>3.176508486028327</v>
      </c>
      <c r="C57" s="229">
        <v>3.4329101472247499</v>
      </c>
      <c r="D57" s="229">
        <v>3.7434361475898168</v>
      </c>
      <c r="E57" s="229">
        <v>3.8435572467808741</v>
      </c>
      <c r="F57" s="229">
        <v>4.1546345236968332</v>
      </c>
      <c r="G57" s="229">
        <v>4.0078645366975243</v>
      </c>
      <c r="H57" s="229">
        <v>3.7114084363506281</v>
      </c>
      <c r="I57" s="229">
        <v>3.5198284989654018</v>
      </c>
      <c r="J57" s="229">
        <v>2.5586249921677289</v>
      </c>
      <c r="K57" s="229">
        <v>1.8281561063890519</v>
      </c>
      <c r="L57" s="229">
        <v>1.57356526988893</v>
      </c>
      <c r="M57" s="229">
        <v>1.7273263389393949</v>
      </c>
      <c r="N57" s="229">
        <v>1.7303104623285681</v>
      </c>
      <c r="O57" s="229">
        <v>1.375698321176408</v>
      </c>
      <c r="P57" s="229">
        <v>1.2761259966059031</v>
      </c>
      <c r="Q57" s="229">
        <v>0.76876675684679852</v>
      </c>
      <c r="R57" s="229">
        <v>0.97142342808077309</v>
      </c>
      <c r="S57" s="229">
        <v>0.92098605736702077</v>
      </c>
      <c r="T57" s="229">
        <v>1.022165965828554</v>
      </c>
      <c r="U57" s="229">
        <v>0.85365856707098531</v>
      </c>
      <c r="V57" s="229">
        <v>0.65161095326512453</v>
      </c>
      <c r="W57" s="229">
        <v>0.55527620263632038</v>
      </c>
      <c r="X57" s="229">
        <v>1.0477094157691811</v>
      </c>
      <c r="Y57" s="229">
        <v>0.46034415146490798</v>
      </c>
      <c r="DA57" s="73" t="s">
        <v>2197</v>
      </c>
    </row>
    <row r="58" spans="1:105" ht="12" customHeight="1" x14ac:dyDescent="0.25">
      <c r="A58" s="64" t="s">
        <v>33</v>
      </c>
      <c r="B58" s="229">
        <v>0.21126434184373469</v>
      </c>
      <c r="C58" s="229">
        <v>7.042335484273074E-2</v>
      </c>
      <c r="D58" s="229">
        <v>0.14084098700101369</v>
      </c>
      <c r="E58" s="229">
        <v>0.14084098700098319</v>
      </c>
      <c r="F58" s="229">
        <v>0</v>
      </c>
      <c r="G58" s="229">
        <v>7.0423354842726715E-2</v>
      </c>
      <c r="H58" s="229">
        <v>7.042335484271485E-2</v>
      </c>
      <c r="I58" s="229">
        <v>7.0423354842729269E-2</v>
      </c>
      <c r="J58" s="229">
        <v>7.0423354842717847E-2</v>
      </c>
      <c r="K58" s="229">
        <v>7.1533555626039705E-2</v>
      </c>
      <c r="L58" s="229">
        <v>7.1533555626043063E-2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6.8351743071791246E-2</v>
      </c>
      <c r="S58" s="229">
        <v>2.5763525394272221E-2</v>
      </c>
      <c r="T58" s="229">
        <v>6.5456064740042313E-2</v>
      </c>
      <c r="U58" s="229">
        <v>2.925436290882754E-2</v>
      </c>
      <c r="V58" s="229">
        <v>1.1061949042010719E-2</v>
      </c>
      <c r="W58" s="229">
        <v>6.0374320948382663E-3</v>
      </c>
      <c r="X58" s="229">
        <v>0.29489565239717003</v>
      </c>
      <c r="Y58" s="229">
        <v>0.31393502356260661</v>
      </c>
      <c r="DA58" s="73" t="s">
        <v>2198</v>
      </c>
    </row>
    <row r="59" spans="1:105" ht="12" customHeight="1" x14ac:dyDescent="0.25">
      <c r="A59" s="64" t="s">
        <v>35</v>
      </c>
      <c r="B59" s="229">
        <v>10.419881050476761</v>
      </c>
      <c r="C59" s="229">
        <v>11.528382826432759</v>
      </c>
      <c r="D59" s="229">
        <v>12.765331941573651</v>
      </c>
      <c r="E59" s="229">
        <v>15.8936637189728</v>
      </c>
      <c r="F59" s="229">
        <v>17.332290063745919</v>
      </c>
      <c r="G59" s="229">
        <v>18.91196747448388</v>
      </c>
      <c r="H59" s="229">
        <v>20.59346788590884</v>
      </c>
      <c r="I59" s="229">
        <v>23.09309634903698</v>
      </c>
      <c r="J59" s="229">
        <v>23.559534865886508</v>
      </c>
      <c r="K59" s="229">
        <v>24.01214589000411</v>
      </c>
      <c r="L59" s="229">
        <v>24.795652319002301</v>
      </c>
      <c r="M59" s="229">
        <v>25.519601261746729</v>
      </c>
      <c r="N59" s="229">
        <v>27.52583941808437</v>
      </c>
      <c r="O59" s="229">
        <v>28.583796088951281</v>
      </c>
      <c r="P59" s="229">
        <v>29.597720401216389</v>
      </c>
      <c r="Q59" s="229">
        <v>30.980737815410642</v>
      </c>
      <c r="R59" s="229">
        <v>32.830724345139018</v>
      </c>
      <c r="S59" s="229">
        <v>35.67993538311876</v>
      </c>
      <c r="T59" s="229">
        <v>43.417967167753297</v>
      </c>
      <c r="U59" s="229">
        <v>42.781355601504863</v>
      </c>
      <c r="V59" s="229">
        <v>41.697529243219073</v>
      </c>
      <c r="W59" s="229">
        <v>43.593882484329541</v>
      </c>
      <c r="X59" s="229">
        <v>41.281823242119032</v>
      </c>
      <c r="Y59" s="229">
        <v>42.799668239421543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7.9482364327210508E-2</v>
      </c>
      <c r="C61" s="229">
        <v>0.1208115914257183</v>
      </c>
      <c r="D61" s="229">
        <v>9.5379981729547633E-2</v>
      </c>
      <c r="E61" s="229">
        <v>0.51345069423031175</v>
      </c>
      <c r="F61" s="229">
        <v>0.5929330585575624</v>
      </c>
      <c r="G61" s="229">
        <v>0.34017925445075969</v>
      </c>
      <c r="H61" s="229">
        <v>0.37992329795652507</v>
      </c>
      <c r="I61" s="229">
        <v>0.26070261280801038</v>
      </c>
      <c r="J61" s="229">
        <v>0.580217253709436</v>
      </c>
      <c r="K61" s="229">
        <v>0.30520792977628602</v>
      </c>
      <c r="L61" s="229">
        <v>0.70102884513522179</v>
      </c>
      <c r="M61" s="229">
        <v>0.84886295253386546</v>
      </c>
      <c r="N61" s="229">
        <v>0.69308003643381411</v>
      </c>
      <c r="O61" s="229">
        <v>1.055514810711075</v>
      </c>
      <c r="P61" s="229">
        <v>1.187457023392257</v>
      </c>
      <c r="Q61" s="229">
        <v>1.802645601776252</v>
      </c>
      <c r="R61" s="229">
        <v>2.1984665171350328</v>
      </c>
      <c r="S61" s="229">
        <v>1.7049021513686311</v>
      </c>
      <c r="T61" s="229">
        <v>1.978057325539877</v>
      </c>
      <c r="U61" s="229">
        <v>1.240380409186727</v>
      </c>
      <c r="V61" s="229">
        <v>1.0334481394716151</v>
      </c>
      <c r="W61" s="229">
        <v>0.65360495909740535</v>
      </c>
      <c r="X61" s="229">
        <v>1.5727539220471061</v>
      </c>
      <c r="Y61" s="229">
        <v>1.5119961812406539</v>
      </c>
      <c r="DA61" s="73" t="s">
        <v>2201</v>
      </c>
    </row>
    <row r="62" spans="1:105" ht="12" customHeight="1" x14ac:dyDescent="0.25">
      <c r="A62" s="64" t="s">
        <v>39</v>
      </c>
      <c r="B62" s="229">
        <v>4.7609529921403153</v>
      </c>
      <c r="C62" s="229">
        <v>4.4795914884676664</v>
      </c>
      <c r="D62" s="229">
        <v>3.888243613502774</v>
      </c>
      <c r="E62" s="229">
        <v>4.3858024130143622</v>
      </c>
      <c r="F62" s="229">
        <v>4.0678729557059352</v>
      </c>
      <c r="G62" s="229">
        <v>4.0821796668313661</v>
      </c>
      <c r="H62" s="229">
        <v>4.0774126706837572</v>
      </c>
      <c r="I62" s="229">
        <v>4.4255407338365336</v>
      </c>
      <c r="J62" s="229">
        <v>3.8246588665771291</v>
      </c>
      <c r="K62" s="229">
        <v>3.5130930343771101</v>
      </c>
      <c r="L62" s="229">
        <v>3.708619993983278</v>
      </c>
      <c r="M62" s="229">
        <v>3.4336106700486022</v>
      </c>
      <c r="N62" s="229">
        <v>3.4049972477984589</v>
      </c>
      <c r="O62" s="229">
        <v>3.8198918704302791</v>
      </c>
      <c r="P62" s="229">
        <v>3.3684350168479029</v>
      </c>
      <c r="Q62" s="229">
        <v>3.6466204306510051</v>
      </c>
      <c r="R62" s="229">
        <v>4.2141218795121649</v>
      </c>
      <c r="S62" s="229">
        <v>4.7194578071920352</v>
      </c>
      <c r="T62" s="229">
        <v>4.0718387760293178</v>
      </c>
      <c r="U62" s="229">
        <v>3.891826013968378</v>
      </c>
      <c r="V62" s="229">
        <v>3.763843898926384</v>
      </c>
      <c r="W62" s="229">
        <v>3.1244025838432772</v>
      </c>
      <c r="X62" s="229">
        <v>5.1152729998657502</v>
      </c>
      <c r="Y62" s="229">
        <v>4.8114728504644688</v>
      </c>
      <c r="DA62" s="73" t="s">
        <v>2202</v>
      </c>
    </row>
    <row r="63" spans="1:105" ht="12" customHeight="1" x14ac:dyDescent="0.25">
      <c r="A63" s="166" t="s">
        <v>2203</v>
      </c>
      <c r="B63" s="347">
        <v>5.4212145802430207</v>
      </c>
      <c r="C63" s="347">
        <v>5.3842631999435318</v>
      </c>
      <c r="D63" s="347">
        <v>5.7270497995271921</v>
      </c>
      <c r="E63" s="347">
        <v>6.0991753436905389</v>
      </c>
      <c r="F63" s="347">
        <v>6.1589769177809641</v>
      </c>
      <c r="G63" s="347">
        <v>6.3148265826401104</v>
      </c>
      <c r="H63" s="347">
        <v>6.3276215135859788</v>
      </c>
      <c r="I63" s="347">
        <v>7.0639888445139931</v>
      </c>
      <c r="J63" s="347">
        <v>6.9845012615903981</v>
      </c>
      <c r="K63" s="347">
        <v>6.7999657715155433</v>
      </c>
      <c r="L63" s="347">
        <v>6.9714950472634829</v>
      </c>
      <c r="M63" s="347">
        <v>6.9804370892259877</v>
      </c>
      <c r="N63" s="347">
        <v>7.3938970052242707</v>
      </c>
      <c r="O63" s="347">
        <v>7.6270935921244387</v>
      </c>
      <c r="P63" s="347">
        <v>7.7555133647984604</v>
      </c>
      <c r="Q63" s="347">
        <v>8.2845778129664964</v>
      </c>
      <c r="R63" s="347">
        <v>8.6673201622866145</v>
      </c>
      <c r="S63" s="347">
        <v>9.0135706651729635</v>
      </c>
      <c r="T63" s="347">
        <v>9.8498924312850828</v>
      </c>
      <c r="U63" s="347">
        <v>9.9954726088403039</v>
      </c>
      <c r="V63" s="347">
        <v>9.8129520763377904</v>
      </c>
      <c r="W63" s="347">
        <v>10.052529633330581</v>
      </c>
      <c r="X63" s="347">
        <v>10.67973872322945</v>
      </c>
      <c r="Y63" s="347">
        <v>7.8095596821505522</v>
      </c>
      <c r="DA63" s="168" t="s">
        <v>2204</v>
      </c>
    </row>
    <row r="64" spans="1:105" ht="12" customHeight="1" x14ac:dyDescent="0.25">
      <c r="A64" s="60" t="s">
        <v>2205</v>
      </c>
      <c r="B64" s="262">
        <v>10.84242916048604</v>
      </c>
      <c r="C64" s="262">
        <v>10.76852639988706</v>
      </c>
      <c r="D64" s="262">
        <v>11.454099599054381</v>
      </c>
      <c r="E64" s="262">
        <v>12.19835068738108</v>
      </c>
      <c r="F64" s="262">
        <v>12.31795383556193</v>
      </c>
      <c r="G64" s="262">
        <v>12.629653165280221</v>
      </c>
      <c r="H64" s="262">
        <v>12.655243027171959</v>
      </c>
      <c r="I64" s="262">
        <v>14.12797768902799</v>
      </c>
      <c r="J64" s="262">
        <v>13.9690025231808</v>
      </c>
      <c r="K64" s="262">
        <v>13.59993154303109</v>
      </c>
      <c r="L64" s="262">
        <v>13.942990094526969</v>
      </c>
      <c r="M64" s="262">
        <v>13.960874178451981</v>
      </c>
      <c r="N64" s="262">
        <v>14.78779401044854</v>
      </c>
      <c r="O64" s="262">
        <v>15.254187184248879</v>
      </c>
      <c r="P64" s="262">
        <v>15.511026729596921</v>
      </c>
      <c r="Q64" s="262">
        <v>16.569155625932989</v>
      </c>
      <c r="R64" s="262">
        <v>17.334640324573229</v>
      </c>
      <c r="S64" s="262">
        <v>18.02714133034593</v>
      </c>
      <c r="T64" s="262">
        <v>19.699784862570169</v>
      </c>
      <c r="U64" s="262">
        <v>19.990945217680611</v>
      </c>
      <c r="V64" s="262">
        <v>19.625904152675581</v>
      </c>
      <c r="W64" s="262">
        <v>20.105059266661151</v>
      </c>
      <c r="X64" s="262">
        <v>21.3594774464589</v>
      </c>
      <c r="Y64" s="262">
        <v>15.619119364301101</v>
      </c>
      <c r="DA64" s="72" t="s">
        <v>2206</v>
      </c>
    </row>
    <row r="65" spans="1:105" ht="12" customHeight="1" x14ac:dyDescent="0.25">
      <c r="A65" s="101" t="s">
        <v>2207</v>
      </c>
      <c r="B65" s="278">
        <v>2.168485832097208</v>
      </c>
      <c r="C65" s="278">
        <v>2.1537052799774128</v>
      </c>
      <c r="D65" s="278">
        <v>2.2908199198108781</v>
      </c>
      <c r="E65" s="278">
        <v>2.4396701374762162</v>
      </c>
      <c r="F65" s="278">
        <v>2.4635907671123851</v>
      </c>
      <c r="G65" s="278">
        <v>2.5259306330560438</v>
      </c>
      <c r="H65" s="278">
        <v>2.5310486054343908</v>
      </c>
      <c r="I65" s="278">
        <v>2.8255955378055981</v>
      </c>
      <c r="J65" s="278">
        <v>2.79380050463616</v>
      </c>
      <c r="K65" s="278">
        <v>2.719986308606217</v>
      </c>
      <c r="L65" s="278">
        <v>2.788598018905394</v>
      </c>
      <c r="M65" s="278">
        <v>2.7921748356903962</v>
      </c>
      <c r="N65" s="278">
        <v>2.9575588020897081</v>
      </c>
      <c r="O65" s="278">
        <v>3.050837436849775</v>
      </c>
      <c r="P65" s="278">
        <v>3.102205345919383</v>
      </c>
      <c r="Q65" s="278">
        <v>3.3138311251865988</v>
      </c>
      <c r="R65" s="278">
        <v>3.4669280649146468</v>
      </c>
      <c r="S65" s="278">
        <v>3.6054282660691852</v>
      </c>
      <c r="T65" s="278">
        <v>3.9399569725140329</v>
      </c>
      <c r="U65" s="278">
        <v>3.9981890435361218</v>
      </c>
      <c r="V65" s="278">
        <v>3.9251808305351159</v>
      </c>
      <c r="W65" s="278">
        <v>4.0210118533322294</v>
      </c>
      <c r="X65" s="278">
        <v>4.2718954892917793</v>
      </c>
      <c r="Y65" s="278">
        <v>3.1238238728602208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122.78961234242911</v>
      </c>
      <c r="C66" s="261">
        <f t="shared" si="3"/>
        <v>120.6469854530886</v>
      </c>
      <c r="D66" s="261">
        <f t="shared" si="3"/>
        <v>127.7207708282496</v>
      </c>
      <c r="E66" s="261">
        <f t="shared" si="3"/>
        <v>133.35252926190543</v>
      </c>
      <c r="F66" s="261">
        <f t="shared" si="3"/>
        <v>132.56438304931066</v>
      </c>
      <c r="G66" s="261">
        <f t="shared" si="3"/>
        <v>134.54083403515648</v>
      </c>
      <c r="H66" s="261">
        <f t="shared" si="3"/>
        <v>131.03245899392786</v>
      </c>
      <c r="I66" s="261">
        <f t="shared" si="3"/>
        <v>142.20595167648804</v>
      </c>
      <c r="J66" s="261">
        <f t="shared" si="3"/>
        <v>137.59525431004244</v>
      </c>
      <c r="K66" s="261">
        <f t="shared" si="3"/>
        <v>132.86847503202651</v>
      </c>
      <c r="L66" s="261">
        <f t="shared" si="3"/>
        <v>135.55372346442741</v>
      </c>
      <c r="M66" s="261">
        <f t="shared" si="3"/>
        <v>135.41886982828393</v>
      </c>
      <c r="N66" s="261">
        <f t="shared" si="3"/>
        <v>142.77249068797192</v>
      </c>
      <c r="O66" s="261">
        <f t="shared" si="3"/>
        <v>145.04353788410532</v>
      </c>
      <c r="P66" s="261">
        <f t="shared" si="3"/>
        <v>146.76392596305928</v>
      </c>
      <c r="Q66" s="261">
        <f t="shared" si="3"/>
        <v>152.91073561863027</v>
      </c>
      <c r="R66" s="261">
        <f t="shared" si="3"/>
        <v>160.51273623223571</v>
      </c>
      <c r="S66" s="261">
        <f t="shared" si="3"/>
        <v>167.41839005557139</v>
      </c>
      <c r="T66" s="261">
        <f t="shared" si="3"/>
        <v>183.46246885561581</v>
      </c>
      <c r="U66" s="261">
        <f t="shared" si="3"/>
        <v>184.09491638431362</v>
      </c>
      <c r="V66" s="261">
        <f t="shared" si="3"/>
        <v>179.05885897122988</v>
      </c>
      <c r="W66" s="261">
        <f t="shared" si="3"/>
        <v>182.00243523090012</v>
      </c>
      <c r="X66" s="261">
        <f t="shared" si="3"/>
        <v>192.59218435208152</v>
      </c>
      <c r="Y66" s="261">
        <f t="shared" si="3"/>
        <v>155.31676963054983</v>
      </c>
      <c r="DA66" s="70"/>
    </row>
    <row r="67" spans="1:105" ht="12" customHeight="1" x14ac:dyDescent="0.25">
      <c r="A67" s="165" t="s">
        <v>2210</v>
      </c>
      <c r="B67" s="346">
        <v>36.23352327157216</v>
      </c>
      <c r="C67" s="346">
        <v>35.205049300121189</v>
      </c>
      <c r="D67" s="346">
        <v>37.067686521259702</v>
      </c>
      <c r="E67" s="346">
        <v>37.774686918524637</v>
      </c>
      <c r="F67" s="346">
        <v>36.7593824414881</v>
      </c>
      <c r="G67" s="346">
        <v>36.776258516894501</v>
      </c>
      <c r="H67" s="346">
        <v>34.276446756341933</v>
      </c>
      <c r="I67" s="346">
        <v>35.434462083465853</v>
      </c>
      <c r="J67" s="346">
        <v>32.961031272665508</v>
      </c>
      <c r="K67" s="346">
        <v>31.34612589052157</v>
      </c>
      <c r="L67" s="346">
        <v>31.665776040240321</v>
      </c>
      <c r="M67" s="346">
        <v>31.501247967355141</v>
      </c>
      <c r="N67" s="346">
        <v>32.915805233046221</v>
      </c>
      <c r="O67" s="346">
        <v>32.379287420897228</v>
      </c>
      <c r="P67" s="346">
        <v>32.428028633210971</v>
      </c>
      <c r="Q67" s="346">
        <v>31.910749868865381</v>
      </c>
      <c r="R67" s="346">
        <v>33.757452743642467</v>
      </c>
      <c r="S67" s="346">
        <v>35.473206953878453</v>
      </c>
      <c r="T67" s="346">
        <v>39.178190743661432</v>
      </c>
      <c r="U67" s="346">
        <v>38.294046207271563</v>
      </c>
      <c r="V67" s="346">
        <v>36.414430529635823</v>
      </c>
      <c r="W67" s="346">
        <v>36.317276951582357</v>
      </c>
      <c r="X67" s="346">
        <v>37.970042325660692</v>
      </c>
      <c r="Y67" s="346">
        <v>38.06929774997716</v>
      </c>
      <c r="DA67" s="167" t="s">
        <v>2211</v>
      </c>
    </row>
    <row r="68" spans="1:105" ht="12" customHeight="1" x14ac:dyDescent="0.25">
      <c r="A68" s="165" t="s">
        <v>2212</v>
      </c>
      <c r="B68" s="346">
        <v>15.88627711114162</v>
      </c>
      <c r="C68" s="346">
        <v>15.253814607598249</v>
      </c>
      <c r="D68" s="346">
        <v>15.996468815048059</v>
      </c>
      <c r="E68" s="346">
        <v>16.070276599945348</v>
      </c>
      <c r="F68" s="346">
        <v>15.51787413434946</v>
      </c>
      <c r="G68" s="346">
        <v>15.44582562414077</v>
      </c>
      <c r="H68" s="346">
        <v>14.270470317324071</v>
      </c>
      <c r="I68" s="346">
        <v>14.686818171483971</v>
      </c>
      <c r="J68" s="346">
        <v>13.58573501260272</v>
      </c>
      <c r="K68" s="346">
        <v>12.87942691576967</v>
      </c>
      <c r="L68" s="346">
        <v>13.00900567122814</v>
      </c>
      <c r="M68" s="346">
        <v>12.92211353148179</v>
      </c>
      <c r="N68" s="346">
        <v>13.47140070471796</v>
      </c>
      <c r="O68" s="346">
        <v>13.23906410018806</v>
      </c>
      <c r="P68" s="346">
        <v>13.23665784599131</v>
      </c>
      <c r="Q68" s="346">
        <v>13.00397350157848</v>
      </c>
      <c r="R68" s="346">
        <v>13.76992255200644</v>
      </c>
      <c r="S68" s="346">
        <v>14.44617350432244</v>
      </c>
      <c r="T68" s="346">
        <v>15.88315403928657</v>
      </c>
      <c r="U68" s="346">
        <v>15.501993558222759</v>
      </c>
      <c r="V68" s="346">
        <v>14.72485105910228</v>
      </c>
      <c r="W68" s="346">
        <v>14.642498301248439</v>
      </c>
      <c r="X68" s="346">
        <v>15.403316396448719</v>
      </c>
      <c r="Y68" s="346">
        <v>15.443695981885879</v>
      </c>
      <c r="DA68" s="167" t="s">
        <v>2213</v>
      </c>
    </row>
    <row r="69" spans="1:105" ht="12" customHeight="1" x14ac:dyDescent="0.25">
      <c r="A69" s="64" t="s">
        <v>28</v>
      </c>
      <c r="B69" s="229">
        <v>10.61034936254098</v>
      </c>
      <c r="C69" s="229">
        <v>9.7552986362016956</v>
      </c>
      <c r="D69" s="229">
        <v>10.25670259645088</v>
      </c>
      <c r="E69" s="229">
        <v>9.5490976959145772</v>
      </c>
      <c r="F69" s="229">
        <v>8.8373166664528018</v>
      </c>
      <c r="G69" s="229">
        <v>8.7278584097756919</v>
      </c>
      <c r="H69" s="229">
        <v>7.5331289257261131</v>
      </c>
      <c r="I69" s="229">
        <v>7.628043201814326</v>
      </c>
      <c r="J69" s="229">
        <v>6.543960460390343</v>
      </c>
      <c r="K69" s="229">
        <v>6.3242675794960013</v>
      </c>
      <c r="L69" s="229">
        <v>6.3352451580401032</v>
      </c>
      <c r="M69" s="229">
        <v>6.2496180467719498</v>
      </c>
      <c r="N69" s="229">
        <v>6.3455130189428388</v>
      </c>
      <c r="O69" s="229">
        <v>6.018834873572934</v>
      </c>
      <c r="P69" s="229">
        <v>5.9799081127681868</v>
      </c>
      <c r="Q69" s="229">
        <v>5.4629580202157753</v>
      </c>
      <c r="R69" s="229">
        <v>5.5860439807612616</v>
      </c>
      <c r="S69" s="229">
        <v>5.7063061025758737</v>
      </c>
      <c r="T69" s="229">
        <v>5.7697178725291014</v>
      </c>
      <c r="U69" s="229">
        <v>5.7778479796225977</v>
      </c>
      <c r="V69" s="229">
        <v>5.3666531786576392</v>
      </c>
      <c r="W69" s="229">
        <v>5.1257342983794789</v>
      </c>
      <c r="X69" s="229">
        <v>5.1014443266793501</v>
      </c>
      <c r="Y69" s="229">
        <v>4.7194537593699364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0.16679440612760649</v>
      </c>
      <c r="C71" s="229">
        <v>0.2115382306905047</v>
      </c>
      <c r="D71" s="229">
        <v>0.34584587217661422</v>
      </c>
      <c r="E71" s="229">
        <v>0.33459759380134269</v>
      </c>
      <c r="F71" s="229">
        <v>0.37990872313128887</v>
      </c>
      <c r="G71" s="229">
        <v>0.34684016118109551</v>
      </c>
      <c r="H71" s="229">
        <v>0.29152157484724101</v>
      </c>
      <c r="I71" s="229">
        <v>0.2250010003050214</v>
      </c>
      <c r="J71" s="229">
        <v>0.24827989574586329</v>
      </c>
      <c r="K71" s="229">
        <v>0.231009097297141</v>
      </c>
      <c r="L71" s="229">
        <v>0.19792273540344529</v>
      </c>
      <c r="M71" s="229">
        <v>0.1870868449613157</v>
      </c>
      <c r="N71" s="229">
        <v>0.16536227050913799</v>
      </c>
      <c r="O71" s="229">
        <v>0.19866963751799649</v>
      </c>
      <c r="P71" s="229">
        <v>0.2322049675134977</v>
      </c>
      <c r="Q71" s="229">
        <v>0.2331421375586849</v>
      </c>
      <c r="R71" s="229">
        <v>0.26580703179605952</v>
      </c>
      <c r="S71" s="229">
        <v>0.2877047625159258</v>
      </c>
      <c r="T71" s="229">
        <v>0.2736884310338259</v>
      </c>
      <c r="U71" s="229">
        <v>0.24340950829683189</v>
      </c>
      <c r="V71" s="229">
        <v>0.25355980084122071</v>
      </c>
      <c r="W71" s="229">
        <v>0.27858575930247148</v>
      </c>
      <c r="X71" s="229">
        <v>0.39215142711352191</v>
      </c>
      <c r="Y71" s="229">
        <v>0.50365125859652959</v>
      </c>
      <c r="DA71" s="73" t="s">
        <v>2216</v>
      </c>
    </row>
    <row r="72" spans="1:105" ht="12" customHeight="1" x14ac:dyDescent="0.25">
      <c r="A72" s="64" t="s">
        <v>159</v>
      </c>
      <c r="B72" s="229">
        <v>1.596473874418989</v>
      </c>
      <c r="C72" s="229">
        <v>1.588960788432455</v>
      </c>
      <c r="D72" s="229">
        <v>1.50732804266716</v>
      </c>
      <c r="E72" s="229">
        <v>1.519386229675538</v>
      </c>
      <c r="F72" s="229">
        <v>1.375314448599098</v>
      </c>
      <c r="G72" s="229">
        <v>1.207532118178924</v>
      </c>
      <c r="H72" s="229">
        <v>1.0147416341731821</v>
      </c>
      <c r="I72" s="229">
        <v>0.92482043649676682</v>
      </c>
      <c r="J72" s="229">
        <v>1.030737773761581</v>
      </c>
      <c r="K72" s="229">
        <v>0.72401372069470904</v>
      </c>
      <c r="L72" s="229">
        <v>0.66468210219668733</v>
      </c>
      <c r="M72" s="229">
        <v>0.54635245364807339</v>
      </c>
      <c r="N72" s="229">
        <v>0.67773470281204506</v>
      </c>
      <c r="O72" s="229">
        <v>0.45986076858107711</v>
      </c>
      <c r="P72" s="229">
        <v>0.35079902114384409</v>
      </c>
      <c r="Q72" s="229">
        <v>0.3009027035864083</v>
      </c>
      <c r="R72" s="229">
        <v>0.33012146166563339</v>
      </c>
      <c r="S72" s="229">
        <v>0.3428245371199235</v>
      </c>
      <c r="T72" s="229">
        <v>0.31683083712919702</v>
      </c>
      <c r="U72" s="229">
        <v>0.28915630045428881</v>
      </c>
      <c r="V72" s="229">
        <v>0.22178598955676279</v>
      </c>
      <c r="W72" s="229">
        <v>0.20920913271858579</v>
      </c>
      <c r="X72" s="229">
        <v>0.620947911937067</v>
      </c>
      <c r="Y72" s="229">
        <v>0.82163163334189238</v>
      </c>
      <c r="DA72" s="73" t="s">
        <v>2217</v>
      </c>
    </row>
    <row r="73" spans="1:105" ht="12" customHeight="1" x14ac:dyDescent="0.25">
      <c r="A73" s="64" t="s">
        <v>32</v>
      </c>
      <c r="B73" s="229">
        <v>0.59834508878095904</v>
      </c>
      <c r="C73" s="229">
        <v>0.64664235460189212</v>
      </c>
      <c r="D73" s="229">
        <v>0.70513478680362229</v>
      </c>
      <c r="E73" s="229">
        <v>0.72399416282853035</v>
      </c>
      <c r="F73" s="229">
        <v>0.78259043659663308</v>
      </c>
      <c r="G73" s="229">
        <v>0.75494401245271925</v>
      </c>
      <c r="H73" s="229">
        <v>0.69910186612698799</v>
      </c>
      <c r="I73" s="229">
        <v>0.66301478650871859</v>
      </c>
      <c r="J73" s="229">
        <v>0.48195706223658058</v>
      </c>
      <c r="K73" s="229">
        <v>0.34436181505389352</v>
      </c>
      <c r="L73" s="229">
        <v>0.29640564640567102</v>
      </c>
      <c r="M73" s="229">
        <v>0.3253689502711325</v>
      </c>
      <c r="N73" s="229">
        <v>0.32593105661590749</v>
      </c>
      <c r="O73" s="229">
        <v>0.25913430980608237</v>
      </c>
      <c r="P73" s="229">
        <v>0.24037830406981009</v>
      </c>
      <c r="Q73" s="229">
        <v>0.14480925059718089</v>
      </c>
      <c r="R73" s="229">
        <v>0.18298280639748629</v>
      </c>
      <c r="S73" s="229">
        <v>0.17348213822979891</v>
      </c>
      <c r="T73" s="229">
        <v>0.19254095755219289</v>
      </c>
      <c r="U73" s="229">
        <v>0.1607999516920415</v>
      </c>
      <c r="V73" s="229">
        <v>0.1227411213906606</v>
      </c>
      <c r="W73" s="229">
        <v>0.1045949633774786</v>
      </c>
      <c r="X73" s="229">
        <v>0.19735246612826679</v>
      </c>
      <c r="Y73" s="229">
        <v>8.671302576070293E-2</v>
      </c>
      <c r="DA73" s="73" t="s">
        <v>2218</v>
      </c>
    </row>
    <row r="74" spans="1:105" ht="12" customHeight="1" x14ac:dyDescent="0.25">
      <c r="A74" s="64" t="s">
        <v>33</v>
      </c>
      <c r="B74" s="229">
        <v>3.9794945278044197E-2</v>
      </c>
      <c r="C74" s="229">
        <v>1.3265341078409111E-2</v>
      </c>
      <c r="D74" s="229">
        <v>2.6529604199636941E-2</v>
      </c>
      <c r="E74" s="229">
        <v>2.6529604199631181E-2</v>
      </c>
      <c r="F74" s="229">
        <v>0</v>
      </c>
      <c r="G74" s="229">
        <v>1.326534107840836E-2</v>
      </c>
      <c r="H74" s="229">
        <v>1.326534107840612E-2</v>
      </c>
      <c r="I74" s="229">
        <v>1.326534107840884E-2</v>
      </c>
      <c r="J74" s="229">
        <v>1.3265341078406691E-2</v>
      </c>
      <c r="K74" s="229">
        <v>1.347446477166399E-2</v>
      </c>
      <c r="L74" s="229">
        <v>1.347446477166462E-2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1.2875120578619949E-2</v>
      </c>
      <c r="S74" s="229">
        <v>4.8529632321620813E-3</v>
      </c>
      <c r="T74" s="229">
        <v>1.232967424466171E-2</v>
      </c>
      <c r="U74" s="229">
        <v>5.5105171130201474E-3</v>
      </c>
      <c r="V74" s="229">
        <v>2.0836912322901068E-3</v>
      </c>
      <c r="W74" s="229">
        <v>1.1372448267285369E-3</v>
      </c>
      <c r="X74" s="229">
        <v>5.5548211531876918E-2</v>
      </c>
      <c r="Y74" s="229">
        <v>5.9134575075504861E-2</v>
      </c>
      <c r="DA74" s="73" t="s">
        <v>2219</v>
      </c>
    </row>
    <row r="75" spans="1:105" ht="12" customHeight="1" x14ac:dyDescent="0.25">
      <c r="A75" s="64" t="s">
        <v>35</v>
      </c>
      <c r="B75" s="229">
        <v>1.9627476770981149</v>
      </c>
      <c r="C75" s="229">
        <v>2.171551335726948</v>
      </c>
      <c r="D75" s="229">
        <v>2.4045500610166428</v>
      </c>
      <c r="E75" s="229">
        <v>2.9938203127150982</v>
      </c>
      <c r="F75" s="229">
        <v>3.2648081006502001</v>
      </c>
      <c r="G75" s="229">
        <v>3.5623650644457179</v>
      </c>
      <c r="H75" s="229">
        <v>3.8791019840493099</v>
      </c>
      <c r="I75" s="229">
        <v>4.3499461266884074</v>
      </c>
      <c r="J75" s="229">
        <v>4.4378071215520301</v>
      </c>
      <c r="K75" s="229">
        <v>4.523063491745928</v>
      </c>
      <c r="L75" s="229">
        <v>4.6706491902829823</v>
      </c>
      <c r="M75" s="229">
        <v>4.8070163041517384</v>
      </c>
      <c r="N75" s="229">
        <v>5.1849226604701846</v>
      </c>
      <c r="O75" s="229">
        <v>5.3842053574755884</v>
      </c>
      <c r="P75" s="229">
        <v>5.5751938705892394</v>
      </c>
      <c r="Q75" s="229">
        <v>5.8357068461161301</v>
      </c>
      <c r="R75" s="229">
        <v>6.184180763073277</v>
      </c>
      <c r="S75" s="229">
        <v>6.7208742549918981</v>
      </c>
      <c r="T75" s="229">
        <v>8.1784536493274906</v>
      </c>
      <c r="U75" s="229">
        <v>8.0585378972363699</v>
      </c>
      <c r="V75" s="229">
        <v>7.8543822397199339</v>
      </c>
      <c r="W75" s="229">
        <v>8.2115900524498855</v>
      </c>
      <c r="X75" s="229">
        <v>7.7760775082107916</v>
      </c>
      <c r="Y75" s="229">
        <v>8.0619873691985209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1.497174729709228E-2</v>
      </c>
      <c r="C77" s="229">
        <v>2.2756754063570219E-2</v>
      </c>
      <c r="D77" s="229">
        <v>1.796631234794803E-2</v>
      </c>
      <c r="E77" s="229">
        <v>9.6716474259449348E-2</v>
      </c>
      <c r="F77" s="229">
        <v>0.1116882215565491</v>
      </c>
      <c r="G77" s="229">
        <v>6.4078086710946433E-2</v>
      </c>
      <c r="H77" s="229">
        <v>7.15644993380712E-2</v>
      </c>
      <c r="I77" s="229">
        <v>4.9107417371037992E-2</v>
      </c>
      <c r="J77" s="229">
        <v>0.10929300069873039</v>
      </c>
      <c r="K77" s="229">
        <v>5.7490690373372427E-2</v>
      </c>
      <c r="L77" s="229">
        <v>0.13204975476231329</v>
      </c>
      <c r="M77" s="229">
        <v>0.15989662263795801</v>
      </c>
      <c r="N77" s="229">
        <v>0.1305524722368403</v>
      </c>
      <c r="O77" s="229">
        <v>0.19882273442757081</v>
      </c>
      <c r="P77" s="229">
        <v>0.22367611520962191</v>
      </c>
      <c r="Q77" s="229">
        <v>0.33955651224594208</v>
      </c>
      <c r="R77" s="229">
        <v>0.41411557663485371</v>
      </c>
      <c r="S77" s="229">
        <v>0.32114500358190279</v>
      </c>
      <c r="T77" s="229">
        <v>0.37259805578036459</v>
      </c>
      <c r="U77" s="229">
        <v>0.23364506322630871</v>
      </c>
      <c r="V77" s="229">
        <v>0.1946661315348194</v>
      </c>
      <c r="W77" s="229">
        <v>0.1231167235972952</v>
      </c>
      <c r="X77" s="229">
        <v>0.29625281634128309</v>
      </c>
      <c r="Y77" s="229">
        <v>0.28480814494283802</v>
      </c>
      <c r="DA77" s="73" t="s">
        <v>2222</v>
      </c>
    </row>
    <row r="78" spans="1:105" ht="12" customHeight="1" x14ac:dyDescent="0.25">
      <c r="A78" s="64" t="s">
        <v>39</v>
      </c>
      <c r="B78" s="229">
        <v>0.89680000959983786</v>
      </c>
      <c r="C78" s="229">
        <v>0.84380116680277395</v>
      </c>
      <c r="D78" s="229">
        <v>0.73241153938556414</v>
      </c>
      <c r="E78" s="229">
        <v>0.82613452655118191</v>
      </c>
      <c r="F78" s="229">
        <v>0.76624753736289086</v>
      </c>
      <c r="G78" s="229">
        <v>0.7689424303172655</v>
      </c>
      <c r="H78" s="229">
        <v>0.76804449198475222</v>
      </c>
      <c r="I78" s="229">
        <v>0.83361986122128651</v>
      </c>
      <c r="J78" s="229">
        <v>0.72043435713918247</v>
      </c>
      <c r="K78" s="229">
        <v>0.66174605633696271</v>
      </c>
      <c r="L78" s="229">
        <v>0.69857661936527127</v>
      </c>
      <c r="M78" s="229">
        <v>0.64677430903962585</v>
      </c>
      <c r="N78" s="229">
        <v>0.64138452313101157</v>
      </c>
      <c r="O78" s="229">
        <v>0.71953641880681141</v>
      </c>
      <c r="P78" s="229">
        <v>0.63449745469711216</v>
      </c>
      <c r="Q78" s="229">
        <v>0.68689803125836102</v>
      </c>
      <c r="R78" s="229">
        <v>0.79379581109924424</v>
      </c>
      <c r="S78" s="229">
        <v>0.88898374207495379</v>
      </c>
      <c r="T78" s="229">
        <v>0.76699456168973301</v>
      </c>
      <c r="U78" s="229">
        <v>0.73308634058130084</v>
      </c>
      <c r="V78" s="229">
        <v>0.70897890616895876</v>
      </c>
      <c r="W78" s="229">
        <v>0.5885301265965176</v>
      </c>
      <c r="X78" s="229">
        <v>0.96354172850656794</v>
      </c>
      <c r="Y78" s="229">
        <v>0.90631621559995568</v>
      </c>
      <c r="DA78" s="73" t="s">
        <v>2223</v>
      </c>
    </row>
    <row r="79" spans="1:105" ht="12" customHeight="1" x14ac:dyDescent="0.25">
      <c r="A79" s="165" t="s">
        <v>2224</v>
      </c>
      <c r="B79" s="346">
        <v>70.669811959715332</v>
      </c>
      <c r="C79" s="346">
        <v>70.188121545369157</v>
      </c>
      <c r="D79" s="346">
        <v>74.656615491941835</v>
      </c>
      <c r="E79" s="346">
        <v>79.507565743435435</v>
      </c>
      <c r="F79" s="346">
        <v>80.287126473473108</v>
      </c>
      <c r="G79" s="346">
        <v>82.318749894121211</v>
      </c>
      <c r="H79" s="346">
        <v>82.485541920261852</v>
      </c>
      <c r="I79" s="346">
        <v>92.084671421538204</v>
      </c>
      <c r="J79" s="346">
        <v>91.048488024774215</v>
      </c>
      <c r="K79" s="346">
        <v>88.642922225735262</v>
      </c>
      <c r="L79" s="346">
        <v>90.878941752958951</v>
      </c>
      <c r="M79" s="346">
        <v>90.995508329447006</v>
      </c>
      <c r="N79" s="346">
        <v>96.385284750207745</v>
      </c>
      <c r="O79" s="346">
        <v>99.425186363020046</v>
      </c>
      <c r="P79" s="346">
        <v>101.099239483857</v>
      </c>
      <c r="Q79" s="346">
        <v>107.9960122481864</v>
      </c>
      <c r="R79" s="346">
        <v>112.9853609365868</v>
      </c>
      <c r="S79" s="346">
        <v>117.4990095973705</v>
      </c>
      <c r="T79" s="346">
        <v>128.40112407266781</v>
      </c>
      <c r="U79" s="346">
        <v>130.29887661881929</v>
      </c>
      <c r="V79" s="346">
        <v>127.91957738249179</v>
      </c>
      <c r="W79" s="346">
        <v>131.04265997806931</v>
      </c>
      <c r="X79" s="346">
        <v>139.21882562997209</v>
      </c>
      <c r="Y79" s="346">
        <v>101.80377589868679</v>
      </c>
      <c r="DA79" s="167" t="s">
        <v>2225</v>
      </c>
    </row>
    <row r="80" spans="1:105" ht="12" customHeight="1" x14ac:dyDescent="0.25">
      <c r="A80" s="132" t="s">
        <v>2226</v>
      </c>
      <c r="B80" s="316">
        <v>96.862838194784246</v>
      </c>
      <c r="C80" s="316">
        <v>96.202614269306849</v>
      </c>
      <c r="D80" s="316">
        <v>102.32730873386789</v>
      </c>
      <c r="E80" s="316">
        <v>108.97621293031921</v>
      </c>
      <c r="F80" s="316">
        <v>110.0447096867516</v>
      </c>
      <c r="G80" s="316">
        <v>112.8293330670876</v>
      </c>
      <c r="H80" s="316">
        <v>113.0579448122194</v>
      </c>
      <c r="I80" s="316">
        <v>126.2148912071374</v>
      </c>
      <c r="J80" s="316">
        <v>124.79465727814259</v>
      </c>
      <c r="K80" s="316">
        <v>121.49749369021561</v>
      </c>
      <c r="L80" s="316">
        <v>124.5622704550004</v>
      </c>
      <c r="M80" s="316">
        <v>124.722041213181</v>
      </c>
      <c r="N80" s="316">
        <v>132.1094818596597</v>
      </c>
      <c r="O80" s="316">
        <v>136.27609119233699</v>
      </c>
      <c r="P80" s="316">
        <v>138.5706145832516</v>
      </c>
      <c r="Q80" s="316">
        <v>148.0236039971509</v>
      </c>
      <c r="R80" s="316">
        <v>154.8622025627927</v>
      </c>
      <c r="S80" s="316">
        <v>161.04878786383779</v>
      </c>
      <c r="T80" s="316">
        <v>175.9916569775084</v>
      </c>
      <c r="U80" s="316">
        <v>178.59279164468981</v>
      </c>
      <c r="V80" s="316">
        <v>175.3316300460607</v>
      </c>
      <c r="W80" s="316">
        <v>179.61225052226649</v>
      </c>
      <c r="X80" s="316">
        <v>190.8188264085228</v>
      </c>
      <c r="Y80" s="316">
        <v>139.5362800471826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0.99999999999999978</v>
      </c>
      <c r="D84" s="232">
        <f t="shared" si="4"/>
        <v>0.99999999999999989</v>
      </c>
      <c r="E84" s="232">
        <f t="shared" si="4"/>
        <v>1</v>
      </c>
      <c r="F84" s="232">
        <f t="shared" si="4"/>
        <v>1.0000000000000002</v>
      </c>
      <c r="G84" s="232">
        <f t="shared" si="4"/>
        <v>1</v>
      </c>
      <c r="H84" s="232">
        <f t="shared" si="4"/>
        <v>0.99999999999999956</v>
      </c>
      <c r="I84" s="232">
        <f t="shared" si="4"/>
        <v>1.0000000000000002</v>
      </c>
      <c r="J84" s="232">
        <f t="shared" si="4"/>
        <v>1</v>
      </c>
      <c r="K84" s="232">
        <f t="shared" si="4"/>
        <v>1.0000000000000002</v>
      </c>
      <c r="L84" s="232">
        <f t="shared" si="4"/>
        <v>0.99999999999999989</v>
      </c>
      <c r="M84" s="232">
        <f t="shared" si="4"/>
        <v>0.99999999999999978</v>
      </c>
      <c r="N84" s="232">
        <f t="shared" si="4"/>
        <v>0.99999999999999989</v>
      </c>
      <c r="O84" s="232">
        <f t="shared" si="4"/>
        <v>0.99999999999999978</v>
      </c>
      <c r="P84" s="232">
        <f t="shared" si="4"/>
        <v>1.0000000000000002</v>
      </c>
      <c r="Q84" s="232">
        <f t="shared" si="4"/>
        <v>1.0000000000000002</v>
      </c>
      <c r="R84" s="232">
        <f t="shared" si="4"/>
        <v>0.99999999999999989</v>
      </c>
      <c r="S84" s="232">
        <f t="shared" si="4"/>
        <v>1.0000000000000002</v>
      </c>
      <c r="T84" s="232">
        <f t="shared" si="4"/>
        <v>1</v>
      </c>
      <c r="U84" s="232">
        <f t="shared" si="4"/>
        <v>0.99999999999999967</v>
      </c>
      <c r="V84" s="232">
        <f t="shared" si="4"/>
        <v>1.0000000000000002</v>
      </c>
      <c r="W84" s="232">
        <f t="shared" si="4"/>
        <v>1.0000000000000004</v>
      </c>
      <c r="X84" s="232">
        <f t="shared" si="4"/>
        <v>0.99999999999999967</v>
      </c>
      <c r="Y84" s="232">
        <f t="shared" si="4"/>
        <v>0.99999999999999989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8.636321166801993E-3</v>
      </c>
      <c r="C85" s="299">
        <f t="shared" si="5"/>
        <v>8.8813593851379078E-3</v>
      </c>
      <c r="D85" s="299">
        <f t="shared" si="5"/>
        <v>8.9852379085946961E-3</v>
      </c>
      <c r="E85" s="299">
        <f t="shared" si="5"/>
        <v>9.4307785898378356E-3</v>
      </c>
      <c r="F85" s="299">
        <f t="shared" si="5"/>
        <v>9.7825503449030307E-3</v>
      </c>
      <c r="G85" s="299">
        <f t="shared" si="5"/>
        <v>1.0021186329767257E-2</v>
      </c>
      <c r="H85" s="299">
        <f t="shared" si="5"/>
        <v>1.0699527902804144E-2</v>
      </c>
      <c r="I85" s="299">
        <f t="shared" si="5"/>
        <v>1.1411665413936678E-2</v>
      </c>
      <c r="J85" s="299">
        <f t="shared" si="5"/>
        <v>1.2015217212595426E-2</v>
      </c>
      <c r="K85" s="299">
        <f t="shared" si="5"/>
        <v>1.2260714786659519E-2</v>
      </c>
      <c r="L85" s="299">
        <f t="shared" si="5"/>
        <v>1.2402909483904462E-2</v>
      </c>
      <c r="M85" s="299">
        <f t="shared" si="5"/>
        <v>1.2477115711633428E-2</v>
      </c>
      <c r="N85" s="299">
        <f t="shared" si="5"/>
        <v>1.2625371046017724E-2</v>
      </c>
      <c r="O85" s="299">
        <f t="shared" si="5"/>
        <v>1.3094524712763742E-2</v>
      </c>
      <c r="P85" s="299">
        <f t="shared" si="5"/>
        <v>1.3257175338262551E-2</v>
      </c>
      <c r="Q85" s="299">
        <f t="shared" si="5"/>
        <v>1.409029281511792E-2</v>
      </c>
      <c r="R85" s="299">
        <f t="shared" si="5"/>
        <v>1.3971933706642941E-2</v>
      </c>
      <c r="S85" s="299">
        <f t="shared" si="5"/>
        <v>1.3882268528795495E-2</v>
      </c>
      <c r="T85" s="299">
        <f t="shared" si="5"/>
        <v>1.3816197006328168E-2</v>
      </c>
      <c r="U85" s="299">
        <f t="shared" si="5"/>
        <v>1.4204481476394191E-2</v>
      </c>
      <c r="V85" s="299">
        <f t="shared" si="5"/>
        <v>1.4538719704243655E-2</v>
      </c>
      <c r="W85" s="299">
        <f t="shared" si="5"/>
        <v>1.4839164087514487E-2</v>
      </c>
      <c r="X85" s="299">
        <f t="shared" si="5"/>
        <v>1.4950553491900843E-2</v>
      </c>
      <c r="Y85" s="299">
        <f t="shared" si="5"/>
        <v>1.1857314006162108E-2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1.0075708027935655E-2</v>
      </c>
      <c r="C86" s="233">
        <f t="shared" si="6"/>
        <v>1.0361585949327561E-2</v>
      </c>
      <c r="D86" s="233">
        <f t="shared" si="6"/>
        <v>1.048277756002715E-2</v>
      </c>
      <c r="E86" s="233">
        <f t="shared" si="6"/>
        <v>1.1002575021477471E-2</v>
      </c>
      <c r="F86" s="233">
        <f t="shared" si="6"/>
        <v>1.1412975402386869E-2</v>
      </c>
      <c r="G86" s="233">
        <f t="shared" si="6"/>
        <v>1.1691384051395134E-2</v>
      </c>
      <c r="H86" s="233">
        <f t="shared" si="6"/>
        <v>1.2482782553271506E-2</v>
      </c>
      <c r="I86" s="233">
        <f t="shared" si="6"/>
        <v>1.3313609649592797E-2</v>
      </c>
      <c r="J86" s="233">
        <f t="shared" si="6"/>
        <v>1.4017753414694661E-2</v>
      </c>
      <c r="K86" s="233">
        <f t="shared" si="6"/>
        <v>1.4304167251102784E-2</v>
      </c>
      <c r="L86" s="233">
        <f t="shared" si="6"/>
        <v>1.4470061064555204E-2</v>
      </c>
      <c r="M86" s="233">
        <f t="shared" si="6"/>
        <v>1.455663499690567E-2</v>
      </c>
      <c r="N86" s="233">
        <f t="shared" si="6"/>
        <v>1.4729599553687351E-2</v>
      </c>
      <c r="O86" s="233">
        <f t="shared" si="6"/>
        <v>1.5276945498224365E-2</v>
      </c>
      <c r="P86" s="233">
        <f t="shared" si="6"/>
        <v>1.5466704561306308E-2</v>
      </c>
      <c r="Q86" s="233">
        <f t="shared" si="6"/>
        <v>1.6438674950970913E-2</v>
      </c>
      <c r="R86" s="233">
        <f t="shared" si="6"/>
        <v>1.6300589324416768E-2</v>
      </c>
      <c r="S86" s="233">
        <f t="shared" si="6"/>
        <v>1.619597995026141E-2</v>
      </c>
      <c r="T86" s="233">
        <f t="shared" si="6"/>
        <v>1.6118896507382866E-2</v>
      </c>
      <c r="U86" s="233">
        <f t="shared" si="6"/>
        <v>1.6571895055793227E-2</v>
      </c>
      <c r="V86" s="233">
        <f t="shared" si="6"/>
        <v>1.696183965495093E-2</v>
      </c>
      <c r="W86" s="233">
        <f t="shared" si="6"/>
        <v>1.7312358102100241E-2</v>
      </c>
      <c r="X86" s="233">
        <f t="shared" si="6"/>
        <v>1.7442312407217647E-2</v>
      </c>
      <c r="Y86" s="233">
        <f t="shared" si="6"/>
        <v>1.3833533007189119E-2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2.303018977813864E-2</v>
      </c>
      <c r="C87" s="233">
        <f t="shared" si="7"/>
        <v>2.3683625027034427E-2</v>
      </c>
      <c r="D87" s="233">
        <f t="shared" si="7"/>
        <v>2.3960634422919187E-2</v>
      </c>
      <c r="E87" s="233">
        <f t="shared" si="7"/>
        <v>2.5148742906234228E-2</v>
      </c>
      <c r="F87" s="233">
        <f t="shared" si="7"/>
        <v>2.6086800919741415E-2</v>
      </c>
      <c r="G87" s="233">
        <f t="shared" si="7"/>
        <v>2.6723163546046022E-2</v>
      </c>
      <c r="H87" s="233">
        <f t="shared" si="7"/>
        <v>2.8532074407477719E-2</v>
      </c>
      <c r="I87" s="233">
        <f t="shared" si="7"/>
        <v>3.0431107770497828E-2</v>
      </c>
      <c r="J87" s="233">
        <f t="shared" si="7"/>
        <v>3.2040579233587801E-2</v>
      </c>
      <c r="K87" s="233">
        <f t="shared" si="7"/>
        <v>3.2695239431092066E-2</v>
      </c>
      <c r="L87" s="233">
        <f t="shared" si="7"/>
        <v>3.30744252904119E-2</v>
      </c>
      <c r="M87" s="233">
        <f t="shared" si="7"/>
        <v>3.3272308564355819E-2</v>
      </c>
      <c r="N87" s="233">
        <f t="shared" si="7"/>
        <v>3.3667656122713933E-2</v>
      </c>
      <c r="O87" s="233">
        <f t="shared" si="7"/>
        <v>3.4918732567369964E-2</v>
      </c>
      <c r="P87" s="233">
        <f t="shared" si="7"/>
        <v>3.5352467568700141E-2</v>
      </c>
      <c r="Q87" s="233">
        <f t="shared" si="7"/>
        <v>3.7574114173647803E-2</v>
      </c>
      <c r="R87" s="233">
        <f t="shared" si="7"/>
        <v>3.7258489884381192E-2</v>
      </c>
      <c r="S87" s="233">
        <f t="shared" si="7"/>
        <v>3.7019382743454655E-2</v>
      </c>
      <c r="T87" s="233">
        <f t="shared" si="7"/>
        <v>3.6843192016875116E-2</v>
      </c>
      <c r="U87" s="233">
        <f t="shared" si="7"/>
        <v>3.7878617270384517E-2</v>
      </c>
      <c r="V87" s="233">
        <f t="shared" si="7"/>
        <v>3.8769919211316409E-2</v>
      </c>
      <c r="W87" s="233">
        <f t="shared" si="7"/>
        <v>3.9571104233371977E-2</v>
      </c>
      <c r="X87" s="233">
        <f t="shared" si="7"/>
        <v>3.9868142645068903E-2</v>
      </c>
      <c r="Y87" s="233">
        <f t="shared" si="7"/>
        <v>3.1619504016432272E-2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1.7272642333603986E-2</v>
      </c>
      <c r="C88" s="233">
        <f t="shared" si="8"/>
        <v>1.7762718770275812E-2</v>
      </c>
      <c r="D88" s="233">
        <f t="shared" si="8"/>
        <v>1.7970475817189385E-2</v>
      </c>
      <c r="E88" s="233">
        <f t="shared" si="8"/>
        <v>1.8861557179675668E-2</v>
      </c>
      <c r="F88" s="233">
        <f t="shared" si="8"/>
        <v>1.9565100689806054E-2</v>
      </c>
      <c r="G88" s="233">
        <f t="shared" si="8"/>
        <v>2.0042372659534513E-2</v>
      </c>
      <c r="H88" s="233">
        <f t="shared" si="8"/>
        <v>2.1399055805608292E-2</v>
      </c>
      <c r="I88" s="233">
        <f t="shared" si="8"/>
        <v>2.2823330827873359E-2</v>
      </c>
      <c r="J88" s="233">
        <f t="shared" si="8"/>
        <v>2.4030434425190848E-2</v>
      </c>
      <c r="K88" s="233">
        <f t="shared" si="8"/>
        <v>2.4521429573319046E-2</v>
      </c>
      <c r="L88" s="233">
        <f t="shared" si="8"/>
        <v>2.4805818967808924E-2</v>
      </c>
      <c r="M88" s="233">
        <f t="shared" si="8"/>
        <v>2.4954231423266859E-2</v>
      </c>
      <c r="N88" s="233">
        <f t="shared" si="8"/>
        <v>2.5250742092035445E-2</v>
      </c>
      <c r="O88" s="233">
        <f t="shared" si="8"/>
        <v>2.6189049425527484E-2</v>
      </c>
      <c r="P88" s="233">
        <f t="shared" si="8"/>
        <v>2.6514350676525102E-2</v>
      </c>
      <c r="Q88" s="233">
        <f t="shared" si="8"/>
        <v>2.8180585630235844E-2</v>
      </c>
      <c r="R88" s="233">
        <f t="shared" si="8"/>
        <v>2.7943867413285885E-2</v>
      </c>
      <c r="S88" s="233">
        <f t="shared" si="8"/>
        <v>2.776453705759099E-2</v>
      </c>
      <c r="T88" s="233">
        <f t="shared" si="8"/>
        <v>2.7632394012656335E-2</v>
      </c>
      <c r="U88" s="233">
        <f t="shared" si="8"/>
        <v>2.8408962952788389E-2</v>
      </c>
      <c r="V88" s="233">
        <f t="shared" si="8"/>
        <v>2.9077439408487313E-2</v>
      </c>
      <c r="W88" s="233">
        <f t="shared" si="8"/>
        <v>2.9678328175028974E-2</v>
      </c>
      <c r="X88" s="233">
        <f t="shared" si="8"/>
        <v>2.9901106983801686E-2</v>
      </c>
      <c r="Y88" s="233">
        <f t="shared" si="8"/>
        <v>2.3714628012324216E-2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1.8226566949185074E-2</v>
      </c>
      <c r="C89" s="300">
        <f t="shared" si="9"/>
        <v>1.8434287099265371E-2</v>
      </c>
      <c r="D89" s="300">
        <f t="shared" si="9"/>
        <v>1.8384332710956075E-2</v>
      </c>
      <c r="E89" s="300">
        <f t="shared" si="9"/>
        <v>1.8641924281443387E-2</v>
      </c>
      <c r="F89" s="300">
        <f t="shared" si="9"/>
        <v>1.8722109355903818E-2</v>
      </c>
      <c r="G89" s="300">
        <f t="shared" si="9"/>
        <v>1.8752178940282763E-2</v>
      </c>
      <c r="H89" s="300">
        <f t="shared" si="9"/>
        <v>1.8876726562176063E-2</v>
      </c>
      <c r="I89" s="300">
        <f t="shared" si="9"/>
        <v>1.8901472063853272E-2</v>
      </c>
      <c r="J89" s="300">
        <f t="shared" si="9"/>
        <v>1.908224456205794E-2</v>
      </c>
      <c r="K89" s="300">
        <f t="shared" si="9"/>
        <v>1.9104701129619209E-2</v>
      </c>
      <c r="L89" s="300">
        <f t="shared" si="9"/>
        <v>1.9112683427990232E-2</v>
      </c>
      <c r="M89" s="300">
        <f t="shared" si="9"/>
        <v>1.9131561699136549E-2</v>
      </c>
      <c r="N89" s="300">
        <f t="shared" si="9"/>
        <v>1.9210467822984707E-2</v>
      </c>
      <c r="O89" s="300">
        <f t="shared" si="9"/>
        <v>1.9253740266915179E-2</v>
      </c>
      <c r="P89" s="300">
        <f t="shared" si="9"/>
        <v>1.9291007113447341E-2</v>
      </c>
      <c r="Q89" s="300">
        <f t="shared" si="9"/>
        <v>1.9470824213894174E-2</v>
      </c>
      <c r="R89" s="300">
        <f t="shared" si="9"/>
        <v>1.9440041173322393E-2</v>
      </c>
      <c r="S89" s="300">
        <f t="shared" si="9"/>
        <v>1.9451247504704772E-2</v>
      </c>
      <c r="T89" s="300">
        <f t="shared" si="9"/>
        <v>1.9521498140471511E-2</v>
      </c>
      <c r="U89" s="300">
        <f t="shared" si="9"/>
        <v>1.9591896275607885E-2</v>
      </c>
      <c r="V89" s="300">
        <f t="shared" si="9"/>
        <v>1.9668499191317249E-2</v>
      </c>
      <c r="W89" s="300">
        <f t="shared" si="9"/>
        <v>1.9765441725607267E-2</v>
      </c>
      <c r="X89" s="300">
        <f t="shared" si="9"/>
        <v>1.9751375662250877E-2</v>
      </c>
      <c r="Y89" s="300">
        <f t="shared" si="9"/>
        <v>1.9656381149471082E-2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6.6219074023247892E-2</v>
      </c>
      <c r="C90" s="301">
        <f t="shared" si="10"/>
        <v>6.5849881061585389E-2</v>
      </c>
      <c r="D90" s="301">
        <f t="shared" si="10"/>
        <v>6.5780828622472379E-2</v>
      </c>
      <c r="E90" s="301">
        <f t="shared" si="10"/>
        <v>6.5025148232009805E-2</v>
      </c>
      <c r="F90" s="301">
        <f t="shared" si="10"/>
        <v>6.456377965109128E-2</v>
      </c>
      <c r="G90" s="301">
        <f t="shared" si="10"/>
        <v>6.4265451703423793E-2</v>
      </c>
      <c r="H90" s="301">
        <f t="shared" si="10"/>
        <v>6.3397000099639542E-2</v>
      </c>
      <c r="I90" s="301">
        <f t="shared" si="10"/>
        <v>6.2639098534387108E-2</v>
      </c>
      <c r="J90" s="301">
        <f t="shared" si="10"/>
        <v>6.2083709183843067E-2</v>
      </c>
      <c r="K90" s="301">
        <f t="shared" si="10"/>
        <v>6.1926822806720495E-2</v>
      </c>
      <c r="L90" s="301">
        <f t="shared" si="10"/>
        <v>6.1766629788024163E-2</v>
      </c>
      <c r="M90" s="301">
        <f t="shared" si="10"/>
        <v>6.1730568354499457E-2</v>
      </c>
      <c r="N90" s="301">
        <f t="shared" si="10"/>
        <v>6.166271285889971E-2</v>
      </c>
      <c r="O90" s="301">
        <f t="shared" si="10"/>
        <v>6.1315171651420863E-2</v>
      </c>
      <c r="P90" s="301">
        <f t="shared" si="10"/>
        <v>6.126528572541072E-2</v>
      </c>
      <c r="Q90" s="301">
        <f t="shared" si="10"/>
        <v>6.0932668781267942E-2</v>
      </c>
      <c r="R90" s="301">
        <f t="shared" si="10"/>
        <v>6.0900978750648954E-2</v>
      </c>
      <c r="S90" s="301">
        <f t="shared" si="10"/>
        <v>6.0940312324835773E-2</v>
      </c>
      <c r="T90" s="301">
        <f t="shared" si="10"/>
        <v>6.1011646164786562E-2</v>
      </c>
      <c r="U90" s="301">
        <f t="shared" si="10"/>
        <v>6.0988520143141656E-2</v>
      </c>
      <c r="V90" s="301">
        <f t="shared" si="10"/>
        <v>6.0970185506137073E-2</v>
      </c>
      <c r="W90" s="301">
        <f t="shared" si="10"/>
        <v>6.1032404979288836E-2</v>
      </c>
      <c r="X90" s="301">
        <f t="shared" si="10"/>
        <v>6.090975830296079E-2</v>
      </c>
      <c r="Y90" s="301">
        <f t="shared" si="10"/>
        <v>6.2022452542835102E-2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6.2443770129531222E-2</v>
      </c>
      <c r="C91" s="302">
        <f t="shared" si="11"/>
        <v>6.1763750847835183E-2</v>
      </c>
      <c r="D91" s="302">
        <f t="shared" si="11"/>
        <v>6.1579138042801823E-2</v>
      </c>
      <c r="E91" s="302">
        <f t="shared" si="11"/>
        <v>6.0147636204805295E-2</v>
      </c>
      <c r="F91" s="302">
        <f t="shared" si="11"/>
        <v>5.9133304286179543E-2</v>
      </c>
      <c r="G91" s="302">
        <f t="shared" si="11"/>
        <v>5.8433621171874811E-2</v>
      </c>
      <c r="H91" s="302">
        <f t="shared" si="11"/>
        <v>5.6253466261120273E-2</v>
      </c>
      <c r="I91" s="302">
        <f t="shared" si="11"/>
        <v>5.3907883991818104E-2</v>
      </c>
      <c r="J91" s="302">
        <f t="shared" si="11"/>
        <v>5.182331666173437E-2</v>
      </c>
      <c r="K91" s="302">
        <f t="shared" si="11"/>
        <v>5.1030338766721688E-2</v>
      </c>
      <c r="L91" s="302">
        <f t="shared" si="11"/>
        <v>5.0400951808335016E-2</v>
      </c>
      <c r="M91" s="302">
        <f t="shared" si="11"/>
        <v>5.0169582151136732E-2</v>
      </c>
      <c r="N91" s="302">
        <f t="shared" si="11"/>
        <v>4.9711739728005716E-2</v>
      </c>
      <c r="O91" s="302">
        <f t="shared" si="11"/>
        <v>4.7781256963761752E-2</v>
      </c>
      <c r="P91" s="302">
        <f t="shared" si="11"/>
        <v>4.7236886507788345E-2</v>
      </c>
      <c r="Q91" s="302">
        <f t="shared" si="11"/>
        <v>4.374851975752303E-2</v>
      </c>
      <c r="R91" s="302">
        <f t="shared" si="11"/>
        <v>4.4056474537481585E-2</v>
      </c>
      <c r="S91" s="302">
        <f t="shared" si="11"/>
        <v>4.4497445850309431E-2</v>
      </c>
      <c r="T91" s="302">
        <f t="shared" si="11"/>
        <v>4.4968531974449666E-2</v>
      </c>
      <c r="U91" s="302">
        <f t="shared" si="11"/>
        <v>4.3590299684594623E-2</v>
      </c>
      <c r="V91" s="302">
        <f t="shared" si="11"/>
        <v>4.226240679223648E-2</v>
      </c>
      <c r="W91" s="302">
        <f t="shared" si="11"/>
        <v>4.1261152827621335E-2</v>
      </c>
      <c r="X91" s="302">
        <f t="shared" si="11"/>
        <v>4.0146676827855041E-2</v>
      </c>
      <c r="Y91" s="302">
        <f t="shared" si="11"/>
        <v>5.2087032843203394E-2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3.0843982003725058E-3</v>
      </c>
      <c r="C92" s="302">
        <f t="shared" si="12"/>
        <v>3.375621462939171E-3</v>
      </c>
      <c r="D92" s="302">
        <f t="shared" si="12"/>
        <v>3.4828715469829904E-3</v>
      </c>
      <c r="E92" s="302">
        <f t="shared" si="12"/>
        <v>4.1230497400174876E-3</v>
      </c>
      <c r="F92" s="302">
        <f t="shared" si="12"/>
        <v>4.6478713373194949E-3</v>
      </c>
      <c r="G92" s="302">
        <f t="shared" si="12"/>
        <v>5.0301356251675998E-3</v>
      </c>
      <c r="H92" s="302">
        <f t="shared" si="12"/>
        <v>6.2875716062949305E-3</v>
      </c>
      <c r="I92" s="302">
        <f t="shared" si="12"/>
        <v>7.8182813094540768E-3</v>
      </c>
      <c r="J92" s="302">
        <f t="shared" si="12"/>
        <v>9.2991751451010716E-3</v>
      </c>
      <c r="K92" s="302">
        <f t="shared" si="12"/>
        <v>9.91562685706604E-3</v>
      </c>
      <c r="L92" s="302">
        <f t="shared" si="12"/>
        <v>1.0373445220976793E-2</v>
      </c>
      <c r="M92" s="302">
        <f t="shared" si="12"/>
        <v>1.056281694643206E-2</v>
      </c>
      <c r="N92" s="302">
        <f t="shared" si="12"/>
        <v>1.0940943447212578E-2</v>
      </c>
      <c r="O92" s="302">
        <f t="shared" si="12"/>
        <v>1.2486352710638011E-2</v>
      </c>
      <c r="P92" s="302">
        <f t="shared" si="12"/>
        <v>1.2967825190561371E-2</v>
      </c>
      <c r="Q92" s="302">
        <f t="shared" si="12"/>
        <v>1.6056925598535478E-2</v>
      </c>
      <c r="R92" s="302">
        <f t="shared" si="12"/>
        <v>1.572674951663593E-2</v>
      </c>
      <c r="S92" s="302">
        <f t="shared" si="12"/>
        <v>1.5332284992222705E-2</v>
      </c>
      <c r="T92" s="302">
        <f t="shared" si="12"/>
        <v>1.4937818429830642E-2</v>
      </c>
      <c r="U92" s="302">
        <f t="shared" si="12"/>
        <v>1.6261861940435503E-2</v>
      </c>
      <c r="V92" s="302">
        <f t="shared" si="12"/>
        <v>1.7544681137561101E-2</v>
      </c>
      <c r="W92" s="302">
        <f t="shared" si="12"/>
        <v>1.8584119024666328E-2</v>
      </c>
      <c r="X92" s="302">
        <f t="shared" si="12"/>
        <v>1.9567037195753683E-2</v>
      </c>
      <c r="Y92" s="302">
        <f t="shared" si="12"/>
        <v>8.9868345791387378E-3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6.9090569334415901E-4</v>
      </c>
      <c r="C93" s="302">
        <f t="shared" si="13"/>
        <v>7.105087508110327E-4</v>
      </c>
      <c r="D93" s="302">
        <f t="shared" si="13"/>
        <v>7.1881903268757562E-4</v>
      </c>
      <c r="E93" s="302">
        <f t="shared" si="13"/>
        <v>7.5446228718702689E-4</v>
      </c>
      <c r="F93" s="302">
        <f t="shared" si="13"/>
        <v>7.8260402759224219E-4</v>
      </c>
      <c r="G93" s="302">
        <f t="shared" si="13"/>
        <v>8.0169490638138069E-4</v>
      </c>
      <c r="H93" s="302">
        <f t="shared" si="13"/>
        <v>8.5596223222433182E-4</v>
      </c>
      <c r="I93" s="302">
        <f t="shared" si="13"/>
        <v>9.1293323311493458E-4</v>
      </c>
      <c r="J93" s="302">
        <f t="shared" si="13"/>
        <v>9.6121737700763366E-4</v>
      </c>
      <c r="K93" s="302">
        <f t="shared" si="13"/>
        <v>9.8085718293276195E-4</v>
      </c>
      <c r="L93" s="302">
        <f t="shared" si="13"/>
        <v>9.9223275871235706E-4</v>
      </c>
      <c r="M93" s="302">
        <f t="shared" si="13"/>
        <v>9.9816925693067436E-4</v>
      </c>
      <c r="N93" s="302">
        <f t="shared" si="13"/>
        <v>1.0100296836814176E-3</v>
      </c>
      <c r="O93" s="302">
        <f t="shared" si="13"/>
        <v>1.0475619770210995E-3</v>
      </c>
      <c r="P93" s="302">
        <f t="shared" si="13"/>
        <v>1.0605740270610035E-3</v>
      </c>
      <c r="Q93" s="302">
        <f t="shared" si="13"/>
        <v>1.1272234252094337E-3</v>
      </c>
      <c r="R93" s="302">
        <f t="shared" si="13"/>
        <v>1.1177546965314355E-3</v>
      </c>
      <c r="S93" s="302">
        <f t="shared" si="13"/>
        <v>1.11058148230364E-3</v>
      </c>
      <c r="T93" s="302">
        <f t="shared" si="13"/>
        <v>1.1052957605062531E-3</v>
      </c>
      <c r="U93" s="302">
        <f t="shared" si="13"/>
        <v>1.1363585181115355E-3</v>
      </c>
      <c r="V93" s="302">
        <f t="shared" si="13"/>
        <v>1.1630975763394921E-3</v>
      </c>
      <c r="W93" s="302">
        <f t="shared" si="13"/>
        <v>1.1871331270011587E-3</v>
      </c>
      <c r="X93" s="302">
        <f t="shared" si="13"/>
        <v>1.1960442793520671E-3</v>
      </c>
      <c r="Y93" s="302">
        <f t="shared" si="13"/>
        <v>9.4858512049296852E-4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5.5182561686039903E-2</v>
      </c>
      <c r="C94" s="301">
        <f t="shared" si="14"/>
        <v>5.4874900884654486E-2</v>
      </c>
      <c r="D94" s="301">
        <f t="shared" si="14"/>
        <v>5.4817357185393684E-2</v>
      </c>
      <c r="E94" s="301">
        <f t="shared" si="14"/>
        <v>5.4187623526674833E-2</v>
      </c>
      <c r="F94" s="301">
        <f t="shared" si="14"/>
        <v>5.3803149709242742E-2</v>
      </c>
      <c r="G94" s="301">
        <f t="shared" si="14"/>
        <v>5.3554543086186471E-2</v>
      </c>
      <c r="H94" s="301">
        <f t="shared" si="14"/>
        <v>5.2830833416366275E-2</v>
      </c>
      <c r="I94" s="301">
        <f t="shared" si="14"/>
        <v>5.2199248778655942E-2</v>
      </c>
      <c r="J94" s="301">
        <f t="shared" si="14"/>
        <v>5.1736424319869238E-2</v>
      </c>
      <c r="K94" s="301">
        <f t="shared" si="14"/>
        <v>5.1605685672267081E-2</v>
      </c>
      <c r="L94" s="301">
        <f t="shared" si="14"/>
        <v>5.1472191490020136E-2</v>
      </c>
      <c r="M94" s="301">
        <f t="shared" si="14"/>
        <v>5.1442140295416217E-2</v>
      </c>
      <c r="N94" s="301">
        <f t="shared" si="14"/>
        <v>5.1385594049083091E-2</v>
      </c>
      <c r="O94" s="301">
        <f t="shared" si="14"/>
        <v>5.1095976376184071E-2</v>
      </c>
      <c r="P94" s="301">
        <f t="shared" si="14"/>
        <v>5.1054404771175614E-2</v>
      </c>
      <c r="Q94" s="301">
        <f t="shared" si="14"/>
        <v>5.0777223984389955E-2</v>
      </c>
      <c r="R94" s="301">
        <f t="shared" si="14"/>
        <v>5.0750815625540811E-2</v>
      </c>
      <c r="S94" s="301">
        <f t="shared" si="14"/>
        <v>5.0783593604029814E-2</v>
      </c>
      <c r="T94" s="301">
        <f t="shared" si="14"/>
        <v>5.0843038470655466E-2</v>
      </c>
      <c r="U94" s="301">
        <f t="shared" si="14"/>
        <v>5.0823766785951387E-2</v>
      </c>
      <c r="V94" s="301">
        <f t="shared" si="14"/>
        <v>5.080848792178088E-2</v>
      </c>
      <c r="W94" s="301">
        <f t="shared" si="14"/>
        <v>5.0860337482740693E-2</v>
      </c>
      <c r="X94" s="301">
        <f t="shared" si="14"/>
        <v>5.0758131919133982E-2</v>
      </c>
      <c r="Y94" s="301">
        <f t="shared" si="14"/>
        <v>5.1685377119029235E-2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5.2036475107942688E-2</v>
      </c>
      <c r="C95" s="302">
        <f t="shared" si="15"/>
        <v>5.1469792373195988E-2</v>
      </c>
      <c r="D95" s="302">
        <f t="shared" si="15"/>
        <v>5.1315948369001545E-2</v>
      </c>
      <c r="E95" s="302">
        <f t="shared" si="15"/>
        <v>5.0123030170671073E-2</v>
      </c>
      <c r="F95" s="302">
        <f t="shared" si="15"/>
        <v>4.9277753571816296E-2</v>
      </c>
      <c r="G95" s="302">
        <f t="shared" si="15"/>
        <v>4.869468430989566E-2</v>
      </c>
      <c r="H95" s="302">
        <f t="shared" si="15"/>
        <v>4.6877888550933555E-2</v>
      </c>
      <c r="I95" s="302">
        <f t="shared" si="15"/>
        <v>4.4923236659848438E-2</v>
      </c>
      <c r="J95" s="302">
        <f t="shared" si="15"/>
        <v>4.318609721811198E-2</v>
      </c>
      <c r="K95" s="302">
        <f t="shared" si="15"/>
        <v>4.2525282305601417E-2</v>
      </c>
      <c r="L95" s="302">
        <f t="shared" si="15"/>
        <v>4.2000793173612515E-2</v>
      </c>
      <c r="M95" s="302">
        <f t="shared" si="15"/>
        <v>4.1807985125947272E-2</v>
      </c>
      <c r="N95" s="302">
        <f t="shared" si="15"/>
        <v>4.1426449773338092E-2</v>
      </c>
      <c r="O95" s="302">
        <f t="shared" si="15"/>
        <v>3.9817714136468146E-2</v>
      </c>
      <c r="P95" s="302">
        <f t="shared" si="15"/>
        <v>3.9364072089823628E-2</v>
      </c>
      <c r="Q95" s="302">
        <f t="shared" si="15"/>
        <v>3.6457099797935856E-2</v>
      </c>
      <c r="R95" s="302">
        <f t="shared" si="15"/>
        <v>3.6713728781234668E-2</v>
      </c>
      <c r="S95" s="302">
        <f t="shared" si="15"/>
        <v>3.7081204875257859E-2</v>
      </c>
      <c r="T95" s="302">
        <f t="shared" si="15"/>
        <v>3.7473776645374719E-2</v>
      </c>
      <c r="U95" s="302">
        <f t="shared" si="15"/>
        <v>3.6325249737162189E-2</v>
      </c>
      <c r="V95" s="302">
        <f t="shared" si="15"/>
        <v>3.5218672326863723E-2</v>
      </c>
      <c r="W95" s="302">
        <f t="shared" si="15"/>
        <v>3.4384294023017785E-2</v>
      </c>
      <c r="X95" s="302">
        <f t="shared" si="15"/>
        <v>3.3455564023212529E-2</v>
      </c>
      <c r="Y95" s="302">
        <f t="shared" si="15"/>
        <v>4.340586070266949E-2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2.5703318336437546E-3</v>
      </c>
      <c r="C96" s="302">
        <f t="shared" si="16"/>
        <v>2.8130178857826427E-3</v>
      </c>
      <c r="D96" s="302">
        <f t="shared" si="16"/>
        <v>2.9023929558191592E-3</v>
      </c>
      <c r="E96" s="302">
        <f t="shared" si="16"/>
        <v>3.4358747833479059E-3</v>
      </c>
      <c r="F96" s="302">
        <f t="shared" si="16"/>
        <v>3.8732261144329115E-3</v>
      </c>
      <c r="G96" s="302">
        <f t="shared" si="16"/>
        <v>4.1917796876396662E-3</v>
      </c>
      <c r="H96" s="302">
        <f t="shared" si="16"/>
        <v>5.2396430052457782E-3</v>
      </c>
      <c r="I96" s="302">
        <f t="shared" si="16"/>
        <v>6.5152344245450649E-3</v>
      </c>
      <c r="J96" s="302">
        <f t="shared" si="16"/>
        <v>7.749312620917566E-3</v>
      </c>
      <c r="K96" s="302">
        <f t="shared" si="16"/>
        <v>8.2630223808883643E-3</v>
      </c>
      <c r="L96" s="302">
        <f t="shared" si="16"/>
        <v>8.6445376841473281E-3</v>
      </c>
      <c r="M96" s="302">
        <f t="shared" si="16"/>
        <v>8.8023474553600468E-3</v>
      </c>
      <c r="N96" s="302">
        <f t="shared" si="16"/>
        <v>9.1174528726771474E-3</v>
      </c>
      <c r="O96" s="302">
        <f t="shared" si="16"/>
        <v>1.040529392553168E-2</v>
      </c>
      <c r="P96" s="302">
        <f t="shared" si="16"/>
        <v>1.0806520992134479E-2</v>
      </c>
      <c r="Q96" s="302">
        <f t="shared" si="16"/>
        <v>1.3380771332112905E-2</v>
      </c>
      <c r="R96" s="302">
        <f t="shared" si="16"/>
        <v>1.3105624597196611E-2</v>
      </c>
      <c r="S96" s="302">
        <f t="shared" si="16"/>
        <v>1.2776904160185584E-2</v>
      </c>
      <c r="T96" s="302">
        <f t="shared" si="16"/>
        <v>1.2448182024858867E-2</v>
      </c>
      <c r="U96" s="302">
        <f t="shared" si="16"/>
        <v>1.3551551617029582E-2</v>
      </c>
      <c r="V96" s="302">
        <f t="shared" si="16"/>
        <v>1.4620567614634246E-2</v>
      </c>
      <c r="W96" s="302">
        <f t="shared" si="16"/>
        <v>1.548676585388861E-2</v>
      </c>
      <c r="X96" s="302">
        <f t="shared" si="16"/>
        <v>1.6305864329794729E-2</v>
      </c>
      <c r="Y96" s="302">
        <f t="shared" si="16"/>
        <v>7.4890288159489438E-3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5.7575474445346593E-4</v>
      </c>
      <c r="C97" s="302">
        <f t="shared" si="17"/>
        <v>5.9209062567586038E-4</v>
      </c>
      <c r="D97" s="302">
        <f t="shared" si="17"/>
        <v>5.9901586057297957E-4</v>
      </c>
      <c r="E97" s="302">
        <f t="shared" si="17"/>
        <v>6.287185726558559E-4</v>
      </c>
      <c r="F97" s="302">
        <f t="shared" si="17"/>
        <v>6.5217002299353545E-4</v>
      </c>
      <c r="G97" s="302">
        <f t="shared" si="17"/>
        <v>6.6807908865115057E-4</v>
      </c>
      <c r="H97" s="302">
        <f t="shared" si="17"/>
        <v>7.1330186018694311E-4</v>
      </c>
      <c r="I97" s="302">
        <f t="shared" si="17"/>
        <v>7.6077769426244519E-4</v>
      </c>
      <c r="J97" s="302">
        <f t="shared" si="17"/>
        <v>8.0101448083969506E-4</v>
      </c>
      <c r="K97" s="302">
        <f t="shared" si="17"/>
        <v>8.1738098577730151E-4</v>
      </c>
      <c r="L97" s="302">
        <f t="shared" si="17"/>
        <v>8.268606322602974E-4</v>
      </c>
      <c r="M97" s="302">
        <f t="shared" si="17"/>
        <v>8.3180771410889599E-4</v>
      </c>
      <c r="N97" s="302">
        <f t="shared" si="17"/>
        <v>8.4169140306784829E-4</v>
      </c>
      <c r="O97" s="302">
        <f t="shared" si="17"/>
        <v>8.7296831418424905E-4</v>
      </c>
      <c r="P97" s="302">
        <f t="shared" si="17"/>
        <v>8.8381168921750324E-4</v>
      </c>
      <c r="Q97" s="302">
        <f t="shared" si="17"/>
        <v>9.3935285434119508E-4</v>
      </c>
      <c r="R97" s="302">
        <f t="shared" si="17"/>
        <v>9.3146224710952932E-4</v>
      </c>
      <c r="S97" s="302">
        <f t="shared" si="17"/>
        <v>9.2548456858636654E-4</v>
      </c>
      <c r="T97" s="302">
        <f t="shared" si="17"/>
        <v>9.2107980042187775E-4</v>
      </c>
      <c r="U97" s="302">
        <f t="shared" si="17"/>
        <v>9.4696543175961279E-4</v>
      </c>
      <c r="V97" s="302">
        <f t="shared" si="17"/>
        <v>9.692479802829103E-4</v>
      </c>
      <c r="W97" s="302">
        <f t="shared" si="17"/>
        <v>9.8927760583429917E-4</v>
      </c>
      <c r="X97" s="302">
        <f t="shared" si="17"/>
        <v>9.9670356612672237E-4</v>
      </c>
      <c r="Y97" s="302">
        <f t="shared" si="17"/>
        <v>7.9048760041080699E-4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0.58869716662170779</v>
      </c>
      <c r="C98" s="301">
        <f t="shared" si="18"/>
        <v>0.58528750329152035</v>
      </c>
      <c r="D98" s="301">
        <f t="shared" si="18"/>
        <v>0.58379499827616277</v>
      </c>
      <c r="E98" s="301">
        <f t="shared" si="18"/>
        <v>0.57801273449091417</v>
      </c>
      <c r="F98" s="301">
        <f t="shared" si="18"/>
        <v>0.5733414825005998</v>
      </c>
      <c r="G98" s="301">
        <f t="shared" si="18"/>
        <v>0.57017275505675891</v>
      </c>
      <c r="H98" s="301">
        <f t="shared" si="18"/>
        <v>0.56130645055271122</v>
      </c>
      <c r="I98" s="301">
        <f t="shared" si="18"/>
        <v>0.55190505030299963</v>
      </c>
      <c r="J98" s="301">
        <f t="shared" si="18"/>
        <v>0.54364699363688995</v>
      </c>
      <c r="K98" s="301">
        <f t="shared" si="18"/>
        <v>0.5401858790640498</v>
      </c>
      <c r="L98" s="301">
        <f t="shared" si="18"/>
        <v>0.5383681748064143</v>
      </c>
      <c r="M98" s="301">
        <f t="shared" si="18"/>
        <v>0.53728258331243861</v>
      </c>
      <c r="N98" s="301">
        <f t="shared" si="18"/>
        <v>0.53508297497237745</v>
      </c>
      <c r="O98" s="301">
        <f t="shared" si="18"/>
        <v>0.52871979905260191</v>
      </c>
      <c r="P98" s="301">
        <f t="shared" si="18"/>
        <v>0.52632793088932039</v>
      </c>
      <c r="Q98" s="301">
        <f t="shared" si="18"/>
        <v>0.51447388876184208</v>
      </c>
      <c r="R98" s="301">
        <f t="shared" si="18"/>
        <v>0.5163459793170021</v>
      </c>
      <c r="S98" s="301">
        <f t="shared" si="18"/>
        <v>0.51755203966047725</v>
      </c>
      <c r="T98" s="301">
        <f t="shared" si="18"/>
        <v>0.51824056281759723</v>
      </c>
      <c r="U98" s="301">
        <f t="shared" si="18"/>
        <v>0.51244496268872508</v>
      </c>
      <c r="V98" s="301">
        <f t="shared" si="18"/>
        <v>0.50747543138459428</v>
      </c>
      <c r="W98" s="301">
        <f t="shared" si="18"/>
        <v>0.50279029057194902</v>
      </c>
      <c r="X98" s="301">
        <f t="shared" si="18"/>
        <v>0.50158957832034345</v>
      </c>
      <c r="Y98" s="301">
        <f t="shared" si="18"/>
        <v>0.54544208175863351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0.10185190364549537</v>
      </c>
      <c r="C99" s="301">
        <f t="shared" si="19"/>
        <v>0.10159433736359162</v>
      </c>
      <c r="D99" s="301">
        <f t="shared" si="19"/>
        <v>0.10153037025417276</v>
      </c>
      <c r="E99" s="301">
        <f t="shared" si="19"/>
        <v>0.1010345537446727</v>
      </c>
      <c r="F99" s="301">
        <f t="shared" si="19"/>
        <v>0.10069589293012751</v>
      </c>
      <c r="G99" s="301">
        <f t="shared" si="19"/>
        <v>0.10046658812402992</v>
      </c>
      <c r="H99" s="301">
        <f t="shared" si="19"/>
        <v>9.9775070029457985E-2</v>
      </c>
      <c r="I99" s="301">
        <f t="shared" si="19"/>
        <v>9.9060533584315796E-2</v>
      </c>
      <c r="J99" s="301">
        <f t="shared" si="19"/>
        <v>9.8409299317815641E-2</v>
      </c>
      <c r="K99" s="301">
        <f t="shared" si="19"/>
        <v>9.8160650592474447E-2</v>
      </c>
      <c r="L99" s="301">
        <f t="shared" si="19"/>
        <v>9.7983437465990392E-2</v>
      </c>
      <c r="M99" s="301">
        <f t="shared" si="19"/>
        <v>9.7907165219242157E-2</v>
      </c>
      <c r="N99" s="301">
        <f t="shared" si="19"/>
        <v>9.775047168531753E-2</v>
      </c>
      <c r="O99" s="301">
        <f t="shared" si="19"/>
        <v>9.7191846898489656E-2</v>
      </c>
      <c r="P99" s="301">
        <f t="shared" si="19"/>
        <v>9.7017389034199514E-2</v>
      </c>
      <c r="Q99" s="301">
        <f t="shared" si="19"/>
        <v>9.5983851143375223E-2</v>
      </c>
      <c r="R99" s="301">
        <f t="shared" si="19"/>
        <v>9.6096449795302061E-2</v>
      </c>
      <c r="S99" s="301">
        <f t="shared" si="19"/>
        <v>9.621233877516186E-2</v>
      </c>
      <c r="T99" s="301">
        <f t="shared" si="19"/>
        <v>9.6310101413270899E-2</v>
      </c>
      <c r="U99" s="301">
        <f t="shared" si="19"/>
        <v>9.5872961054875694E-2</v>
      </c>
      <c r="V99" s="301">
        <f t="shared" si="19"/>
        <v>9.5460627477911314E-2</v>
      </c>
      <c r="W99" s="301">
        <f t="shared" si="19"/>
        <v>9.5113294740335155E-2</v>
      </c>
      <c r="X99" s="301">
        <f t="shared" si="19"/>
        <v>9.48624450912465E-2</v>
      </c>
      <c r="Y99" s="301">
        <f t="shared" si="19"/>
        <v>9.8404144506219024E-2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5.0007834374939934E-2</v>
      </c>
      <c r="C100" s="302">
        <f t="shared" si="20"/>
        <v>4.9732862794533629E-2</v>
      </c>
      <c r="D100" s="302">
        <f t="shared" si="20"/>
        <v>4.9664917710913074E-2</v>
      </c>
      <c r="E100" s="302">
        <f t="shared" si="20"/>
        <v>4.910729137776651E-2</v>
      </c>
      <c r="F100" s="302">
        <f t="shared" si="20"/>
        <v>4.8727484877300775E-2</v>
      </c>
      <c r="G100" s="302">
        <f t="shared" si="20"/>
        <v>4.8470255208694905E-2</v>
      </c>
      <c r="H100" s="302">
        <f t="shared" si="20"/>
        <v>4.7689164498654082E-2</v>
      </c>
      <c r="I100" s="302">
        <f t="shared" si="20"/>
        <v>4.6887340289238667E-2</v>
      </c>
      <c r="J100" s="302">
        <f t="shared" si="20"/>
        <v>4.6183098491049158E-2</v>
      </c>
      <c r="K100" s="302">
        <f t="shared" si="20"/>
        <v>4.5920268317979553E-2</v>
      </c>
      <c r="L100" s="302">
        <f t="shared" si="20"/>
        <v>4.5721325887843667E-2</v>
      </c>
      <c r="M100" s="302">
        <f t="shared" si="20"/>
        <v>4.5643614862567079E-2</v>
      </c>
      <c r="N100" s="302">
        <f t="shared" si="20"/>
        <v>4.5486267262267878E-2</v>
      </c>
      <c r="O100" s="302">
        <f t="shared" si="20"/>
        <v>4.4882392336854336E-2</v>
      </c>
      <c r="P100" s="302">
        <f t="shared" si="20"/>
        <v>4.4705676252206818E-2</v>
      </c>
      <c r="Q100" s="302">
        <f t="shared" si="20"/>
        <v>4.3631849953619635E-2</v>
      </c>
      <c r="R100" s="302">
        <f t="shared" si="20"/>
        <v>4.3736584382676233E-2</v>
      </c>
      <c r="S100" s="302">
        <f t="shared" si="20"/>
        <v>4.386184989416924E-2</v>
      </c>
      <c r="T100" s="302">
        <f t="shared" si="20"/>
        <v>4.3980989401256547E-2</v>
      </c>
      <c r="U100" s="302">
        <f t="shared" si="20"/>
        <v>4.3544648901810472E-2</v>
      </c>
      <c r="V100" s="302">
        <f t="shared" si="20"/>
        <v>4.3131604295439732E-2</v>
      </c>
      <c r="W100" s="302">
        <f t="shared" si="20"/>
        <v>4.2799392098895425E-2</v>
      </c>
      <c r="X100" s="302">
        <f t="shared" si="20"/>
        <v>4.2515389656586244E-2</v>
      </c>
      <c r="Y100" s="302">
        <f t="shared" si="20"/>
        <v>4.6218220298138914E-2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4.2545630147631956E-2</v>
      </c>
      <c r="C101" s="302">
        <f t="shared" si="21"/>
        <v>4.2299210964392861E-2</v>
      </c>
      <c r="D101" s="302">
        <f t="shared" si="21"/>
        <v>4.2191346395006067E-2</v>
      </c>
      <c r="E101" s="302">
        <f t="shared" si="21"/>
        <v>4.1773457418514133E-2</v>
      </c>
      <c r="F101" s="302">
        <f t="shared" si="21"/>
        <v>4.1435862181481146E-2</v>
      </c>
      <c r="G101" s="302">
        <f t="shared" si="21"/>
        <v>4.1206855633618943E-2</v>
      </c>
      <c r="H101" s="302">
        <f t="shared" si="21"/>
        <v>4.0566080488784767E-2</v>
      </c>
      <c r="I101" s="302">
        <f t="shared" si="21"/>
        <v>3.9886633532738622E-2</v>
      </c>
      <c r="J101" s="302">
        <f t="shared" si="21"/>
        <v>3.9289816961205419E-2</v>
      </c>
      <c r="K101" s="302">
        <f t="shared" si="21"/>
        <v>3.9039679354191489E-2</v>
      </c>
      <c r="L101" s="302">
        <f t="shared" si="21"/>
        <v>3.8908312367142914E-2</v>
      </c>
      <c r="M101" s="302">
        <f t="shared" si="21"/>
        <v>3.882985577381641E-2</v>
      </c>
      <c r="N101" s="302">
        <f t="shared" si="21"/>
        <v>3.8670888263503893E-2</v>
      </c>
      <c r="O101" s="302">
        <f t="shared" si="21"/>
        <v>3.8211016287559678E-2</v>
      </c>
      <c r="P101" s="302">
        <f t="shared" si="21"/>
        <v>3.8038154001130017E-2</v>
      </c>
      <c r="Q101" s="302">
        <f t="shared" si="21"/>
        <v>3.7181452592145295E-2</v>
      </c>
      <c r="R101" s="302">
        <f t="shared" si="21"/>
        <v>3.7316750121806935E-2</v>
      </c>
      <c r="S101" s="302">
        <f t="shared" si="21"/>
        <v>3.7403913098322798E-2</v>
      </c>
      <c r="T101" s="302">
        <f t="shared" si="21"/>
        <v>3.7453673235201032E-2</v>
      </c>
      <c r="U101" s="302">
        <f t="shared" si="21"/>
        <v>3.7034820430147483E-2</v>
      </c>
      <c r="V101" s="302">
        <f t="shared" si="21"/>
        <v>3.6675668300902582E-2</v>
      </c>
      <c r="W101" s="302">
        <f t="shared" si="21"/>
        <v>3.6337069307215787E-2</v>
      </c>
      <c r="X101" s="302">
        <f t="shared" si="21"/>
        <v>3.6250292841713681E-2</v>
      </c>
      <c r="Y101" s="302">
        <f t="shared" si="21"/>
        <v>3.9419549461445574E-2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2.7348350361539636E-3</v>
      </c>
      <c r="C102" s="302">
        <f t="shared" si="22"/>
        <v>2.8124304719603374E-3</v>
      </c>
      <c r="D102" s="302">
        <f t="shared" si="22"/>
        <v>2.8453253377216541E-3</v>
      </c>
      <c r="E102" s="302">
        <f t="shared" si="22"/>
        <v>2.9864132201153134E-3</v>
      </c>
      <c r="F102" s="302">
        <f t="shared" si="22"/>
        <v>3.0978076092192928E-3</v>
      </c>
      <c r="G102" s="302">
        <f t="shared" si="22"/>
        <v>3.1733756710929646E-3</v>
      </c>
      <c r="H102" s="302">
        <f t="shared" si="22"/>
        <v>3.3881838358879803E-3</v>
      </c>
      <c r="I102" s="302">
        <f t="shared" si="22"/>
        <v>3.6136940477466154E-3</v>
      </c>
      <c r="J102" s="302">
        <f t="shared" si="22"/>
        <v>3.80481878398855E-3</v>
      </c>
      <c r="K102" s="302">
        <f t="shared" si="22"/>
        <v>3.8825596824421829E-3</v>
      </c>
      <c r="L102" s="302">
        <f t="shared" si="22"/>
        <v>3.9275880032364121E-3</v>
      </c>
      <c r="M102" s="302">
        <f t="shared" si="22"/>
        <v>3.9510866420172522E-3</v>
      </c>
      <c r="N102" s="302">
        <f t="shared" si="22"/>
        <v>3.9980341645722813E-3</v>
      </c>
      <c r="O102" s="302">
        <f t="shared" si="22"/>
        <v>4.1465994923751848E-3</v>
      </c>
      <c r="P102" s="302">
        <f t="shared" si="22"/>
        <v>4.1981055237831416E-3</v>
      </c>
      <c r="Q102" s="302">
        <f t="shared" si="22"/>
        <v>4.4619260581206755E-3</v>
      </c>
      <c r="R102" s="302">
        <f t="shared" si="22"/>
        <v>4.4244456737702652E-3</v>
      </c>
      <c r="S102" s="302">
        <f t="shared" si="22"/>
        <v>4.3960517007852404E-3</v>
      </c>
      <c r="T102" s="302">
        <f t="shared" si="22"/>
        <v>4.3751290520039196E-3</v>
      </c>
      <c r="U102" s="302">
        <f t="shared" si="22"/>
        <v>4.4980858008581608E-3</v>
      </c>
      <c r="V102" s="302">
        <f t="shared" si="22"/>
        <v>4.6039279063438236E-3</v>
      </c>
      <c r="W102" s="302">
        <f t="shared" si="22"/>
        <v>4.699068627712924E-3</v>
      </c>
      <c r="X102" s="302">
        <f t="shared" si="22"/>
        <v>4.7343419391019329E-3</v>
      </c>
      <c r="Y102" s="302">
        <f t="shared" si="22"/>
        <v>3.754816101951333E-3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5.4696700723079264E-3</v>
      </c>
      <c r="C103" s="302">
        <f t="shared" si="23"/>
        <v>5.6248609439206732E-3</v>
      </c>
      <c r="D103" s="302">
        <f t="shared" si="23"/>
        <v>5.6906506754433065E-3</v>
      </c>
      <c r="E103" s="302">
        <f t="shared" si="23"/>
        <v>5.9728264402306276E-3</v>
      </c>
      <c r="F103" s="302">
        <f t="shared" si="23"/>
        <v>6.1956152184385865E-3</v>
      </c>
      <c r="G103" s="302">
        <f t="shared" si="23"/>
        <v>6.3467513421859292E-3</v>
      </c>
      <c r="H103" s="302">
        <f t="shared" si="23"/>
        <v>6.7763676717759614E-3</v>
      </c>
      <c r="I103" s="302">
        <f t="shared" si="23"/>
        <v>7.2273880954932326E-3</v>
      </c>
      <c r="J103" s="302">
        <f t="shared" si="23"/>
        <v>7.6096375679771027E-3</v>
      </c>
      <c r="K103" s="302">
        <f t="shared" si="23"/>
        <v>7.7651193648843684E-3</v>
      </c>
      <c r="L103" s="302">
        <f t="shared" si="23"/>
        <v>7.8551760064728259E-3</v>
      </c>
      <c r="M103" s="302">
        <f t="shared" si="23"/>
        <v>7.9021732840345079E-3</v>
      </c>
      <c r="N103" s="302">
        <f t="shared" si="23"/>
        <v>7.9960683291445608E-3</v>
      </c>
      <c r="O103" s="302">
        <f t="shared" si="23"/>
        <v>8.2931989847503714E-3</v>
      </c>
      <c r="P103" s="302">
        <f t="shared" si="23"/>
        <v>8.3962110475662832E-3</v>
      </c>
      <c r="Q103" s="302">
        <f t="shared" si="23"/>
        <v>8.9238521162413494E-3</v>
      </c>
      <c r="R103" s="302">
        <f t="shared" si="23"/>
        <v>8.8488913475405304E-3</v>
      </c>
      <c r="S103" s="302">
        <f t="shared" si="23"/>
        <v>8.7921034015704825E-3</v>
      </c>
      <c r="T103" s="302">
        <f t="shared" si="23"/>
        <v>8.7502581040078409E-3</v>
      </c>
      <c r="U103" s="302">
        <f t="shared" si="23"/>
        <v>8.9961716017163233E-3</v>
      </c>
      <c r="V103" s="302">
        <f t="shared" si="23"/>
        <v>9.2078558126876472E-3</v>
      </c>
      <c r="W103" s="302">
        <f t="shared" si="23"/>
        <v>9.3981372554258428E-3</v>
      </c>
      <c r="X103" s="302">
        <f t="shared" si="23"/>
        <v>9.4686838782038658E-3</v>
      </c>
      <c r="Y103" s="302">
        <f t="shared" si="23"/>
        <v>7.5096322039026643E-3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1.0939340144615853E-3</v>
      </c>
      <c r="C104" s="302">
        <f t="shared" si="24"/>
        <v>1.1249721887841349E-3</v>
      </c>
      <c r="D104" s="302">
        <f t="shared" si="24"/>
        <v>1.1381301350886623E-3</v>
      </c>
      <c r="E104" s="302">
        <f t="shared" si="24"/>
        <v>1.1945652880461257E-3</v>
      </c>
      <c r="F104" s="302">
        <f t="shared" si="24"/>
        <v>1.2391230436877168E-3</v>
      </c>
      <c r="G104" s="302">
        <f t="shared" si="24"/>
        <v>1.2693502684371857E-3</v>
      </c>
      <c r="H104" s="302">
        <f t="shared" si="24"/>
        <v>1.3552735343551918E-3</v>
      </c>
      <c r="I104" s="302">
        <f t="shared" si="24"/>
        <v>1.4454776190986466E-3</v>
      </c>
      <c r="J104" s="302">
        <f t="shared" si="24"/>
        <v>1.5219275135954205E-3</v>
      </c>
      <c r="K104" s="302">
        <f t="shared" si="24"/>
        <v>1.553023872976873E-3</v>
      </c>
      <c r="L104" s="302">
        <f t="shared" si="24"/>
        <v>1.5710352012945654E-3</v>
      </c>
      <c r="M104" s="302">
        <f t="shared" si="24"/>
        <v>1.5804346568069015E-3</v>
      </c>
      <c r="N104" s="302">
        <f t="shared" si="24"/>
        <v>1.5992136658289123E-3</v>
      </c>
      <c r="O104" s="302">
        <f t="shared" si="24"/>
        <v>1.6586397969500738E-3</v>
      </c>
      <c r="P104" s="302">
        <f t="shared" si="24"/>
        <v>1.679242209513256E-3</v>
      </c>
      <c r="Q104" s="302">
        <f t="shared" si="24"/>
        <v>1.7847704232482706E-3</v>
      </c>
      <c r="R104" s="302">
        <f t="shared" si="24"/>
        <v>1.7697782695081064E-3</v>
      </c>
      <c r="S104" s="302">
        <f t="shared" si="24"/>
        <v>1.7584206803140962E-3</v>
      </c>
      <c r="T104" s="302">
        <f t="shared" si="24"/>
        <v>1.7500516208015678E-3</v>
      </c>
      <c r="U104" s="302">
        <f t="shared" si="24"/>
        <v>1.7992343203432645E-3</v>
      </c>
      <c r="V104" s="302">
        <f t="shared" si="24"/>
        <v>1.8415711625375294E-3</v>
      </c>
      <c r="W104" s="302">
        <f t="shared" si="24"/>
        <v>1.8796274510851682E-3</v>
      </c>
      <c r="X104" s="302">
        <f t="shared" si="24"/>
        <v>1.8937367756407728E-3</v>
      </c>
      <c r="Y104" s="302">
        <f t="shared" si="24"/>
        <v>1.5019264407805332E-3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6.1943560606078189E-2</v>
      </c>
      <c r="C105" s="301">
        <f t="shared" si="25"/>
        <v>6.3019069766496655E-2</v>
      </c>
      <c r="D105" s="301">
        <f t="shared" si="25"/>
        <v>6.3454511155282958E-2</v>
      </c>
      <c r="E105" s="301">
        <f t="shared" si="25"/>
        <v>6.529501676575751E-2</v>
      </c>
      <c r="F105" s="301">
        <f t="shared" si="25"/>
        <v>6.6676488644736326E-2</v>
      </c>
      <c r="G105" s="301">
        <f t="shared" si="25"/>
        <v>6.7610504248752104E-2</v>
      </c>
      <c r="H105" s="301">
        <f t="shared" si="25"/>
        <v>7.0162549796420989E-2</v>
      </c>
      <c r="I105" s="301">
        <f t="shared" si="25"/>
        <v>7.2747680161834055E-2</v>
      </c>
      <c r="J105" s="301">
        <f t="shared" si="25"/>
        <v>7.4955245704590556E-2</v>
      </c>
      <c r="K105" s="301">
        <f t="shared" si="25"/>
        <v>7.5863585429775976E-2</v>
      </c>
      <c r="L105" s="301">
        <f t="shared" si="25"/>
        <v>7.6368006354948725E-2</v>
      </c>
      <c r="M105" s="301">
        <f t="shared" si="25"/>
        <v>7.6650169726683107E-2</v>
      </c>
      <c r="N105" s="301">
        <f t="shared" si="25"/>
        <v>7.7200060418514835E-2</v>
      </c>
      <c r="O105" s="301">
        <f t="shared" si="25"/>
        <v>7.8855392725685508E-2</v>
      </c>
      <c r="P105" s="301">
        <f t="shared" si="25"/>
        <v>7.9444186257763005E-2</v>
      </c>
      <c r="Q105" s="301">
        <f t="shared" si="25"/>
        <v>8.2354998797320972E-2</v>
      </c>
      <c r="R105" s="301">
        <f t="shared" si="25"/>
        <v>8.1937654097270954E-2</v>
      </c>
      <c r="S105" s="301">
        <f t="shared" si="25"/>
        <v>8.1652424514763428E-2</v>
      </c>
      <c r="T105" s="301">
        <f t="shared" si="25"/>
        <v>8.1490430788171267E-2</v>
      </c>
      <c r="U105" s="301">
        <f t="shared" si="25"/>
        <v>8.2844980102899451E-2</v>
      </c>
      <c r="V105" s="301">
        <f t="shared" si="25"/>
        <v>8.4008774452650356E-2</v>
      </c>
      <c r="W105" s="301">
        <f t="shared" si="25"/>
        <v>8.5077285494906757E-2</v>
      </c>
      <c r="X105" s="301">
        <f t="shared" si="25"/>
        <v>8.5376363518900003E-2</v>
      </c>
      <c r="Y105" s="301">
        <f t="shared" si="25"/>
        <v>7.4675901234838873E-2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1.8278691510852062E-2</v>
      </c>
      <c r="C106" s="302">
        <f t="shared" si="26"/>
        <v>1.838909981584206E-2</v>
      </c>
      <c r="D106" s="302">
        <f t="shared" si="26"/>
        <v>1.8416048639627845E-2</v>
      </c>
      <c r="E106" s="302">
        <f t="shared" si="26"/>
        <v>1.8496078247020598E-2</v>
      </c>
      <c r="F106" s="302">
        <f t="shared" si="26"/>
        <v>1.8489027667678241E-2</v>
      </c>
      <c r="G106" s="302">
        <f t="shared" si="26"/>
        <v>1.8481090893638811E-2</v>
      </c>
      <c r="H106" s="302">
        <f t="shared" si="26"/>
        <v>1.8353642455093203E-2</v>
      </c>
      <c r="I106" s="302">
        <f t="shared" si="26"/>
        <v>1.8127053642726067E-2</v>
      </c>
      <c r="J106" s="302">
        <f t="shared" si="26"/>
        <v>1.795557710262554E-2</v>
      </c>
      <c r="K106" s="302">
        <f t="shared" si="26"/>
        <v>1.7897620175251486E-2</v>
      </c>
      <c r="L106" s="302">
        <f t="shared" si="26"/>
        <v>1.7839806418228445E-2</v>
      </c>
      <c r="M106" s="302">
        <f t="shared" si="26"/>
        <v>1.7830425009172455E-2</v>
      </c>
      <c r="N106" s="302">
        <f t="shared" si="26"/>
        <v>1.7798261699228827E-2</v>
      </c>
      <c r="O106" s="302">
        <f t="shared" si="26"/>
        <v>1.7603551754183339E-2</v>
      </c>
      <c r="P106" s="302">
        <f t="shared" si="26"/>
        <v>1.7553484821313126E-2</v>
      </c>
      <c r="Q106" s="302">
        <f t="shared" si="26"/>
        <v>1.7186561535002049E-2</v>
      </c>
      <c r="R106" s="302">
        <f t="shared" si="26"/>
        <v>1.7232317827487454E-2</v>
      </c>
      <c r="S106" s="302">
        <f t="shared" si="26"/>
        <v>1.7300807588322357E-2</v>
      </c>
      <c r="T106" s="302">
        <f t="shared" si="26"/>
        <v>1.7402184005899945E-2</v>
      </c>
      <c r="U106" s="302">
        <f t="shared" si="26"/>
        <v>1.7232792509479882E-2</v>
      </c>
      <c r="V106" s="302">
        <f t="shared" si="26"/>
        <v>1.7084503379290517E-2</v>
      </c>
      <c r="W106" s="302">
        <f t="shared" si="26"/>
        <v>1.6976560427268344E-2</v>
      </c>
      <c r="X106" s="302">
        <f t="shared" si="26"/>
        <v>1.6832168695367883E-2</v>
      </c>
      <c r="Y106" s="302">
        <f t="shared" si="26"/>
        <v>1.8303619922170951E-2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8.0141353186675146E-3</v>
      </c>
      <c r="C107" s="302">
        <f t="shared" si="27"/>
        <v>7.9677184088053042E-3</v>
      </c>
      <c r="D107" s="302">
        <f t="shared" si="27"/>
        <v>7.9474004289762108E-3</v>
      </c>
      <c r="E107" s="302">
        <f t="shared" si="27"/>
        <v>7.8686844998863189E-3</v>
      </c>
      <c r="F107" s="302">
        <f t="shared" si="27"/>
        <v>7.8050931532983861E-3</v>
      </c>
      <c r="G107" s="302">
        <f t="shared" si="27"/>
        <v>7.7619561858340387E-3</v>
      </c>
      <c r="H107" s="302">
        <f t="shared" si="27"/>
        <v>7.6412561585522598E-3</v>
      </c>
      <c r="I107" s="302">
        <f t="shared" si="27"/>
        <v>7.5132716903773588E-3</v>
      </c>
      <c r="J107" s="302">
        <f t="shared" si="27"/>
        <v>7.4008519483711073E-3</v>
      </c>
      <c r="K107" s="302">
        <f t="shared" si="27"/>
        <v>7.3537346151939667E-3</v>
      </c>
      <c r="L107" s="302">
        <f t="shared" si="27"/>
        <v>7.3289895871626555E-3</v>
      </c>
      <c r="M107" s="302">
        <f t="shared" si="27"/>
        <v>7.3142110598878518E-3</v>
      </c>
      <c r="N107" s="302">
        <f t="shared" si="27"/>
        <v>7.2842670413248278E-3</v>
      </c>
      <c r="O107" s="302">
        <f t="shared" si="27"/>
        <v>7.1976429572134558E-3</v>
      </c>
      <c r="P107" s="302">
        <f t="shared" si="27"/>
        <v>7.1650816401020575E-3</v>
      </c>
      <c r="Q107" s="302">
        <f t="shared" si="27"/>
        <v>7.0037085215121321E-3</v>
      </c>
      <c r="R107" s="302">
        <f t="shared" si="27"/>
        <v>7.029193928761418E-3</v>
      </c>
      <c r="S107" s="302">
        <f t="shared" si="27"/>
        <v>7.0456124395732699E-3</v>
      </c>
      <c r="T107" s="302">
        <f t="shared" si="27"/>
        <v>7.0549855401486694E-3</v>
      </c>
      <c r="U107" s="302">
        <f t="shared" si="27"/>
        <v>6.9760880588643432E-3</v>
      </c>
      <c r="V107" s="302">
        <f t="shared" si="27"/>
        <v>6.9084361342420346E-3</v>
      </c>
      <c r="W107" s="302">
        <f t="shared" si="27"/>
        <v>6.8446557143785952E-3</v>
      </c>
      <c r="X107" s="302">
        <f t="shared" si="27"/>
        <v>6.8283100089654575E-3</v>
      </c>
      <c r="Y107" s="302">
        <f t="shared" si="27"/>
        <v>7.4252890952307476E-3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3.5650733776558613E-2</v>
      </c>
      <c r="C108" s="302">
        <f t="shared" si="28"/>
        <v>3.6662251541849288E-2</v>
      </c>
      <c r="D108" s="302">
        <f t="shared" si="28"/>
        <v>3.7091062086678908E-2</v>
      </c>
      <c r="E108" s="302">
        <f t="shared" si="28"/>
        <v>3.8930254018850585E-2</v>
      </c>
      <c r="F108" s="302">
        <f t="shared" si="28"/>
        <v>4.0382367823759702E-2</v>
      </c>
      <c r="G108" s="302">
        <f t="shared" si="28"/>
        <v>4.1367457169279247E-2</v>
      </c>
      <c r="H108" s="302">
        <f t="shared" si="28"/>
        <v>4.4167651182775526E-2</v>
      </c>
      <c r="I108" s="302">
        <f t="shared" si="28"/>
        <v>4.7107354828730616E-2</v>
      </c>
      <c r="J108" s="302">
        <f t="shared" si="28"/>
        <v>4.9598816653593912E-2</v>
      </c>
      <c r="K108" s="302">
        <f t="shared" si="28"/>
        <v>5.0612230639330527E-2</v>
      </c>
      <c r="L108" s="302">
        <f t="shared" si="28"/>
        <v>5.1199210349557628E-2</v>
      </c>
      <c r="M108" s="302">
        <f t="shared" si="28"/>
        <v>5.150553365762281E-2</v>
      </c>
      <c r="N108" s="302">
        <f t="shared" si="28"/>
        <v>5.2117531677961182E-2</v>
      </c>
      <c r="O108" s="302">
        <f t="shared" si="28"/>
        <v>5.4054198014288728E-2</v>
      </c>
      <c r="P108" s="302">
        <f t="shared" si="28"/>
        <v>5.4725619796347824E-2</v>
      </c>
      <c r="Q108" s="302">
        <f t="shared" si="28"/>
        <v>5.8164728740806783E-2</v>
      </c>
      <c r="R108" s="302">
        <f t="shared" si="28"/>
        <v>5.7676142341022078E-2</v>
      </c>
      <c r="S108" s="302">
        <f t="shared" si="28"/>
        <v>5.7306004486867811E-2</v>
      </c>
      <c r="T108" s="302">
        <f t="shared" si="28"/>
        <v>5.7033261242122657E-2</v>
      </c>
      <c r="U108" s="302">
        <f t="shared" si="28"/>
        <v>5.863609953455523E-2</v>
      </c>
      <c r="V108" s="302">
        <f t="shared" si="28"/>
        <v>6.0015834939117808E-2</v>
      </c>
      <c r="W108" s="302">
        <f t="shared" si="28"/>
        <v>6.1256069353259807E-2</v>
      </c>
      <c r="X108" s="302">
        <f t="shared" si="28"/>
        <v>6.1715884814566656E-2</v>
      </c>
      <c r="Y108" s="302">
        <f t="shared" si="28"/>
        <v>4.8946992217437174E-2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4.886430516176566E-2</v>
      </c>
      <c r="C109" s="235">
        <f t="shared" si="29"/>
        <v>5.0250731401110284E-2</v>
      </c>
      <c r="D109" s="235">
        <f t="shared" si="29"/>
        <v>5.0838476086828767E-2</v>
      </c>
      <c r="E109" s="235">
        <f t="shared" si="29"/>
        <v>5.3359345261302468E-2</v>
      </c>
      <c r="F109" s="235">
        <f t="shared" si="29"/>
        <v>5.5349669851461308E-2</v>
      </c>
      <c r="G109" s="235">
        <f t="shared" si="29"/>
        <v>5.6699872253823135E-2</v>
      </c>
      <c r="H109" s="235">
        <f t="shared" si="29"/>
        <v>6.0537928874065887E-2</v>
      </c>
      <c r="I109" s="235">
        <f t="shared" si="29"/>
        <v>6.4567202912053742E-2</v>
      </c>
      <c r="J109" s="235">
        <f t="shared" si="29"/>
        <v>6.7982098988864925E-2</v>
      </c>
      <c r="K109" s="235">
        <f t="shared" si="29"/>
        <v>6.9371124262919595E-2</v>
      </c>
      <c r="L109" s="235">
        <f t="shared" si="29"/>
        <v>7.0175661859931446E-2</v>
      </c>
      <c r="M109" s="235">
        <f t="shared" si="29"/>
        <v>7.0595520696421957E-2</v>
      </c>
      <c r="N109" s="235">
        <f t="shared" si="29"/>
        <v>7.1434349378368275E-2</v>
      </c>
      <c r="O109" s="235">
        <f t="shared" si="29"/>
        <v>7.4088820824817214E-2</v>
      </c>
      <c r="P109" s="235">
        <f t="shared" si="29"/>
        <v>7.5009098063889487E-2</v>
      </c>
      <c r="Q109" s="235">
        <f t="shared" si="29"/>
        <v>7.9722876747937238E-2</v>
      </c>
      <c r="R109" s="235">
        <f t="shared" si="29"/>
        <v>7.9053200912185803E-2</v>
      </c>
      <c r="S109" s="235">
        <f t="shared" si="29"/>
        <v>7.8545875335924928E-2</v>
      </c>
      <c r="T109" s="235">
        <f t="shared" si="29"/>
        <v>7.8172042661804761E-2</v>
      </c>
      <c r="U109" s="235">
        <f t="shared" si="29"/>
        <v>8.036895619343834E-2</v>
      </c>
      <c r="V109" s="235">
        <f t="shared" si="29"/>
        <v>8.2260076086610595E-2</v>
      </c>
      <c r="W109" s="235">
        <f t="shared" si="29"/>
        <v>8.3959990407156959E-2</v>
      </c>
      <c r="X109" s="235">
        <f t="shared" si="29"/>
        <v>8.4590231657174941E-2</v>
      </c>
      <c r="Y109" s="235">
        <f t="shared" si="29"/>
        <v>6.7088682646865183E-2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108.94925259389794</v>
      </c>
      <c r="C113" s="320">
        <f t="shared" si="30"/>
        <v>109.19531160357127</v>
      </c>
      <c r="D113" s="320">
        <f t="shared" si="30"/>
        <v>111.52671379556686</v>
      </c>
      <c r="E113" s="320">
        <f t="shared" si="30"/>
        <v>112.03777381256045</v>
      </c>
      <c r="F113" s="320">
        <f t="shared" si="30"/>
        <v>110.07090512905103</v>
      </c>
      <c r="G113" s="320">
        <f t="shared" si="30"/>
        <v>105.75903992192646</v>
      </c>
      <c r="H113" s="320">
        <f t="shared" si="30"/>
        <v>101.66642059462865</v>
      </c>
      <c r="I113" s="320">
        <f t="shared" si="30"/>
        <v>101.40446830003894</v>
      </c>
      <c r="J113" s="320">
        <f t="shared" si="30"/>
        <v>100.46047410561017</v>
      </c>
      <c r="K113" s="320">
        <f t="shared" si="30"/>
        <v>96.667568135169134</v>
      </c>
      <c r="L113" s="320">
        <f t="shared" si="30"/>
        <v>99.194771286176618</v>
      </c>
      <c r="M113" s="320">
        <f t="shared" si="30"/>
        <v>99.212462675419999</v>
      </c>
      <c r="N113" s="320">
        <f t="shared" si="30"/>
        <v>99.996127920555395</v>
      </c>
      <c r="O113" s="320">
        <f t="shared" si="30"/>
        <v>98.644404463652762</v>
      </c>
      <c r="P113" s="320">
        <f t="shared" si="30"/>
        <v>97.287241633792533</v>
      </c>
      <c r="Q113" s="320">
        <f t="shared" si="30"/>
        <v>95.644111514181091</v>
      </c>
      <c r="R113" s="320">
        <f t="shared" si="30"/>
        <v>97.349277509353229</v>
      </c>
      <c r="S113" s="320">
        <f t="shared" si="30"/>
        <v>97.689943262779877</v>
      </c>
      <c r="T113" s="320">
        <f t="shared" si="30"/>
        <v>98.16648507663821</v>
      </c>
      <c r="U113" s="320">
        <f t="shared" si="30"/>
        <v>95.967479901010407</v>
      </c>
      <c r="V113" s="320">
        <f t="shared" si="30"/>
        <v>96.62811470067949</v>
      </c>
      <c r="W113" s="320">
        <f t="shared" si="30"/>
        <v>100.8215577255739</v>
      </c>
      <c r="X113" s="320">
        <f t="shared" si="30"/>
        <v>99.996916203670253</v>
      </c>
      <c r="Y113" s="320">
        <f t="shared" si="30"/>
        <v>91.001652296177042</v>
      </c>
      <c r="DA113" s="95"/>
    </row>
    <row r="114" spans="1:105" ht="12" customHeight="1" x14ac:dyDescent="0.25">
      <c r="A114" s="55" t="s">
        <v>91</v>
      </c>
      <c r="B114" s="330">
        <f>IF(B$6=0,0,B$6/FBT!B$5*1000)</f>
        <v>0.94092073628393735</v>
      </c>
      <c r="C114" s="330">
        <f>IF(C$6=0,0,C$6/FBT!C$5*1000)</f>
        <v>0.96980280552343612</v>
      </c>
      <c r="D114" s="330">
        <f>IF(D$6=0,0,D$6/FBT!D$5*1000)</f>
        <v>1.0020940566169187</v>
      </c>
      <c r="E114" s="330">
        <f>IF(E$6=0,0,E$6/FBT!E$5*1000)</f>
        <v>1.0566034385245893</v>
      </c>
      <c r="F114" s="330">
        <f>IF(F$6=0,0,F$6/FBT!F$5*1000)</f>
        <v>1.0767741709339866</v>
      </c>
      <c r="G114" s="330">
        <f>IF(G$6=0,0,G$6/FBT!G$5*1000)</f>
        <v>1.0598310451149187</v>
      </c>
      <c r="H114" s="330">
        <f>IF(H$6=0,0,H$6/FBT!H$5*1000)</f>
        <v>1.0877827039304515</v>
      </c>
      <c r="I114" s="330">
        <f>IF(I$6=0,0,I$6/FBT!I$5*1000)</f>
        <v>1.1571938637181924</v>
      </c>
      <c r="J114" s="330">
        <f>IF(J$6=0,0,J$6/FBT!J$5*1000)</f>
        <v>1.2070544176592242</v>
      </c>
      <c r="K114" s="330">
        <f>IF(K$6=0,0,K$6/FBT!K$5*1000)</f>
        <v>1.1852134820252851</v>
      </c>
      <c r="L114" s="330">
        <f>IF(L$6=0,0,L$6/FBT!L$5*1000)</f>
        <v>1.2303037695390544</v>
      </c>
      <c r="M114" s="330">
        <f>IF(M$6=0,0,M$6/FBT!M$5*1000)</f>
        <v>1.2378853768373284</v>
      </c>
      <c r="N114" s="330">
        <f>IF(N$6=0,0,N$6/FBT!N$5*1000)</f>
        <v>1.2624882181620645</v>
      </c>
      <c r="O114" s="330">
        <f>IF(O$6=0,0,O$6/FBT!O$5*1000)</f>
        <v>1.2917015920251629</v>
      </c>
      <c r="P114" s="330">
        <f>IF(P$6=0,0,P$6/FBT!P$5*1000)</f>
        <v>1.2897540205151039</v>
      </c>
      <c r="Q114" s="330">
        <f>IF(Q$6=0,0,Q$6/FBT!Q$5*1000)</f>
        <v>1.347653537276603</v>
      </c>
      <c r="R114" s="330">
        <f>IF(R$6=0,0,R$6/FBT!R$5*1000)</f>
        <v>1.3601576517502703</v>
      </c>
      <c r="S114" s="330">
        <f>IF(S$6=0,0,S$6/FBT!S$5*1000)</f>
        <v>1.356158024936706</v>
      </c>
      <c r="T114" s="330">
        <f>IF(T$6=0,0,T$6/FBT!T$5*1000)</f>
        <v>1.3562874972376073</v>
      </c>
      <c r="U114" s="330">
        <f>IF(U$6=0,0,U$6/FBT!U$5*1000)</f>
        <v>1.3631682905901343</v>
      </c>
      <c r="V114" s="330">
        <f>IF(V$6=0,0,V$6/FBT!V$5*1000)</f>
        <v>1.4048490751826848</v>
      </c>
      <c r="W114" s="330">
        <f>IF(W$6=0,0,W$6/FBT!W$5*1000)</f>
        <v>1.4961076386486041</v>
      </c>
      <c r="X114" s="330">
        <f>IF(X$6=0,0,X$6/FBT!X$5*1000)</f>
        <v>1.4950092447280989</v>
      </c>
      <c r="Y114" s="330">
        <f>IF(Y$6=0,0,Y$6/FBT!Y$5*1000)</f>
        <v>1.0790351663553543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1.0977408589979267</v>
      </c>
      <c r="C115" s="331">
        <f>IF(C$7=0,0,C$7/FBT!C$5*1000)</f>
        <v>1.1314366064440091</v>
      </c>
      <c r="D115" s="331">
        <f>IF(D$7=0,0,D$7/FBT!D$5*1000)</f>
        <v>1.1691097327197388</v>
      </c>
      <c r="E115" s="331">
        <f>IF(E$7=0,0,E$7/FBT!E$5*1000)</f>
        <v>1.2327040116120205</v>
      </c>
      <c r="F115" s="331">
        <f>IF(F$7=0,0,F$7/FBT!F$5*1000)</f>
        <v>1.2562365327563179</v>
      </c>
      <c r="G115" s="331">
        <f>IF(G$7=0,0,G$7/FBT!G$5*1000)</f>
        <v>1.2364695526340721</v>
      </c>
      <c r="H115" s="331">
        <f>IF(H$7=0,0,H$7/FBT!H$5*1000)</f>
        <v>1.2690798212521939</v>
      </c>
      <c r="I115" s="331">
        <f>IF(I$7=0,0,I$7/FBT!I$5*1000)</f>
        <v>1.3500595076712252</v>
      </c>
      <c r="J115" s="331">
        <f>IF(J$7=0,0,J$7/FBT!J$5*1000)</f>
        <v>1.4082301539357613</v>
      </c>
      <c r="K115" s="331">
        <f>IF(K$7=0,0,K$7/FBT!K$5*1000)</f>
        <v>1.3827490623628333</v>
      </c>
      <c r="L115" s="331">
        <f>IF(L$7=0,0,L$7/FBT!L$5*1000)</f>
        <v>1.4353543977955632</v>
      </c>
      <c r="M115" s="331">
        <f>IF(M$7=0,0,M$7/FBT!M$5*1000)</f>
        <v>1.4441996063102167</v>
      </c>
      <c r="N115" s="331">
        <f>IF(N$7=0,0,N$7/FBT!N$5*1000)</f>
        <v>1.4729029211890758</v>
      </c>
      <c r="O115" s="331">
        <f>IF(O$7=0,0,O$7/FBT!O$5*1000)</f>
        <v>1.5069851906960234</v>
      </c>
      <c r="P115" s="331">
        <f>IF(P$7=0,0,P$7/FBT!P$5*1000)</f>
        <v>1.5047130239342879</v>
      </c>
      <c r="Q115" s="331">
        <f>IF(Q$7=0,0,Q$7/FBT!Q$5*1000)</f>
        <v>1.5722624601560375</v>
      </c>
      <c r="R115" s="331">
        <f>IF(R$7=0,0,R$7/FBT!R$5*1000)</f>
        <v>1.586850593708649</v>
      </c>
      <c r="S115" s="331">
        <f>IF(S$7=0,0,S$7/FBT!S$5*1000)</f>
        <v>1.5821843624261567</v>
      </c>
      <c r="T115" s="331">
        <f>IF(T$7=0,0,T$7/FBT!T$5*1000)</f>
        <v>1.5823354134438756</v>
      </c>
      <c r="U115" s="331">
        <f>IF(U$7=0,0,U$7/FBT!U$5*1000)</f>
        <v>1.5903630056884908</v>
      </c>
      <c r="V115" s="331">
        <f>IF(V$7=0,0,V$7/FBT!V$5*1000)</f>
        <v>1.6389905877131321</v>
      </c>
      <c r="W115" s="331">
        <f>IF(W$7=0,0,W$7/FBT!W$5*1000)</f>
        <v>1.7454589117567054</v>
      </c>
      <c r="X115" s="331">
        <f>IF(X$7=0,0,X$7/FBT!X$5*1000)</f>
        <v>1.7441774521827815</v>
      </c>
      <c r="Y115" s="331">
        <f>IF(Y$7=0,0,Y$7/FBT!Y$5*1000)</f>
        <v>1.2588743607479127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2.5091219634238326</v>
      </c>
      <c r="C116" s="331">
        <f>IF(C$8=0,0,C$8/FBT!C$5*1000)</f>
        <v>2.5861408147291636</v>
      </c>
      <c r="D116" s="331">
        <f>IF(D$8=0,0,D$8/FBT!D$5*1000)</f>
        <v>2.6722508176451161</v>
      </c>
      <c r="E116" s="331">
        <f>IF(E$8=0,0,E$8/FBT!E$5*1000)</f>
        <v>2.8176091693989043</v>
      </c>
      <c r="F116" s="331">
        <f>IF(F$8=0,0,F$8/FBT!F$5*1000)</f>
        <v>2.8713977891572977</v>
      </c>
      <c r="G116" s="331">
        <f>IF(G$8=0,0,G$8/FBT!G$5*1000)</f>
        <v>2.8262161203064506</v>
      </c>
      <c r="H116" s="331">
        <f>IF(H$8=0,0,H$8/FBT!H$5*1000)</f>
        <v>2.9007538771478707</v>
      </c>
      <c r="I116" s="331">
        <f>IF(I$8=0,0,I$8/FBT!I$5*1000)</f>
        <v>3.0858503032485149</v>
      </c>
      <c r="J116" s="331">
        <f>IF(J$8=0,0,J$8/FBT!J$5*1000)</f>
        <v>3.2188117804245984</v>
      </c>
      <c r="K116" s="331">
        <f>IF(K$8=0,0,K$8/FBT!K$5*1000)</f>
        <v>3.160569285400761</v>
      </c>
      <c r="L116" s="331">
        <f>IF(L$8=0,0,L$8/FBT!L$5*1000)</f>
        <v>3.2808100521041448</v>
      </c>
      <c r="M116" s="331">
        <f>IF(M$8=0,0,M$8/FBT!M$5*1000)</f>
        <v>3.3010276715662101</v>
      </c>
      <c r="N116" s="331">
        <f>IF(N$8=0,0,N$8/FBT!N$5*1000)</f>
        <v>3.3666352484321718</v>
      </c>
      <c r="O116" s="331">
        <f>IF(O$8=0,0,O$8/FBT!O$5*1000)</f>
        <v>3.4445375787337666</v>
      </c>
      <c r="P116" s="331">
        <f>IF(P$8=0,0,P$8/FBT!P$5*1000)</f>
        <v>3.439344054706944</v>
      </c>
      <c r="Q116" s="331">
        <f>IF(Q$8=0,0,Q$8/FBT!Q$5*1000)</f>
        <v>3.5937427660709425</v>
      </c>
      <c r="R116" s="331">
        <f>IF(R$8=0,0,R$8/FBT!R$5*1000)</f>
        <v>3.6270870713340555</v>
      </c>
      <c r="S116" s="331">
        <f>IF(S$8=0,0,S$8/FBT!S$5*1000)</f>
        <v>3.616421399831216</v>
      </c>
      <c r="T116" s="331">
        <f>IF(T$8=0,0,T$8/FBT!T$5*1000)</f>
        <v>3.6167666593002861</v>
      </c>
      <c r="U116" s="331">
        <f>IF(U$8=0,0,U$8/FBT!U$5*1000)</f>
        <v>3.6351154415736922</v>
      </c>
      <c r="V116" s="331">
        <f>IF(V$8=0,0,V$8/FBT!V$5*1000)</f>
        <v>3.7462642004871589</v>
      </c>
      <c r="W116" s="331">
        <f>IF(W$8=0,0,W$8/FBT!W$5*1000)</f>
        <v>3.9896203697296126</v>
      </c>
      <c r="X116" s="331">
        <f>IF(X$8=0,0,X$8/FBT!X$5*1000)</f>
        <v>3.9866913192749291</v>
      </c>
      <c r="Y116" s="331">
        <f>IF(Y$8=0,0,Y$8/FBT!Y$5*1000)</f>
        <v>2.8774271102809439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1.8818414725678747</v>
      </c>
      <c r="C117" s="331">
        <f>IF(C$9=0,0,C$9/FBT!C$5*1000)</f>
        <v>1.9396056110468718</v>
      </c>
      <c r="D117" s="331">
        <f>IF(D$9=0,0,D$9/FBT!D$5*1000)</f>
        <v>2.0041881132338366</v>
      </c>
      <c r="E117" s="331">
        <f>IF(E$9=0,0,E$9/FBT!E$5*1000)</f>
        <v>2.1132068770491781</v>
      </c>
      <c r="F117" s="331">
        <f>IF(F$9=0,0,F$9/FBT!F$5*1000)</f>
        <v>2.1535483418679724</v>
      </c>
      <c r="G117" s="331">
        <f>IF(G$9=0,0,G$9/FBT!G$5*1000)</f>
        <v>2.1196620902298373</v>
      </c>
      <c r="H117" s="331">
        <f>IF(H$9=0,0,H$9/FBT!H$5*1000)</f>
        <v>2.1755654078609035</v>
      </c>
      <c r="I117" s="331">
        <f>IF(I$9=0,0,I$9/FBT!I$5*1000)</f>
        <v>2.3143877274363853</v>
      </c>
      <c r="J117" s="331">
        <f>IF(J$9=0,0,J$9/FBT!J$5*1000)</f>
        <v>2.4141088353184483</v>
      </c>
      <c r="K117" s="331">
        <f>IF(K$9=0,0,K$9/FBT!K$5*1000)</f>
        <v>2.3704269640505702</v>
      </c>
      <c r="L117" s="331">
        <f>IF(L$9=0,0,L$9/FBT!L$5*1000)</f>
        <v>2.4606075390781088</v>
      </c>
      <c r="M117" s="331">
        <f>IF(M$9=0,0,M$9/FBT!M$5*1000)</f>
        <v>2.4757707536746567</v>
      </c>
      <c r="N117" s="331">
        <f>IF(N$9=0,0,N$9/FBT!N$5*1000)</f>
        <v>2.5249764363241285</v>
      </c>
      <c r="O117" s="331">
        <f>IF(O$9=0,0,O$9/FBT!O$5*1000)</f>
        <v>2.5834031840503258</v>
      </c>
      <c r="P117" s="331">
        <f>IF(P$9=0,0,P$9/FBT!P$5*1000)</f>
        <v>2.5795080410302078</v>
      </c>
      <c r="Q117" s="331">
        <f>IF(Q$9=0,0,Q$9/FBT!Q$5*1000)</f>
        <v>2.6953070745532064</v>
      </c>
      <c r="R117" s="331">
        <f>IF(R$9=0,0,R$9/FBT!R$5*1000)</f>
        <v>2.7203153035005405</v>
      </c>
      <c r="S117" s="331">
        <f>IF(S$9=0,0,S$9/FBT!S$5*1000)</f>
        <v>2.712316049873412</v>
      </c>
      <c r="T117" s="331">
        <f>IF(T$9=0,0,T$9/FBT!T$5*1000)</f>
        <v>2.7125749944752147</v>
      </c>
      <c r="U117" s="331">
        <f>IF(U$9=0,0,U$9/FBT!U$5*1000)</f>
        <v>2.7263365811802696</v>
      </c>
      <c r="V117" s="331">
        <f>IF(V$9=0,0,V$9/FBT!V$5*1000)</f>
        <v>2.80969815036537</v>
      </c>
      <c r="W117" s="331">
        <f>IF(W$9=0,0,W$9/FBT!W$5*1000)</f>
        <v>2.9922152772972082</v>
      </c>
      <c r="X117" s="331">
        <f>IF(X$9=0,0,X$9/FBT!X$5*1000)</f>
        <v>2.9900184894561979</v>
      </c>
      <c r="Y117" s="331">
        <f>IF(Y$9=0,0,Y$9/FBT!Y$5*1000)</f>
        <v>2.1580703327107087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1.9857708464663557</v>
      </c>
      <c r="C118" s="332">
        <f>IF(C$10=0,0,C$10/FBT!C$5*1000)</f>
        <v>2.0129377239939767</v>
      </c>
      <c r="D118" s="332">
        <f>IF(D$10=0,0,D$10/FBT!D$5*1000)</f>
        <v>2.0503442125772766</v>
      </c>
      <c r="E118" s="332">
        <f>IF(E$10=0,0,E$10/FBT!E$5*1000)</f>
        <v>2.0885996960752324</v>
      </c>
      <c r="F118" s="332">
        <f>IF(F$10=0,0,F$10/FBT!F$5*1000)</f>
        <v>2.0607595227294073</v>
      </c>
      <c r="G118" s="332">
        <f>IF(G$10=0,0,G$10/FBT!G$5*1000)</f>
        <v>1.9832124411684731</v>
      </c>
      <c r="H118" s="332">
        <f>IF(H$10=0,0,H$10/FBT!H$5*1000)</f>
        <v>1.9191292221199909</v>
      </c>
      <c r="I118" s="332">
        <f>IF(I$10=0,0,I$10/FBT!I$5*1000)</f>
        <v>1.9166937247230804</v>
      </c>
      <c r="J118" s="332">
        <f>IF(J$10=0,0,J$10/FBT!J$5*1000)</f>
        <v>1.9170113357035419</v>
      </c>
      <c r="K118" s="332">
        <f>IF(K$10=0,0,K$10/FBT!K$5*1000)</f>
        <v>1.8468049981495076</v>
      </c>
      <c r="L118" s="332">
        <f>IF(L$10=0,0,L$10/FBT!L$5*1000)</f>
        <v>1.8958782613045897</v>
      </c>
      <c r="M118" s="332">
        <f>IF(M$10=0,0,M$10/FBT!M$5*1000)</f>
        <v>1.8980893509980801</v>
      </c>
      <c r="N118" s="332">
        <f>IF(N$10=0,0,N$10/FBT!N$5*1000)</f>
        <v>1.9209723978408917</v>
      </c>
      <c r="O118" s="332">
        <f>IF(O$10=0,0,O$10/FBT!O$5*1000)</f>
        <v>1.8992737423276986</v>
      </c>
      <c r="P118" s="332">
        <f>IF(P$10=0,0,P$10/FBT!P$5*1000)</f>
        <v>1.8767688704051617</v>
      </c>
      <c r="Q118" s="332">
        <f>IF(Q$10=0,0,Q$10/FBT!Q$5*1000)</f>
        <v>1.862269682386712</v>
      </c>
      <c r="R118" s="332">
        <f>IF(R$10=0,0,R$10/FBT!R$5*1000)</f>
        <v>1.8924739629750147</v>
      </c>
      <c r="S118" s="332">
        <f>IF(S$10=0,0,S$10/FBT!S$5*1000)</f>
        <v>1.9001912651248969</v>
      </c>
      <c r="T118" s="332">
        <f>IF(T$10=0,0,T$10/FBT!T$5*1000)</f>
        <v>1.9163568558802166</v>
      </c>
      <c r="U118" s="332">
        <f>IF(U$10=0,0,U$10/FBT!U$5*1000)</f>
        <v>1.8801849120520806</v>
      </c>
      <c r="V118" s="332">
        <f>IF(V$10=0,0,V$10/FBT!V$5*1000)</f>
        <v>1.9005299958488246</v>
      </c>
      <c r="W118" s="332">
        <f>IF(W$10=0,0,W$10/FBT!W$5*1000)</f>
        <v>1.9927826239097788</v>
      </c>
      <c r="X118" s="332">
        <f>IF(X$10=0,0,X$10/FBT!X$5*1000)</f>
        <v>1.9750766570053135</v>
      </c>
      <c r="Y118" s="332">
        <f>IF(Y$10=0,0,Y$10/FBT!Y$5*1000)</f>
        <v>1.7887631627652965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7.2145186222928581</v>
      </c>
      <c r="C119" s="348">
        <f>IF(C$16=0,0,C$16/FBT!C$5*1000)</f>
        <v>7.1904982815779244</v>
      </c>
      <c r="D119" s="348">
        <f>IF(D$16=0,0,D$16/FBT!D$5*1000)</f>
        <v>7.3363196470137106</v>
      </c>
      <c r="E119" s="348">
        <f>IF(E$16=0,0,E$16/FBT!E$5*1000)</f>
        <v>7.2852728497461303</v>
      </c>
      <c r="F119" s="348">
        <f>IF(F$16=0,0,F$16/FBT!F$5*1000)</f>
        <v>7.1065936647482211</v>
      </c>
      <c r="G119" s="348">
        <f>IF(G$16=0,0,G$16/FBT!G$5*1000)</f>
        <v>6.7966524723030322</v>
      </c>
      <c r="H119" s="348">
        <f>IF(H$16=0,0,H$16/FBT!H$5*1000)</f>
        <v>6.4453460765676702</v>
      </c>
      <c r="I119" s="348">
        <f>IF(I$16=0,0,I$16/FBT!I$5*1000)</f>
        <v>6.3518844816732729</v>
      </c>
      <c r="J119" s="348">
        <f>IF(J$16=0,0,J$16/FBT!J$5*1000)</f>
        <v>6.2369588588436979</v>
      </c>
      <c r="K119" s="348">
        <f>IF(K$16=0,0,K$16/FBT!K$5*1000)</f>
        <v>5.9863153630631993</v>
      </c>
      <c r="L119" s="348">
        <f>IF(L$16=0,0,L$16/FBT!L$5*1000)</f>
        <v>6.1269267149410016</v>
      </c>
      <c r="M119" s="348">
        <f>IF(M$16=0,0,M$16/FBT!M$5*1000)</f>
        <v>6.124441708803241</v>
      </c>
      <c r="N119" s="348">
        <f>IF(N$16=0,0,N$16/FBT!N$5*1000)</f>
        <v>6.1660325229670105</v>
      </c>
      <c r="O119" s="348">
        <f>IF(O$16=0,0,O$16/FBT!O$5*1000)</f>
        <v>6.048398592141055</v>
      </c>
      <c r="P119" s="348">
        <f>IF(P$16=0,0,P$16/FBT!P$5*1000)</f>
        <v>5.9603306561313731</v>
      </c>
      <c r="Q119" s="348">
        <f>IF(Q$16=0,0,Q$16/FBT!Q$5*1000)</f>
        <v>5.8278509677722523</v>
      </c>
      <c r="R119" s="348">
        <f>IF(R$16=0,0,R$16/FBT!R$5*1000)</f>
        <v>5.9286662809881499</v>
      </c>
      <c r="S119" s="348">
        <f>IF(S$16=0,0,S$16/FBT!S$5*1000)</f>
        <v>5.9532556534292898</v>
      </c>
      <c r="T119" s="348">
        <f>IF(T$16=0,0,T$16/FBT!T$5*1000)</f>
        <v>5.98929885273665</v>
      </c>
      <c r="U119" s="348">
        <f>IF(U$16=0,0,U$16/FBT!U$5*1000)</f>
        <v>5.8529145810293155</v>
      </c>
      <c r="V119" s="348">
        <f>IF(V$16=0,0,V$16/FBT!V$5*1000)</f>
        <v>5.8914340784087189</v>
      </c>
      <c r="W119" s="348">
        <f>IF(W$16=0,0,W$16/FBT!W$5*1000)</f>
        <v>6.1533821417499697</v>
      </c>
      <c r="X119" s="348">
        <f>IF(X$16=0,0,X$16/FBT!X$5*1000)</f>
        <v>6.0907879970069807</v>
      </c>
      <c r="Y119" s="348">
        <f>IF(Y$16=0,0,Y$16/FBT!Y$5*1000)</f>
        <v>5.6441456608592224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6.0120988519107144</v>
      </c>
      <c r="C120" s="348">
        <f>IF(C$25=0,0,C$25/FBT!C$5*1000)</f>
        <v>5.9920819013149362</v>
      </c>
      <c r="D120" s="348">
        <f>IF(D$25=0,0,D$25/FBT!D$5*1000)</f>
        <v>6.1135997058447629</v>
      </c>
      <c r="E120" s="348">
        <f>IF(E$25=0,0,E$25/FBT!E$5*1000)</f>
        <v>6.0710607081217747</v>
      </c>
      <c r="F120" s="348">
        <f>IF(F$25=0,0,F$25/FBT!F$5*1000)</f>
        <v>5.9221613872901866</v>
      </c>
      <c r="G120" s="348">
        <f>IF(G$25=0,0,G$25/FBT!G$5*1000)</f>
        <v>5.663877060252525</v>
      </c>
      <c r="H120" s="348">
        <f>IF(H$25=0,0,H$25/FBT!H$5*1000)</f>
        <v>5.3711217304730576</v>
      </c>
      <c r="I120" s="348">
        <f>IF(I$25=0,0,I$25/FBT!I$5*1000)</f>
        <v>5.2932370680610621</v>
      </c>
      <c r="J120" s="348">
        <f>IF(J$25=0,0,J$25/FBT!J$5*1000)</f>
        <v>5.1974657157030837</v>
      </c>
      <c r="K120" s="348">
        <f>IF(K$25=0,0,K$25/FBT!K$5*1000)</f>
        <v>4.9885961358859996</v>
      </c>
      <c r="L120" s="348">
        <f>IF(L$25=0,0,L$25/FBT!L$5*1000)</f>
        <v>5.1057722624508353</v>
      </c>
      <c r="M120" s="348">
        <f>IF(M$25=0,0,M$25/FBT!M$5*1000)</f>
        <v>5.1037014240027014</v>
      </c>
      <c r="N120" s="348">
        <f>IF(N$25=0,0,N$25/FBT!N$5*1000)</f>
        <v>5.1383604358058426</v>
      </c>
      <c r="O120" s="348">
        <f>IF(O$25=0,0,O$25/FBT!O$5*1000)</f>
        <v>5.0403321601175479</v>
      </c>
      <c r="P120" s="348">
        <f>IF(P$25=0,0,P$25/FBT!P$5*1000)</f>
        <v>4.9669422134428123</v>
      </c>
      <c r="Q120" s="348">
        <f>IF(Q$25=0,0,Q$25/FBT!Q$5*1000)</f>
        <v>4.8565424731435431</v>
      </c>
      <c r="R120" s="348">
        <f>IF(R$25=0,0,R$25/FBT!R$5*1000)</f>
        <v>4.9405552341567933</v>
      </c>
      <c r="S120" s="348">
        <f>IF(S$25=0,0,S$25/FBT!S$5*1000)</f>
        <v>4.9610463778577412</v>
      </c>
      <c r="T120" s="348">
        <f>IF(T$25=0,0,T$25/FBT!T$5*1000)</f>
        <v>4.9910823772805406</v>
      </c>
      <c r="U120" s="348">
        <f>IF(U$25=0,0,U$25/FBT!U$5*1000)</f>
        <v>4.8774288175244305</v>
      </c>
      <c r="V120" s="348">
        <f>IF(V$25=0,0,V$25/FBT!V$5*1000)</f>
        <v>4.9095283986739302</v>
      </c>
      <c r="W120" s="348">
        <f>IF(W$25=0,0,W$25/FBT!W$5*1000)</f>
        <v>5.1278184514583076</v>
      </c>
      <c r="X120" s="348">
        <f>IF(X$25=0,0,X$25/FBT!X$5*1000)</f>
        <v>5.0756566641724827</v>
      </c>
      <c r="Y120" s="348">
        <f>IF(Y$25=0,0,Y$25/FBT!Y$5*1000)</f>
        <v>4.7034547173826837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64.138116307580447</v>
      </c>
      <c r="C121" s="348">
        <f>IF(C$34=0,0,C$34/FBT!C$5*1000)</f>
        <v>63.910651299593823</v>
      </c>
      <c r="D121" s="348">
        <f>IF(D$34=0,0,D$34/FBT!D$5*1000)</f>
        <v>65.108737688029066</v>
      </c>
      <c r="E121" s="348">
        <f>IF(E$34=0,0,E$34/FBT!E$5*1000)</f>
        <v>64.759260007672594</v>
      </c>
      <c r="F121" s="348">
        <f>IF(F$34=0,0,F$34/FBT!F$5*1000)</f>
        <v>63.10821592687298</v>
      </c>
      <c r="G121" s="348">
        <f>IF(G$34=0,0,G$34/FBT!G$5*1000)</f>
        <v>60.300923164442558</v>
      </c>
      <c r="H121" s="348">
        <f>IF(H$34=0,0,H$34/FBT!H$5*1000)</f>
        <v>57.066017684370088</v>
      </c>
      <c r="I121" s="348">
        <f>IF(I$34=0,0,I$34/FBT!I$5*1000)</f>
        <v>55.965638178081917</v>
      </c>
      <c r="J121" s="348">
        <f>IF(J$34=0,0,J$34/FBT!J$5*1000)</f>
        <v>54.615034726851597</v>
      </c>
      <c r="K121" s="348">
        <f>IF(K$34=0,0,K$34/FBT!K$5*1000)</f>
        <v>52.218455270080277</v>
      </c>
      <c r="L121" s="348">
        <f>IF(L$34=0,0,L$34/FBT!L$5*1000)</f>
        <v>53.403307967678629</v>
      </c>
      <c r="M121" s="348">
        <f>IF(M$34=0,0,M$34/FBT!M$5*1000)</f>
        <v>53.30512824303856</v>
      </c>
      <c r="N121" s="348">
        <f>IF(N$34=0,0,N$34/FBT!N$5*1000)</f>
        <v>53.506225613449189</v>
      </c>
      <c r="O121" s="348">
        <f>IF(O$34=0,0,O$34/FBT!O$5*1000)</f>
        <v>52.155249705686074</v>
      </c>
      <c r="P121" s="348">
        <f>IF(P$34=0,0,P$34/FBT!P$5*1000)</f>
        <v>51.204992591043364</v>
      </c>
      <c r="Q121" s="348">
        <f>IF(Q$34=0,0,Q$34/FBT!Q$5*1000)</f>
        <v>49.206397987872016</v>
      </c>
      <c r="R121" s="348">
        <f>IF(R$34=0,0,R$34/FBT!R$5*1000)</f>
        <v>50.265908031369605</v>
      </c>
      <c r="S121" s="348">
        <f>IF(S$34=0,0,S$34/FBT!S$5*1000)</f>
        <v>50.559629389968002</v>
      </c>
      <c r="T121" s="348">
        <f>IF(T$34=0,0,T$34/FBT!T$5*1000)</f>
        <v>50.873854475942231</v>
      </c>
      <c r="U121" s="348">
        <f>IF(U$34=0,0,U$34/FBT!U$5*1000)</f>
        <v>49.178051657204257</v>
      </c>
      <c r="V121" s="348">
        <f>IF(V$34=0,0,V$34/FBT!V$5*1000)</f>
        <v>49.036394191607378</v>
      </c>
      <c r="W121" s="348">
        <f>IF(W$34=0,0,W$34/FBT!W$5*1000)</f>
        <v>50.692100304757808</v>
      </c>
      <c r="X121" s="348">
        <f>IF(X$34=0,0,X$34/FBT!X$5*1000)</f>
        <v>50.157411031933698</v>
      </c>
      <c r="Y121" s="348">
        <f>IF(Y$34=0,0,Y$34/FBT!Y$5*1000)</f>
        <v>49.636130671902144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11.096688777442427</v>
      </c>
      <c r="C122" s="348">
        <f>IF(C$45=0,0,C$45/FBT!C$5*1000)</f>
        <v>11.093625325575733</v>
      </c>
      <c r="D122" s="348">
        <f>IF(D$45=0,0,D$45/FBT!D$5*1000)</f>
        <v>11.323348544895063</v>
      </c>
      <c r="E122" s="348">
        <f>IF(E$45=0,0,E$45/FBT!E$5*1000)</f>
        <v>11.319686479698621</v>
      </c>
      <c r="F122" s="348">
        <f>IF(F$45=0,0,F$45/FBT!F$5*1000)</f>
        <v>11.083688077597142</v>
      </c>
      <c r="G122" s="348">
        <f>IF(G$45=0,0,G$45/FBT!G$5*1000)</f>
        <v>10.625249904229022</v>
      </c>
      <c r="H122" s="348">
        <f>IF(H$45=0,0,H$45/FBT!H$5*1000)</f>
        <v>10.143774234473405</v>
      </c>
      <c r="I122" s="348">
        <f>IF(I$45=0,0,I$45/FBT!I$5*1000)</f>
        <v>10.045180737635693</v>
      </c>
      <c r="J122" s="348">
        <f>IF(J$45=0,0,J$45/FBT!J$5*1000)</f>
        <v>9.8862448658686581</v>
      </c>
      <c r="K122" s="348">
        <f>IF(K$45=0,0,K$45/FBT!K$5*1000)</f>
        <v>9.4889513793405538</v>
      </c>
      <c r="L122" s="348">
        <f>IF(L$45=0,0,L$45/FBT!L$5*1000)</f>
        <v>9.719444669272308</v>
      </c>
      <c r="M122" s="348">
        <f>IF(M$45=0,0,M$45/FBT!M$5*1000)</f>
        <v>9.7136109749702424</v>
      </c>
      <c r="N122" s="348">
        <f>IF(N$45=0,0,N$45/FBT!N$5*1000)</f>
        <v>9.77466867093964</v>
      </c>
      <c r="O122" s="348">
        <f>IF(O$45=0,0,O$45/FBT!O$5*1000)</f>
        <v>9.5874318560240273</v>
      </c>
      <c r="P122" s="348">
        <f>IF(P$45=0,0,P$45/FBT!P$5*1000)</f>
        <v>9.4385541696498212</v>
      </c>
      <c r="Q122" s="348">
        <f>IF(Q$45=0,0,Q$45/FBT!Q$5*1000)</f>
        <v>9.1802901623175384</v>
      </c>
      <c r="R122" s="348">
        <f>IF(R$45=0,0,R$45/FBT!R$5*1000)</f>
        <v>9.3549199587864926</v>
      </c>
      <c r="S122" s="348">
        <f>IF(S$45=0,0,S$45/FBT!S$5*1000)</f>
        <v>9.398977916124915</v>
      </c>
      <c r="T122" s="348">
        <f>IF(T$45=0,0,T$45/FBT!T$5*1000)</f>
        <v>9.4544241331153689</v>
      </c>
      <c r="U122" s="348">
        <f>IF(U$45=0,0,U$45/FBT!U$5*1000)</f>
        <v>9.2006864630841392</v>
      </c>
      <c r="V122" s="348">
        <f>IF(V$45=0,0,V$45/FBT!V$5*1000)</f>
        <v>9.2241804613344502</v>
      </c>
      <c r="W122" s="348">
        <f>IF(W$45=0,0,W$45/FBT!W$5*1000)</f>
        <v>9.5894705361322199</v>
      </c>
      <c r="X122" s="348">
        <f>IF(X$45=0,0,X$45/FBT!X$5*1000)</f>
        <v>9.4859519726646493</v>
      </c>
      <c r="Y122" s="348">
        <f>IF(Y$45=0,0,Y$45/FBT!Y$5*1000)</f>
        <v>8.9549397428577038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6.748704631037036</v>
      </c>
      <c r="C123" s="348">
        <f>IF(C$66=0,0,C$66/FBT!C$5*1000)</f>
        <v>6.8813869601198014</v>
      </c>
      <c r="D123" s="348">
        <f>IF(D$66=0,0,D$66/FBT!D$5*1000)</f>
        <v>7.0768731046528499</v>
      </c>
      <c r="E123" s="348">
        <f>IF(E$66=0,0,E$66/FBT!E$5*1000)</f>
        <v>7.3155083194892816</v>
      </c>
      <c r="F123" s="348">
        <f>IF(F$66=0,0,F$66/FBT!F$5*1000)</f>
        <v>7.339141455953019</v>
      </c>
      <c r="G123" s="348">
        <f>IF(G$66=0,0,G$66/FBT!G$5*1000)</f>
        <v>7.1504220179853508</v>
      </c>
      <c r="H123" s="348">
        <f>IF(H$66=0,0,H$66/FBT!H$5*1000)</f>
        <v>7.1331752975945149</v>
      </c>
      <c r="I123" s="348">
        <f>IF(I$66=0,0,I$66/FBT!I$5*1000)</f>
        <v>7.3769398268720714</v>
      </c>
      <c r="J123" s="348">
        <f>IF(J$66=0,0,J$66/FBT!J$5*1000)</f>
        <v>7.5300395201856665</v>
      </c>
      <c r="K123" s="348">
        <f>IF(K$66=0,0,K$66/FBT!K$5*1000)</f>
        <v>7.3335483135110939</v>
      </c>
      <c r="L123" s="348">
        <f>IF(L$66=0,0,L$66/FBT!L$5*1000)</f>
        <v>7.5753069239604223</v>
      </c>
      <c r="M123" s="348">
        <f>IF(M$66=0,0,M$66/FBT!M$5*1000)</f>
        <v>7.6046521030731578</v>
      </c>
      <c r="N123" s="348">
        <f>IF(N$66=0,0,N$66/FBT!N$5*1000)</f>
        <v>7.7197071170844138</v>
      </c>
      <c r="O123" s="348">
        <f>IF(O$66=0,0,O$66/FBT!O$5*1000)</f>
        <v>7.7786432541727031</v>
      </c>
      <c r="P123" s="348">
        <f>IF(P$66=0,0,P$66/FBT!P$5*1000)</f>
        <v>7.7289057448590102</v>
      </c>
      <c r="Q123" s="348">
        <f>IF(Q$66=0,0,Q$66/FBT!Q$5*1000)</f>
        <v>7.8767706887212174</v>
      </c>
      <c r="R123" s="348">
        <f>IF(R$66=0,0,R$66/FBT!R$5*1000)</f>
        <v>7.9765714271806241</v>
      </c>
      <c r="S123" s="348">
        <f>IF(S$66=0,0,S$66/FBT!S$5*1000)</f>
        <v>7.9766207181156519</v>
      </c>
      <c r="T123" s="348">
        <f>IF(T$66=0,0,T$66/FBT!T$5*1000)</f>
        <v>7.9996291578558321</v>
      </c>
      <c r="U123" s="348">
        <f>IF(U$66=0,0,U$66/FBT!U$5*1000)</f>
        <v>7.9504239629246118</v>
      </c>
      <c r="V123" s="348">
        <f>IF(V$66=0,0,V$66/FBT!V$5*1000)</f>
        <v>8.1176094936742107</v>
      </c>
      <c r="W123" s="348">
        <f>IF(W$66=0,0,W$66/FBT!W$5*1000)</f>
        <v>8.5776244506598669</v>
      </c>
      <c r="X123" s="348">
        <f>IF(X$66=0,0,X$66/FBT!X$5*1000)</f>
        <v>8.5373730685735367</v>
      </c>
      <c r="Y123" s="348">
        <f>IF(Y$66=0,0,Y$66/FBT!Y$5*1000)</f>
        <v>6.7956303990764662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5.3237295258945165</v>
      </c>
      <c r="C124" s="333">
        <f>IF(C$80=0,0,C$80/FBT!C$5*1000)</f>
        <v>5.4871442736516016</v>
      </c>
      <c r="D124" s="333">
        <f>IF(D$80=0,0,D$80/FBT!D$5*1000)</f>
        <v>5.669848172338523</v>
      </c>
      <c r="E124" s="333">
        <f>IF(E$80=0,0,E$80/FBT!E$5*1000)</f>
        <v>5.9782622551721252</v>
      </c>
      <c r="F124" s="333">
        <f>IF(F$80=0,0,F$80/FBT!F$5*1000)</f>
        <v>6.0923882591444922</v>
      </c>
      <c r="G124" s="333">
        <f>IF(G$80=0,0,G$80/FBT!G$5*1000)</f>
        <v>5.9965240532602104</v>
      </c>
      <c r="H124" s="333">
        <f>IF(H$80=0,0,H$80/FBT!H$5*1000)</f>
        <v>6.1546745388384991</v>
      </c>
      <c r="I124" s="333">
        <f>IF(I$80=0,0,I$80/FBT!I$5*1000)</f>
        <v>6.5474028809175344</v>
      </c>
      <c r="J124" s="333">
        <f>IF(J$80=0,0,J$80/FBT!J$5*1000)</f>
        <v>6.829513895115892</v>
      </c>
      <c r="K124" s="333">
        <f>IF(K$80=0,0,K$80/FBT!K$5*1000)</f>
        <v>6.7059378812990644</v>
      </c>
      <c r="L124" s="333">
        <f>IF(L$80=0,0,L$80/FBT!L$5*1000)</f>
        <v>6.9610587280519685</v>
      </c>
      <c r="M124" s="333">
        <f>IF(M$80=0,0,M$80/FBT!M$5*1000)</f>
        <v>7.0039554621456048</v>
      </c>
      <c r="N124" s="333">
        <f>IF(N$80=0,0,N$80/FBT!N$5*1000)</f>
        <v>7.1431583383609603</v>
      </c>
      <c r="O124" s="333">
        <f>IF(O$80=0,0,O$80/FBT!O$5*1000)</f>
        <v>7.3084476076783682</v>
      </c>
      <c r="P124" s="333">
        <f>IF(P$80=0,0,P$80/FBT!P$5*1000)</f>
        <v>7.297428248074457</v>
      </c>
      <c r="Q124" s="333">
        <f>IF(Q$80=0,0,Q$80/FBT!Q$5*1000)</f>
        <v>7.6250237139110242</v>
      </c>
      <c r="R124" s="333">
        <f>IF(R$80=0,0,R$80/FBT!R$5*1000)</f>
        <v>7.6957719936030324</v>
      </c>
      <c r="S124" s="333">
        <f>IF(S$80=0,0,S$80/FBT!S$5*1000)</f>
        <v>7.673142105091884</v>
      </c>
      <c r="T124" s="333">
        <f>IF(T$80=0,0,T$80/FBT!T$5*1000)</f>
        <v>7.673874659370381</v>
      </c>
      <c r="U124" s="333">
        <f>IF(U$80=0,0,U$80/FBT!U$5*1000)</f>
        <v>7.7128061881589813</v>
      </c>
      <c r="V124" s="333">
        <f>IF(V$80=0,0,V$80/FBT!V$5*1000)</f>
        <v>7.9486360673836298</v>
      </c>
      <c r="W124" s="333">
        <f>IF(W$80=0,0,W$80/FBT!W$5*1000)</f>
        <v>8.4649770194738014</v>
      </c>
      <c r="X124" s="333">
        <f>IF(X$80=0,0,X$80/FBT!X$5*1000)</f>
        <v>8.4587623066715807</v>
      </c>
      <c r="Y124" s="333">
        <f>IF(Y$80=0,0,Y$80/FBT!Y$5*1000)</f>
        <v>6.1051809712385934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PL: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892.1697514964211</v>
      </c>
      <c r="C5" s="223">
        <v>866.26621883589621</v>
      </c>
      <c r="D5" s="223">
        <v>911.36086818669878</v>
      </c>
      <c r="E5" s="223">
        <v>933.53125212904877</v>
      </c>
      <c r="F5" s="223">
        <v>913.98600941436962</v>
      </c>
      <c r="G5" s="223">
        <v>917.943999553563</v>
      </c>
      <c r="H5" s="223">
        <v>870.39941223863684</v>
      </c>
      <c r="I5" s="223">
        <v>917.77780281092873</v>
      </c>
      <c r="J5" s="223">
        <v>869.69683631055341</v>
      </c>
      <c r="K5" s="223">
        <v>832.1132937972211</v>
      </c>
      <c r="L5" s="223">
        <v>844.7579752883637</v>
      </c>
      <c r="M5" s="223">
        <v>841.63897549849071</v>
      </c>
      <c r="N5" s="223">
        <v>883.35609918913656</v>
      </c>
      <c r="O5" s="223">
        <v>883.91125136223741</v>
      </c>
      <c r="P5" s="223">
        <v>889.31550689958283</v>
      </c>
      <c r="Q5" s="223">
        <v>902.60632419978629</v>
      </c>
      <c r="R5" s="223">
        <v>952.48406278419679</v>
      </c>
      <c r="S5" s="223">
        <v>998.46083488060481</v>
      </c>
      <c r="T5" s="223">
        <v>1099.791830034201</v>
      </c>
      <c r="U5" s="223">
        <v>1088.340452493871</v>
      </c>
      <c r="V5" s="223">
        <v>1047.8302658302389</v>
      </c>
      <c r="W5" s="223">
        <v>1055.9847389313929</v>
      </c>
      <c r="X5" s="223">
        <v>1113.852898028618</v>
      </c>
      <c r="Y5" s="223">
        <v>1009.700491614843</v>
      </c>
      <c r="DA5" s="89" t="s">
        <v>2228</v>
      </c>
    </row>
    <row r="6" spans="1:105" ht="12" customHeight="1" x14ac:dyDescent="0.25">
      <c r="A6" s="55" t="s">
        <v>91</v>
      </c>
      <c r="B6" s="259">
        <v>8.4756591921168791</v>
      </c>
      <c r="C6" s="259">
        <v>8.417888502272179</v>
      </c>
      <c r="D6" s="259">
        <v>8.9538094385664024</v>
      </c>
      <c r="E6" s="259">
        <v>9.5355995969017719</v>
      </c>
      <c r="F6" s="259">
        <v>9.6290948374314009</v>
      </c>
      <c r="G6" s="259">
        <v>9.8727540073461526</v>
      </c>
      <c r="H6" s="259">
        <v>9.8927579146770039</v>
      </c>
      <c r="I6" s="259">
        <v>11.04401257260918</v>
      </c>
      <c r="J6" s="259">
        <v>10.91973974538689</v>
      </c>
      <c r="K6" s="259">
        <v>10.63123245618554</v>
      </c>
      <c r="L6" s="259">
        <v>10.899405512461239</v>
      </c>
      <c r="M6" s="259">
        <v>10.91338571911678</v>
      </c>
      <c r="N6" s="259">
        <v>11.55979904324046</v>
      </c>
      <c r="O6" s="259">
        <v>11.92438427890588</v>
      </c>
      <c r="P6" s="259">
        <v>12.12515888588802</v>
      </c>
      <c r="Q6" s="259">
        <v>12.952311157203701</v>
      </c>
      <c r="R6" s="259">
        <v>13.55069988784901</v>
      </c>
      <c r="S6" s="259">
        <v>14.092036375111279</v>
      </c>
      <c r="T6" s="259">
        <v>15.39956223663102</v>
      </c>
      <c r="U6" s="259">
        <v>15.627165839444061</v>
      </c>
      <c r="V6" s="259">
        <v>15.34180878409105</v>
      </c>
      <c r="W6" s="259">
        <v>15.71637018414169</v>
      </c>
      <c r="X6" s="259">
        <v>16.69696418378787</v>
      </c>
      <c r="Y6" s="259">
        <v>12.209656217562509</v>
      </c>
      <c r="DA6" s="67" t="s">
        <v>2229</v>
      </c>
    </row>
    <row r="7" spans="1:105" ht="12" customHeight="1" x14ac:dyDescent="0.25">
      <c r="A7" s="173" t="s">
        <v>92</v>
      </c>
      <c r="B7" s="224">
        <v>2.5626075043723859</v>
      </c>
      <c r="C7" s="224">
        <v>2.545140591183324</v>
      </c>
      <c r="D7" s="224">
        <v>2.707175777116142</v>
      </c>
      <c r="E7" s="224">
        <v>2.8830794787546972</v>
      </c>
      <c r="F7" s="224">
        <v>2.9113476759029702</v>
      </c>
      <c r="G7" s="224">
        <v>2.9850177944364571</v>
      </c>
      <c r="H7" s="224">
        <v>2.9910659568130762</v>
      </c>
      <c r="I7" s="224">
        <v>3.339146708880671</v>
      </c>
      <c r="J7" s="224">
        <v>3.3015729376363501</v>
      </c>
      <c r="K7" s="224">
        <v>3.2143430328448561</v>
      </c>
      <c r="L7" s="224">
        <v>3.2954249016299721</v>
      </c>
      <c r="M7" s="224">
        <v>3.2996518038302729</v>
      </c>
      <c r="N7" s="224">
        <v>3.4950942582492011</v>
      </c>
      <c r="O7" s="224">
        <v>3.6053262578756762</v>
      </c>
      <c r="P7" s="224">
        <v>3.6660302695492919</v>
      </c>
      <c r="Q7" s="224">
        <v>3.9161189729393131</v>
      </c>
      <c r="R7" s="224">
        <v>4.09704123714618</v>
      </c>
      <c r="S7" s="224">
        <v>4.2607138097691024</v>
      </c>
      <c r="T7" s="224">
        <v>4.6560430117747558</v>
      </c>
      <c r="U7" s="224">
        <v>4.7248587448487536</v>
      </c>
      <c r="V7" s="224">
        <v>4.6385813102683988</v>
      </c>
      <c r="W7" s="224">
        <v>4.7518295937188206</v>
      </c>
      <c r="X7" s="224">
        <v>5.0483112578910907</v>
      </c>
      <c r="Y7" s="224">
        <v>3.6915779575037422</v>
      </c>
      <c r="DA7" s="177" t="s">
        <v>2230</v>
      </c>
    </row>
    <row r="8" spans="1:105" ht="12" customHeight="1" x14ac:dyDescent="0.25">
      <c r="A8" s="173" t="s">
        <v>93</v>
      </c>
      <c r="B8" s="224">
        <v>32.009677362353891</v>
      </c>
      <c r="C8" s="224">
        <v>31.79149714757493</v>
      </c>
      <c r="D8" s="224">
        <v>33.815487951554402</v>
      </c>
      <c r="E8" s="224">
        <v>36.012711180896709</v>
      </c>
      <c r="F8" s="224">
        <v>36.365810853315431</v>
      </c>
      <c r="G8" s="224">
        <v>37.286028530614708</v>
      </c>
      <c r="H8" s="224">
        <v>37.361576473864069</v>
      </c>
      <c r="I8" s="224">
        <v>41.709473118480361</v>
      </c>
      <c r="J8" s="224">
        <v>41.240136986136463</v>
      </c>
      <c r="K8" s="224">
        <v>40.150543240718747</v>
      </c>
      <c r="L8" s="224">
        <v>41.163341515647723</v>
      </c>
      <c r="M8" s="224">
        <v>41.216139993542967</v>
      </c>
      <c r="N8" s="224">
        <v>43.657422904867538</v>
      </c>
      <c r="O8" s="224">
        <v>45.034337136574969</v>
      </c>
      <c r="P8" s="224">
        <v>45.792594429179331</v>
      </c>
      <c r="Q8" s="224">
        <v>48.916466771637232</v>
      </c>
      <c r="R8" s="224">
        <v>51.176377153951819</v>
      </c>
      <c r="S8" s="224">
        <v>53.220820649019643</v>
      </c>
      <c r="T8" s="224">
        <v>58.158900392611493</v>
      </c>
      <c r="U8" s="224">
        <v>59.018481662624232</v>
      </c>
      <c r="V8" s="224">
        <v>57.940785277260233</v>
      </c>
      <c r="W8" s="224">
        <v>59.355376083266727</v>
      </c>
      <c r="X8" s="224">
        <v>63.058745560572767</v>
      </c>
      <c r="Y8" s="224">
        <v>46.111712065173421</v>
      </c>
      <c r="DA8" s="177" t="s">
        <v>2231</v>
      </c>
    </row>
    <row r="9" spans="1:105" ht="12" customHeight="1" x14ac:dyDescent="0.25">
      <c r="A9" s="173" t="s">
        <v>94</v>
      </c>
      <c r="B9" s="224">
        <v>16.96605350679102</v>
      </c>
      <c r="C9" s="224">
        <v>16.850411691468739</v>
      </c>
      <c r="D9" s="224">
        <v>17.92318527455879</v>
      </c>
      <c r="E9" s="224">
        <v>19.08777704639677</v>
      </c>
      <c r="F9" s="224">
        <v>19.274930071017121</v>
      </c>
      <c r="G9" s="224">
        <v>19.7626720177484</v>
      </c>
      <c r="H9" s="224">
        <v>19.80271460964919</v>
      </c>
      <c r="I9" s="224">
        <v>22.107225407415399</v>
      </c>
      <c r="J9" s="224">
        <v>21.858463701888748</v>
      </c>
      <c r="K9" s="224">
        <v>21.280947547128541</v>
      </c>
      <c r="L9" s="224">
        <v>21.817759884519951</v>
      </c>
      <c r="M9" s="224">
        <v>21.845744602732129</v>
      </c>
      <c r="N9" s="224">
        <v>23.139695054961901</v>
      </c>
      <c r="O9" s="224">
        <v>23.86949936585712</v>
      </c>
      <c r="P9" s="224">
        <v>24.27139763095397</v>
      </c>
      <c r="Q9" s="224">
        <v>25.92714019625884</v>
      </c>
      <c r="R9" s="224">
        <v>27.124957969704909</v>
      </c>
      <c r="S9" s="224">
        <v>28.208572069787209</v>
      </c>
      <c r="T9" s="224">
        <v>30.82589695570163</v>
      </c>
      <c r="U9" s="224">
        <v>31.28149985526797</v>
      </c>
      <c r="V9" s="224">
        <v>30.710289644956251</v>
      </c>
      <c r="W9" s="224">
        <v>31.4600636284062</v>
      </c>
      <c r="X9" s="224">
        <v>33.422956412239351</v>
      </c>
      <c r="Y9" s="224">
        <v>24.440539194798781</v>
      </c>
      <c r="DA9" s="177" t="s">
        <v>2232</v>
      </c>
    </row>
    <row r="10" spans="1:105" ht="12" customHeight="1" x14ac:dyDescent="0.25">
      <c r="A10" s="56" t="s">
        <v>95</v>
      </c>
      <c r="B10" s="260">
        <v>25.328752226041701</v>
      </c>
      <c r="C10" s="260">
        <v>24.801068800166</v>
      </c>
      <c r="D10" s="260">
        <v>26.138062992688671</v>
      </c>
      <c r="E10" s="260">
        <v>27.044863252228659</v>
      </c>
      <c r="F10" s="260">
        <v>26.61031261691156</v>
      </c>
      <c r="G10" s="260">
        <v>26.834888730470119</v>
      </c>
      <c r="H10" s="260">
        <v>25.610122169421729</v>
      </c>
      <c r="I10" s="260">
        <v>27.177467381793999</v>
      </c>
      <c r="J10" s="260">
        <v>25.87161988127782</v>
      </c>
      <c r="K10" s="260">
        <v>24.888034182718219</v>
      </c>
      <c r="L10" s="260">
        <v>25.31123124247944</v>
      </c>
      <c r="M10" s="260">
        <v>25.273526279348591</v>
      </c>
      <c r="N10" s="260">
        <v>26.54361424973067</v>
      </c>
      <c r="O10" s="260">
        <v>26.72304796876994</v>
      </c>
      <c r="P10" s="260">
        <v>26.980080707121228</v>
      </c>
      <c r="Q10" s="260">
        <v>27.719928882580589</v>
      </c>
      <c r="R10" s="260">
        <v>29.131453821969629</v>
      </c>
      <c r="S10" s="260">
        <v>30.405870683732559</v>
      </c>
      <c r="T10" s="260">
        <v>33.322472725335473</v>
      </c>
      <c r="U10" s="260">
        <v>33.227811565195729</v>
      </c>
      <c r="V10" s="260">
        <v>32.165461724768562</v>
      </c>
      <c r="W10" s="260">
        <v>32.53237990104104</v>
      </c>
      <c r="X10" s="260">
        <v>34.374264224386351</v>
      </c>
      <c r="Y10" s="260">
        <v>29.812559250446981</v>
      </c>
      <c r="DA10" s="68" t="s">
        <v>2233</v>
      </c>
    </row>
    <row r="11" spans="1:105" ht="12" customHeight="1" x14ac:dyDescent="0.25">
      <c r="A11" s="37" t="s">
        <v>159</v>
      </c>
      <c r="B11" s="226">
        <v>8.4353197078508586</v>
      </c>
      <c r="C11" s="226">
        <v>7.7512385028921642</v>
      </c>
      <c r="D11" s="226">
        <v>7.3437586656013663</v>
      </c>
      <c r="E11" s="226">
        <v>6.5499068545935852</v>
      </c>
      <c r="F11" s="226">
        <v>5.5551702995103129</v>
      </c>
      <c r="G11" s="226">
        <v>4.6982880910456979</v>
      </c>
      <c r="H11" s="226">
        <v>3.5159254853142392</v>
      </c>
      <c r="I11" s="226">
        <v>2.9515751441487512</v>
      </c>
      <c r="J11" s="226">
        <v>2.92562104948493</v>
      </c>
      <c r="K11" s="226">
        <v>2.0011164848978691</v>
      </c>
      <c r="L11" s="226">
        <v>1.8075751695528779</v>
      </c>
      <c r="M11" s="226">
        <v>1.468111440568973</v>
      </c>
      <c r="N11" s="226">
        <v>1.747635675291499</v>
      </c>
      <c r="O11" s="226">
        <v>1.129085802561248</v>
      </c>
      <c r="P11" s="226">
        <v>0.84252762533291492</v>
      </c>
      <c r="Q11" s="226">
        <v>0.64900128906255961</v>
      </c>
      <c r="R11" s="226">
        <v>0.71857155313797627</v>
      </c>
      <c r="S11" s="226">
        <v>0.73921798855959975</v>
      </c>
      <c r="T11" s="226">
        <v>0.6535327364700565</v>
      </c>
      <c r="U11" s="226">
        <v>0.57455892467588676</v>
      </c>
      <c r="V11" s="226">
        <v>0.42297547103674749</v>
      </c>
      <c r="W11" s="226">
        <v>0.37828083406162949</v>
      </c>
      <c r="X11" s="226">
        <v>1.1390173692158421</v>
      </c>
      <c r="Y11" s="226">
        <v>1.8626019067655999</v>
      </c>
      <c r="DA11" s="69" t="s">
        <v>2234</v>
      </c>
    </row>
    <row r="12" spans="1:105" ht="12" customHeight="1" x14ac:dyDescent="0.25">
      <c r="A12" s="37" t="s">
        <v>35</v>
      </c>
      <c r="B12" s="226">
        <v>11.50533734122639</v>
      </c>
      <c r="C12" s="226">
        <v>11.752308250099791</v>
      </c>
      <c r="D12" s="226">
        <v>12.996894509225861</v>
      </c>
      <c r="E12" s="226">
        <v>14.318180134856981</v>
      </c>
      <c r="F12" s="226">
        <v>14.630129968943489</v>
      </c>
      <c r="G12" s="226">
        <v>15.377103190599019</v>
      </c>
      <c r="H12" s="226">
        <v>14.91112921317549</v>
      </c>
      <c r="I12" s="226">
        <v>15.401941086678519</v>
      </c>
      <c r="J12" s="226">
        <v>13.974409194836809</v>
      </c>
      <c r="K12" s="226">
        <v>13.86926385623928</v>
      </c>
      <c r="L12" s="226">
        <v>14.09142080702866</v>
      </c>
      <c r="M12" s="226">
        <v>14.33035250780787</v>
      </c>
      <c r="N12" s="226">
        <v>14.83298691809305</v>
      </c>
      <c r="O12" s="226">
        <v>14.66619161411248</v>
      </c>
      <c r="P12" s="226">
        <v>14.855282125149589</v>
      </c>
      <c r="Q12" s="226">
        <v>13.963943727611021</v>
      </c>
      <c r="R12" s="226">
        <v>14.933912064085289</v>
      </c>
      <c r="S12" s="226">
        <v>16.077612296864871</v>
      </c>
      <c r="T12" s="226">
        <v>18.715707625270738</v>
      </c>
      <c r="U12" s="226">
        <v>17.764513617116709</v>
      </c>
      <c r="V12" s="226">
        <v>16.618363754056951</v>
      </c>
      <c r="W12" s="226">
        <v>16.472370881945938</v>
      </c>
      <c r="X12" s="226">
        <v>15.824533272753021</v>
      </c>
      <c r="Y12" s="226">
        <v>20.27590082729899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2237</v>
      </c>
    </row>
    <row r="15" spans="1:105" ht="12" customHeight="1" x14ac:dyDescent="0.25">
      <c r="A15" s="37" t="s">
        <v>40</v>
      </c>
      <c r="B15" s="226">
        <v>5.3880951769644456</v>
      </c>
      <c r="C15" s="226">
        <v>5.297522047174045</v>
      </c>
      <c r="D15" s="226">
        <v>5.7974098178614497</v>
      </c>
      <c r="E15" s="226">
        <v>6.1767762627780911</v>
      </c>
      <c r="F15" s="226">
        <v>6.4250123484577513</v>
      </c>
      <c r="G15" s="226">
        <v>6.7594974488254023</v>
      </c>
      <c r="H15" s="226">
        <v>7.1830674709320022</v>
      </c>
      <c r="I15" s="226">
        <v>8.8239511509667299</v>
      </c>
      <c r="J15" s="226">
        <v>8.9715896369560806</v>
      </c>
      <c r="K15" s="226">
        <v>9.0176538415810708</v>
      </c>
      <c r="L15" s="226">
        <v>9.4122352658978983</v>
      </c>
      <c r="M15" s="226">
        <v>9.4750623309717454</v>
      </c>
      <c r="N15" s="226">
        <v>9.9629916563461229</v>
      </c>
      <c r="O15" s="226">
        <v>10.927770552096201</v>
      </c>
      <c r="P15" s="226">
        <v>11.282270956638721</v>
      </c>
      <c r="Q15" s="226">
        <v>13.10698386590702</v>
      </c>
      <c r="R15" s="226">
        <v>13.478970204746361</v>
      </c>
      <c r="S15" s="226">
        <v>13.589040398308089</v>
      </c>
      <c r="T15" s="226">
        <v>13.953232363594671</v>
      </c>
      <c r="U15" s="226">
        <v>14.88873902340314</v>
      </c>
      <c r="V15" s="226">
        <v>15.12412249967486</v>
      </c>
      <c r="W15" s="226">
        <v>15.681728185033471</v>
      </c>
      <c r="X15" s="226">
        <v>17.41071358241749</v>
      </c>
      <c r="Y15" s="226">
        <v>7.6740565163823851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64.459925206397799</v>
      </c>
      <c r="C16" s="261">
        <f t="shared" si="0"/>
        <v>62.316628813350583</v>
      </c>
      <c r="D16" s="261">
        <f t="shared" si="0"/>
        <v>65.582207047224017</v>
      </c>
      <c r="E16" s="261">
        <f t="shared" si="0"/>
        <v>66.544415472630931</v>
      </c>
      <c r="F16" s="261">
        <f t="shared" si="0"/>
        <v>64.833213258909211</v>
      </c>
      <c r="G16" s="261">
        <f t="shared" si="0"/>
        <v>64.898057624321154</v>
      </c>
      <c r="H16" s="261">
        <f t="shared" si="0"/>
        <v>60.982865551366423</v>
      </c>
      <c r="I16" s="261">
        <f t="shared" si="0"/>
        <v>63.864155803131538</v>
      </c>
      <c r="J16" s="261">
        <f t="shared" si="0"/>
        <v>60.370868361166941</v>
      </c>
      <c r="K16" s="261">
        <f t="shared" si="0"/>
        <v>57.759045824246897</v>
      </c>
      <c r="L16" s="261">
        <f t="shared" si="0"/>
        <v>58.600718753493567</v>
      </c>
      <c r="M16" s="261">
        <f t="shared" si="0"/>
        <v>58.42022172671075</v>
      </c>
      <c r="N16" s="261">
        <f t="shared" si="0"/>
        <v>61.343358990748079</v>
      </c>
      <c r="O16" s="261">
        <f t="shared" si="0"/>
        <v>61.404062204732966</v>
      </c>
      <c r="P16" s="261">
        <f t="shared" si="0"/>
        <v>61.875790386196044</v>
      </c>
      <c r="Q16" s="261">
        <f t="shared" si="0"/>
        <v>63.199542863348945</v>
      </c>
      <c r="R16" s="261">
        <f t="shared" si="0"/>
        <v>66.593223922815923</v>
      </c>
      <c r="S16" s="261">
        <f t="shared" si="0"/>
        <v>69.723702108959628</v>
      </c>
      <c r="T16" s="261">
        <f t="shared" si="0"/>
        <v>76.877627634398891</v>
      </c>
      <c r="U16" s="261">
        <f t="shared" si="0"/>
        <v>76.344871331869712</v>
      </c>
      <c r="V16" s="261">
        <f t="shared" si="0"/>
        <v>73.794150579508127</v>
      </c>
      <c r="W16" s="261">
        <f t="shared" si="0"/>
        <v>74.700971854109753</v>
      </c>
      <c r="X16" s="261">
        <f t="shared" si="0"/>
        <v>78.88540570430888</v>
      </c>
      <c r="Y16" s="261">
        <f t="shared" si="0"/>
        <v>70.364961659934593</v>
      </c>
      <c r="DA16" s="70"/>
    </row>
    <row r="17" spans="1:105" ht="12" customHeight="1" x14ac:dyDescent="0.25">
      <c r="A17" s="60" t="s">
        <v>2148</v>
      </c>
      <c r="B17" s="329">
        <v>59.304269868476659</v>
      </c>
      <c r="C17" s="329">
        <v>56.92851151923535</v>
      </c>
      <c r="D17" s="329">
        <v>59.757461423201192</v>
      </c>
      <c r="E17" s="329">
        <v>59.686082508842972</v>
      </c>
      <c r="F17" s="329">
        <v>57.401462628418933</v>
      </c>
      <c r="G17" s="329">
        <v>56.911103444201402</v>
      </c>
      <c r="H17" s="329">
        <v>51.80469336207905</v>
      </c>
      <c r="I17" s="329">
        <v>52.126036396031637</v>
      </c>
      <c r="J17" s="329">
        <v>47.420332009599321</v>
      </c>
      <c r="K17" s="329">
        <v>44.638175404655293</v>
      </c>
      <c r="L17" s="329">
        <v>44.731329660716938</v>
      </c>
      <c r="M17" s="329">
        <v>44.378710924414932</v>
      </c>
      <c r="N17" s="329">
        <v>46.149580514185033</v>
      </c>
      <c r="O17" s="329">
        <v>44.293717739940867</v>
      </c>
      <c r="P17" s="329">
        <v>44.063629549735737</v>
      </c>
      <c r="Q17" s="329">
        <v>41.274894204556631</v>
      </c>
      <c r="R17" s="329">
        <v>43.918186961899707</v>
      </c>
      <c r="S17" s="329">
        <v>46.555804916884533</v>
      </c>
      <c r="T17" s="329">
        <v>52.056751013635491</v>
      </c>
      <c r="U17" s="329">
        <v>49.778370375694919</v>
      </c>
      <c r="V17" s="329">
        <v>46.396232081927643</v>
      </c>
      <c r="W17" s="329">
        <v>45.640558842183609</v>
      </c>
      <c r="X17" s="329">
        <v>46.706315736034611</v>
      </c>
      <c r="Y17" s="329">
        <v>56.155965094282749</v>
      </c>
      <c r="DA17" s="72" t="s">
        <v>2239</v>
      </c>
    </row>
    <row r="18" spans="1:105" ht="12" customHeight="1" x14ac:dyDescent="0.25">
      <c r="A18" s="59" t="s">
        <v>28</v>
      </c>
      <c r="B18" s="230">
        <v>40.460020623163068</v>
      </c>
      <c r="C18" s="230">
        <v>36.921554828156417</v>
      </c>
      <c r="D18" s="230">
        <v>38.430576865393142</v>
      </c>
      <c r="E18" s="230">
        <v>35.69137151122996</v>
      </c>
      <c r="F18" s="230">
        <v>32.651722216676468</v>
      </c>
      <c r="G18" s="230">
        <v>31.982316061483449</v>
      </c>
      <c r="H18" s="230">
        <v>27.13701958970055</v>
      </c>
      <c r="I18" s="230">
        <v>26.817138276902021</v>
      </c>
      <c r="J18" s="230">
        <v>22.477242742830111</v>
      </c>
      <c r="K18" s="230">
        <v>21.409525895044489</v>
      </c>
      <c r="L18" s="230">
        <v>21.435424524334909</v>
      </c>
      <c r="M18" s="230">
        <v>21.03581690657391</v>
      </c>
      <c r="N18" s="230">
        <v>21.13517551115098</v>
      </c>
      <c r="O18" s="230">
        <v>19.75331866325909</v>
      </c>
      <c r="P18" s="230">
        <v>19.395641505695458</v>
      </c>
      <c r="Q18" s="230">
        <v>17.0455498279984</v>
      </c>
      <c r="R18" s="230">
        <v>17.675222099563602</v>
      </c>
      <c r="S18" s="230">
        <v>18.103556522625361</v>
      </c>
      <c r="T18" s="230">
        <v>18.243303716174491</v>
      </c>
      <c r="U18" s="230">
        <v>17.721970763972589</v>
      </c>
      <c r="V18" s="230">
        <v>16.094856195948822</v>
      </c>
      <c r="W18" s="230">
        <v>14.943676545701299</v>
      </c>
      <c r="X18" s="230">
        <v>15.088076314503169</v>
      </c>
      <c r="Y18" s="230">
        <v>16.57334981654445</v>
      </c>
      <c r="DA18" s="71" t="s">
        <v>2240</v>
      </c>
    </row>
    <row r="19" spans="1:105" ht="12" customHeight="1" x14ac:dyDescent="0.25">
      <c r="A19" s="59" t="s">
        <v>31</v>
      </c>
      <c r="B19" s="230">
        <v>0.7382096206257136</v>
      </c>
      <c r="C19" s="230">
        <v>0.92924468104302871</v>
      </c>
      <c r="D19" s="230">
        <v>1.5040197553302539</v>
      </c>
      <c r="E19" s="230">
        <v>1.4515283327879489</v>
      </c>
      <c r="F19" s="230">
        <v>1.629171277963996</v>
      </c>
      <c r="G19" s="230">
        <v>1.4751405505063599</v>
      </c>
      <c r="H19" s="230">
        <v>1.218875234299845</v>
      </c>
      <c r="I19" s="230">
        <v>0.9180905977940883</v>
      </c>
      <c r="J19" s="230">
        <v>0.98979607452451823</v>
      </c>
      <c r="K19" s="230">
        <v>0.90766941185388861</v>
      </c>
      <c r="L19" s="230">
        <v>0.77725970153949164</v>
      </c>
      <c r="M19" s="230">
        <v>0.73088821800538573</v>
      </c>
      <c r="N19" s="230">
        <v>0.63925973363434807</v>
      </c>
      <c r="O19" s="230">
        <v>0.75676483664364558</v>
      </c>
      <c r="P19" s="230">
        <v>0.87414393265563495</v>
      </c>
      <c r="Q19" s="230">
        <v>0.84431737944860452</v>
      </c>
      <c r="R19" s="230">
        <v>0.97617751119950236</v>
      </c>
      <c r="S19" s="230">
        <v>1.05939444696146</v>
      </c>
      <c r="T19" s="230">
        <v>1.0044010413282001</v>
      </c>
      <c r="U19" s="230">
        <v>0.86653328112685857</v>
      </c>
      <c r="V19" s="230">
        <v>0.88260376650841688</v>
      </c>
      <c r="W19" s="230">
        <v>0.94267520651804504</v>
      </c>
      <c r="X19" s="230">
        <v>1.346158891132373</v>
      </c>
      <c r="Y19" s="230">
        <v>2.0528172527304118</v>
      </c>
      <c r="DA19" s="71" t="s">
        <v>2241</v>
      </c>
    </row>
    <row r="20" spans="1:105" ht="12" customHeight="1" x14ac:dyDescent="0.25">
      <c r="A20" s="59" t="s">
        <v>159</v>
      </c>
      <c r="B20" s="230">
        <v>6.7543094597310667</v>
      </c>
      <c r="C20" s="230">
        <v>6.6722961728061803</v>
      </c>
      <c r="D20" s="230">
        <v>6.2661334887467453</v>
      </c>
      <c r="E20" s="230">
        <v>6.300743633630062</v>
      </c>
      <c r="F20" s="230">
        <v>5.6378095936877566</v>
      </c>
      <c r="G20" s="230">
        <v>4.9093459018279946</v>
      </c>
      <c r="H20" s="230">
        <v>4.0556918535172048</v>
      </c>
      <c r="I20" s="230">
        <v>3.607276465560739</v>
      </c>
      <c r="J20" s="230">
        <v>3.9280163259054639</v>
      </c>
      <c r="K20" s="230">
        <v>2.7193576700797761</v>
      </c>
      <c r="L20" s="230">
        <v>2.495200053610009</v>
      </c>
      <c r="M20" s="230">
        <v>2.040335223712257</v>
      </c>
      <c r="N20" s="230">
        <v>2.5045030562273589</v>
      </c>
      <c r="O20" s="230">
        <v>1.674467509060074</v>
      </c>
      <c r="P20" s="230">
        <v>1.2623818257658821</v>
      </c>
      <c r="Q20" s="230">
        <v>1.0416743352211271</v>
      </c>
      <c r="R20" s="230">
        <v>1.158929482569321</v>
      </c>
      <c r="S20" s="230">
        <v>1.206711519988324</v>
      </c>
      <c r="T20" s="230">
        <v>1.111473412899791</v>
      </c>
      <c r="U20" s="230">
        <v>0.98401402259506154</v>
      </c>
      <c r="V20" s="230">
        <v>0.73797287935133293</v>
      </c>
      <c r="W20" s="230">
        <v>0.67671332906585657</v>
      </c>
      <c r="X20" s="230">
        <v>2.0375985107437131</v>
      </c>
      <c r="Y20" s="230">
        <v>3.2012414854865558</v>
      </c>
      <c r="DA20" s="71" t="s">
        <v>2242</v>
      </c>
    </row>
    <row r="21" spans="1:105" ht="12" customHeight="1" x14ac:dyDescent="0.25">
      <c r="A21" s="59" t="s">
        <v>32</v>
      </c>
      <c r="B21" s="230">
        <v>2.359798308611639</v>
      </c>
      <c r="C21" s="230">
        <v>2.531222363801211</v>
      </c>
      <c r="D21" s="230">
        <v>2.7325493880600651</v>
      </c>
      <c r="E21" s="230">
        <v>2.7987409614285301</v>
      </c>
      <c r="F21" s="230">
        <v>2.9905216526344058</v>
      </c>
      <c r="G21" s="230">
        <v>2.8611702632170162</v>
      </c>
      <c r="H21" s="230">
        <v>2.6046774390499872</v>
      </c>
      <c r="I21" s="230">
        <v>2.410733707971505</v>
      </c>
      <c r="J21" s="230">
        <v>1.712132836822472</v>
      </c>
      <c r="K21" s="230">
        <v>1.2056980005676401</v>
      </c>
      <c r="L21" s="230">
        <v>1.037246253648318</v>
      </c>
      <c r="M21" s="230">
        <v>1.132683962790592</v>
      </c>
      <c r="N21" s="230">
        <v>1.1227720754418169</v>
      </c>
      <c r="O21" s="230">
        <v>0.87958800521190117</v>
      </c>
      <c r="P21" s="230">
        <v>0.80636495237890793</v>
      </c>
      <c r="Q21" s="230">
        <v>0.4673112070203061</v>
      </c>
      <c r="R21" s="230">
        <v>0.59882173054464061</v>
      </c>
      <c r="S21" s="230">
        <v>0.56923335848211243</v>
      </c>
      <c r="T21" s="230">
        <v>0.62964937576210778</v>
      </c>
      <c r="U21" s="230">
        <v>0.51010379872028333</v>
      </c>
      <c r="V21" s="230">
        <v>0.38071535812153989</v>
      </c>
      <c r="W21" s="230">
        <v>0.31538343567986188</v>
      </c>
      <c r="X21" s="230">
        <v>0.60368448903112959</v>
      </c>
      <c r="Y21" s="230">
        <v>0.31494131872142922</v>
      </c>
      <c r="DA21" s="71" t="s">
        <v>2243</v>
      </c>
    </row>
    <row r="22" spans="1:105" ht="12" customHeight="1" x14ac:dyDescent="0.25">
      <c r="A22" s="59" t="s">
        <v>35</v>
      </c>
      <c r="B22" s="230">
        <v>8.9919318563451753</v>
      </c>
      <c r="C22" s="230">
        <v>9.8741934734285106</v>
      </c>
      <c r="D22" s="230">
        <v>10.824181925670979</v>
      </c>
      <c r="E22" s="230">
        <v>13.443698069766469</v>
      </c>
      <c r="F22" s="230">
        <v>14.4922378874563</v>
      </c>
      <c r="G22" s="230">
        <v>15.68313066716658</v>
      </c>
      <c r="H22" s="230">
        <v>16.78842924551147</v>
      </c>
      <c r="I22" s="230">
        <v>18.372797347803271</v>
      </c>
      <c r="J22" s="230">
        <v>18.313144029516749</v>
      </c>
      <c r="K22" s="230">
        <v>18.395924427109499</v>
      </c>
      <c r="L22" s="230">
        <v>18.9861991275842</v>
      </c>
      <c r="M22" s="230">
        <v>19.438986613332791</v>
      </c>
      <c r="N22" s="230">
        <v>20.74787013773053</v>
      </c>
      <c r="O22" s="230">
        <v>21.229578725766171</v>
      </c>
      <c r="P22" s="230">
        <v>21.725097333239859</v>
      </c>
      <c r="Q22" s="230">
        <v>21.87604145486819</v>
      </c>
      <c r="R22" s="230">
        <v>23.509036138022651</v>
      </c>
      <c r="S22" s="230">
        <v>25.616909068827269</v>
      </c>
      <c r="T22" s="230">
        <v>31.067923467470901</v>
      </c>
      <c r="U22" s="230">
        <v>29.695748509280119</v>
      </c>
      <c r="V22" s="230">
        <v>28.30008388199753</v>
      </c>
      <c r="W22" s="230">
        <v>28.762110325218551</v>
      </c>
      <c r="X22" s="230">
        <v>27.630797530624228</v>
      </c>
      <c r="Y22" s="230">
        <v>34.013615220799899</v>
      </c>
      <c r="DA22" s="71" t="s">
        <v>2244</v>
      </c>
    </row>
    <row r="23" spans="1:105" ht="12" customHeight="1" x14ac:dyDescent="0.25">
      <c r="A23" s="60" t="s">
        <v>2155</v>
      </c>
      <c r="B23" s="329">
        <v>4.195378694954198</v>
      </c>
      <c r="C23" s="329">
        <v>4.4343859643621091</v>
      </c>
      <c r="D23" s="329">
        <v>4.8102954350122378</v>
      </c>
      <c r="E23" s="329">
        <v>5.7779670167821591</v>
      </c>
      <c r="F23" s="329">
        <v>6.3407918441932614</v>
      </c>
      <c r="G23" s="329">
        <v>6.8683892567176246</v>
      </c>
      <c r="H23" s="329">
        <v>8.0573408598697966</v>
      </c>
      <c r="I23" s="329">
        <v>10.486853036222969</v>
      </c>
      <c r="J23" s="329">
        <v>11.713349864111199</v>
      </c>
      <c r="K23" s="329">
        <v>11.916371278908571</v>
      </c>
      <c r="L23" s="329">
        <v>12.634506436619761</v>
      </c>
      <c r="M23" s="329">
        <v>12.805044214363161</v>
      </c>
      <c r="N23" s="329">
        <v>13.884074444463691</v>
      </c>
      <c r="O23" s="329">
        <v>15.759333594104231</v>
      </c>
      <c r="P23" s="329">
        <v>16.438402571001639</v>
      </c>
      <c r="Q23" s="329">
        <v>20.457175557907011</v>
      </c>
      <c r="R23" s="329">
        <v>21.139767514233078</v>
      </c>
      <c r="S23" s="329">
        <v>21.571295314141391</v>
      </c>
      <c r="T23" s="329">
        <v>23.076134460589412</v>
      </c>
      <c r="U23" s="329">
        <v>24.795971725204019</v>
      </c>
      <c r="V23" s="329">
        <v>25.659719697665299</v>
      </c>
      <c r="W23" s="329">
        <v>27.279777092292861</v>
      </c>
      <c r="X23" s="329">
        <v>30.287354546791072</v>
      </c>
      <c r="Y23" s="329">
        <v>12.825664907473991</v>
      </c>
      <c r="DA23" s="72" t="s">
        <v>2245</v>
      </c>
    </row>
    <row r="24" spans="1:105" ht="12" customHeight="1" x14ac:dyDescent="0.25">
      <c r="A24" s="60" t="s">
        <v>2157</v>
      </c>
      <c r="B24" s="329">
        <v>0.96027664296694137</v>
      </c>
      <c r="C24" s="329">
        <v>0.9537313297531268</v>
      </c>
      <c r="D24" s="329">
        <v>1.0144501890105839</v>
      </c>
      <c r="E24" s="329">
        <v>1.080365947005798</v>
      </c>
      <c r="F24" s="329">
        <v>1.0909587862970109</v>
      </c>
      <c r="G24" s="329">
        <v>1.11856492340213</v>
      </c>
      <c r="H24" s="329">
        <v>1.120831329417578</v>
      </c>
      <c r="I24" s="329">
        <v>1.2512663708769369</v>
      </c>
      <c r="J24" s="329">
        <v>1.23718648745642</v>
      </c>
      <c r="K24" s="329">
        <v>1.2044991406830341</v>
      </c>
      <c r="L24" s="329">
        <v>1.2348826561568671</v>
      </c>
      <c r="M24" s="329">
        <v>1.2364665879326571</v>
      </c>
      <c r="N24" s="329">
        <v>1.309704032099352</v>
      </c>
      <c r="O24" s="329">
        <v>1.351010870687875</v>
      </c>
      <c r="P24" s="329">
        <v>1.3737582654586711</v>
      </c>
      <c r="Q24" s="329">
        <v>1.467473100885309</v>
      </c>
      <c r="R24" s="329">
        <v>1.5352694466831409</v>
      </c>
      <c r="S24" s="329">
        <v>1.5966018779337059</v>
      </c>
      <c r="T24" s="329">
        <v>1.744742160173987</v>
      </c>
      <c r="U24" s="329">
        <v>1.770529230970767</v>
      </c>
      <c r="V24" s="329">
        <v>1.738198799915186</v>
      </c>
      <c r="W24" s="329">
        <v>1.7806359196332811</v>
      </c>
      <c r="X24" s="329">
        <v>1.8917354214831861</v>
      </c>
      <c r="Y24" s="329">
        <v>1.3833316581778481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29.299966002908093</v>
      </c>
      <c r="C25" s="261">
        <f t="shared" si="1"/>
        <v>28.325740369704814</v>
      </c>
      <c r="D25" s="261">
        <f t="shared" si="1"/>
        <v>29.81009411237455</v>
      </c>
      <c r="E25" s="261">
        <f t="shared" si="1"/>
        <v>30.247461578468588</v>
      </c>
      <c r="F25" s="261">
        <f t="shared" si="1"/>
        <v>29.469642390413266</v>
      </c>
      <c r="G25" s="261">
        <f t="shared" si="1"/>
        <v>29.499117101964142</v>
      </c>
      <c r="H25" s="261">
        <f t="shared" si="1"/>
        <v>27.719484341530201</v>
      </c>
      <c r="I25" s="261">
        <f t="shared" si="1"/>
        <v>29.029161728696149</v>
      </c>
      <c r="J25" s="261">
        <f t="shared" si="1"/>
        <v>27.441303800530427</v>
      </c>
      <c r="K25" s="261">
        <f t="shared" si="1"/>
        <v>26.254111738294043</v>
      </c>
      <c r="L25" s="261">
        <f t="shared" si="1"/>
        <v>26.636690342497072</v>
      </c>
      <c r="M25" s="261">
        <f t="shared" si="1"/>
        <v>26.554646239413966</v>
      </c>
      <c r="N25" s="261">
        <f t="shared" si="1"/>
        <v>27.88334499579457</v>
      </c>
      <c r="O25" s="261">
        <f t="shared" si="1"/>
        <v>27.910937365787721</v>
      </c>
      <c r="P25" s="261">
        <f t="shared" si="1"/>
        <v>28.125359266452758</v>
      </c>
      <c r="Q25" s="261">
        <f t="shared" si="1"/>
        <v>28.727064937885888</v>
      </c>
      <c r="R25" s="261">
        <f t="shared" si="1"/>
        <v>30.269647237643603</v>
      </c>
      <c r="S25" s="261">
        <f t="shared" si="1"/>
        <v>31.692591867708924</v>
      </c>
      <c r="T25" s="261">
        <f t="shared" si="1"/>
        <v>34.944376197454041</v>
      </c>
      <c r="U25" s="261">
        <f t="shared" si="1"/>
        <v>34.702214241758952</v>
      </c>
      <c r="V25" s="261">
        <f t="shared" si="1"/>
        <v>33.542795717958221</v>
      </c>
      <c r="W25" s="261">
        <f t="shared" si="1"/>
        <v>33.954987206413534</v>
      </c>
      <c r="X25" s="261">
        <f t="shared" si="1"/>
        <v>35.857002592867659</v>
      </c>
      <c r="Y25" s="261">
        <f t="shared" si="1"/>
        <v>31.984073481788446</v>
      </c>
      <c r="DA25" s="70"/>
    </row>
    <row r="26" spans="1:105" ht="12" customHeight="1" x14ac:dyDescent="0.25">
      <c r="A26" s="60" t="s">
        <v>2160</v>
      </c>
      <c r="B26" s="329">
        <v>26.95648630385303</v>
      </c>
      <c r="C26" s="329">
        <v>25.87659614510698</v>
      </c>
      <c r="D26" s="329">
        <v>27.16248246509145</v>
      </c>
      <c r="E26" s="329">
        <v>27.130037504019519</v>
      </c>
      <c r="F26" s="329">
        <v>26.0915739220086</v>
      </c>
      <c r="G26" s="329">
        <v>25.868683383727891</v>
      </c>
      <c r="H26" s="329">
        <v>23.547587891854121</v>
      </c>
      <c r="I26" s="329">
        <v>23.693652907287099</v>
      </c>
      <c r="J26" s="329">
        <v>21.554696367999689</v>
      </c>
      <c r="K26" s="329">
        <v>20.290079729388768</v>
      </c>
      <c r="L26" s="329">
        <v>20.332422573053151</v>
      </c>
      <c r="M26" s="329">
        <v>20.172141329279501</v>
      </c>
      <c r="N26" s="329">
        <v>20.977082051902279</v>
      </c>
      <c r="O26" s="329">
        <v>20.13350806360949</v>
      </c>
      <c r="P26" s="329">
        <v>20.028922522607161</v>
      </c>
      <c r="Q26" s="329">
        <v>18.76131554752574</v>
      </c>
      <c r="R26" s="329">
        <v>19.962812255408959</v>
      </c>
      <c r="S26" s="329">
        <v>21.161729507674789</v>
      </c>
      <c r="T26" s="329">
        <v>23.66215955165249</v>
      </c>
      <c r="U26" s="329">
        <v>22.62653198895223</v>
      </c>
      <c r="V26" s="329">
        <v>21.08919640087619</v>
      </c>
      <c r="W26" s="329">
        <v>20.74570856462892</v>
      </c>
      <c r="X26" s="329">
        <v>21.230143516379361</v>
      </c>
      <c r="Y26" s="329">
        <v>25.52543867921943</v>
      </c>
      <c r="DA26" s="72" t="s">
        <v>2247</v>
      </c>
    </row>
    <row r="27" spans="1:105" ht="12" customHeight="1" x14ac:dyDescent="0.25">
      <c r="A27" s="59" t="s">
        <v>28</v>
      </c>
      <c r="B27" s="230">
        <v>18.39091846507413</v>
      </c>
      <c r="C27" s="230">
        <v>16.78252492188928</v>
      </c>
      <c r="D27" s="230">
        <v>17.46844402972415</v>
      </c>
      <c r="E27" s="230">
        <v>16.2233506869227</v>
      </c>
      <c r="F27" s="230">
        <v>14.84169191667112</v>
      </c>
      <c r="G27" s="230">
        <v>14.537416391583379</v>
      </c>
      <c r="H27" s="230">
        <v>12.335008904409341</v>
      </c>
      <c r="I27" s="230">
        <v>12.18960830768274</v>
      </c>
      <c r="J27" s="230">
        <v>10.21692851946823</v>
      </c>
      <c r="K27" s="230">
        <v>9.7316026795656789</v>
      </c>
      <c r="L27" s="230">
        <v>9.7433747837885978</v>
      </c>
      <c r="M27" s="230">
        <v>9.5617349575335915</v>
      </c>
      <c r="N27" s="230">
        <v>9.6068979596140807</v>
      </c>
      <c r="O27" s="230">
        <v>8.978781210572313</v>
      </c>
      <c r="P27" s="230">
        <v>8.8162006844070309</v>
      </c>
      <c r="Q27" s="230">
        <v>7.7479771945447258</v>
      </c>
      <c r="R27" s="230">
        <v>8.0341918634380001</v>
      </c>
      <c r="S27" s="230">
        <v>8.2288893284660727</v>
      </c>
      <c r="T27" s="230">
        <v>8.2924107800793152</v>
      </c>
      <c r="U27" s="230">
        <v>8.0554412563511768</v>
      </c>
      <c r="V27" s="230">
        <v>7.3158437254312778</v>
      </c>
      <c r="W27" s="230">
        <v>6.792580248046046</v>
      </c>
      <c r="X27" s="230">
        <v>6.8582165065923446</v>
      </c>
      <c r="Y27" s="230">
        <v>7.5333408257020222</v>
      </c>
      <c r="DA27" s="71" t="s">
        <v>2248</v>
      </c>
    </row>
    <row r="28" spans="1:105" ht="12" customHeight="1" x14ac:dyDescent="0.25">
      <c r="A28" s="59" t="s">
        <v>31</v>
      </c>
      <c r="B28" s="230">
        <v>0.33554982755714252</v>
      </c>
      <c r="C28" s="230">
        <v>0.42238394592864931</v>
      </c>
      <c r="D28" s="230">
        <v>0.68364534333193361</v>
      </c>
      <c r="E28" s="230">
        <v>0.65978560581270396</v>
      </c>
      <c r="F28" s="230">
        <v>0.74053239907454349</v>
      </c>
      <c r="G28" s="230">
        <v>0.67051843204834538</v>
      </c>
      <c r="H28" s="230">
        <v>0.55403419740902071</v>
      </c>
      <c r="I28" s="230">
        <v>0.41731390808822189</v>
      </c>
      <c r="J28" s="230">
        <v>0.44990730660205402</v>
      </c>
      <c r="K28" s="230">
        <v>0.41257700538813108</v>
      </c>
      <c r="L28" s="230">
        <v>0.35329986433613242</v>
      </c>
      <c r="M28" s="230">
        <v>0.33222191727517519</v>
      </c>
      <c r="N28" s="230">
        <v>0.29057260619743092</v>
      </c>
      <c r="O28" s="230">
        <v>0.34398401665620271</v>
      </c>
      <c r="P28" s="230">
        <v>0.39733815120710669</v>
      </c>
      <c r="Q28" s="230">
        <v>0.38378062702209292</v>
      </c>
      <c r="R28" s="230">
        <v>0.44371705054522842</v>
      </c>
      <c r="S28" s="230">
        <v>0.48154293043702689</v>
      </c>
      <c r="T28" s="230">
        <v>0.45654592787645443</v>
      </c>
      <c r="U28" s="230">
        <v>0.39387876414857192</v>
      </c>
      <c r="V28" s="230">
        <v>0.40118353023109848</v>
      </c>
      <c r="W28" s="230">
        <v>0.42848873023547512</v>
      </c>
      <c r="X28" s="230">
        <v>0.61189040506016978</v>
      </c>
      <c r="Y28" s="230">
        <v>0.93309875124109642</v>
      </c>
      <c r="DA28" s="71" t="s">
        <v>2249</v>
      </c>
    </row>
    <row r="29" spans="1:105" ht="12" customHeight="1" x14ac:dyDescent="0.25">
      <c r="A29" s="59" t="s">
        <v>159</v>
      </c>
      <c r="B29" s="230">
        <v>3.0701406635141208</v>
      </c>
      <c r="C29" s="230">
        <v>3.0328618967300822</v>
      </c>
      <c r="D29" s="230">
        <v>2.8482424948848841</v>
      </c>
      <c r="E29" s="230">
        <v>2.8639743789227552</v>
      </c>
      <c r="F29" s="230">
        <v>2.5626407244035261</v>
      </c>
      <c r="G29" s="230">
        <v>2.2315208644672699</v>
      </c>
      <c r="H29" s="230">
        <v>1.8434962970532749</v>
      </c>
      <c r="I29" s="230">
        <v>1.6396711207094261</v>
      </c>
      <c r="J29" s="230">
        <v>1.7854619663206659</v>
      </c>
      <c r="K29" s="230">
        <v>1.2360716682180799</v>
      </c>
      <c r="L29" s="230">
        <v>1.1341818425500041</v>
      </c>
      <c r="M29" s="230">
        <v>0.92742510168738901</v>
      </c>
      <c r="N29" s="230">
        <v>1.138410480103345</v>
      </c>
      <c r="O29" s="230">
        <v>0.76112159502730659</v>
      </c>
      <c r="P29" s="230">
        <v>0.57380992080267346</v>
      </c>
      <c r="Q29" s="230">
        <v>0.47348833419142128</v>
      </c>
      <c r="R29" s="230">
        <v>0.52678612844060058</v>
      </c>
      <c r="S29" s="230">
        <v>0.54850523635832893</v>
      </c>
      <c r="T29" s="230">
        <v>0.50521518768172313</v>
      </c>
      <c r="U29" s="230">
        <v>0.44727910117957342</v>
      </c>
      <c r="V29" s="230">
        <v>0.33544221788696937</v>
      </c>
      <c r="W29" s="230">
        <v>0.30759696775720741</v>
      </c>
      <c r="X29" s="230">
        <v>0.92618114124714157</v>
      </c>
      <c r="Y29" s="230">
        <v>1.455109766130253</v>
      </c>
      <c r="DA29" s="71" t="s">
        <v>2250</v>
      </c>
    </row>
    <row r="30" spans="1:105" ht="12" customHeight="1" x14ac:dyDescent="0.25">
      <c r="A30" s="59" t="s">
        <v>32</v>
      </c>
      <c r="B30" s="230">
        <v>1.072635594823472</v>
      </c>
      <c r="C30" s="230">
        <v>1.1505556199096421</v>
      </c>
      <c r="D30" s="230">
        <v>1.2420679036636659</v>
      </c>
      <c r="E30" s="230">
        <v>1.272154982467514</v>
      </c>
      <c r="F30" s="230">
        <v>1.3593280239247301</v>
      </c>
      <c r="G30" s="230">
        <v>1.3005319378259159</v>
      </c>
      <c r="H30" s="230">
        <v>1.183944290477267</v>
      </c>
      <c r="I30" s="230">
        <v>1.095788049077957</v>
      </c>
      <c r="J30" s="230">
        <v>0.77824219855566923</v>
      </c>
      <c r="K30" s="230">
        <v>0.54804454571256367</v>
      </c>
      <c r="L30" s="230">
        <v>0.4714755698401446</v>
      </c>
      <c r="M30" s="230">
        <v>0.51485634672299596</v>
      </c>
      <c r="N30" s="230">
        <v>0.51035094338264386</v>
      </c>
      <c r="O30" s="230">
        <v>0.39981272964177328</v>
      </c>
      <c r="P30" s="230">
        <v>0.36652952380859438</v>
      </c>
      <c r="Q30" s="230">
        <v>0.21241418500923001</v>
      </c>
      <c r="R30" s="230">
        <v>0.27219169570210938</v>
      </c>
      <c r="S30" s="230">
        <v>0.25874243567368738</v>
      </c>
      <c r="T30" s="230">
        <v>0.28620426171004892</v>
      </c>
      <c r="U30" s="230">
        <v>0.2318653630546742</v>
      </c>
      <c r="V30" s="230">
        <v>0.1730524355097908</v>
      </c>
      <c r="W30" s="230">
        <v>0.14335610712721</v>
      </c>
      <c r="X30" s="230">
        <v>0.27440204046869521</v>
      </c>
      <c r="Y30" s="230">
        <v>0.14315514487337691</v>
      </c>
      <c r="DA30" s="71" t="s">
        <v>2251</v>
      </c>
    </row>
    <row r="31" spans="1:105" ht="12" customHeight="1" x14ac:dyDescent="0.25">
      <c r="A31" s="59" t="s">
        <v>35</v>
      </c>
      <c r="B31" s="230">
        <v>4.0872417528841707</v>
      </c>
      <c r="C31" s="230">
        <v>4.4882697606493229</v>
      </c>
      <c r="D31" s="230">
        <v>4.9200826934868074</v>
      </c>
      <c r="E31" s="230">
        <v>6.1107718498938484</v>
      </c>
      <c r="F31" s="230">
        <v>6.5873808579346811</v>
      </c>
      <c r="G31" s="230">
        <v>7.1286957578029844</v>
      </c>
      <c r="H31" s="230">
        <v>7.6311042025052096</v>
      </c>
      <c r="I31" s="230">
        <v>8.3512715217287585</v>
      </c>
      <c r="J31" s="230">
        <v>8.32415637705307</v>
      </c>
      <c r="K31" s="230">
        <v>8.3617838305043168</v>
      </c>
      <c r="L31" s="230">
        <v>8.6300905125382723</v>
      </c>
      <c r="M31" s="230">
        <v>8.8359030060603558</v>
      </c>
      <c r="N31" s="230">
        <v>9.4308500626047831</v>
      </c>
      <c r="O31" s="230">
        <v>9.6498085117118944</v>
      </c>
      <c r="P31" s="230">
        <v>9.8750442423817528</v>
      </c>
      <c r="Q31" s="230">
        <v>9.9436552067582671</v>
      </c>
      <c r="R31" s="230">
        <v>10.685925517283019</v>
      </c>
      <c r="S31" s="230">
        <v>11.64404957673967</v>
      </c>
      <c r="T31" s="230">
        <v>14.12178339430495</v>
      </c>
      <c r="U31" s="230">
        <v>13.498067504218231</v>
      </c>
      <c r="V31" s="230">
        <v>12.86367449181706</v>
      </c>
      <c r="W31" s="230">
        <v>13.073686511462981</v>
      </c>
      <c r="X31" s="230">
        <v>12.559453423011011</v>
      </c>
      <c r="Y31" s="230">
        <v>15.46073419127268</v>
      </c>
      <c r="DA31" s="71" t="s">
        <v>2252</v>
      </c>
    </row>
    <row r="32" spans="1:105" ht="12" customHeight="1" x14ac:dyDescent="0.25">
      <c r="A32" s="60" t="s">
        <v>2167</v>
      </c>
      <c r="B32" s="329">
        <v>1.9069903158882711</v>
      </c>
      <c r="C32" s="329">
        <v>2.0156299838009581</v>
      </c>
      <c r="D32" s="329">
        <v>2.1864979250055629</v>
      </c>
      <c r="E32" s="329">
        <v>2.6263486439918902</v>
      </c>
      <c r="F32" s="329">
        <v>2.8821781109969362</v>
      </c>
      <c r="G32" s="329">
        <v>3.121995116689829</v>
      </c>
      <c r="H32" s="329">
        <v>3.6624276635771809</v>
      </c>
      <c r="I32" s="329">
        <v>4.7667513801013497</v>
      </c>
      <c r="J32" s="329">
        <v>5.3242499382323656</v>
      </c>
      <c r="K32" s="329">
        <v>5.4165323995038968</v>
      </c>
      <c r="L32" s="329">
        <v>5.742957471190798</v>
      </c>
      <c r="M32" s="329">
        <v>5.8204746428923464</v>
      </c>
      <c r="N32" s="329">
        <v>6.3109429293016763</v>
      </c>
      <c r="O32" s="329">
        <v>7.1633334518655598</v>
      </c>
      <c r="P32" s="329">
        <v>7.4720011686371093</v>
      </c>
      <c r="Q32" s="329">
        <v>9.2987161626850074</v>
      </c>
      <c r="R32" s="329">
        <v>9.6089852337423078</v>
      </c>
      <c r="S32" s="329">
        <v>9.8051342337006293</v>
      </c>
      <c r="T32" s="329">
        <v>10.489152027540641</v>
      </c>
      <c r="U32" s="329">
        <v>11.270896238729099</v>
      </c>
      <c r="V32" s="329">
        <v>11.66350895348422</v>
      </c>
      <c r="W32" s="329">
        <v>12.399898678314941</v>
      </c>
      <c r="X32" s="329">
        <v>13.766979339450479</v>
      </c>
      <c r="Y32" s="329">
        <v>5.8298476852154471</v>
      </c>
      <c r="DA32" s="72" t="s">
        <v>2253</v>
      </c>
    </row>
    <row r="33" spans="1:105" ht="12" customHeight="1" x14ac:dyDescent="0.25">
      <c r="A33" s="60" t="s">
        <v>2169</v>
      </c>
      <c r="B33" s="329">
        <v>0.43648938316679148</v>
      </c>
      <c r="C33" s="329">
        <v>0.43351424079687578</v>
      </c>
      <c r="D33" s="329">
        <v>0.46111372227753811</v>
      </c>
      <c r="E33" s="329">
        <v>0.49107543045718122</v>
      </c>
      <c r="F33" s="329">
        <v>0.49589035740773219</v>
      </c>
      <c r="G33" s="329">
        <v>0.50843860154642306</v>
      </c>
      <c r="H33" s="329">
        <v>0.50946878609889878</v>
      </c>
      <c r="I33" s="329">
        <v>0.56875744130769845</v>
      </c>
      <c r="J33" s="329">
        <v>0.56235749429837278</v>
      </c>
      <c r="K33" s="329">
        <v>0.54749960940137898</v>
      </c>
      <c r="L33" s="329">
        <v>0.56131029825312151</v>
      </c>
      <c r="M33" s="329">
        <v>0.56203026724211702</v>
      </c>
      <c r="N33" s="329">
        <v>0.59532001459061457</v>
      </c>
      <c r="O33" s="329">
        <v>0.61409585031267022</v>
      </c>
      <c r="P33" s="329">
        <v>0.62443557520848714</v>
      </c>
      <c r="Q33" s="329">
        <v>0.66703322767514028</v>
      </c>
      <c r="R33" s="329">
        <v>0.69784974849233661</v>
      </c>
      <c r="S33" s="329">
        <v>0.7257281263335027</v>
      </c>
      <c r="T33" s="329">
        <v>0.79306461826090324</v>
      </c>
      <c r="U33" s="329">
        <v>0.80478601407762107</v>
      </c>
      <c r="V33" s="329">
        <v>0.79009036359781193</v>
      </c>
      <c r="W33" s="329">
        <v>0.80937996346967334</v>
      </c>
      <c r="X33" s="329">
        <v>0.85987973703781173</v>
      </c>
      <c r="Y33" s="329">
        <v>0.6287871173535674</v>
      </c>
      <c r="DA33" s="72" t="s">
        <v>2254</v>
      </c>
    </row>
    <row r="34" spans="1:105" ht="12" customHeight="1" x14ac:dyDescent="0.25">
      <c r="A34" s="57" t="s">
        <v>2171</v>
      </c>
      <c r="B34" s="261">
        <v>504.35618452709031</v>
      </c>
      <c r="C34" s="261">
        <v>486.51080446300011</v>
      </c>
      <c r="D34" s="261">
        <v>509.92541342731528</v>
      </c>
      <c r="E34" s="261">
        <v>516.59036906341032</v>
      </c>
      <c r="F34" s="261">
        <v>500.92954845094118</v>
      </c>
      <c r="G34" s="261">
        <v>499.74499917981592</v>
      </c>
      <c r="H34" s="261">
        <v>465.27281945067608</v>
      </c>
      <c r="I34" s="261">
        <v>480.44881277787448</v>
      </c>
      <c r="J34" s="261">
        <v>447.55400481676918</v>
      </c>
      <c r="K34" s="261">
        <v>424.8989384154865</v>
      </c>
      <c r="L34" s="261">
        <v>429.55917370440801</v>
      </c>
      <c r="M34" s="261">
        <v>426.90715626853921</v>
      </c>
      <c r="N34" s="261">
        <v>446.19210551881378</v>
      </c>
      <c r="O34" s="261">
        <v>440.24542324583149</v>
      </c>
      <c r="P34" s="261">
        <v>440.48250886534709</v>
      </c>
      <c r="Q34" s="261">
        <v>435.27801525539729</v>
      </c>
      <c r="R34" s="261">
        <v>461.64327663500148</v>
      </c>
      <c r="S34" s="261">
        <v>486.12219176203041</v>
      </c>
      <c r="T34" s="261">
        <v>537.52047929595096</v>
      </c>
      <c r="U34" s="261">
        <v>524.67552522910739</v>
      </c>
      <c r="V34" s="261">
        <v>499.56716950212018</v>
      </c>
      <c r="W34" s="261">
        <v>498.51325438431462</v>
      </c>
      <c r="X34" s="261">
        <v>523.88760711437453</v>
      </c>
      <c r="Y34" s="261">
        <v>527.82735913507884</v>
      </c>
      <c r="DA34" s="70" t="s">
        <v>2255</v>
      </c>
    </row>
    <row r="35" spans="1:105" ht="12" customHeight="1" x14ac:dyDescent="0.25">
      <c r="A35" s="64" t="s">
        <v>28</v>
      </c>
      <c r="B35" s="229">
        <v>318.7693028119761</v>
      </c>
      <c r="C35" s="229">
        <v>293.08080617619959</v>
      </c>
      <c r="D35" s="229">
        <v>308.14460712888717</v>
      </c>
      <c r="E35" s="229">
        <v>286.88586124756648</v>
      </c>
      <c r="F35" s="229">
        <v>265.50165091068988</v>
      </c>
      <c r="G35" s="229">
        <v>262.21316992144381</v>
      </c>
      <c r="H35" s="229">
        <v>226.31962187071369</v>
      </c>
      <c r="I35" s="229">
        <v>229.17115451886201</v>
      </c>
      <c r="J35" s="229">
        <v>196.60179342937371</v>
      </c>
      <c r="K35" s="229">
        <v>190.00150685231861</v>
      </c>
      <c r="L35" s="229">
        <v>190.33130891062041</v>
      </c>
      <c r="M35" s="229">
        <v>187.75879281071551</v>
      </c>
      <c r="N35" s="229">
        <v>190.63978874945499</v>
      </c>
      <c r="O35" s="229">
        <v>180.82531788847521</v>
      </c>
      <c r="P35" s="229">
        <v>179.65583175955791</v>
      </c>
      <c r="Q35" s="229">
        <v>164.12497457842781</v>
      </c>
      <c r="R35" s="229">
        <v>167.82287598472331</v>
      </c>
      <c r="S35" s="229">
        <v>171.4359401182075</v>
      </c>
      <c r="T35" s="229">
        <v>173.34103532359501</v>
      </c>
      <c r="U35" s="229">
        <v>173.5852901055469</v>
      </c>
      <c r="V35" s="229">
        <v>161.23166483414309</v>
      </c>
      <c r="W35" s="229">
        <v>153.99368040248629</v>
      </c>
      <c r="X35" s="229">
        <v>153.26393088344511</v>
      </c>
      <c r="Y35" s="229">
        <v>141.78769549652549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5.8740486665400304</v>
      </c>
      <c r="C37" s="229">
        <v>7.4498053667288611</v>
      </c>
      <c r="D37" s="229">
        <v>12.17975789147987</v>
      </c>
      <c r="E37" s="229">
        <v>11.78362389559163</v>
      </c>
      <c r="F37" s="229">
        <v>13.37935953804698</v>
      </c>
      <c r="G37" s="229">
        <v>12.21477406580205</v>
      </c>
      <c r="H37" s="229">
        <v>10.26660280614567</v>
      </c>
      <c r="I37" s="229">
        <v>7.9239277653037057</v>
      </c>
      <c r="J37" s="229">
        <v>8.7437476135676064</v>
      </c>
      <c r="K37" s="229">
        <v>8.1355167204992611</v>
      </c>
      <c r="L37" s="229">
        <v>6.9703043823010882</v>
      </c>
      <c r="M37" s="229">
        <v>6.5886935760389811</v>
      </c>
      <c r="N37" s="229">
        <v>5.8236127165865668</v>
      </c>
      <c r="O37" s="229">
        <v>6.9966082582635636</v>
      </c>
      <c r="P37" s="229">
        <v>8.1776320408677989</v>
      </c>
      <c r="Q37" s="229">
        <v>8.2106366396553767</v>
      </c>
      <c r="R37" s="229">
        <v>9.3610060248907896</v>
      </c>
      <c r="S37" s="229">
        <v>10.13218498059795</v>
      </c>
      <c r="T37" s="229">
        <v>9.638567627572197</v>
      </c>
      <c r="U37" s="229">
        <v>8.5722257168522678</v>
      </c>
      <c r="V37" s="229">
        <v>8.9296916161567275</v>
      </c>
      <c r="W37" s="229">
        <v>9.8110383072185936</v>
      </c>
      <c r="X37" s="229">
        <v>13.810514519027929</v>
      </c>
      <c r="Y37" s="229">
        <v>17.73723755277959</v>
      </c>
      <c r="DA37" s="73" t="s">
        <v>2258</v>
      </c>
    </row>
    <row r="38" spans="1:105" ht="12" customHeight="1" x14ac:dyDescent="0.25">
      <c r="A38" s="64" t="s">
        <v>159</v>
      </c>
      <c r="B38" s="229">
        <v>54.767151993513842</v>
      </c>
      <c r="C38" s="229">
        <v>54.509415034107242</v>
      </c>
      <c r="D38" s="229">
        <v>51.708997772908468</v>
      </c>
      <c r="E38" s="229">
        <v>52.122654752352901</v>
      </c>
      <c r="F38" s="229">
        <v>47.180261858475262</v>
      </c>
      <c r="G38" s="229">
        <v>41.424476850535932</v>
      </c>
      <c r="H38" s="229">
        <v>34.810785320952853</v>
      </c>
      <c r="I38" s="229">
        <v>31.72603211609675</v>
      </c>
      <c r="J38" s="229">
        <v>35.359534049124917</v>
      </c>
      <c r="K38" s="229">
        <v>24.83734317362843</v>
      </c>
      <c r="L38" s="229">
        <v>22.801967699986619</v>
      </c>
      <c r="M38" s="229">
        <v>18.74266052857455</v>
      </c>
      <c r="N38" s="229">
        <v>23.249738110305469</v>
      </c>
      <c r="O38" s="229">
        <v>15.77555700239674</v>
      </c>
      <c r="P38" s="229">
        <v>12.034185850459201</v>
      </c>
      <c r="Q38" s="229">
        <v>10.32248905956795</v>
      </c>
      <c r="R38" s="229">
        <v>11.32484067360172</v>
      </c>
      <c r="S38" s="229">
        <v>11.76062059793238</v>
      </c>
      <c r="T38" s="229">
        <v>10.86890483541543</v>
      </c>
      <c r="U38" s="229">
        <v>9.9195278486004312</v>
      </c>
      <c r="V38" s="229">
        <v>7.608384449452803</v>
      </c>
      <c r="W38" s="229">
        <v>7.1769344638977408</v>
      </c>
      <c r="X38" s="229">
        <v>21.301663132751791</v>
      </c>
      <c r="Y38" s="229">
        <v>28.186132743506931</v>
      </c>
      <c r="DA38" s="73" t="s">
        <v>2259</v>
      </c>
    </row>
    <row r="39" spans="1:105" ht="12" customHeight="1" x14ac:dyDescent="0.25">
      <c r="A39" s="64" t="s">
        <v>32</v>
      </c>
      <c r="B39" s="229">
        <v>18.550323082247981</v>
      </c>
      <c r="C39" s="229">
        <v>20.047669516214452</v>
      </c>
      <c r="D39" s="229">
        <v>21.861093801887471</v>
      </c>
      <c r="E39" s="229">
        <v>22.44578568780971</v>
      </c>
      <c r="F39" s="229">
        <v>24.262429344112999</v>
      </c>
      <c r="G39" s="229">
        <v>23.405315097577908</v>
      </c>
      <c r="H39" s="229">
        <v>21.67405687323291</v>
      </c>
      <c r="I39" s="229">
        <v>20.555259379001679</v>
      </c>
      <c r="J39" s="229">
        <v>14.94197810576927</v>
      </c>
      <c r="K39" s="229">
        <v>10.676151682724949</v>
      </c>
      <c r="L39" s="229">
        <v>9.1893801876605714</v>
      </c>
      <c r="M39" s="229">
        <v>10.08732128270367</v>
      </c>
      <c r="N39" s="229">
        <v>10.10474810628369</v>
      </c>
      <c r="O39" s="229">
        <v>8.0338675101215937</v>
      </c>
      <c r="P39" s="229">
        <v>7.4523803839396026</v>
      </c>
      <c r="Q39" s="229">
        <v>4.48948012483695</v>
      </c>
      <c r="R39" s="229">
        <v>5.6729640483644266</v>
      </c>
      <c r="S39" s="229">
        <v>5.3784175277823092</v>
      </c>
      <c r="T39" s="229">
        <v>5.9692926976895304</v>
      </c>
      <c r="U39" s="229">
        <v>4.9852352955289447</v>
      </c>
      <c r="V39" s="229">
        <v>3.805308174105678</v>
      </c>
      <c r="W39" s="229">
        <v>3.2427279839150018</v>
      </c>
      <c r="X39" s="229">
        <v>6.1184625334126252</v>
      </c>
      <c r="Y39" s="229">
        <v>2.6883393437347771</v>
      </c>
      <c r="DA39" s="73" t="s">
        <v>2260</v>
      </c>
    </row>
    <row r="40" spans="1:105" ht="12" customHeight="1" x14ac:dyDescent="0.25">
      <c r="A40" s="64" t="s">
        <v>33</v>
      </c>
      <c r="B40" s="229">
        <v>1.2537581811263601</v>
      </c>
      <c r="C40" s="229">
        <v>0.41793071422221528</v>
      </c>
      <c r="D40" s="229">
        <v>0.83582746690420218</v>
      </c>
      <c r="E40" s="229">
        <v>0.83582746690402077</v>
      </c>
      <c r="F40" s="229">
        <v>0</v>
      </c>
      <c r="G40" s="229">
        <v>0.41793071422219152</v>
      </c>
      <c r="H40" s="229">
        <v>0.41793071422212091</v>
      </c>
      <c r="I40" s="229">
        <v>0.41793071422220679</v>
      </c>
      <c r="J40" s="229">
        <v>0.4179307142221389</v>
      </c>
      <c r="K40" s="229">
        <v>0.42451925302918592</v>
      </c>
      <c r="L40" s="229">
        <v>0.42451925302920579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0.40563663665443428</v>
      </c>
      <c r="S40" s="229">
        <v>0.15289485417097831</v>
      </c>
      <c r="T40" s="229">
        <v>0.38845209729177232</v>
      </c>
      <c r="U40" s="229">
        <v>0.17361139371882969</v>
      </c>
      <c r="V40" s="229">
        <v>6.5647657288432901E-2</v>
      </c>
      <c r="W40" s="229">
        <v>3.5829424955666309E-2</v>
      </c>
      <c r="X40" s="229">
        <v>1.750072130227365</v>
      </c>
      <c r="Y40" s="229">
        <v>1.863062174613672</v>
      </c>
      <c r="DA40" s="73" t="s">
        <v>2261</v>
      </c>
    </row>
    <row r="41" spans="1:105" ht="12" customHeight="1" x14ac:dyDescent="0.25">
      <c r="A41" s="64" t="s">
        <v>35</v>
      </c>
      <c r="B41" s="229">
        <v>71.378308853840011</v>
      </c>
      <c r="C41" s="229">
        <v>78.971771940983189</v>
      </c>
      <c r="D41" s="229">
        <v>87.445125480174539</v>
      </c>
      <c r="E41" s="229">
        <v>108.87483573528939</v>
      </c>
      <c r="F41" s="229">
        <v>118.72971940095159</v>
      </c>
      <c r="G41" s="229">
        <v>129.55083161584881</v>
      </c>
      <c r="H41" s="229">
        <v>141.06945213782271</v>
      </c>
      <c r="I41" s="229">
        <v>158.1924165552378</v>
      </c>
      <c r="J41" s="229">
        <v>161.38761545969061</v>
      </c>
      <c r="K41" s="229">
        <v>164.48809322077221</v>
      </c>
      <c r="L41" s="229">
        <v>169.85527194451041</v>
      </c>
      <c r="M41" s="229">
        <v>174.81446974910131</v>
      </c>
      <c r="N41" s="229">
        <v>188.55761000796971</v>
      </c>
      <c r="O41" s="229">
        <v>195.80482882374139</v>
      </c>
      <c r="P41" s="229">
        <v>202.75041700893149</v>
      </c>
      <c r="Q41" s="229">
        <v>212.2243681665677</v>
      </c>
      <c r="R41" s="229">
        <v>224.8971529377867</v>
      </c>
      <c r="S41" s="229">
        <v>244.41482924075979</v>
      </c>
      <c r="T41" s="229">
        <v>297.42192404048438</v>
      </c>
      <c r="U41" s="229">
        <v>293.06100506497182</v>
      </c>
      <c r="V41" s="229">
        <v>285.63657361792411</v>
      </c>
      <c r="W41" s="229">
        <v>298.62697981203019</v>
      </c>
      <c r="X41" s="229">
        <v>282.78890278606229</v>
      </c>
      <c r="Y41" s="229">
        <v>293.1864503669683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0.45839895479533321</v>
      </c>
      <c r="C43" s="229">
        <v>0.69675717003993298</v>
      </c>
      <c r="D43" s="229">
        <v>0.55008534664657049</v>
      </c>
      <c r="E43" s="229">
        <v>2.961226223784295</v>
      </c>
      <c r="F43" s="229">
        <v>3.4196251785798579</v>
      </c>
      <c r="G43" s="229">
        <v>1.9619171624201319</v>
      </c>
      <c r="H43" s="229">
        <v>2.1911331420477791</v>
      </c>
      <c r="I43" s="229">
        <v>1.503551212085573</v>
      </c>
      <c r="J43" s="229">
        <v>3.3462892668829429</v>
      </c>
      <c r="K43" s="229">
        <v>1.7602269030238229</v>
      </c>
      <c r="L43" s="229">
        <v>4.0430464369232642</v>
      </c>
      <c r="M43" s="229">
        <v>4.8956506704316967</v>
      </c>
      <c r="N43" s="229">
        <v>3.997203240996265</v>
      </c>
      <c r="O43" s="229">
        <v>6.0874747511166722</v>
      </c>
      <c r="P43" s="229">
        <v>6.8484255972370347</v>
      </c>
      <c r="Q43" s="229">
        <v>10.39640512351677</v>
      </c>
      <c r="R43" s="229">
        <v>12.67922465741532</v>
      </c>
      <c r="S43" s="229">
        <v>9.832688934596062</v>
      </c>
      <c r="T43" s="229">
        <v>11.408057853184831</v>
      </c>
      <c r="U43" s="229">
        <v>7.1536508498797753</v>
      </c>
      <c r="V43" s="229">
        <v>5.960209550620899</v>
      </c>
      <c r="W43" s="229">
        <v>3.7695384710231372</v>
      </c>
      <c r="X43" s="229">
        <v>9.0705499278893509</v>
      </c>
      <c r="Y43" s="229">
        <v>8.7201415685362456</v>
      </c>
      <c r="DA43" s="73" t="s">
        <v>2264</v>
      </c>
    </row>
    <row r="44" spans="1:105" ht="12" customHeight="1" x14ac:dyDescent="0.25">
      <c r="A44" s="64" t="s">
        <v>39</v>
      </c>
      <c r="B44" s="229">
        <v>33.304891983050652</v>
      </c>
      <c r="C44" s="229">
        <v>31.336648544504609</v>
      </c>
      <c r="D44" s="229">
        <v>27.19991853842691</v>
      </c>
      <c r="E44" s="229">
        <v>30.680554054111791</v>
      </c>
      <c r="F44" s="229">
        <v>28.456502220084559</v>
      </c>
      <c r="G44" s="229">
        <v>28.556583751965231</v>
      </c>
      <c r="H44" s="229">
        <v>28.523236585538289</v>
      </c>
      <c r="I44" s="229">
        <v>30.958540517064741</v>
      </c>
      <c r="J44" s="229">
        <v>26.755116178138081</v>
      </c>
      <c r="K44" s="229">
        <v>24.575580609490078</v>
      </c>
      <c r="L44" s="229">
        <v>25.943374889376521</v>
      </c>
      <c r="M44" s="229">
        <v>24.019567650973471</v>
      </c>
      <c r="N44" s="229">
        <v>23.819404587217189</v>
      </c>
      <c r="O44" s="229">
        <v>26.721769011716429</v>
      </c>
      <c r="P44" s="229">
        <v>23.563636224354148</v>
      </c>
      <c r="Q44" s="229">
        <v>25.50966156282476</v>
      </c>
      <c r="R44" s="229">
        <v>29.479575671564739</v>
      </c>
      <c r="S44" s="229">
        <v>33.014615507983443</v>
      </c>
      <c r="T44" s="229">
        <v>28.48424482071778</v>
      </c>
      <c r="U44" s="229">
        <v>27.2249789540084</v>
      </c>
      <c r="V44" s="229">
        <v>26.329689602428441</v>
      </c>
      <c r="W44" s="229">
        <v>21.856525518787951</v>
      </c>
      <c r="X44" s="229">
        <v>35.783511201558028</v>
      </c>
      <c r="Y44" s="229">
        <v>33.65829988841385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78.995468525732889</v>
      </c>
      <c r="C45" s="261">
        <f t="shared" si="2"/>
        <v>76.438868162900548</v>
      </c>
      <c r="D45" s="261">
        <f t="shared" si="2"/>
        <v>80.351473791250527</v>
      </c>
      <c r="E45" s="261">
        <f t="shared" si="2"/>
        <v>81.746821377298261</v>
      </c>
      <c r="F45" s="261">
        <f t="shared" si="2"/>
        <v>79.649739993016027</v>
      </c>
      <c r="G45" s="261">
        <f t="shared" si="2"/>
        <v>79.715915756368091</v>
      </c>
      <c r="H45" s="261">
        <f t="shared" si="2"/>
        <v>74.822907220762517</v>
      </c>
      <c r="I45" s="261">
        <f t="shared" si="2"/>
        <v>78.000075716514445</v>
      </c>
      <c r="J45" s="261">
        <f t="shared" si="2"/>
        <v>73.248865625105225</v>
      </c>
      <c r="K45" s="261">
        <f t="shared" si="2"/>
        <v>69.816189901049484</v>
      </c>
      <c r="L45" s="261">
        <f t="shared" si="2"/>
        <v>70.694781846393724</v>
      </c>
      <c r="M45" s="261">
        <f t="shared" si="2"/>
        <v>70.368288982171421</v>
      </c>
      <c r="N45" s="261">
        <f t="shared" si="2"/>
        <v>73.706792618719703</v>
      </c>
      <c r="O45" s="261">
        <f t="shared" si="2"/>
        <v>73.147105462202788</v>
      </c>
      <c r="P45" s="261">
        <f t="shared" si="2"/>
        <v>73.418456775537365</v>
      </c>
      <c r="Q45" s="261">
        <f t="shared" si="2"/>
        <v>73.390453727178212</v>
      </c>
      <c r="R45" s="261">
        <f t="shared" si="2"/>
        <v>77.622581170236984</v>
      </c>
      <c r="S45" s="261">
        <f t="shared" si="2"/>
        <v>81.563200431746935</v>
      </c>
      <c r="T45" s="261">
        <f t="shared" si="2"/>
        <v>90.154493239681642</v>
      </c>
      <c r="U45" s="261">
        <f t="shared" si="2"/>
        <v>88.559314603668014</v>
      </c>
      <c r="V45" s="261">
        <f t="shared" si="2"/>
        <v>84.74090080234852</v>
      </c>
      <c r="W45" s="261">
        <f t="shared" si="2"/>
        <v>84.999405708541715</v>
      </c>
      <c r="X45" s="261">
        <f t="shared" si="2"/>
        <v>89.2647189108487</v>
      </c>
      <c r="Y45" s="261">
        <f t="shared" si="2"/>
        <v>85.776534311262367</v>
      </c>
      <c r="DA45" s="70"/>
    </row>
    <row r="46" spans="1:105" ht="12" customHeight="1" x14ac:dyDescent="0.25">
      <c r="A46" s="165" t="s">
        <v>2184</v>
      </c>
      <c r="B46" s="346">
        <v>36.699583470842192</v>
      </c>
      <c r="C46" s="346">
        <v>35.421411744179373</v>
      </c>
      <c r="D46" s="346">
        <v>37.24212856594184</v>
      </c>
      <c r="E46" s="346">
        <v>37.655353717431836</v>
      </c>
      <c r="F46" s="346">
        <v>36.550308517285863</v>
      </c>
      <c r="G46" s="346">
        <v>36.478397584124593</v>
      </c>
      <c r="H46" s="346">
        <v>33.936400264198241</v>
      </c>
      <c r="I46" s="346">
        <v>35.03355879145758</v>
      </c>
      <c r="J46" s="346">
        <v>32.654925235094858</v>
      </c>
      <c r="K46" s="346">
        <v>31.039065728412709</v>
      </c>
      <c r="L46" s="346">
        <v>31.355817397021841</v>
      </c>
      <c r="M46" s="346">
        <v>31.198985471364459</v>
      </c>
      <c r="N46" s="346">
        <v>32.629869360582298</v>
      </c>
      <c r="O46" s="346">
        <v>32.15043117875522</v>
      </c>
      <c r="P46" s="346">
        <v>32.224627969681691</v>
      </c>
      <c r="Q46" s="346">
        <v>31.80917996875451</v>
      </c>
      <c r="R46" s="346">
        <v>33.69036887798184</v>
      </c>
      <c r="S46" s="346">
        <v>35.461078613174408</v>
      </c>
      <c r="T46" s="346">
        <v>39.342285431370698</v>
      </c>
      <c r="U46" s="346">
        <v>38.424821058149618</v>
      </c>
      <c r="V46" s="346">
        <v>36.588983053502908</v>
      </c>
      <c r="W46" s="346">
        <v>36.582504667086873</v>
      </c>
      <c r="X46" s="346">
        <v>38.220680319033526</v>
      </c>
      <c r="Y46" s="346">
        <v>38.503990000314559</v>
      </c>
      <c r="DA46" s="167" t="s">
        <v>2266</v>
      </c>
    </row>
    <row r="47" spans="1:105" ht="12" customHeight="1" x14ac:dyDescent="0.25">
      <c r="A47" s="59" t="s">
        <v>28</v>
      </c>
      <c r="B47" s="230">
        <v>25.03809434607092</v>
      </c>
      <c r="C47" s="230">
        <v>22.9729104257632</v>
      </c>
      <c r="D47" s="230">
        <v>23.950757786517951</v>
      </c>
      <c r="E47" s="230">
        <v>22.517330044512711</v>
      </c>
      <c r="F47" s="230">
        <v>20.790942704121711</v>
      </c>
      <c r="G47" s="230">
        <v>20.499754359811082</v>
      </c>
      <c r="H47" s="230">
        <v>17.777013992473279</v>
      </c>
      <c r="I47" s="230">
        <v>18.023618433302151</v>
      </c>
      <c r="J47" s="230">
        <v>15.478438259555279</v>
      </c>
      <c r="K47" s="230">
        <v>14.88707088599182</v>
      </c>
      <c r="L47" s="230">
        <v>15.02582781041159</v>
      </c>
      <c r="M47" s="230">
        <v>14.78853559230854</v>
      </c>
      <c r="N47" s="230">
        <v>14.943538124465951</v>
      </c>
      <c r="O47" s="230">
        <v>14.337873284058629</v>
      </c>
      <c r="P47" s="230">
        <v>14.184426887687041</v>
      </c>
      <c r="Q47" s="230">
        <v>13.136434934467159</v>
      </c>
      <c r="R47" s="230">
        <v>13.55895572490628</v>
      </c>
      <c r="S47" s="230">
        <v>13.78929313268168</v>
      </c>
      <c r="T47" s="230">
        <v>13.787515510234661</v>
      </c>
      <c r="U47" s="230">
        <v>13.679908567997179</v>
      </c>
      <c r="V47" s="230">
        <v>12.692720813238729</v>
      </c>
      <c r="W47" s="230">
        <v>11.97787956249309</v>
      </c>
      <c r="X47" s="230">
        <v>12.346864280731371</v>
      </c>
      <c r="Y47" s="230">
        <v>11.36370988436475</v>
      </c>
      <c r="DA47" s="71" t="s">
        <v>2267</v>
      </c>
    </row>
    <row r="48" spans="1:105" ht="12" customHeight="1" x14ac:dyDescent="0.25">
      <c r="A48" s="59" t="s">
        <v>31</v>
      </c>
      <c r="B48" s="230">
        <v>0.45683026957782258</v>
      </c>
      <c r="C48" s="230">
        <v>0.57818406945686907</v>
      </c>
      <c r="D48" s="230">
        <v>0.93733729244359065</v>
      </c>
      <c r="E48" s="230">
        <v>0.91575473719365574</v>
      </c>
      <c r="F48" s="230">
        <v>1.0373727447077961</v>
      </c>
      <c r="G48" s="230">
        <v>0.9455231095034784</v>
      </c>
      <c r="H48" s="230">
        <v>0.79846506443365073</v>
      </c>
      <c r="I48" s="230">
        <v>0.61704252150183225</v>
      </c>
      <c r="J48" s="230">
        <v>0.68160039041999176</v>
      </c>
      <c r="K48" s="230">
        <v>0.63114610484872924</v>
      </c>
      <c r="L48" s="230">
        <v>0.54484437320313195</v>
      </c>
      <c r="M48" s="230">
        <v>0.51382679712304213</v>
      </c>
      <c r="N48" s="230">
        <v>0.45198594144442938</v>
      </c>
      <c r="O48" s="230">
        <v>0.54929495739920986</v>
      </c>
      <c r="P48" s="230">
        <v>0.63927922664625902</v>
      </c>
      <c r="Q48" s="230">
        <v>0.65068715477562389</v>
      </c>
      <c r="R48" s="230">
        <v>0.74884194266107973</v>
      </c>
      <c r="S48" s="230">
        <v>0.80692987336657784</v>
      </c>
      <c r="T48" s="230">
        <v>0.75908372470555252</v>
      </c>
      <c r="U48" s="230">
        <v>0.66889265391637431</v>
      </c>
      <c r="V48" s="230">
        <v>0.69603872570318903</v>
      </c>
      <c r="W48" s="230">
        <v>0.75558715793199382</v>
      </c>
      <c r="X48" s="230">
        <v>1.101587822241775</v>
      </c>
      <c r="Y48" s="230">
        <v>1.407538003111485</v>
      </c>
      <c r="DA48" s="71" t="s">
        <v>2268</v>
      </c>
    </row>
    <row r="49" spans="1:105" ht="12" customHeight="1" x14ac:dyDescent="0.25">
      <c r="A49" s="59" t="s">
        <v>159</v>
      </c>
      <c r="B49" s="230">
        <v>4.1798060132102028</v>
      </c>
      <c r="C49" s="230">
        <v>4.1515603290668013</v>
      </c>
      <c r="D49" s="230">
        <v>3.905188464191605</v>
      </c>
      <c r="E49" s="230">
        <v>3.9750762696152022</v>
      </c>
      <c r="F49" s="230">
        <v>3.5898681074544831</v>
      </c>
      <c r="G49" s="230">
        <v>3.1467510001885408</v>
      </c>
      <c r="H49" s="230">
        <v>2.6568168472155631</v>
      </c>
      <c r="I49" s="230">
        <v>2.4244262727577039</v>
      </c>
      <c r="J49" s="230">
        <v>2.7049384516900759</v>
      </c>
      <c r="K49" s="230">
        <v>1.8908999011609851</v>
      </c>
      <c r="L49" s="230">
        <v>1.749088118852502</v>
      </c>
      <c r="M49" s="230">
        <v>1.4343902216927911</v>
      </c>
      <c r="N49" s="230">
        <v>1.7707984910666521</v>
      </c>
      <c r="O49" s="230">
        <v>1.2154060475838819</v>
      </c>
      <c r="P49" s="230">
        <v>0.92320548957676629</v>
      </c>
      <c r="Q49" s="230">
        <v>0.80278355732825968</v>
      </c>
      <c r="R49" s="230">
        <v>0.88903400782918263</v>
      </c>
      <c r="S49" s="230">
        <v>0.91913977537546288</v>
      </c>
      <c r="T49" s="230">
        <v>0.84000448372641312</v>
      </c>
      <c r="U49" s="230">
        <v>0.75957815516168103</v>
      </c>
      <c r="V49" s="230">
        <v>0.58197995752867238</v>
      </c>
      <c r="W49" s="230">
        <v>0.54240940836050411</v>
      </c>
      <c r="X49" s="230">
        <v>1.667406218418334</v>
      </c>
      <c r="Y49" s="230">
        <v>2.1949684230129201</v>
      </c>
      <c r="DA49" s="71" t="s">
        <v>2269</v>
      </c>
    </row>
    <row r="50" spans="1:105" ht="12" customHeight="1" x14ac:dyDescent="0.25">
      <c r="A50" s="59" t="s">
        <v>32</v>
      </c>
      <c r="B50" s="230">
        <v>1.4603268060345751</v>
      </c>
      <c r="C50" s="230">
        <v>1.5749484251662369</v>
      </c>
      <c r="D50" s="230">
        <v>1.702983245928305</v>
      </c>
      <c r="E50" s="230">
        <v>1.7656977378343199</v>
      </c>
      <c r="F50" s="230">
        <v>1.904210868963039</v>
      </c>
      <c r="G50" s="230">
        <v>1.8339287081269711</v>
      </c>
      <c r="H50" s="230">
        <v>1.70628123426807</v>
      </c>
      <c r="I50" s="230">
        <v>1.62023792576713</v>
      </c>
      <c r="J50" s="230">
        <v>1.179021052987796</v>
      </c>
      <c r="K50" s="230">
        <v>0.83837968619864023</v>
      </c>
      <c r="L50" s="230">
        <v>0.72709003671098049</v>
      </c>
      <c r="M50" s="230">
        <v>0.79629601136768646</v>
      </c>
      <c r="N50" s="230">
        <v>0.79385133592093005</v>
      </c>
      <c r="O50" s="230">
        <v>0.63844569998069334</v>
      </c>
      <c r="P50" s="230">
        <v>0.5897110806287682</v>
      </c>
      <c r="Q50" s="230">
        <v>0.36014111173381957</v>
      </c>
      <c r="R50" s="230">
        <v>0.4593660710926516</v>
      </c>
      <c r="S50" s="230">
        <v>0.43357920479331452</v>
      </c>
      <c r="T50" s="230">
        <v>0.47586230374670518</v>
      </c>
      <c r="U50" s="230">
        <v>0.3937583138816369</v>
      </c>
      <c r="V50" s="230">
        <v>0.30023963501862377</v>
      </c>
      <c r="W50" s="230">
        <v>0.25279085752597757</v>
      </c>
      <c r="X50" s="230">
        <v>0.49400667779532348</v>
      </c>
      <c r="Y50" s="230">
        <v>0.2159431748056698</v>
      </c>
      <c r="DA50" s="71" t="s">
        <v>2270</v>
      </c>
    </row>
    <row r="51" spans="1:105" ht="12" customHeight="1" x14ac:dyDescent="0.25">
      <c r="A51" s="59" t="s">
        <v>35</v>
      </c>
      <c r="B51" s="230">
        <v>5.5645260359486723</v>
      </c>
      <c r="C51" s="230">
        <v>6.1438084947262599</v>
      </c>
      <c r="D51" s="230">
        <v>6.7458617768603926</v>
      </c>
      <c r="E51" s="230">
        <v>8.4814949282759606</v>
      </c>
      <c r="F51" s="230">
        <v>9.227914092038823</v>
      </c>
      <c r="G51" s="230">
        <v>10.052440406494521</v>
      </c>
      <c r="H51" s="230">
        <v>10.997823125807679</v>
      </c>
      <c r="I51" s="230">
        <v>12.348233638128759</v>
      </c>
      <c r="J51" s="230">
        <v>12.610927080441719</v>
      </c>
      <c r="K51" s="230">
        <v>12.791569150212529</v>
      </c>
      <c r="L51" s="230">
        <v>13.308967057843629</v>
      </c>
      <c r="M51" s="230">
        <v>13.6659368488724</v>
      </c>
      <c r="N51" s="230">
        <v>14.66969546768434</v>
      </c>
      <c r="O51" s="230">
        <v>15.409411189732801</v>
      </c>
      <c r="P51" s="230">
        <v>15.888005285142849</v>
      </c>
      <c r="Q51" s="230">
        <v>16.859133210449649</v>
      </c>
      <c r="R51" s="230">
        <v>18.034171131492648</v>
      </c>
      <c r="S51" s="230">
        <v>19.512136626957361</v>
      </c>
      <c r="T51" s="230">
        <v>23.479819408957379</v>
      </c>
      <c r="U51" s="230">
        <v>22.922683367192739</v>
      </c>
      <c r="V51" s="230">
        <v>22.318003922013691</v>
      </c>
      <c r="W51" s="230">
        <v>23.05383768077531</v>
      </c>
      <c r="X51" s="230">
        <v>22.610815319846729</v>
      </c>
      <c r="Y51" s="230">
        <v>23.32183051501973</v>
      </c>
      <c r="DA51" s="71" t="s">
        <v>2271</v>
      </c>
    </row>
    <row r="52" spans="1:105" ht="12" customHeight="1" x14ac:dyDescent="0.25">
      <c r="A52" s="165" t="s">
        <v>2191</v>
      </c>
      <c r="B52" s="346">
        <v>34.660862447841879</v>
      </c>
      <c r="C52" s="346">
        <v>33.434474663362018</v>
      </c>
      <c r="D52" s="346">
        <v>35.043596481394459</v>
      </c>
      <c r="E52" s="346">
        <v>35.501632126858517</v>
      </c>
      <c r="F52" s="346">
        <v>34.425373788561167</v>
      </c>
      <c r="G52" s="346">
        <v>34.343968026901557</v>
      </c>
      <c r="H52" s="346">
        <v>31.974936940290949</v>
      </c>
      <c r="I52" s="346">
        <v>33.017876500388908</v>
      </c>
      <c r="J52" s="346">
        <v>30.757247109957021</v>
      </c>
      <c r="K52" s="346">
        <v>29.200323324006281</v>
      </c>
      <c r="L52" s="346">
        <v>29.520588603345221</v>
      </c>
      <c r="M52" s="346">
        <v>29.338334049175099</v>
      </c>
      <c r="N52" s="346">
        <v>30.66365332508353</v>
      </c>
      <c r="O52" s="346">
        <v>30.254979569098719</v>
      </c>
      <c r="P52" s="346">
        <v>30.271272800546029</v>
      </c>
      <c r="Q52" s="346">
        <v>29.913604464835451</v>
      </c>
      <c r="R52" s="346">
        <v>31.725503924215989</v>
      </c>
      <c r="S52" s="346">
        <v>33.407768038585679</v>
      </c>
      <c r="T52" s="346">
        <v>36.940011776090898</v>
      </c>
      <c r="U52" s="346">
        <v>36.057268191857531</v>
      </c>
      <c r="V52" s="346">
        <v>34.33174704064848</v>
      </c>
      <c r="W52" s="346">
        <v>34.259318847933443</v>
      </c>
      <c r="X52" s="346">
        <v>36.003120107165103</v>
      </c>
      <c r="Y52" s="346">
        <v>36.273871625749713</v>
      </c>
      <c r="DA52" s="167" t="s">
        <v>2272</v>
      </c>
    </row>
    <row r="53" spans="1:105" ht="12" customHeight="1" x14ac:dyDescent="0.25">
      <c r="A53" s="64" t="s">
        <v>28</v>
      </c>
      <c r="B53" s="229">
        <v>21.90677798016948</v>
      </c>
      <c r="C53" s="229">
        <v>20.141387814052319</v>
      </c>
      <c r="D53" s="229">
        <v>21.17661717929218</v>
      </c>
      <c r="E53" s="229">
        <v>19.715652707334751</v>
      </c>
      <c r="F53" s="229">
        <v>18.246065943494081</v>
      </c>
      <c r="G53" s="229">
        <v>18.02007171416291</v>
      </c>
      <c r="H53" s="229">
        <v>15.553359953866201</v>
      </c>
      <c r="I53" s="229">
        <v>15.74932578895487</v>
      </c>
      <c r="J53" s="229">
        <v>13.51106207896321</v>
      </c>
      <c r="K53" s="229">
        <v>13.05747068426632</v>
      </c>
      <c r="L53" s="229">
        <v>13.080135666135311</v>
      </c>
      <c r="M53" s="229">
        <v>12.90334468107528</v>
      </c>
      <c r="N53" s="229">
        <v>13.10133532143805</v>
      </c>
      <c r="O53" s="229">
        <v>12.42685558876709</v>
      </c>
      <c r="P53" s="229">
        <v>12.346485011201811</v>
      </c>
      <c r="Q53" s="229">
        <v>11.279158147832479</v>
      </c>
      <c r="R53" s="229">
        <v>11.533288970297701</v>
      </c>
      <c r="S53" s="229">
        <v>11.78158952214549</v>
      </c>
      <c r="T53" s="229">
        <v>11.91251335115712</v>
      </c>
      <c r="U53" s="229">
        <v>11.92929926884622</v>
      </c>
      <c r="V53" s="229">
        <v>11.0803212659973</v>
      </c>
      <c r="W53" s="229">
        <v>10.58290537127499</v>
      </c>
      <c r="X53" s="229">
        <v>10.53275480610529</v>
      </c>
      <c r="Y53" s="229">
        <v>9.7440736550293803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0.40368215774686728</v>
      </c>
      <c r="C55" s="229">
        <v>0.51197286164241285</v>
      </c>
      <c r="D55" s="229">
        <v>0.83702931752574761</v>
      </c>
      <c r="E55" s="229">
        <v>0.80980580691236947</v>
      </c>
      <c r="F55" s="229">
        <v>0.91946952335539156</v>
      </c>
      <c r="G55" s="229">
        <v>0.83943573354455525</v>
      </c>
      <c r="H55" s="229">
        <v>0.70555158950634211</v>
      </c>
      <c r="I55" s="229">
        <v>0.5445559680751263</v>
      </c>
      <c r="J55" s="229">
        <v>0.60089643511892721</v>
      </c>
      <c r="K55" s="229">
        <v>0.55909699264567336</v>
      </c>
      <c r="L55" s="229">
        <v>0.47902012273540512</v>
      </c>
      <c r="M55" s="229">
        <v>0.45279468906324111</v>
      </c>
      <c r="N55" s="229">
        <v>0.40021604872036182</v>
      </c>
      <c r="O55" s="229">
        <v>0.48082780360569199</v>
      </c>
      <c r="P55" s="229">
        <v>0.56199128317094871</v>
      </c>
      <c r="Q55" s="229">
        <v>0.56425945771468911</v>
      </c>
      <c r="R55" s="229">
        <v>0.64331627559279247</v>
      </c>
      <c r="S55" s="229">
        <v>0.69631399531243721</v>
      </c>
      <c r="T55" s="229">
        <v>0.66239113741958511</v>
      </c>
      <c r="U55" s="229">
        <v>0.58910893840285605</v>
      </c>
      <c r="V55" s="229">
        <v>0.61367506199902755</v>
      </c>
      <c r="W55" s="229">
        <v>0.67424383733069071</v>
      </c>
      <c r="X55" s="229">
        <v>0.94909978059808842</v>
      </c>
      <c r="Y55" s="229">
        <v>1.2189559083092141</v>
      </c>
      <c r="DA55" s="73" t="s">
        <v>2275</v>
      </c>
    </row>
    <row r="56" spans="1:105" ht="12" customHeight="1" x14ac:dyDescent="0.25">
      <c r="A56" s="64" t="s">
        <v>159</v>
      </c>
      <c r="B56" s="229">
        <v>3.763762158854365</v>
      </c>
      <c r="C56" s="229">
        <v>3.7460497056877742</v>
      </c>
      <c r="D56" s="229">
        <v>3.553596672563998</v>
      </c>
      <c r="E56" s="229">
        <v>3.5820244149115159</v>
      </c>
      <c r="F56" s="229">
        <v>3.2423684227509169</v>
      </c>
      <c r="G56" s="229">
        <v>2.8468136966269619</v>
      </c>
      <c r="H56" s="229">
        <v>2.3923010735800578</v>
      </c>
      <c r="I56" s="229">
        <v>2.1803076256969689</v>
      </c>
      <c r="J56" s="229">
        <v>2.4300127241339888</v>
      </c>
      <c r="K56" s="229">
        <v>1.7068963595998869</v>
      </c>
      <c r="L56" s="229">
        <v>1.567019281681711</v>
      </c>
      <c r="M56" s="229">
        <v>1.28805157628165</v>
      </c>
      <c r="N56" s="229">
        <v>1.597791400823718</v>
      </c>
      <c r="O56" s="229">
        <v>1.0841433654885471</v>
      </c>
      <c r="P56" s="229">
        <v>0.82702517235044837</v>
      </c>
      <c r="Q56" s="229">
        <v>0.70939225965577413</v>
      </c>
      <c r="R56" s="229">
        <v>0.77827685448030937</v>
      </c>
      <c r="S56" s="229">
        <v>0.80822495163493946</v>
      </c>
      <c r="T56" s="229">
        <v>0.74694358276235795</v>
      </c>
      <c r="U56" s="229">
        <v>0.68169956244367014</v>
      </c>
      <c r="V56" s="229">
        <v>0.52287088954813432</v>
      </c>
      <c r="W56" s="229">
        <v>0.49322035871054931</v>
      </c>
      <c r="X56" s="229">
        <v>1.4639138735789929</v>
      </c>
      <c r="Y56" s="229">
        <v>1.9370351746065111</v>
      </c>
      <c r="DA56" s="73" t="s">
        <v>2276</v>
      </c>
    </row>
    <row r="57" spans="1:105" ht="12" customHeight="1" x14ac:dyDescent="0.25">
      <c r="A57" s="64" t="s">
        <v>32</v>
      </c>
      <c r="B57" s="229">
        <v>1.274833572864194</v>
      </c>
      <c r="C57" s="229">
        <v>1.3777356892190109</v>
      </c>
      <c r="D57" s="229">
        <v>1.502359619000351</v>
      </c>
      <c r="E57" s="229">
        <v>1.5425413906412051</v>
      </c>
      <c r="F57" s="229">
        <v>1.667386565181721</v>
      </c>
      <c r="G57" s="229">
        <v>1.6084831157690911</v>
      </c>
      <c r="H57" s="229">
        <v>1.4895058829787711</v>
      </c>
      <c r="I57" s="229">
        <v>1.412618779689059</v>
      </c>
      <c r="J57" s="229">
        <v>1.0268573355719719</v>
      </c>
      <c r="K57" s="229">
        <v>0.73369701076273608</v>
      </c>
      <c r="L57" s="229">
        <v>0.63152163577428722</v>
      </c>
      <c r="M57" s="229">
        <v>0.69323082807999115</v>
      </c>
      <c r="N57" s="229">
        <v>0.69442845141354126</v>
      </c>
      <c r="O57" s="229">
        <v>0.55211135549692791</v>
      </c>
      <c r="P57" s="229">
        <v>0.51214982451127489</v>
      </c>
      <c r="Q57" s="229">
        <v>0.30853047477786061</v>
      </c>
      <c r="R57" s="229">
        <v>0.38986302257060979</v>
      </c>
      <c r="S57" s="229">
        <v>0.36962090648758822</v>
      </c>
      <c r="T57" s="229">
        <v>0.41022761186030532</v>
      </c>
      <c r="U57" s="229">
        <v>0.3426002498818847</v>
      </c>
      <c r="V57" s="229">
        <v>0.2615121361463959</v>
      </c>
      <c r="W57" s="229">
        <v>0.22284994623716861</v>
      </c>
      <c r="X57" s="229">
        <v>0.42047900822657241</v>
      </c>
      <c r="Y57" s="229">
        <v>0.18475070409552519</v>
      </c>
      <c r="DA57" s="73" t="s">
        <v>2277</v>
      </c>
    </row>
    <row r="58" spans="1:105" ht="12" customHeight="1" x14ac:dyDescent="0.25">
      <c r="A58" s="64" t="s">
        <v>33</v>
      </c>
      <c r="B58" s="229">
        <v>8.6162004535790551E-2</v>
      </c>
      <c r="C58" s="229">
        <v>2.8721446158070148E-2</v>
      </c>
      <c r="D58" s="229">
        <v>5.7440558377724382E-2</v>
      </c>
      <c r="E58" s="229">
        <v>5.7440558377711913E-2</v>
      </c>
      <c r="F58" s="229">
        <v>0</v>
      </c>
      <c r="G58" s="229">
        <v>2.8721446158068511E-2</v>
      </c>
      <c r="H58" s="229">
        <v>2.8721446158063671E-2</v>
      </c>
      <c r="I58" s="229">
        <v>2.8721446158069552E-2</v>
      </c>
      <c r="J58" s="229">
        <v>2.8721446158064889E-2</v>
      </c>
      <c r="K58" s="229">
        <v>2.9174230210941031E-2</v>
      </c>
      <c r="L58" s="229">
        <v>2.9174230210942401E-2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2.7876560451157471E-2</v>
      </c>
      <c r="S58" s="229">
        <v>1.0507390752771611E-2</v>
      </c>
      <c r="T58" s="229">
        <v>2.6695587612215788E-2</v>
      </c>
      <c r="U58" s="229">
        <v>1.19310931870674E-2</v>
      </c>
      <c r="V58" s="229">
        <v>4.511502959819896E-3</v>
      </c>
      <c r="W58" s="229">
        <v>2.4623050298036328E-3</v>
      </c>
      <c r="X58" s="229">
        <v>0.1202701805599732</v>
      </c>
      <c r="Y58" s="229">
        <v>0.12803519367292129</v>
      </c>
      <c r="DA58" s="73" t="s">
        <v>2278</v>
      </c>
    </row>
    <row r="59" spans="1:105" ht="12" customHeight="1" x14ac:dyDescent="0.25">
      <c r="A59" s="64" t="s">
        <v>35</v>
      </c>
      <c r="B59" s="229">
        <v>4.9053304407525031</v>
      </c>
      <c r="C59" s="229">
        <v>5.4271758897441131</v>
      </c>
      <c r="D59" s="229">
        <v>6.0094900369756514</v>
      </c>
      <c r="E59" s="229">
        <v>7.4822036910098619</v>
      </c>
      <c r="F59" s="229">
        <v>8.1594607122463199</v>
      </c>
      <c r="G59" s="229">
        <v>8.9031198434709982</v>
      </c>
      <c r="H59" s="229">
        <v>9.6947138275427562</v>
      </c>
      <c r="I59" s="229">
        <v>10.87145505245269</v>
      </c>
      <c r="J59" s="229">
        <v>11.091038658480199</v>
      </c>
      <c r="K59" s="229">
        <v>11.30411274480316</v>
      </c>
      <c r="L59" s="229">
        <v>11.67296128713026</v>
      </c>
      <c r="M59" s="229">
        <v>12.01377216291587</v>
      </c>
      <c r="N59" s="229">
        <v>12.958241783251109</v>
      </c>
      <c r="O59" s="229">
        <v>13.456292292413419</v>
      </c>
      <c r="P59" s="229">
        <v>13.933613844308249</v>
      </c>
      <c r="Q59" s="229">
        <v>14.58469204655198</v>
      </c>
      <c r="R59" s="229">
        <v>15.45560364288383</v>
      </c>
      <c r="S59" s="229">
        <v>16.796916616518072</v>
      </c>
      <c r="T59" s="229">
        <v>20.439722391440181</v>
      </c>
      <c r="U59" s="229">
        <v>20.140027022584629</v>
      </c>
      <c r="V59" s="229">
        <v>19.62979793244104</v>
      </c>
      <c r="W59" s="229">
        <v>20.522537421018331</v>
      </c>
      <c r="X59" s="229">
        <v>19.43409749289464</v>
      </c>
      <c r="Y59" s="229">
        <v>20.14864799817812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3.1502544443453961E-2</v>
      </c>
      <c r="C61" s="229">
        <v>4.7883232467836469E-2</v>
      </c>
      <c r="D61" s="229">
        <v>3.7803506965157663E-2</v>
      </c>
      <c r="E61" s="229">
        <v>0.20350430502952749</v>
      </c>
      <c r="F61" s="229">
        <v>0.23500684947299741</v>
      </c>
      <c r="G61" s="229">
        <v>0.13482880350612991</v>
      </c>
      <c r="H61" s="229">
        <v>0.15058120981035841</v>
      </c>
      <c r="I61" s="229">
        <v>0.1033285272277349</v>
      </c>
      <c r="J61" s="229">
        <v>0.2299669867216417</v>
      </c>
      <c r="K61" s="229">
        <v>0.12096804685741359</v>
      </c>
      <c r="L61" s="229">
        <v>0.27785021918950498</v>
      </c>
      <c r="M61" s="229">
        <v>0.33644372704505521</v>
      </c>
      <c r="N61" s="229">
        <v>0.27469973792855829</v>
      </c>
      <c r="O61" s="229">
        <v>0.41834943533210961</v>
      </c>
      <c r="P61" s="229">
        <v>0.4706442488311795</v>
      </c>
      <c r="Q61" s="229">
        <v>0.71447199220157109</v>
      </c>
      <c r="R61" s="229">
        <v>0.87135416453360126</v>
      </c>
      <c r="S61" s="229">
        <v>0.67573173306878564</v>
      </c>
      <c r="T61" s="229">
        <v>0.78399578745529008</v>
      </c>
      <c r="U61" s="229">
        <v>0.49162023925623521</v>
      </c>
      <c r="V61" s="229">
        <v>0.40960339088156478</v>
      </c>
      <c r="W61" s="229">
        <v>0.25905393538197669</v>
      </c>
      <c r="X61" s="229">
        <v>0.62335526562769439</v>
      </c>
      <c r="Y61" s="229">
        <v>0.5992741572429523</v>
      </c>
      <c r="DA61" s="73" t="s">
        <v>2281</v>
      </c>
    </row>
    <row r="62" spans="1:105" ht="12" customHeight="1" x14ac:dyDescent="0.25">
      <c r="A62" s="64" t="s">
        <v>39</v>
      </c>
      <c r="B62" s="229">
        <v>2.2888115884752191</v>
      </c>
      <c r="C62" s="229">
        <v>2.1535480243904859</v>
      </c>
      <c r="D62" s="229">
        <v>1.8692595906936491</v>
      </c>
      <c r="E62" s="229">
        <v>2.1084592526415769</v>
      </c>
      <c r="F62" s="229">
        <v>1.955615772059756</v>
      </c>
      <c r="G62" s="229">
        <v>1.96249367366284</v>
      </c>
      <c r="H62" s="229">
        <v>1.960201956848397</v>
      </c>
      <c r="I62" s="229">
        <v>2.1275633121343902</v>
      </c>
      <c r="J62" s="229">
        <v>1.8386914448090039</v>
      </c>
      <c r="K62" s="229">
        <v>1.688907254860146</v>
      </c>
      <c r="L62" s="229">
        <v>1.7829061604878069</v>
      </c>
      <c r="M62" s="229">
        <v>1.650696384714017</v>
      </c>
      <c r="N62" s="229">
        <v>1.636940581508193</v>
      </c>
      <c r="O62" s="229">
        <v>1.836399727994926</v>
      </c>
      <c r="P62" s="229">
        <v>1.619363416172116</v>
      </c>
      <c r="Q62" s="229">
        <v>1.7531000861011079</v>
      </c>
      <c r="R62" s="229">
        <v>2.0259244334059878</v>
      </c>
      <c r="S62" s="229">
        <v>2.2688629226655932</v>
      </c>
      <c r="T62" s="229">
        <v>1.9575223263838479</v>
      </c>
      <c r="U62" s="229">
        <v>1.870981817254963</v>
      </c>
      <c r="V62" s="229">
        <v>1.8094548606752059</v>
      </c>
      <c r="W62" s="229">
        <v>1.502045672949935</v>
      </c>
      <c r="X62" s="229">
        <v>2.4591496995738602</v>
      </c>
      <c r="Y62" s="229">
        <v>2.313098834615086</v>
      </c>
      <c r="DA62" s="73" t="s">
        <v>2282</v>
      </c>
    </row>
    <row r="63" spans="1:105" ht="12" customHeight="1" x14ac:dyDescent="0.25">
      <c r="A63" s="166" t="s">
        <v>2203</v>
      </c>
      <c r="B63" s="347">
        <v>2.9883144257529382</v>
      </c>
      <c r="C63" s="347">
        <v>2.9679458642127128</v>
      </c>
      <c r="D63" s="347">
        <v>3.1568987501995149</v>
      </c>
      <c r="E63" s="347">
        <v>3.3620240252379072</v>
      </c>
      <c r="F63" s="347">
        <v>3.3949882076903819</v>
      </c>
      <c r="G63" s="347">
        <v>3.4808965949814228</v>
      </c>
      <c r="H63" s="347">
        <v>3.4879494935811919</v>
      </c>
      <c r="I63" s="347">
        <v>3.8938543116057041</v>
      </c>
      <c r="J63" s="347">
        <v>3.850038689257075</v>
      </c>
      <c r="K63" s="347">
        <v>3.7483179292886768</v>
      </c>
      <c r="L63" s="347">
        <v>3.8428693257643989</v>
      </c>
      <c r="M63" s="347">
        <v>3.8477984117831712</v>
      </c>
      <c r="N63" s="347">
        <v>4.0757082672519216</v>
      </c>
      <c r="O63" s="347">
        <v>4.2042522889569032</v>
      </c>
      <c r="P63" s="347">
        <v>4.275040606510732</v>
      </c>
      <c r="Q63" s="347">
        <v>4.5666746857769116</v>
      </c>
      <c r="R63" s="347">
        <v>4.7776522198498386</v>
      </c>
      <c r="S63" s="347">
        <v>4.9685144993970001</v>
      </c>
      <c r="T63" s="347">
        <v>5.429516800865021</v>
      </c>
      <c r="U63" s="347">
        <v>5.5097643797521192</v>
      </c>
      <c r="V63" s="347">
        <v>5.4091543167855809</v>
      </c>
      <c r="W63" s="347">
        <v>5.5412156951079448</v>
      </c>
      <c r="X63" s="347">
        <v>5.8869496526123823</v>
      </c>
      <c r="Y63" s="347">
        <v>4.3048323418149703</v>
      </c>
      <c r="DA63" s="168" t="s">
        <v>2283</v>
      </c>
    </row>
    <row r="64" spans="1:105" ht="12" customHeight="1" x14ac:dyDescent="0.25">
      <c r="A64" s="60" t="s">
        <v>2205</v>
      </c>
      <c r="B64" s="262">
        <v>3.4718242582719441</v>
      </c>
      <c r="C64" s="262">
        <v>3.4481600596681972</v>
      </c>
      <c r="D64" s="262">
        <v>3.6676855579176602</v>
      </c>
      <c r="E64" s="262">
        <v>3.906000140789426</v>
      </c>
      <c r="F64" s="262">
        <v>3.9442979341227939</v>
      </c>
      <c r="G64" s="262">
        <v>4.0441063145313922</v>
      </c>
      <c r="H64" s="262">
        <v>4.0523003734425949</v>
      </c>
      <c r="I64" s="262">
        <v>4.5238806668757023</v>
      </c>
      <c r="J64" s="262">
        <v>4.4729756686431532</v>
      </c>
      <c r="K64" s="262">
        <v>4.3547964707031106</v>
      </c>
      <c r="L64" s="262">
        <v>4.4646463007976092</v>
      </c>
      <c r="M64" s="262">
        <v>4.4703729138553276</v>
      </c>
      <c r="N64" s="262">
        <v>4.7351586265288832</v>
      </c>
      <c r="O64" s="262">
        <v>4.8845010949670042</v>
      </c>
      <c r="P64" s="262">
        <v>4.966742975529395</v>
      </c>
      <c r="Q64" s="262">
        <v>5.3055635033190747</v>
      </c>
      <c r="R64" s="262">
        <v>5.5506772418307877</v>
      </c>
      <c r="S64" s="262">
        <v>5.7724210738754893</v>
      </c>
      <c r="T64" s="262">
        <v>6.3080136338694386</v>
      </c>
      <c r="U64" s="262">
        <v>6.4012452860164926</v>
      </c>
      <c r="V64" s="262">
        <v>6.2843564960607683</v>
      </c>
      <c r="W64" s="262">
        <v>6.4377854300742596</v>
      </c>
      <c r="X64" s="262">
        <v>6.839459206510897</v>
      </c>
      <c r="Y64" s="262">
        <v>5.0013550191730989</v>
      </c>
      <c r="DA64" s="72" t="s">
        <v>2284</v>
      </c>
    </row>
    <row r="65" spans="1:105" ht="12" customHeight="1" x14ac:dyDescent="0.25">
      <c r="A65" s="101" t="s">
        <v>2207</v>
      </c>
      <c r="B65" s="278">
        <v>1.174883923023947</v>
      </c>
      <c r="C65" s="278">
        <v>1.1668758314782579</v>
      </c>
      <c r="D65" s="278">
        <v>1.2411644357970411</v>
      </c>
      <c r="E65" s="278">
        <v>1.3218113669805791</v>
      </c>
      <c r="F65" s="278">
        <v>1.334771545355812</v>
      </c>
      <c r="G65" s="278">
        <v>1.368547235829122</v>
      </c>
      <c r="H65" s="278">
        <v>1.3713201492495359</v>
      </c>
      <c r="I65" s="278">
        <v>1.530905446186555</v>
      </c>
      <c r="J65" s="278">
        <v>1.5136789221531199</v>
      </c>
      <c r="K65" s="278">
        <v>1.473686448638712</v>
      </c>
      <c r="L65" s="278">
        <v>1.5108602194646521</v>
      </c>
      <c r="M65" s="278">
        <v>1.5127981359933651</v>
      </c>
      <c r="N65" s="278">
        <v>1.602403039273071</v>
      </c>
      <c r="O65" s="278">
        <v>1.6529413304249381</v>
      </c>
      <c r="P65" s="278">
        <v>1.6807724232695109</v>
      </c>
      <c r="Q65" s="278">
        <v>1.7954311044922531</v>
      </c>
      <c r="R65" s="278">
        <v>1.878378906358539</v>
      </c>
      <c r="S65" s="278">
        <v>1.9534182067143451</v>
      </c>
      <c r="T65" s="278">
        <v>2.1346655974855979</v>
      </c>
      <c r="U65" s="278">
        <v>2.1662156878922638</v>
      </c>
      <c r="V65" s="278">
        <v>2.126659895350778</v>
      </c>
      <c r="W65" s="278">
        <v>2.1785810683392031</v>
      </c>
      <c r="X65" s="278">
        <v>2.3145096255267772</v>
      </c>
      <c r="Y65" s="278">
        <v>1.6924853242100191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77.618540561117442</v>
      </c>
      <c r="C66" s="261">
        <f t="shared" si="3"/>
        <v>76.526349666507812</v>
      </c>
      <c r="D66" s="261">
        <f t="shared" si="3"/>
        <v>81.118018924334038</v>
      </c>
      <c r="E66" s="261">
        <f t="shared" si="3"/>
        <v>85.226153722598497</v>
      </c>
      <c r="F66" s="261">
        <f t="shared" si="3"/>
        <v>85.125686317259806</v>
      </c>
      <c r="G66" s="261">
        <f t="shared" si="3"/>
        <v>86.660178043118748</v>
      </c>
      <c r="H66" s="261">
        <f t="shared" si="3"/>
        <v>85.135770750633682</v>
      </c>
      <c r="I66" s="261">
        <f t="shared" si="3"/>
        <v>93.174583496253788</v>
      </c>
      <c r="J66" s="261">
        <f t="shared" si="3"/>
        <v>90.77043402131639</v>
      </c>
      <c r="K66" s="261">
        <f t="shared" si="3"/>
        <v>87.873434569109236</v>
      </c>
      <c r="L66" s="261">
        <f t="shared" si="3"/>
        <v>89.784608579440814</v>
      </c>
      <c r="M66" s="261">
        <f t="shared" si="3"/>
        <v>89.759443430047838</v>
      </c>
      <c r="N66" s="261">
        <f t="shared" si="3"/>
        <v>94.78082416113574</v>
      </c>
      <c r="O66" s="261">
        <f t="shared" si="3"/>
        <v>96.752102572667326</v>
      </c>
      <c r="P66" s="261">
        <f t="shared" si="3"/>
        <v>98.049012792886799</v>
      </c>
      <c r="Q66" s="261">
        <f t="shared" si="3"/>
        <v>102.96594842076891</v>
      </c>
      <c r="R66" s="261">
        <f t="shared" si="3"/>
        <v>107.98338419669923</v>
      </c>
      <c r="S66" s="261">
        <f t="shared" si="3"/>
        <v>112.55230924922401</v>
      </c>
      <c r="T66" s="261">
        <f t="shared" si="3"/>
        <v>123.27624766126861</v>
      </c>
      <c r="U66" s="261">
        <f t="shared" si="3"/>
        <v>124.12397888206189</v>
      </c>
      <c r="V66" s="261">
        <f t="shared" si="3"/>
        <v>121.08758210560649</v>
      </c>
      <c r="W66" s="261">
        <f t="shared" si="3"/>
        <v>123.39706189768624</v>
      </c>
      <c r="X66" s="261">
        <f t="shared" si="3"/>
        <v>130.72651473982498</v>
      </c>
      <c r="Y66" s="261">
        <f t="shared" si="3"/>
        <v>102.43302586419551</v>
      </c>
      <c r="DA66" s="70"/>
    </row>
    <row r="67" spans="1:105" ht="12" customHeight="1" x14ac:dyDescent="0.25">
      <c r="A67" s="165" t="s">
        <v>2210</v>
      </c>
      <c r="B67" s="346">
        <v>17.462002566145809</v>
      </c>
      <c r="C67" s="346">
        <v>16.966350653024211</v>
      </c>
      <c r="D67" s="346">
        <v>17.864010416650839</v>
      </c>
      <c r="E67" s="346">
        <v>18.20473474143634</v>
      </c>
      <c r="F67" s="346">
        <v>17.715429595741579</v>
      </c>
      <c r="G67" s="346">
        <v>17.72356267377112</v>
      </c>
      <c r="H67" s="346">
        <v>16.51882972383196</v>
      </c>
      <c r="I67" s="346">
        <v>17.076911433477321</v>
      </c>
      <c r="J67" s="346">
        <v>15.88489224059728</v>
      </c>
      <c r="K67" s="346">
        <v>15.106621750153289</v>
      </c>
      <c r="L67" s="346">
        <v>15.260670576507341</v>
      </c>
      <c r="M67" s="346">
        <v>15.18137964999735</v>
      </c>
      <c r="N67" s="346">
        <v>15.863096479418621</v>
      </c>
      <c r="O67" s="346">
        <v>15.604532736050089</v>
      </c>
      <c r="P67" s="346">
        <v>15.62802256253261</v>
      </c>
      <c r="Q67" s="346">
        <v>15.378730683221979</v>
      </c>
      <c r="R67" s="346">
        <v>16.268711215795989</v>
      </c>
      <c r="S67" s="346">
        <v>17.09558372823318</v>
      </c>
      <c r="T67" s="346">
        <v>18.881124592140221</v>
      </c>
      <c r="U67" s="346">
        <v>18.45502928676326</v>
      </c>
      <c r="V67" s="346">
        <v>17.549187104642531</v>
      </c>
      <c r="W67" s="346">
        <v>17.50236593253171</v>
      </c>
      <c r="X67" s="346">
        <v>18.298882268717978</v>
      </c>
      <c r="Y67" s="346">
        <v>18.34671638247854</v>
      </c>
      <c r="DA67" s="167" t="s">
        <v>2286</v>
      </c>
    </row>
    <row r="68" spans="1:105" ht="12" customHeight="1" x14ac:dyDescent="0.25">
      <c r="A68" s="165" t="s">
        <v>2212</v>
      </c>
      <c r="B68" s="346">
        <v>6.5289159181530376</v>
      </c>
      <c r="C68" s="346">
        <v>6.2979065847884144</v>
      </c>
      <c r="D68" s="346">
        <v>6.6010098635313694</v>
      </c>
      <c r="E68" s="346">
        <v>6.6872880460564534</v>
      </c>
      <c r="F68" s="346">
        <v>6.484557943551688</v>
      </c>
      <c r="G68" s="346">
        <v>6.4692238942640046</v>
      </c>
      <c r="H68" s="346">
        <v>6.0229798114675441</v>
      </c>
      <c r="I68" s="346">
        <v>6.219433800627276</v>
      </c>
      <c r="J68" s="346">
        <v>5.7936088738977203</v>
      </c>
      <c r="K68" s="346">
        <v>5.5003379114471684</v>
      </c>
      <c r="L68" s="346">
        <v>5.5606648892727826</v>
      </c>
      <c r="M68" s="346">
        <v>5.5263343915343661</v>
      </c>
      <c r="N68" s="346">
        <v>5.7759790196833238</v>
      </c>
      <c r="O68" s="346">
        <v>5.6989989216030823</v>
      </c>
      <c r="P68" s="346">
        <v>5.7020680067510554</v>
      </c>
      <c r="Q68" s="346">
        <v>5.6346955778637424</v>
      </c>
      <c r="R68" s="346">
        <v>5.9759951990212921</v>
      </c>
      <c r="S68" s="346">
        <v>6.2928759740272184</v>
      </c>
      <c r="T68" s="346">
        <v>6.9582293650254323</v>
      </c>
      <c r="U68" s="346">
        <v>6.7919507951421361</v>
      </c>
      <c r="V68" s="346">
        <v>6.4669218802329542</v>
      </c>
      <c r="W68" s="346">
        <v>6.4532788965636394</v>
      </c>
      <c r="X68" s="346">
        <v>6.7817511559203014</v>
      </c>
      <c r="Y68" s="346">
        <v>6.8327514419694761</v>
      </c>
      <c r="DA68" s="167" t="s">
        <v>2287</v>
      </c>
    </row>
    <row r="69" spans="1:105" ht="12" customHeight="1" x14ac:dyDescent="0.25">
      <c r="A69" s="64" t="s">
        <v>28</v>
      </c>
      <c r="B69" s="229">
        <v>4.1264844948795689</v>
      </c>
      <c r="C69" s="229">
        <v>3.7939456270237049</v>
      </c>
      <c r="D69" s="229">
        <v>3.9889472803098851</v>
      </c>
      <c r="E69" s="229">
        <v>3.713751756506269</v>
      </c>
      <c r="F69" s="229">
        <v>3.4369320890792161</v>
      </c>
      <c r="G69" s="229">
        <v>3.3943625389558938</v>
      </c>
      <c r="H69" s="229">
        <v>2.9297187724734108</v>
      </c>
      <c r="I69" s="229">
        <v>2.9666320045676779</v>
      </c>
      <c r="J69" s="229">
        <v>2.5450200037936241</v>
      </c>
      <c r="K69" s="229">
        <v>2.4595789654573692</v>
      </c>
      <c r="L69" s="229">
        <v>2.463848269521332</v>
      </c>
      <c r="M69" s="229">
        <v>2.4305469205349541</v>
      </c>
      <c r="N69" s="229">
        <v>2.467841556392762</v>
      </c>
      <c r="O69" s="229">
        <v>2.340792742482444</v>
      </c>
      <c r="P69" s="229">
        <v>2.3256536863205639</v>
      </c>
      <c r="Q69" s="229">
        <v>2.1246059669047321</v>
      </c>
      <c r="R69" s="229">
        <v>2.1724754847098149</v>
      </c>
      <c r="S69" s="229">
        <v>2.2192467797947182</v>
      </c>
      <c r="T69" s="229">
        <v>2.243908332073917</v>
      </c>
      <c r="U69" s="229">
        <v>2.2470702223865451</v>
      </c>
      <c r="V69" s="229">
        <v>2.0871519282210982</v>
      </c>
      <c r="W69" s="229">
        <v>1.9934558594091381</v>
      </c>
      <c r="X69" s="229">
        <v>1.9840092155544591</v>
      </c>
      <c r="Y69" s="229">
        <v>1.835448777124649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7.6039852428772786E-2</v>
      </c>
      <c r="C71" s="229">
        <v>9.6438101362005771E-2</v>
      </c>
      <c r="D71" s="229">
        <v>0.15766757227631811</v>
      </c>
      <c r="E71" s="229">
        <v>0.15253959797795319</v>
      </c>
      <c r="F71" s="229">
        <v>0.1731964753134809</v>
      </c>
      <c r="G71" s="229">
        <v>0.15812085839620429</v>
      </c>
      <c r="H71" s="229">
        <v>0.1329016844499481</v>
      </c>
      <c r="I71" s="229">
        <v>0.1025756394158133</v>
      </c>
      <c r="J71" s="229">
        <v>0.1131882481664462</v>
      </c>
      <c r="K71" s="229">
        <v>0.1053146689748083</v>
      </c>
      <c r="L71" s="229">
        <v>9.0230937246558313E-2</v>
      </c>
      <c r="M71" s="229">
        <v>8.5290966360942924E-2</v>
      </c>
      <c r="N71" s="229">
        <v>7.53869565456637E-2</v>
      </c>
      <c r="O71" s="229">
        <v>9.057144223043502E-2</v>
      </c>
      <c r="P71" s="229">
        <v>0.1058598538936967</v>
      </c>
      <c r="Q71" s="229">
        <v>0.10628710006814091</v>
      </c>
      <c r="R71" s="229">
        <v>0.12117868903132931</v>
      </c>
      <c r="S71" s="229">
        <v>0.13116163900622091</v>
      </c>
      <c r="T71" s="229">
        <v>0.124771737796487</v>
      </c>
      <c r="U71" s="229">
        <v>0.11096788867422221</v>
      </c>
      <c r="V71" s="229">
        <v>0.1155953025372129</v>
      </c>
      <c r="W71" s="229">
        <v>0.12700437933098879</v>
      </c>
      <c r="X71" s="229">
        <v>0.17877779800739621</v>
      </c>
      <c r="Y71" s="229">
        <v>0.22960942317181871</v>
      </c>
      <c r="DA71" s="73" t="s">
        <v>2290</v>
      </c>
    </row>
    <row r="72" spans="1:105" ht="12" customHeight="1" x14ac:dyDescent="0.25">
      <c r="A72" s="64" t="s">
        <v>159</v>
      </c>
      <c r="B72" s="229">
        <v>0.70896350914708262</v>
      </c>
      <c r="C72" s="229">
        <v>0.70562709137609037</v>
      </c>
      <c r="D72" s="229">
        <v>0.66937555051067021</v>
      </c>
      <c r="E72" s="229">
        <v>0.67473036070355419</v>
      </c>
      <c r="F72" s="229">
        <v>0.61075083863452162</v>
      </c>
      <c r="G72" s="229">
        <v>0.53624191515410913</v>
      </c>
      <c r="H72" s="229">
        <v>0.45062734904001078</v>
      </c>
      <c r="I72" s="229">
        <v>0.41069506522823801</v>
      </c>
      <c r="J72" s="229">
        <v>0.45773092864573761</v>
      </c>
      <c r="K72" s="229">
        <v>0.32152064391355217</v>
      </c>
      <c r="L72" s="229">
        <v>0.29517260707577941</v>
      </c>
      <c r="M72" s="229">
        <v>0.24262467364862109</v>
      </c>
      <c r="N72" s="229">
        <v>0.30096901732967529</v>
      </c>
      <c r="O72" s="229">
        <v>0.20421537078454621</v>
      </c>
      <c r="P72" s="229">
        <v>0.15578313495797921</v>
      </c>
      <c r="Q72" s="229">
        <v>0.13362513478280511</v>
      </c>
      <c r="R72" s="229">
        <v>0.14660062632870091</v>
      </c>
      <c r="S72" s="229">
        <v>0.15224181914453161</v>
      </c>
      <c r="T72" s="229">
        <v>0.14069851420454391</v>
      </c>
      <c r="U72" s="229">
        <v>0.1284087818453451</v>
      </c>
      <c r="V72" s="229">
        <v>9.849091548275106E-2</v>
      </c>
      <c r="W72" s="229">
        <v>9.290577393993725E-2</v>
      </c>
      <c r="X72" s="229">
        <v>0.27575108976003199</v>
      </c>
      <c r="Y72" s="229">
        <v>0.36487089161563091</v>
      </c>
      <c r="DA72" s="73" t="s">
        <v>2291</v>
      </c>
    </row>
    <row r="73" spans="1:105" ht="12" customHeight="1" x14ac:dyDescent="0.25">
      <c r="A73" s="64" t="s">
        <v>32</v>
      </c>
      <c r="B73" s="229">
        <v>0.24013485583037439</v>
      </c>
      <c r="C73" s="229">
        <v>0.25951807996369181</v>
      </c>
      <c r="D73" s="229">
        <v>0.28299294762333488</v>
      </c>
      <c r="E73" s="229">
        <v>0.29056181319557328</v>
      </c>
      <c r="F73" s="229">
        <v>0.3140783557683019</v>
      </c>
      <c r="G73" s="229">
        <v>0.30298296917534118</v>
      </c>
      <c r="H73" s="229">
        <v>0.28057174527023931</v>
      </c>
      <c r="I73" s="229">
        <v>0.26608885600791149</v>
      </c>
      <c r="J73" s="229">
        <v>0.19342465046785071</v>
      </c>
      <c r="K73" s="229">
        <v>0.1382033150467204</v>
      </c>
      <c r="L73" s="229">
        <v>0.1189569840239655</v>
      </c>
      <c r="M73" s="229">
        <v>0.1305808762034332</v>
      </c>
      <c r="N73" s="229">
        <v>0.13080646730227369</v>
      </c>
      <c r="O73" s="229">
        <v>0.1039988148858479</v>
      </c>
      <c r="P73" s="229">
        <v>9.6471435087996424E-2</v>
      </c>
      <c r="Q73" s="229">
        <v>5.8116543725469587E-2</v>
      </c>
      <c r="R73" s="229">
        <v>7.3436802035461102E-2</v>
      </c>
      <c r="S73" s="229">
        <v>6.962388266248197E-2</v>
      </c>
      <c r="T73" s="229">
        <v>7.7272791153741707E-2</v>
      </c>
      <c r="U73" s="229">
        <v>6.4534119091324518E-2</v>
      </c>
      <c r="V73" s="229">
        <v>4.9259903761647988E-2</v>
      </c>
      <c r="W73" s="229">
        <v>4.1977275191488812E-2</v>
      </c>
      <c r="X73" s="229">
        <v>7.920380210362031E-2</v>
      </c>
      <c r="Y73" s="229">
        <v>3.4800686644032457E-2</v>
      </c>
      <c r="DA73" s="73" t="s">
        <v>2292</v>
      </c>
    </row>
    <row r="74" spans="1:105" ht="12" customHeight="1" x14ac:dyDescent="0.25">
      <c r="A74" s="64" t="s">
        <v>33</v>
      </c>
      <c r="B74" s="229">
        <v>1.6229962073223698E-2</v>
      </c>
      <c r="C74" s="229">
        <v>5.4101339023511644E-3</v>
      </c>
      <c r="D74" s="229">
        <v>1.081982817087329E-2</v>
      </c>
      <c r="E74" s="229">
        <v>1.0819828170870949E-2</v>
      </c>
      <c r="F74" s="229">
        <v>0</v>
      </c>
      <c r="G74" s="229">
        <v>5.4101339023508556E-3</v>
      </c>
      <c r="H74" s="229">
        <v>5.4101339023499432E-3</v>
      </c>
      <c r="I74" s="229">
        <v>5.4101339023510534E-3</v>
      </c>
      <c r="J74" s="229">
        <v>5.4101339023501747E-3</v>
      </c>
      <c r="K74" s="229">
        <v>5.4954228652188096E-3</v>
      </c>
      <c r="L74" s="229">
        <v>5.4954228652190689E-3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5.250986456173703E-3</v>
      </c>
      <c r="S74" s="229">
        <v>1.9792314991370348E-3</v>
      </c>
      <c r="T74" s="229">
        <v>5.0285317385891214E-3</v>
      </c>
      <c r="U74" s="229">
        <v>2.247408134960065E-3</v>
      </c>
      <c r="V74" s="229">
        <v>8.4981219187743151E-4</v>
      </c>
      <c r="W74" s="229">
        <v>4.6381368982450702E-4</v>
      </c>
      <c r="X74" s="229">
        <v>2.2654770853402159E-2</v>
      </c>
      <c r="Y74" s="229">
        <v>2.411743260320956E-2</v>
      </c>
      <c r="DA74" s="73" t="s">
        <v>2293</v>
      </c>
    </row>
    <row r="75" spans="1:105" ht="12" customHeight="1" x14ac:dyDescent="0.25">
      <c r="A75" s="64" t="s">
        <v>35</v>
      </c>
      <c r="B75" s="229">
        <v>0.92399576169299225</v>
      </c>
      <c r="C75" s="229">
        <v>1.0222935193977829</v>
      </c>
      <c r="D75" s="229">
        <v>1.1319815028098179</v>
      </c>
      <c r="E75" s="229">
        <v>1.4093901689436861</v>
      </c>
      <c r="F75" s="229">
        <v>1.536962128622575</v>
      </c>
      <c r="G75" s="229">
        <v>1.677041964975146</v>
      </c>
      <c r="H75" s="229">
        <v>1.826151081088385</v>
      </c>
      <c r="I75" s="229">
        <v>2.0478087079412282</v>
      </c>
      <c r="J75" s="229">
        <v>2.0891707168328368</v>
      </c>
      <c r="K75" s="229">
        <v>2.1293065558077982</v>
      </c>
      <c r="L75" s="229">
        <v>2.1987849515924038</v>
      </c>
      <c r="M75" s="229">
        <v>2.262982014067255</v>
      </c>
      <c r="N75" s="229">
        <v>2.4408876489226472</v>
      </c>
      <c r="O75" s="229">
        <v>2.534703257296711</v>
      </c>
      <c r="P75" s="229">
        <v>2.6246142421411669</v>
      </c>
      <c r="Q75" s="229">
        <v>2.7472550115388761</v>
      </c>
      <c r="R75" s="229">
        <v>2.9113048413188372</v>
      </c>
      <c r="S75" s="229">
        <v>3.1639621327513252</v>
      </c>
      <c r="T75" s="229">
        <v>3.8501416139000888</v>
      </c>
      <c r="U75" s="229">
        <v>3.793689300653059</v>
      </c>
      <c r="V75" s="229">
        <v>3.6975796659445712</v>
      </c>
      <c r="W75" s="229">
        <v>3.8657411208566388</v>
      </c>
      <c r="X75" s="229">
        <v>3.6607164252543938</v>
      </c>
      <c r="Y75" s="229">
        <v>3.7953131963327209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5.9339972912877247E-3</v>
      </c>
      <c r="C77" s="229">
        <v>9.0195562543293091E-3</v>
      </c>
      <c r="D77" s="229">
        <v>7.1208821984230499E-3</v>
      </c>
      <c r="E77" s="229">
        <v>3.8333220891988581E-2</v>
      </c>
      <c r="F77" s="229">
        <v>4.4267218183279271E-2</v>
      </c>
      <c r="G77" s="229">
        <v>2.539711534187488E-2</v>
      </c>
      <c r="H77" s="229">
        <v>2.836432760970739E-2</v>
      </c>
      <c r="I77" s="229">
        <v>1.9463545294975002E-2</v>
      </c>
      <c r="J77" s="229">
        <v>4.3317881155323097E-2</v>
      </c>
      <c r="K77" s="229">
        <v>2.278622489280922E-2</v>
      </c>
      <c r="L77" s="229">
        <v>5.2337437409657447E-2</v>
      </c>
      <c r="M77" s="229">
        <v>6.3374441659456382E-2</v>
      </c>
      <c r="N77" s="229">
        <v>5.1743994956071931E-2</v>
      </c>
      <c r="O77" s="229">
        <v>7.8802663719067717E-2</v>
      </c>
      <c r="P77" s="229">
        <v>8.8653210306150185E-2</v>
      </c>
      <c r="Q77" s="229">
        <v>0.13458198191054521</v>
      </c>
      <c r="R77" s="229">
        <v>0.16413319442738189</v>
      </c>
      <c r="S77" s="229">
        <v>0.12728464778026991</v>
      </c>
      <c r="T77" s="229">
        <v>0.14767787686138431</v>
      </c>
      <c r="U77" s="229">
        <v>9.2604366397296384E-2</v>
      </c>
      <c r="V77" s="229">
        <v>7.7155209362732444E-2</v>
      </c>
      <c r="W77" s="229">
        <v>4.8796863174444371E-2</v>
      </c>
      <c r="X77" s="229">
        <v>0.1174187203952444</v>
      </c>
      <c r="Y77" s="229">
        <v>0.1128826667382847</v>
      </c>
      <c r="DA77" s="73" t="s">
        <v>2296</v>
      </c>
    </row>
    <row r="78" spans="1:105" ht="12" customHeight="1" x14ac:dyDescent="0.25">
      <c r="A78" s="64" t="s">
        <v>39</v>
      </c>
      <c r="B78" s="229">
        <v>0.43113348480973662</v>
      </c>
      <c r="C78" s="229">
        <v>0.40565447550845729</v>
      </c>
      <c r="D78" s="229">
        <v>0.3521042996320447</v>
      </c>
      <c r="E78" s="229">
        <v>0.39716129966655761</v>
      </c>
      <c r="F78" s="229">
        <v>0.36837083795031411</v>
      </c>
      <c r="G78" s="229">
        <v>0.36966639836308351</v>
      </c>
      <c r="H78" s="229">
        <v>0.36923471763349308</v>
      </c>
      <c r="I78" s="229">
        <v>0.4007598482690819</v>
      </c>
      <c r="J78" s="229">
        <v>0.34634631093355223</v>
      </c>
      <c r="K78" s="229">
        <v>0.31813211448889189</v>
      </c>
      <c r="L78" s="229">
        <v>0.33583827953786938</v>
      </c>
      <c r="M78" s="229">
        <v>0.31093449905970411</v>
      </c>
      <c r="N78" s="229">
        <v>0.30834337823423019</v>
      </c>
      <c r="O78" s="229">
        <v>0.34591463020403018</v>
      </c>
      <c r="P78" s="229">
        <v>0.30503244404350122</v>
      </c>
      <c r="Q78" s="229">
        <v>0.3302238389331727</v>
      </c>
      <c r="R78" s="229">
        <v>0.38161457471359328</v>
      </c>
      <c r="S78" s="229">
        <v>0.42737584138853268</v>
      </c>
      <c r="T78" s="229">
        <v>0.36872996729668062</v>
      </c>
      <c r="U78" s="229">
        <v>0.35242870795938358</v>
      </c>
      <c r="V78" s="229">
        <v>0.34083914273106369</v>
      </c>
      <c r="W78" s="229">
        <v>0.28293381097117898</v>
      </c>
      <c r="X78" s="229">
        <v>0.46321933399175202</v>
      </c>
      <c r="Y78" s="229">
        <v>0.43570836773912991</v>
      </c>
      <c r="DA78" s="73" t="s">
        <v>2297</v>
      </c>
    </row>
    <row r="79" spans="1:105" ht="12" customHeight="1" x14ac:dyDescent="0.25">
      <c r="A79" s="165" t="s">
        <v>2224</v>
      </c>
      <c r="B79" s="346">
        <v>53.627622076818596</v>
      </c>
      <c r="C79" s="346">
        <v>53.262092428695183</v>
      </c>
      <c r="D79" s="346">
        <v>56.652998644151829</v>
      </c>
      <c r="E79" s="346">
        <v>60.334130935105712</v>
      </c>
      <c r="F79" s="346">
        <v>60.925698777966538</v>
      </c>
      <c r="G79" s="346">
        <v>62.467391475083623</v>
      </c>
      <c r="H79" s="346">
        <v>62.593961215334183</v>
      </c>
      <c r="I79" s="346">
        <v>69.878238262149196</v>
      </c>
      <c r="J79" s="346">
        <v>69.091932906821398</v>
      </c>
      <c r="K79" s="346">
        <v>67.26647490750878</v>
      </c>
      <c r="L79" s="346">
        <v>68.963273113660691</v>
      </c>
      <c r="M79" s="346">
        <v>69.051729388516122</v>
      </c>
      <c r="N79" s="346">
        <v>73.141748662033791</v>
      </c>
      <c r="O79" s="346">
        <v>75.448570915014159</v>
      </c>
      <c r="P79" s="346">
        <v>76.71892222360313</v>
      </c>
      <c r="Q79" s="346">
        <v>81.952522159683184</v>
      </c>
      <c r="R79" s="346">
        <v>85.738677781881961</v>
      </c>
      <c r="S79" s="346">
        <v>89.163849546963618</v>
      </c>
      <c r="T79" s="346">
        <v>97.436893704102957</v>
      </c>
      <c r="U79" s="346">
        <v>98.8769988001565</v>
      </c>
      <c r="V79" s="346">
        <v>97.071473120731</v>
      </c>
      <c r="W79" s="346">
        <v>99.441417068590894</v>
      </c>
      <c r="X79" s="346">
        <v>105.6458813151867</v>
      </c>
      <c r="Y79" s="346">
        <v>77.253558039747503</v>
      </c>
      <c r="DA79" s="167" t="s">
        <v>2298</v>
      </c>
    </row>
    <row r="80" spans="1:105" ht="12" customHeight="1" x14ac:dyDescent="0.25">
      <c r="A80" s="132" t="s">
        <v>2226</v>
      </c>
      <c r="B80" s="316">
        <v>52.096916881498743</v>
      </c>
      <c r="C80" s="316">
        <v>51.741820627767197</v>
      </c>
      <c r="D80" s="316">
        <v>55.03593944971594</v>
      </c>
      <c r="E80" s="316">
        <v>58.612000359463472</v>
      </c>
      <c r="F80" s="316">
        <v>59.186682949251669</v>
      </c>
      <c r="G80" s="316">
        <v>60.68437076735912</v>
      </c>
      <c r="H80" s="316">
        <v>60.807327799242827</v>
      </c>
      <c r="I80" s="316">
        <v>67.8836880992788</v>
      </c>
      <c r="J80" s="316">
        <v>67.119826433338957</v>
      </c>
      <c r="K80" s="316">
        <v>65.346472889438957</v>
      </c>
      <c r="L80" s="316">
        <v>66.99483900539218</v>
      </c>
      <c r="M80" s="316">
        <v>67.080770453036649</v>
      </c>
      <c r="N80" s="316">
        <v>71.05404739287475</v>
      </c>
      <c r="O80" s="316">
        <v>73.295025503031511</v>
      </c>
      <c r="P80" s="316">
        <v>74.529116890471016</v>
      </c>
      <c r="Q80" s="316">
        <v>79.613333014587397</v>
      </c>
      <c r="R80" s="316">
        <v>83.291419551177881</v>
      </c>
      <c r="S80" s="316">
        <v>86.618825873515064</v>
      </c>
      <c r="T80" s="316">
        <v>94.655730683392193</v>
      </c>
      <c r="U80" s="316">
        <v>96.054730538024074</v>
      </c>
      <c r="V80" s="316">
        <v>94.300740381352568</v>
      </c>
      <c r="W80" s="316">
        <v>96.60303848975289</v>
      </c>
      <c r="X80" s="316">
        <v>102.6304073275157</v>
      </c>
      <c r="Y80" s="316">
        <v>75.048492477097781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0.99999999999999978</v>
      </c>
      <c r="D84" s="232">
        <f t="shared" si="4"/>
        <v>1</v>
      </c>
      <c r="E84" s="232">
        <f t="shared" si="4"/>
        <v>1</v>
      </c>
      <c r="F84" s="232">
        <f t="shared" si="4"/>
        <v>1</v>
      </c>
      <c r="G84" s="232">
        <f t="shared" si="4"/>
        <v>1</v>
      </c>
      <c r="H84" s="232">
        <f t="shared" si="4"/>
        <v>1</v>
      </c>
      <c r="I84" s="232">
        <f t="shared" si="4"/>
        <v>1</v>
      </c>
      <c r="J84" s="232">
        <f t="shared" si="4"/>
        <v>0.99999999999999989</v>
      </c>
      <c r="K84" s="232">
        <f t="shared" si="4"/>
        <v>0.99999999999999989</v>
      </c>
      <c r="L84" s="232">
        <f t="shared" si="4"/>
        <v>1</v>
      </c>
      <c r="M84" s="232">
        <f t="shared" si="4"/>
        <v>0.99999999999999989</v>
      </c>
      <c r="N84" s="232">
        <f t="shared" si="4"/>
        <v>0.99999999999999978</v>
      </c>
      <c r="O84" s="232">
        <f t="shared" si="4"/>
        <v>1</v>
      </c>
      <c r="P84" s="232">
        <f t="shared" si="4"/>
        <v>1</v>
      </c>
      <c r="Q84" s="232">
        <f t="shared" si="4"/>
        <v>1</v>
      </c>
      <c r="R84" s="232">
        <f t="shared" si="4"/>
        <v>1</v>
      </c>
      <c r="S84" s="232">
        <f t="shared" si="4"/>
        <v>1</v>
      </c>
      <c r="T84" s="232">
        <f t="shared" si="4"/>
        <v>0.99999999999999978</v>
      </c>
      <c r="U84" s="232">
        <f t="shared" si="4"/>
        <v>0.99999999999999967</v>
      </c>
      <c r="V84" s="232">
        <f t="shared" si="4"/>
        <v>0.99999999999999967</v>
      </c>
      <c r="W84" s="232">
        <f t="shared" si="4"/>
        <v>1</v>
      </c>
      <c r="X84" s="232">
        <f t="shared" si="4"/>
        <v>0.99999999999999978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9.5000521794207891E-3</v>
      </c>
      <c r="C85" s="299">
        <f t="shared" si="5"/>
        <v>9.7174382646298806E-3</v>
      </c>
      <c r="D85" s="299">
        <f t="shared" si="5"/>
        <v>9.8246586518263273E-3</v>
      </c>
      <c r="E85" s="299">
        <f t="shared" si="5"/>
        <v>1.0214547799181337E-2</v>
      </c>
      <c r="F85" s="299">
        <f t="shared" si="5"/>
        <v>1.0535275965111522E-2</v>
      </c>
      <c r="G85" s="299">
        <f t="shared" si="5"/>
        <v>1.0755290096288785E-2</v>
      </c>
      <c r="H85" s="299">
        <f t="shared" si="5"/>
        <v>1.1365768146870845E-2</v>
      </c>
      <c r="I85" s="299">
        <f t="shared" si="5"/>
        <v>1.2033427414330651E-2</v>
      </c>
      <c r="J85" s="299">
        <f t="shared" si="5"/>
        <v>1.2555800239208463E-2</v>
      </c>
      <c r="K85" s="299">
        <f t="shared" si="5"/>
        <v>1.2776183886777658E-2</v>
      </c>
      <c r="L85" s="299">
        <f t="shared" si="5"/>
        <v>1.2902400251078607E-2</v>
      </c>
      <c r="M85" s="299">
        <f t="shared" si="5"/>
        <v>1.2966825487915336E-2</v>
      </c>
      <c r="N85" s="299">
        <f t="shared" si="5"/>
        <v>1.3086227687624056E-2</v>
      </c>
      <c r="O85" s="299">
        <f t="shared" si="5"/>
        <v>1.3490476855599074E-2</v>
      </c>
      <c r="P85" s="299">
        <f t="shared" si="5"/>
        <v>1.3634260048112636E-2</v>
      </c>
      <c r="Q85" s="299">
        <f t="shared" si="5"/>
        <v>1.4349900737385912E-2</v>
      </c>
      <c r="R85" s="299">
        <f t="shared" si="5"/>
        <v>1.4226694616011833E-2</v>
      </c>
      <c r="S85" s="299">
        <f t="shared" si="5"/>
        <v>1.4113759781871058E-2</v>
      </c>
      <c r="T85" s="299">
        <f t="shared" si="5"/>
        <v>1.4002251895390175E-2</v>
      </c>
      <c r="U85" s="299">
        <f t="shared" si="5"/>
        <v>1.4358710827696691E-2</v>
      </c>
      <c r="V85" s="299">
        <f t="shared" si="5"/>
        <v>1.4641501858065824E-2</v>
      </c>
      <c r="W85" s="299">
        <f t="shared" si="5"/>
        <v>1.4883141398469375E-2</v>
      </c>
      <c r="X85" s="299">
        <f t="shared" si="5"/>
        <v>1.4990277633015484E-2</v>
      </c>
      <c r="Y85" s="299">
        <f t="shared" si="5"/>
        <v>1.2092354434764368E-2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2.8723317508514137E-3</v>
      </c>
      <c r="C86" s="233">
        <f t="shared" si="6"/>
        <v>2.9380582271850897E-3</v>
      </c>
      <c r="D86" s="233">
        <f t="shared" si="6"/>
        <v>2.9704762093883952E-3</v>
      </c>
      <c r="E86" s="233">
        <f t="shared" si="6"/>
        <v>3.0883588226740463E-3</v>
      </c>
      <c r="F86" s="233">
        <f t="shared" si="6"/>
        <v>3.1853306789328172E-3</v>
      </c>
      <c r="G86" s="233">
        <f t="shared" si="6"/>
        <v>3.2518517424681725E-3</v>
      </c>
      <c r="H86" s="233">
        <f t="shared" si="6"/>
        <v>3.4364292010723666E-3</v>
      </c>
      <c r="I86" s="233">
        <f t="shared" si="6"/>
        <v>3.6382953462741003E-3</v>
      </c>
      <c r="J86" s="233">
        <f t="shared" si="6"/>
        <v>3.7962342735916501E-3</v>
      </c>
      <c r="K86" s="233">
        <f t="shared" si="6"/>
        <v>3.8628670600570456E-3</v>
      </c>
      <c r="L86" s="233">
        <f t="shared" si="6"/>
        <v>3.9010284578906251E-3</v>
      </c>
      <c r="M86" s="233">
        <f t="shared" si="6"/>
        <v>3.9205073670405249E-3</v>
      </c>
      <c r="N86" s="233">
        <f t="shared" si="6"/>
        <v>3.9566085086834976E-3</v>
      </c>
      <c r="O86" s="233">
        <f t="shared" si="6"/>
        <v>4.0788328605607608E-3</v>
      </c>
      <c r="P86" s="233">
        <f t="shared" si="6"/>
        <v>4.1223055722149262E-3</v>
      </c>
      <c r="Q86" s="233">
        <f t="shared" si="6"/>
        <v>4.338678854716848E-3</v>
      </c>
      <c r="R86" s="233">
        <f t="shared" si="6"/>
        <v>4.3014276009723032E-3</v>
      </c>
      <c r="S86" s="233">
        <f t="shared" si="6"/>
        <v>4.2672818611644344E-3</v>
      </c>
      <c r="T86" s="233">
        <f t="shared" si="6"/>
        <v>4.2335675576258497E-3</v>
      </c>
      <c r="U86" s="233">
        <f t="shared" si="6"/>
        <v>4.3413425771522181E-3</v>
      </c>
      <c r="V86" s="233">
        <f t="shared" si="6"/>
        <v>4.4268441765165662E-3</v>
      </c>
      <c r="W86" s="233">
        <f t="shared" si="6"/>
        <v>4.4999036619861096E-3</v>
      </c>
      <c r="X86" s="233">
        <f t="shared" si="6"/>
        <v>4.5322962007155326E-3</v>
      </c>
      <c r="Y86" s="233">
        <f t="shared" si="6"/>
        <v>3.6561118749181705E-3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3.587846069502424E-2</v>
      </c>
      <c r="C87" s="233">
        <f t="shared" si="7"/>
        <v>3.6699453881852744E-2</v>
      </c>
      <c r="D87" s="233">
        <f t="shared" si="7"/>
        <v>3.7104388757480705E-2</v>
      </c>
      <c r="E87" s="233">
        <f t="shared" si="7"/>
        <v>3.8576867243345817E-2</v>
      </c>
      <c r="F87" s="233">
        <f t="shared" si="7"/>
        <v>3.9788148263469131E-2</v>
      </c>
      <c r="G87" s="233">
        <f t="shared" si="7"/>
        <v>4.0619066684621896E-2</v>
      </c>
      <c r="H87" s="233">
        <f t="shared" si="7"/>
        <v>4.292463430986402E-2</v>
      </c>
      <c r="I87" s="233">
        <f t="shared" si="7"/>
        <v>4.544615591130495E-2</v>
      </c>
      <c r="J87" s="233">
        <f t="shared" si="7"/>
        <v>4.7418980113905274E-2</v>
      </c>
      <c r="K87" s="233">
        <f t="shared" si="7"/>
        <v>4.8251294072587055E-2</v>
      </c>
      <c r="L87" s="233">
        <f t="shared" si="7"/>
        <v>4.8727970282371524E-2</v>
      </c>
      <c r="M87" s="233">
        <f t="shared" si="7"/>
        <v>4.8971282454132112E-2</v>
      </c>
      <c r="N87" s="233">
        <f t="shared" si="7"/>
        <v>4.9422223885635941E-2</v>
      </c>
      <c r="O87" s="233">
        <f t="shared" si="7"/>
        <v>5.0948935277348742E-2</v>
      </c>
      <c r="P87" s="233">
        <f t="shared" si="7"/>
        <v>5.149195541279368E-2</v>
      </c>
      <c r="Q87" s="233">
        <f t="shared" si="7"/>
        <v>5.4194686498573522E-2</v>
      </c>
      <c r="R87" s="233">
        <f t="shared" si="7"/>
        <v>5.3729378950823234E-2</v>
      </c>
      <c r="S87" s="233">
        <f t="shared" si="7"/>
        <v>5.3302862555829493E-2</v>
      </c>
      <c r="T87" s="233">
        <f t="shared" si="7"/>
        <v>5.2881735256028302E-2</v>
      </c>
      <c r="U87" s="233">
        <f t="shared" si="7"/>
        <v>5.4227959208340275E-2</v>
      </c>
      <c r="V87" s="233">
        <f t="shared" si="7"/>
        <v>5.5295964591508887E-2</v>
      </c>
      <c r="W87" s="233">
        <f t="shared" si="7"/>
        <v>5.6208554816172422E-2</v>
      </c>
      <c r="X87" s="233">
        <f t="shared" si="7"/>
        <v>5.661317187590835E-2</v>
      </c>
      <c r="Y87" s="233">
        <f t="shared" si="7"/>
        <v>4.5668703192790996E-2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1.9016620411456617E-2</v>
      </c>
      <c r="C88" s="233">
        <f t="shared" si="8"/>
        <v>1.9451770512432794E-2</v>
      </c>
      <c r="D88" s="233">
        <f t="shared" si="8"/>
        <v>1.9666397691860408E-2</v>
      </c>
      <c r="E88" s="233">
        <f t="shared" si="8"/>
        <v>2.0446853817549675E-2</v>
      </c>
      <c r="F88" s="233">
        <f t="shared" si="8"/>
        <v>2.1088867742480435E-2</v>
      </c>
      <c r="G88" s="233">
        <f t="shared" si="8"/>
        <v>2.1529278504309485E-2</v>
      </c>
      <c r="H88" s="233">
        <f t="shared" si="8"/>
        <v>2.2751295935181413E-2</v>
      </c>
      <c r="I88" s="233">
        <f t="shared" si="8"/>
        <v>2.4087775210629828E-2</v>
      </c>
      <c r="J88" s="233">
        <f t="shared" si="8"/>
        <v>2.5133429017193155E-2</v>
      </c>
      <c r="K88" s="233">
        <f t="shared" si="8"/>
        <v>2.5574579454218559E-2</v>
      </c>
      <c r="L88" s="233">
        <f t="shared" si="8"/>
        <v>2.5827231612785089E-2</v>
      </c>
      <c r="M88" s="233">
        <f t="shared" si="8"/>
        <v>2.5956194091169799E-2</v>
      </c>
      <c r="N88" s="233">
        <f t="shared" si="8"/>
        <v>2.6195206073974738E-2</v>
      </c>
      <c r="O88" s="233">
        <f t="shared" si="8"/>
        <v>2.7004407206120191E-2</v>
      </c>
      <c r="P88" s="233">
        <f t="shared" si="8"/>
        <v>2.7292223561434625E-2</v>
      </c>
      <c r="Q88" s="233">
        <f t="shared" si="8"/>
        <v>2.8724749097282006E-2</v>
      </c>
      <c r="R88" s="233">
        <f t="shared" si="8"/>
        <v>2.8478122657943705E-2</v>
      </c>
      <c r="S88" s="233">
        <f t="shared" si="8"/>
        <v>2.8252056649933965E-2</v>
      </c>
      <c r="T88" s="233">
        <f t="shared" si="8"/>
        <v>2.8028847018024324E-2</v>
      </c>
      <c r="U88" s="233">
        <f t="shared" si="8"/>
        <v>2.8742384594442089E-2</v>
      </c>
      <c r="V88" s="233">
        <f t="shared" si="8"/>
        <v>2.930845829369438E-2</v>
      </c>
      <c r="W88" s="233">
        <f t="shared" si="8"/>
        <v>2.9792157470232297E-2</v>
      </c>
      <c r="X88" s="233">
        <f t="shared" si="8"/>
        <v>3.000661619805798E-2</v>
      </c>
      <c r="Y88" s="233">
        <f t="shared" si="8"/>
        <v>2.4205731697436655E-2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2.8390059384504146E-2</v>
      </c>
      <c r="C89" s="300">
        <f t="shared" si="9"/>
        <v>2.8629846415451951E-2</v>
      </c>
      <c r="D89" s="300">
        <f t="shared" si="9"/>
        <v>2.8680255983224968E-2</v>
      </c>
      <c r="E89" s="300">
        <f t="shared" si="9"/>
        <v>2.8970495835623136E-2</v>
      </c>
      <c r="F89" s="300">
        <f t="shared" si="9"/>
        <v>2.9114573245997429E-2</v>
      </c>
      <c r="G89" s="300">
        <f t="shared" si="9"/>
        <v>2.9233688268043713E-2</v>
      </c>
      <c r="H89" s="300">
        <f t="shared" si="9"/>
        <v>2.9423413905523433E-2</v>
      </c>
      <c r="I89" s="300">
        <f t="shared" si="9"/>
        <v>2.9612251787476306E-2</v>
      </c>
      <c r="J89" s="300">
        <f t="shared" si="9"/>
        <v>2.9747860175082342E-2</v>
      </c>
      <c r="K89" s="300">
        <f t="shared" si="9"/>
        <v>2.9909429843555917E-2</v>
      </c>
      <c r="L89" s="300">
        <f t="shared" si="9"/>
        <v>2.9962701723933751E-2</v>
      </c>
      <c r="M89" s="300">
        <f t="shared" si="9"/>
        <v>3.0028939979139444E-2</v>
      </c>
      <c r="N89" s="300">
        <f t="shared" si="9"/>
        <v>3.004860018977169E-2</v>
      </c>
      <c r="O89" s="300">
        <f t="shared" si="9"/>
        <v>3.0232727468493911E-2</v>
      </c>
      <c r="P89" s="300">
        <f t="shared" si="9"/>
        <v>3.0338030201656752E-2</v>
      </c>
      <c r="Q89" s="300">
        <f t="shared" si="9"/>
        <v>3.0710984555925795E-2</v>
      </c>
      <c r="R89" s="300">
        <f t="shared" si="9"/>
        <v>3.0584715230631537E-2</v>
      </c>
      <c r="S89" s="300">
        <f t="shared" si="9"/>
        <v>3.0452742482751934E-2</v>
      </c>
      <c r="T89" s="300">
        <f t="shared" si="9"/>
        <v>3.029889094948016E-2</v>
      </c>
      <c r="U89" s="300">
        <f t="shared" si="9"/>
        <v>3.0530714436880543E-2</v>
      </c>
      <c r="V89" s="300">
        <f t="shared" si="9"/>
        <v>3.0697206192343136E-2</v>
      </c>
      <c r="W89" s="300">
        <f t="shared" si="9"/>
        <v>3.0807623161261101E-2</v>
      </c>
      <c r="X89" s="300">
        <f t="shared" si="9"/>
        <v>3.0860685720012535E-2</v>
      </c>
      <c r="Y89" s="300">
        <f t="shared" si="9"/>
        <v>2.9526141165650912E-2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7.225074051017788E-2</v>
      </c>
      <c r="C90" s="301">
        <f t="shared" si="10"/>
        <v>7.1937041360209994E-2</v>
      </c>
      <c r="D90" s="301">
        <f t="shared" si="10"/>
        <v>7.1960745009504876E-2</v>
      </c>
      <c r="E90" s="301">
        <f t="shared" si="10"/>
        <v>7.1282472140988387E-2</v>
      </c>
      <c r="F90" s="301">
        <f t="shared" si="10"/>
        <v>7.0934579513367665E-2</v>
      </c>
      <c r="G90" s="301">
        <f t="shared" si="10"/>
        <v>7.0699364728005157E-2</v>
      </c>
      <c r="H90" s="301">
        <f t="shared" si="10"/>
        <v>7.006308218260468E-2</v>
      </c>
      <c r="I90" s="301">
        <f t="shared" si="10"/>
        <v>6.9585640018238901E-2</v>
      </c>
      <c r="J90" s="301">
        <f t="shared" si="10"/>
        <v>6.9415991688866585E-2</v>
      </c>
      <c r="K90" s="301">
        <f t="shared" si="10"/>
        <v>6.9412478150267701E-2</v>
      </c>
      <c r="L90" s="301">
        <f t="shared" si="10"/>
        <v>6.9369831913678973E-2</v>
      </c>
      <c r="M90" s="301">
        <f t="shared" si="10"/>
        <v>6.941244812493301E-2</v>
      </c>
      <c r="N90" s="301">
        <f t="shared" si="10"/>
        <v>6.9443522320225437E-2</v>
      </c>
      <c r="O90" s="301">
        <f t="shared" si="10"/>
        <v>6.946858308467084E-2</v>
      </c>
      <c r="P90" s="301">
        <f t="shared" si="10"/>
        <v>6.9576871094841661E-2</v>
      </c>
      <c r="Q90" s="301">
        <f t="shared" si="10"/>
        <v>7.0018945324119092E-2</v>
      </c>
      <c r="R90" s="301">
        <f t="shared" si="10"/>
        <v>6.9915315672745143E-2</v>
      </c>
      <c r="S90" s="301">
        <f t="shared" si="10"/>
        <v>6.9831183831358931E-2</v>
      </c>
      <c r="T90" s="301">
        <f t="shared" si="10"/>
        <v>6.9901981024907384E-2</v>
      </c>
      <c r="U90" s="301">
        <f t="shared" si="10"/>
        <v>7.0147968089332463E-2</v>
      </c>
      <c r="V90" s="301">
        <f t="shared" si="10"/>
        <v>7.0425671968005227E-2</v>
      </c>
      <c r="W90" s="301">
        <f t="shared" si="10"/>
        <v>7.0740579006571283E-2</v>
      </c>
      <c r="X90" s="301">
        <f t="shared" si="10"/>
        <v>7.0822103927660737E-2</v>
      </c>
      <c r="Y90" s="301">
        <f t="shared" si="10"/>
        <v>6.9688944636837682E-2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6.6471957571982931E-2</v>
      </c>
      <c r="C91" s="302">
        <f t="shared" si="11"/>
        <v>6.5717108991894993E-2</v>
      </c>
      <c r="D91" s="302">
        <f t="shared" si="11"/>
        <v>6.5569483515457952E-2</v>
      </c>
      <c r="E91" s="302">
        <f t="shared" si="11"/>
        <v>6.3935816152614608E-2</v>
      </c>
      <c r="F91" s="302">
        <f t="shared" si="11"/>
        <v>6.2803436854792269E-2</v>
      </c>
      <c r="G91" s="302">
        <f t="shared" si="11"/>
        <v>6.1998448131781243E-2</v>
      </c>
      <c r="H91" s="302">
        <f t="shared" si="11"/>
        <v>5.9518300028304466E-2</v>
      </c>
      <c r="I91" s="302">
        <f t="shared" si="11"/>
        <v>5.6795921884776848E-2</v>
      </c>
      <c r="J91" s="302">
        <f t="shared" si="11"/>
        <v>5.452512879173721E-2</v>
      </c>
      <c r="K91" s="302">
        <f t="shared" si="11"/>
        <v>5.3644348356647255E-2</v>
      </c>
      <c r="L91" s="302">
        <f t="shared" si="11"/>
        <v>5.2951651205716765E-2</v>
      </c>
      <c r="M91" s="302">
        <f t="shared" si="11"/>
        <v>5.2728916098651511E-2</v>
      </c>
      <c r="N91" s="302">
        <f t="shared" si="11"/>
        <v>5.2243461675928138E-2</v>
      </c>
      <c r="O91" s="302">
        <f t="shared" si="11"/>
        <v>5.0111046410686283E-2</v>
      </c>
      <c r="P91" s="302">
        <f t="shared" si="11"/>
        <v>4.9547803010153948E-2</v>
      </c>
      <c r="Q91" s="302">
        <f t="shared" si="11"/>
        <v>4.5728567480567188E-2</v>
      </c>
      <c r="R91" s="302">
        <f t="shared" si="11"/>
        <v>4.6109104265243964E-2</v>
      </c>
      <c r="S91" s="302">
        <f t="shared" si="11"/>
        <v>4.6627572450001646E-2</v>
      </c>
      <c r="T91" s="302">
        <f t="shared" si="11"/>
        <v>4.7333276709299293E-2</v>
      </c>
      <c r="U91" s="302">
        <f t="shared" si="11"/>
        <v>4.5737866548680221E-2</v>
      </c>
      <c r="V91" s="302">
        <f t="shared" si="11"/>
        <v>4.4278385149684532E-2</v>
      </c>
      <c r="W91" s="302">
        <f t="shared" si="11"/>
        <v>4.3220850794084123E-2</v>
      </c>
      <c r="X91" s="302">
        <f t="shared" si="11"/>
        <v>4.1932211891443673E-2</v>
      </c>
      <c r="Y91" s="302">
        <f t="shared" si="11"/>
        <v>5.5616458108751536E-2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4.7024444483993776E-3</v>
      </c>
      <c r="C92" s="302">
        <f t="shared" si="12"/>
        <v>5.1189644337292931E-3</v>
      </c>
      <c r="D92" s="302">
        <f t="shared" si="12"/>
        <v>5.2781456862231813E-3</v>
      </c>
      <c r="E92" s="302">
        <f t="shared" si="12"/>
        <v>6.1893664551719036E-3</v>
      </c>
      <c r="F92" s="302">
        <f t="shared" si="12"/>
        <v>6.9375152123565664E-3</v>
      </c>
      <c r="G92" s="302">
        <f t="shared" si="12"/>
        <v>7.4823619524263217E-3</v>
      </c>
      <c r="H92" s="302">
        <f t="shared" si="12"/>
        <v>9.257061466926543E-3</v>
      </c>
      <c r="I92" s="302">
        <f t="shared" si="12"/>
        <v>1.1426352875504623E-2</v>
      </c>
      <c r="J92" s="302">
        <f t="shared" si="12"/>
        <v>1.3468313756092093E-2</v>
      </c>
      <c r="K92" s="302">
        <f t="shared" si="12"/>
        <v>1.4320611589474844E-2</v>
      </c>
      <c r="L92" s="302">
        <f t="shared" si="12"/>
        <v>1.4956362421209329E-2</v>
      </c>
      <c r="M92" s="302">
        <f t="shared" si="12"/>
        <v>1.5214414478344372E-2</v>
      </c>
      <c r="N92" s="302">
        <f t="shared" si="12"/>
        <v>1.5717415046104698E-2</v>
      </c>
      <c r="O92" s="302">
        <f t="shared" si="12"/>
        <v>1.7829090386412411E-2</v>
      </c>
      <c r="P92" s="302">
        <f t="shared" si="12"/>
        <v>1.8484331425087569E-2</v>
      </c>
      <c r="Q92" s="302">
        <f t="shared" si="12"/>
        <v>2.2664560406269591E-2</v>
      </c>
      <c r="R92" s="302">
        <f t="shared" si="12"/>
        <v>2.2194352997823009E-2</v>
      </c>
      <c r="S92" s="302">
        <f t="shared" si="12"/>
        <v>2.1604548281276222E-2</v>
      </c>
      <c r="T92" s="302">
        <f t="shared" si="12"/>
        <v>2.0982274854571159E-2</v>
      </c>
      <c r="U92" s="302">
        <f t="shared" si="12"/>
        <v>2.2783285936294514E-2</v>
      </c>
      <c r="V92" s="302">
        <f t="shared" si="12"/>
        <v>2.4488431508832256E-2</v>
      </c>
      <c r="W92" s="302">
        <f t="shared" si="12"/>
        <v>2.5833495586213413E-2</v>
      </c>
      <c r="X92" s="302">
        <f t="shared" si="12"/>
        <v>2.7191521071046228E-2</v>
      </c>
      <c r="Y92" s="302">
        <f t="shared" si="12"/>
        <v>1.2702444946779749E-2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1.076338489795564E-3</v>
      </c>
      <c r="C93" s="302">
        <f t="shared" si="13"/>
        <v>1.100967934585707E-3</v>
      </c>
      <c r="D93" s="302">
        <f t="shared" si="13"/>
        <v>1.113115807823742E-3</v>
      </c>
      <c r="E93" s="302">
        <f t="shared" si="13"/>
        <v>1.1572895332018849E-3</v>
      </c>
      <c r="F93" s="302">
        <f t="shared" si="13"/>
        <v>1.1936274462188271E-3</v>
      </c>
      <c r="G93" s="302">
        <f t="shared" si="13"/>
        <v>1.2185546437975931E-3</v>
      </c>
      <c r="H93" s="302">
        <f t="shared" si="13"/>
        <v>1.2877206873736725E-3</v>
      </c>
      <c r="I93" s="302">
        <f t="shared" si="13"/>
        <v>1.3633652579574428E-3</v>
      </c>
      <c r="J93" s="302">
        <f t="shared" si="13"/>
        <v>1.4225491410372827E-3</v>
      </c>
      <c r="K93" s="302">
        <f t="shared" si="13"/>
        <v>1.4475182041456007E-3</v>
      </c>
      <c r="L93" s="302">
        <f t="shared" si="13"/>
        <v>1.4618182867528794E-3</v>
      </c>
      <c r="M93" s="302">
        <f t="shared" si="13"/>
        <v>1.4691175479371254E-3</v>
      </c>
      <c r="N93" s="302">
        <f t="shared" si="13"/>
        <v>1.4826455981925921E-3</v>
      </c>
      <c r="O93" s="302">
        <f t="shared" si="13"/>
        <v>1.5284462875721609E-3</v>
      </c>
      <c r="P93" s="302">
        <f t="shared" si="13"/>
        <v>1.5447366596001448E-3</v>
      </c>
      <c r="Q93" s="302">
        <f t="shared" si="13"/>
        <v>1.6258174372823172E-3</v>
      </c>
      <c r="R93" s="302">
        <f t="shared" si="13"/>
        <v>1.6118584096781734E-3</v>
      </c>
      <c r="S93" s="302">
        <f t="shared" si="13"/>
        <v>1.5990631000810625E-3</v>
      </c>
      <c r="T93" s="302">
        <f t="shared" si="13"/>
        <v>1.5864294610369396E-3</v>
      </c>
      <c r="U93" s="302">
        <f t="shared" si="13"/>
        <v>1.6268156043577162E-3</v>
      </c>
      <c r="V93" s="302">
        <f t="shared" si="13"/>
        <v>1.6588553094884502E-3</v>
      </c>
      <c r="W93" s="302">
        <f t="shared" si="13"/>
        <v>1.6862326262737481E-3</v>
      </c>
      <c r="X93" s="302">
        <f t="shared" si="13"/>
        <v>1.6983709651708263E-3</v>
      </c>
      <c r="Y93" s="302">
        <f t="shared" si="13"/>
        <v>1.3700415813063991E-3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3.284124568644449E-2</v>
      </c>
      <c r="C94" s="301">
        <f t="shared" si="14"/>
        <v>3.269865516373182E-2</v>
      </c>
      <c r="D94" s="301">
        <f t="shared" si="14"/>
        <v>3.2709429549774939E-2</v>
      </c>
      <c r="E94" s="301">
        <f t="shared" si="14"/>
        <v>3.2401123700449251E-2</v>
      </c>
      <c r="F94" s="301">
        <f t="shared" si="14"/>
        <v>3.2242990687894379E-2</v>
      </c>
      <c r="G94" s="301">
        <f t="shared" si="14"/>
        <v>3.213607487636596E-2</v>
      </c>
      <c r="H94" s="301">
        <f t="shared" si="14"/>
        <v>3.184685553754759E-2</v>
      </c>
      <c r="I94" s="301">
        <f t="shared" si="14"/>
        <v>3.1629836371926769E-2</v>
      </c>
      <c r="J94" s="301">
        <f t="shared" si="14"/>
        <v>3.1552723494939358E-2</v>
      </c>
      <c r="K94" s="301">
        <f t="shared" si="14"/>
        <v>3.1551126431939865E-2</v>
      </c>
      <c r="L94" s="301">
        <f t="shared" si="14"/>
        <v>3.1531741778944987E-2</v>
      </c>
      <c r="M94" s="301">
        <f t="shared" si="14"/>
        <v>3.1551112784060448E-2</v>
      </c>
      <c r="N94" s="301">
        <f t="shared" si="14"/>
        <v>3.1565237418284278E-2</v>
      </c>
      <c r="O94" s="301">
        <f t="shared" si="14"/>
        <v>3.1576628674850393E-2</v>
      </c>
      <c r="P94" s="301">
        <f t="shared" si="14"/>
        <v>3.162585049765531E-2</v>
      </c>
      <c r="Q94" s="301">
        <f t="shared" si="14"/>
        <v>3.1826793329145044E-2</v>
      </c>
      <c r="R94" s="301">
        <f t="shared" si="14"/>
        <v>3.1779688942156888E-2</v>
      </c>
      <c r="S94" s="301">
        <f t="shared" si="14"/>
        <v>3.1741447196072241E-2</v>
      </c>
      <c r="T94" s="301">
        <f t="shared" si="14"/>
        <v>3.1773627738594268E-2</v>
      </c>
      <c r="U94" s="301">
        <f t="shared" si="14"/>
        <v>3.1885440040605659E-2</v>
      </c>
      <c r="V94" s="301">
        <f t="shared" si="14"/>
        <v>3.2011669076365996E-2</v>
      </c>
      <c r="W94" s="301">
        <f t="shared" si="14"/>
        <v>3.2154808639350593E-2</v>
      </c>
      <c r="X94" s="301">
        <f t="shared" si="14"/>
        <v>3.2191865421663961E-2</v>
      </c>
      <c r="Y94" s="301">
        <f t="shared" si="14"/>
        <v>3.1676793016744399E-2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3.0214526169083156E-2</v>
      </c>
      <c r="C95" s="302">
        <f t="shared" si="15"/>
        <v>2.987141317813409E-2</v>
      </c>
      <c r="D95" s="302">
        <f t="shared" si="15"/>
        <v>2.9804310688844524E-2</v>
      </c>
      <c r="E95" s="302">
        <f t="shared" si="15"/>
        <v>2.9061734614824804E-2</v>
      </c>
      <c r="F95" s="302">
        <f t="shared" si="15"/>
        <v>2.8547016752178297E-2</v>
      </c>
      <c r="G95" s="302">
        <f t="shared" si="15"/>
        <v>2.8181112787173272E-2</v>
      </c>
      <c r="H95" s="302">
        <f t="shared" si="15"/>
        <v>2.7053772740138402E-2</v>
      </c>
      <c r="I95" s="302">
        <f t="shared" si="15"/>
        <v>2.5816328129444011E-2</v>
      </c>
      <c r="J95" s="302">
        <f t="shared" si="15"/>
        <v>2.478414945078964E-2</v>
      </c>
      <c r="K95" s="302">
        <f t="shared" si="15"/>
        <v>2.4383794707566932E-2</v>
      </c>
      <c r="L95" s="302">
        <f t="shared" si="15"/>
        <v>2.4068932366234891E-2</v>
      </c>
      <c r="M95" s="302">
        <f t="shared" si="15"/>
        <v>2.3967689135750671E-2</v>
      </c>
      <c r="N95" s="302">
        <f t="shared" si="15"/>
        <v>2.3747028034512781E-2</v>
      </c>
      <c r="O95" s="302">
        <f t="shared" si="15"/>
        <v>2.2777748368493771E-2</v>
      </c>
      <c r="P95" s="302">
        <f t="shared" si="15"/>
        <v>2.2521728640979077E-2</v>
      </c>
      <c r="Q95" s="302">
        <f t="shared" si="15"/>
        <v>2.07857124911669E-2</v>
      </c>
      <c r="R95" s="302">
        <f t="shared" si="15"/>
        <v>2.0958683756929077E-2</v>
      </c>
      <c r="S95" s="302">
        <f t="shared" si="15"/>
        <v>2.1194351113637114E-2</v>
      </c>
      <c r="T95" s="302">
        <f t="shared" si="15"/>
        <v>2.1515125776954219E-2</v>
      </c>
      <c r="U95" s="302">
        <f t="shared" si="15"/>
        <v>2.0789939340309187E-2</v>
      </c>
      <c r="V95" s="302">
        <f t="shared" si="15"/>
        <v>2.012653870440205E-2</v>
      </c>
      <c r="W95" s="302">
        <f t="shared" si="15"/>
        <v>1.9645841270038242E-2</v>
      </c>
      <c r="X95" s="302">
        <f t="shared" si="15"/>
        <v>1.906009631429257E-2</v>
      </c>
      <c r="Y95" s="302">
        <f t="shared" si="15"/>
        <v>2.5280208231250698E-2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2.1374747492724435E-3</v>
      </c>
      <c r="C96" s="302">
        <f t="shared" si="16"/>
        <v>2.3268020153314963E-3</v>
      </c>
      <c r="D96" s="302">
        <f t="shared" si="16"/>
        <v>2.3991571301014464E-3</v>
      </c>
      <c r="E96" s="302">
        <f t="shared" si="16"/>
        <v>2.8133483887145014E-3</v>
      </c>
      <c r="F96" s="302">
        <f t="shared" si="16"/>
        <v>3.1534160056166205E-3</v>
      </c>
      <c r="G96" s="302">
        <f t="shared" si="16"/>
        <v>3.4010736147392371E-3</v>
      </c>
      <c r="H96" s="302">
        <f t="shared" si="16"/>
        <v>4.2077552122393386E-3</v>
      </c>
      <c r="I96" s="302">
        <f t="shared" si="16"/>
        <v>5.1937967615930097E-3</v>
      </c>
      <c r="J96" s="302">
        <f t="shared" si="16"/>
        <v>6.1219607982236808E-3</v>
      </c>
      <c r="K96" s="302">
        <f t="shared" si="16"/>
        <v>6.509368904306749E-3</v>
      </c>
      <c r="L96" s="302">
        <f t="shared" si="16"/>
        <v>6.7983465550951463E-3</v>
      </c>
      <c r="M96" s="302">
        <f t="shared" si="16"/>
        <v>6.9156429447019881E-3</v>
      </c>
      <c r="N96" s="302">
        <f t="shared" si="16"/>
        <v>7.144279566411226E-3</v>
      </c>
      <c r="O96" s="302">
        <f t="shared" si="16"/>
        <v>8.1041319938238241E-3</v>
      </c>
      <c r="P96" s="302">
        <f t="shared" si="16"/>
        <v>8.4019688295852591E-3</v>
      </c>
      <c r="Q96" s="302">
        <f t="shared" si="16"/>
        <v>1.0302072911940727E-2</v>
      </c>
      <c r="R96" s="302">
        <f t="shared" si="16"/>
        <v>1.0088342271737731E-2</v>
      </c>
      <c r="S96" s="302">
        <f t="shared" si="16"/>
        <v>9.8202492187619162E-3</v>
      </c>
      <c r="T96" s="302">
        <f t="shared" si="16"/>
        <v>9.5373976611687079E-3</v>
      </c>
      <c r="U96" s="302">
        <f t="shared" si="16"/>
        <v>1.0356039061952052E-2</v>
      </c>
      <c r="V96" s="302">
        <f t="shared" si="16"/>
        <v>1.1131105231287382E-2</v>
      </c>
      <c r="W96" s="302">
        <f t="shared" si="16"/>
        <v>1.1742497993733373E-2</v>
      </c>
      <c r="X96" s="302">
        <f t="shared" si="16"/>
        <v>1.2359782305021005E-2</v>
      </c>
      <c r="Y96" s="302">
        <f t="shared" si="16"/>
        <v>5.7738386121726094E-3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4.8924476808889263E-4</v>
      </c>
      <c r="C97" s="302">
        <f t="shared" si="17"/>
        <v>5.0043997026623041E-4</v>
      </c>
      <c r="D97" s="302">
        <f t="shared" si="17"/>
        <v>5.0596173082897349E-4</v>
      </c>
      <c r="E97" s="302">
        <f t="shared" si="17"/>
        <v>5.2604069690994802E-4</v>
      </c>
      <c r="F97" s="302">
        <f t="shared" si="17"/>
        <v>5.4255793009946678E-4</v>
      </c>
      <c r="G97" s="302">
        <f t="shared" si="17"/>
        <v>5.5388847445345178E-4</v>
      </c>
      <c r="H97" s="302">
        <f t="shared" si="17"/>
        <v>5.853275851698508E-4</v>
      </c>
      <c r="I97" s="302">
        <f t="shared" si="17"/>
        <v>6.1971148088974654E-4</v>
      </c>
      <c r="J97" s="302">
        <f t="shared" si="17"/>
        <v>6.4661324592603766E-4</v>
      </c>
      <c r="K97" s="302">
        <f t="shared" si="17"/>
        <v>6.5796282006618195E-4</v>
      </c>
      <c r="L97" s="302">
        <f t="shared" si="17"/>
        <v>6.6446285761494531E-4</v>
      </c>
      <c r="M97" s="302">
        <f t="shared" si="17"/>
        <v>6.6778070360778454E-4</v>
      </c>
      <c r="N97" s="302">
        <f t="shared" si="17"/>
        <v>6.7392981736026907E-4</v>
      </c>
      <c r="O97" s="302">
        <f t="shared" si="17"/>
        <v>6.9474831253280023E-4</v>
      </c>
      <c r="P97" s="302">
        <f t="shared" si="17"/>
        <v>7.0215302709097525E-4</v>
      </c>
      <c r="Q97" s="302">
        <f t="shared" si="17"/>
        <v>7.3900792603741675E-4</v>
      </c>
      <c r="R97" s="302">
        <f t="shared" si="17"/>
        <v>7.3266291349007864E-4</v>
      </c>
      <c r="S97" s="302">
        <f t="shared" si="17"/>
        <v>7.2684686367321027E-4</v>
      </c>
      <c r="T97" s="302">
        <f t="shared" si="17"/>
        <v>7.2110430047133626E-4</v>
      </c>
      <c r="U97" s="302">
        <f t="shared" si="17"/>
        <v>7.3946163834441613E-4</v>
      </c>
      <c r="V97" s="302">
        <f t="shared" si="17"/>
        <v>7.5402514067656834E-4</v>
      </c>
      <c r="W97" s="302">
        <f t="shared" si="17"/>
        <v>7.6646937557897654E-4</v>
      </c>
      <c r="X97" s="302">
        <f t="shared" si="17"/>
        <v>7.7198680235037549E-4</v>
      </c>
      <c r="Y97" s="302">
        <f t="shared" si="17"/>
        <v>6.2274617332109053E-4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0.56531414978051242</v>
      </c>
      <c r="C98" s="301">
        <f t="shared" si="18"/>
        <v>0.56161811910059456</v>
      </c>
      <c r="D98" s="301">
        <f t="shared" si="18"/>
        <v>0.55952085636713278</v>
      </c>
      <c r="E98" s="301">
        <f t="shared" si="18"/>
        <v>0.55337233529702801</v>
      </c>
      <c r="F98" s="301">
        <f t="shared" si="18"/>
        <v>0.54807135261502349</v>
      </c>
      <c r="G98" s="301">
        <f t="shared" si="18"/>
        <v>0.5444177416300604</v>
      </c>
      <c r="H98" s="301">
        <f t="shared" si="18"/>
        <v>0.53455093478752547</v>
      </c>
      <c r="I98" s="301">
        <f t="shared" si="18"/>
        <v>0.52349142821538874</v>
      </c>
      <c r="J98" s="301">
        <f t="shared" si="18"/>
        <v>0.51460921338450805</v>
      </c>
      <c r="K98" s="301">
        <f t="shared" si="18"/>
        <v>0.51062630723819535</v>
      </c>
      <c r="L98" s="301">
        <f t="shared" si="18"/>
        <v>0.50849969609079471</v>
      </c>
      <c r="M98" s="301">
        <f t="shared" si="18"/>
        <v>0.50723311146051453</v>
      </c>
      <c r="N98" s="301">
        <f t="shared" si="18"/>
        <v>0.50511012028828361</v>
      </c>
      <c r="O98" s="301">
        <f t="shared" si="18"/>
        <v>0.49806518761623236</v>
      </c>
      <c r="P98" s="301">
        <f t="shared" si="18"/>
        <v>0.49530510313600573</v>
      </c>
      <c r="Q98" s="301">
        <f t="shared" si="18"/>
        <v>0.4822456962522359</v>
      </c>
      <c r="R98" s="301">
        <f t="shared" si="18"/>
        <v>0.48467296690043987</v>
      </c>
      <c r="S98" s="301">
        <f t="shared" si="18"/>
        <v>0.48687156749634602</v>
      </c>
      <c r="T98" s="301">
        <f t="shared" si="18"/>
        <v>0.48874747440089211</v>
      </c>
      <c r="U98" s="301">
        <f t="shared" si="18"/>
        <v>0.48208768131961183</v>
      </c>
      <c r="V98" s="301">
        <f t="shared" si="18"/>
        <v>0.47676344708967977</v>
      </c>
      <c r="W98" s="301">
        <f t="shared" si="18"/>
        <v>0.47208376788549677</v>
      </c>
      <c r="X98" s="301">
        <f t="shared" si="18"/>
        <v>0.47033823590313484</v>
      </c>
      <c r="Y98" s="301">
        <f t="shared" si="18"/>
        <v>0.52275636539594961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8.8543092156212574E-2</v>
      </c>
      <c r="C99" s="301">
        <f t="shared" si="19"/>
        <v>8.8239465537072945E-2</v>
      </c>
      <c r="D99" s="301">
        <f t="shared" si="19"/>
        <v>8.816647345318096E-2</v>
      </c>
      <c r="E99" s="301">
        <f t="shared" si="19"/>
        <v>8.7567310886339567E-2</v>
      </c>
      <c r="F99" s="301">
        <f t="shared" si="19"/>
        <v>8.7145469594278643E-2</v>
      </c>
      <c r="G99" s="301">
        <f t="shared" si="19"/>
        <v>8.6841807120191961E-2</v>
      </c>
      <c r="H99" s="301">
        <f t="shared" si="19"/>
        <v>8.5963876088014146E-2</v>
      </c>
      <c r="I99" s="301">
        <f t="shared" si="19"/>
        <v>8.4987973644186324E-2</v>
      </c>
      <c r="J99" s="301">
        <f t="shared" si="19"/>
        <v>8.4223447259901663E-2</v>
      </c>
      <c r="K99" s="301">
        <f t="shared" si="19"/>
        <v>8.3902264777496863E-2</v>
      </c>
      <c r="L99" s="301">
        <f t="shared" si="19"/>
        <v>8.3686433173077293E-2</v>
      </c>
      <c r="M99" s="301">
        <f t="shared" si="19"/>
        <v>8.3608638657083692E-2</v>
      </c>
      <c r="N99" s="301">
        <f t="shared" si="19"/>
        <v>8.3439501562708115E-2</v>
      </c>
      <c r="O99" s="301">
        <f t="shared" si="19"/>
        <v>8.275390244153169E-2</v>
      </c>
      <c r="P99" s="301">
        <f t="shared" si="19"/>
        <v>8.2556141443542175E-2</v>
      </c>
      <c r="Q99" s="301">
        <f t="shared" si="19"/>
        <v>8.1309483170576249E-2</v>
      </c>
      <c r="R99" s="301">
        <f t="shared" si="19"/>
        <v>8.1494887109543002E-2</v>
      </c>
      <c r="S99" s="301">
        <f t="shared" si="19"/>
        <v>8.1688933188351048E-2</v>
      </c>
      <c r="T99" s="301">
        <f t="shared" si="19"/>
        <v>8.1974143449381726E-2</v>
      </c>
      <c r="U99" s="301">
        <f t="shared" si="19"/>
        <v>8.1370966594818114E-2</v>
      </c>
      <c r="V99" s="301">
        <f t="shared" si="19"/>
        <v>8.0872736325481906E-2</v>
      </c>
      <c r="W99" s="301">
        <f t="shared" si="19"/>
        <v>8.0493024733063023E-2</v>
      </c>
      <c r="X99" s="301">
        <f t="shared" si="19"/>
        <v>8.0140491683270046E-2</v>
      </c>
      <c r="Y99" s="301">
        <f t="shared" si="19"/>
        <v>8.4952453746038575E-2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4.1135202588169578E-2</v>
      </c>
      <c r="C100" s="302">
        <f t="shared" si="20"/>
        <v>4.0889753027399924E-2</v>
      </c>
      <c r="D100" s="302">
        <f t="shared" si="20"/>
        <v>4.086430509139715E-2</v>
      </c>
      <c r="E100" s="302">
        <f t="shared" si="20"/>
        <v>4.0336468255940582E-2</v>
      </c>
      <c r="F100" s="302">
        <f t="shared" si="20"/>
        <v>3.9990008753750209E-2</v>
      </c>
      <c r="G100" s="302">
        <f t="shared" si="20"/>
        <v>3.9739240740029526E-2</v>
      </c>
      <c r="H100" s="302">
        <f t="shared" si="20"/>
        <v>3.8989456779290561E-2</v>
      </c>
      <c r="I100" s="302">
        <f t="shared" si="20"/>
        <v>3.8172157448304336E-2</v>
      </c>
      <c r="J100" s="302">
        <f t="shared" si="20"/>
        <v>3.7547480767694041E-2</v>
      </c>
      <c r="K100" s="302">
        <f t="shared" si="20"/>
        <v>3.7301490025199217E-2</v>
      </c>
      <c r="L100" s="302">
        <f t="shared" si="20"/>
        <v>3.7118107569589179E-2</v>
      </c>
      <c r="M100" s="302">
        <f t="shared" si="20"/>
        <v>3.7069321145549075E-2</v>
      </c>
      <c r="N100" s="302">
        <f t="shared" si="20"/>
        <v>3.6938522743584827E-2</v>
      </c>
      <c r="O100" s="302">
        <f t="shared" si="20"/>
        <v>3.6372917676075138E-2</v>
      </c>
      <c r="P100" s="302">
        <f t="shared" si="20"/>
        <v>3.6235315497900496E-2</v>
      </c>
      <c r="Q100" s="302">
        <f t="shared" si="20"/>
        <v>3.5241476949494255E-2</v>
      </c>
      <c r="R100" s="302">
        <f t="shared" si="20"/>
        <v>3.5371057841641837E-2</v>
      </c>
      <c r="S100" s="302">
        <f t="shared" si="20"/>
        <v>3.5515743206306953E-2</v>
      </c>
      <c r="T100" s="302">
        <f t="shared" si="20"/>
        <v>3.5772483807364933E-2</v>
      </c>
      <c r="U100" s="302">
        <f t="shared" si="20"/>
        <v>3.5305883347532749E-2</v>
      </c>
      <c r="V100" s="302">
        <f t="shared" si="20"/>
        <v>3.4918807221618053E-2</v>
      </c>
      <c r="W100" s="302">
        <f t="shared" si="20"/>
        <v>3.4643024011982076E-2</v>
      </c>
      <c r="X100" s="302">
        <f t="shared" si="20"/>
        <v>3.4313938929170458E-2</v>
      </c>
      <c r="Y100" s="302">
        <f t="shared" si="20"/>
        <v>3.8134070766603294E-2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3.8850075772806469E-2</v>
      </c>
      <c r="C101" s="302">
        <f t="shared" si="21"/>
        <v>3.8596073512241827E-2</v>
      </c>
      <c r="D101" s="302">
        <f t="shared" si="21"/>
        <v>3.8451943357102239E-2</v>
      </c>
      <c r="E101" s="302">
        <f t="shared" si="21"/>
        <v>3.8029398636512779E-2</v>
      </c>
      <c r="F101" s="302">
        <f t="shared" si="21"/>
        <v>3.7665099283761459E-2</v>
      </c>
      <c r="G101" s="302">
        <f t="shared" si="21"/>
        <v>3.7414012231252188E-2</v>
      </c>
      <c r="H101" s="302">
        <f t="shared" si="21"/>
        <v>3.6735935813711693E-2</v>
      </c>
      <c r="I101" s="302">
        <f t="shared" si="21"/>
        <v>3.5975893510676808E-2</v>
      </c>
      <c r="J101" s="302">
        <f t="shared" si="21"/>
        <v>3.5365481195074912E-2</v>
      </c>
      <c r="K101" s="302">
        <f t="shared" si="21"/>
        <v>3.5091763996168229E-2</v>
      </c>
      <c r="L101" s="302">
        <f t="shared" si="21"/>
        <v>3.4945616930421017E-2</v>
      </c>
      <c r="M101" s="302">
        <f t="shared" si="21"/>
        <v>3.4858573454013844E-2</v>
      </c>
      <c r="N101" s="302">
        <f t="shared" si="21"/>
        <v>3.471267516376552E-2</v>
      </c>
      <c r="O101" s="302">
        <f t="shared" si="21"/>
        <v>3.4228526362201341E-2</v>
      </c>
      <c r="P101" s="302">
        <f t="shared" si="21"/>
        <v>3.4038845118174815E-2</v>
      </c>
      <c r="Q101" s="302">
        <f t="shared" si="21"/>
        <v>3.3141363696244458E-2</v>
      </c>
      <c r="R101" s="302">
        <f t="shared" si="21"/>
        <v>3.3308172980322084E-2</v>
      </c>
      <c r="S101" s="302">
        <f t="shared" si="21"/>
        <v>3.3459267375851108E-2</v>
      </c>
      <c r="T101" s="302">
        <f t="shared" si="21"/>
        <v>3.3588185297705068E-2</v>
      </c>
      <c r="U101" s="302">
        <f t="shared" si="21"/>
        <v>3.3130504438417523E-2</v>
      </c>
      <c r="V101" s="302">
        <f t="shared" si="21"/>
        <v>3.2764607169889326E-2</v>
      </c>
      <c r="W101" s="302">
        <f t="shared" si="21"/>
        <v>3.2443005646655719E-2</v>
      </c>
      <c r="X101" s="302">
        <f t="shared" si="21"/>
        <v>3.2323047478608868E-2</v>
      </c>
      <c r="Y101" s="302">
        <f t="shared" si="21"/>
        <v>3.5925377799644199E-2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3.3494908572507523E-3</v>
      </c>
      <c r="C102" s="302">
        <f t="shared" si="22"/>
        <v>3.4261359841563379E-3</v>
      </c>
      <c r="D102" s="302">
        <f t="shared" si="22"/>
        <v>3.4639393245846513E-3</v>
      </c>
      <c r="E102" s="302">
        <f t="shared" si="22"/>
        <v>3.6014048994828405E-3</v>
      </c>
      <c r="F102" s="302">
        <f t="shared" si="22"/>
        <v>3.7144859688450788E-3</v>
      </c>
      <c r="G102" s="302">
        <f t="shared" si="22"/>
        <v>3.7920576818132015E-3</v>
      </c>
      <c r="H102" s="302">
        <f t="shared" si="22"/>
        <v>4.0072976205375735E-3</v>
      </c>
      <c r="I102" s="302">
        <f t="shared" si="22"/>
        <v>4.2426982867528303E-3</v>
      </c>
      <c r="J102" s="302">
        <f t="shared" si="22"/>
        <v>4.4268744331528121E-3</v>
      </c>
      <c r="K102" s="302">
        <f t="shared" si="22"/>
        <v>4.5045764287502295E-3</v>
      </c>
      <c r="L102" s="302">
        <f t="shared" si="22"/>
        <v>4.5490772957220201E-3</v>
      </c>
      <c r="M102" s="302">
        <f t="shared" si="22"/>
        <v>4.5717920911447513E-3</v>
      </c>
      <c r="N102" s="302">
        <f t="shared" si="22"/>
        <v>4.6138904468913007E-3</v>
      </c>
      <c r="O102" s="302">
        <f t="shared" si="22"/>
        <v>4.7564190211149947E-3</v>
      </c>
      <c r="P102" s="302">
        <f t="shared" si="22"/>
        <v>4.8071135309613452E-3</v>
      </c>
      <c r="Q102" s="302">
        <f t="shared" si="22"/>
        <v>5.0594312972774011E-3</v>
      </c>
      <c r="R102" s="302">
        <f t="shared" si="22"/>
        <v>5.015991769861566E-3</v>
      </c>
      <c r="S102" s="302">
        <f t="shared" si="22"/>
        <v>4.9761736523106902E-3</v>
      </c>
      <c r="T102" s="302">
        <f t="shared" si="22"/>
        <v>4.9368586423270445E-3</v>
      </c>
      <c r="U102" s="302">
        <f t="shared" si="22"/>
        <v>5.0625375241054428E-3</v>
      </c>
      <c r="V102" s="302">
        <f t="shared" si="22"/>
        <v>5.1622428681230032E-3</v>
      </c>
      <c r="W102" s="302">
        <f t="shared" si="22"/>
        <v>5.2474391824217041E-3</v>
      </c>
      <c r="X102" s="302">
        <f t="shared" si="22"/>
        <v>5.2852128526410941E-3</v>
      </c>
      <c r="Y102" s="302">
        <f t="shared" si="22"/>
        <v>4.2634745427628032E-3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3.8914391038798531E-3</v>
      </c>
      <c r="C103" s="302">
        <f t="shared" si="23"/>
        <v>3.9804854266415873E-3</v>
      </c>
      <c r="D103" s="302">
        <f t="shared" si="23"/>
        <v>4.024405354615586E-3</v>
      </c>
      <c r="E103" s="302">
        <f t="shared" si="23"/>
        <v>4.1841128852207633E-3</v>
      </c>
      <c r="F103" s="302">
        <f t="shared" si="23"/>
        <v>4.315490492737494E-3</v>
      </c>
      <c r="G103" s="302">
        <f t="shared" si="23"/>
        <v>4.4056133233598355E-3</v>
      </c>
      <c r="H103" s="302">
        <f t="shared" si="23"/>
        <v>4.6556791243921227E-3</v>
      </c>
      <c r="I103" s="302">
        <f t="shared" si="23"/>
        <v>4.9291676623907914E-3</v>
      </c>
      <c r="J103" s="302">
        <f t="shared" si="23"/>
        <v>5.1431435436956477E-3</v>
      </c>
      <c r="K103" s="302">
        <f t="shared" si="23"/>
        <v>5.2334177367010523E-3</v>
      </c>
      <c r="L103" s="302">
        <f t="shared" si="23"/>
        <v>5.285118852264843E-3</v>
      </c>
      <c r="M103" s="302">
        <f t="shared" si="23"/>
        <v>5.3115089058317312E-3</v>
      </c>
      <c r="N103" s="302">
        <f t="shared" si="23"/>
        <v>5.3604187834050739E-3</v>
      </c>
      <c r="O103" s="302">
        <f t="shared" si="23"/>
        <v>5.5260085075727553E-3</v>
      </c>
      <c r="P103" s="302">
        <f t="shared" si="23"/>
        <v>5.5849053985856283E-3</v>
      </c>
      <c r="Q103" s="302">
        <f t="shared" si="23"/>
        <v>5.8780482266427387E-3</v>
      </c>
      <c r="R103" s="302">
        <f t="shared" si="23"/>
        <v>5.8275801755733924E-3</v>
      </c>
      <c r="S103" s="302">
        <f t="shared" si="23"/>
        <v>5.7813194791618951E-3</v>
      </c>
      <c r="T103" s="302">
        <f t="shared" si="23"/>
        <v>5.7356432932160204E-3</v>
      </c>
      <c r="U103" s="302">
        <f t="shared" si="23"/>
        <v>5.8816570415520242E-3</v>
      </c>
      <c r="V103" s="302">
        <f t="shared" si="23"/>
        <v>5.9974947288637583E-3</v>
      </c>
      <c r="W103" s="302">
        <f t="shared" si="23"/>
        <v>6.0964758227367915E-3</v>
      </c>
      <c r="X103" s="302">
        <f t="shared" si="23"/>
        <v>6.1403612798565186E-3</v>
      </c>
      <c r="Y103" s="302">
        <f t="shared" si="23"/>
        <v>4.9533055205056775E-3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1.3168838341059358E-3</v>
      </c>
      <c r="C104" s="302">
        <f t="shared" si="24"/>
        <v>1.3470175866332711E-3</v>
      </c>
      <c r="D104" s="302">
        <f t="shared" si="24"/>
        <v>1.3618803254813216E-3</v>
      </c>
      <c r="E104" s="302">
        <f t="shared" si="24"/>
        <v>1.4159262091826097E-3</v>
      </c>
      <c r="F104" s="302">
        <f t="shared" si="24"/>
        <v>1.4603850951843977E-3</v>
      </c>
      <c r="G104" s="302">
        <f t="shared" si="24"/>
        <v>1.4908831437372076E-3</v>
      </c>
      <c r="H104" s="302">
        <f t="shared" si="24"/>
        <v>1.5755067500821819E-3</v>
      </c>
      <c r="I104" s="302">
        <f t="shared" si="24"/>
        <v>1.6680567360615678E-3</v>
      </c>
      <c r="J104" s="302">
        <f t="shared" si="24"/>
        <v>1.7404673202842513E-3</v>
      </c>
      <c r="K104" s="302">
        <f t="shared" si="24"/>
        <v>1.7710165906781401E-3</v>
      </c>
      <c r="L104" s="302">
        <f t="shared" si="24"/>
        <v>1.7885125250802279E-3</v>
      </c>
      <c r="M104" s="302">
        <f t="shared" si="24"/>
        <v>1.7974430605442867E-3</v>
      </c>
      <c r="N104" s="302">
        <f t="shared" si="24"/>
        <v>1.8139944250613912E-3</v>
      </c>
      <c r="O104" s="302">
        <f t="shared" si="24"/>
        <v>1.8700308745674547E-3</v>
      </c>
      <c r="P104" s="302">
        <f t="shared" si="24"/>
        <v>1.8899618979198746E-3</v>
      </c>
      <c r="Q104" s="302">
        <f t="shared" si="24"/>
        <v>1.9891630009173807E-3</v>
      </c>
      <c r="R104" s="302">
        <f t="shared" si="24"/>
        <v>1.9720843421441279E-3</v>
      </c>
      <c r="S104" s="302">
        <f t="shared" si="24"/>
        <v>1.9564294747203914E-3</v>
      </c>
      <c r="T104" s="302">
        <f t="shared" si="24"/>
        <v>1.9409724087686802E-3</v>
      </c>
      <c r="U104" s="302">
        <f t="shared" si="24"/>
        <v>1.9903842432103871E-3</v>
      </c>
      <c r="V104" s="302">
        <f t="shared" si="24"/>
        <v>2.0295843369877642E-3</v>
      </c>
      <c r="W104" s="302">
        <f t="shared" si="24"/>
        <v>2.0630800692667444E-3</v>
      </c>
      <c r="X104" s="302">
        <f t="shared" si="24"/>
        <v>2.0779311429930947E-3</v>
      </c>
      <c r="Y104" s="302">
        <f t="shared" si="24"/>
        <v>1.6762251165226023E-3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8.6999744646048788E-2</v>
      </c>
      <c r="C105" s="301">
        <f t="shared" si="25"/>
        <v>8.8340452395044636E-2</v>
      </c>
      <c r="D105" s="301">
        <f t="shared" si="25"/>
        <v>8.9007572912068941E-2</v>
      </c>
      <c r="E105" s="301">
        <f t="shared" si="25"/>
        <v>9.1294376624487195E-2</v>
      </c>
      <c r="F105" s="301">
        <f t="shared" si="25"/>
        <v>9.3136749841284242E-2</v>
      </c>
      <c r="G105" s="301">
        <f t="shared" si="25"/>
        <v>9.4406824474331172E-2</v>
      </c>
      <c r="H105" s="301">
        <f t="shared" si="25"/>
        <v>9.7812302666505091E-2</v>
      </c>
      <c r="I105" s="301">
        <f t="shared" si="25"/>
        <v>0.10152194050769461</v>
      </c>
      <c r="J105" s="301">
        <f t="shared" si="25"/>
        <v>0.10437020146742705</v>
      </c>
      <c r="K105" s="301">
        <f t="shared" si="25"/>
        <v>0.10560272888816898</v>
      </c>
      <c r="L105" s="301">
        <f t="shared" si="25"/>
        <v>0.10628441660913855</v>
      </c>
      <c r="M105" s="301">
        <f t="shared" si="25"/>
        <v>0.10664839205775209</v>
      </c>
      <c r="N105" s="301">
        <f t="shared" si="25"/>
        <v>0.10729628090884115</v>
      </c>
      <c r="O105" s="301">
        <f t="shared" si="25"/>
        <v>0.10945906890941606</v>
      </c>
      <c r="P105" s="301">
        <f t="shared" si="25"/>
        <v>0.11025222435928807</v>
      </c>
      <c r="Q105" s="301">
        <f t="shared" si="25"/>
        <v>0.11407625413222569</v>
      </c>
      <c r="R105" s="301">
        <f t="shared" si="25"/>
        <v>0.11337027926856232</v>
      </c>
      <c r="S105" s="301">
        <f t="shared" si="25"/>
        <v>0.11272581288847743</v>
      </c>
      <c r="T105" s="301">
        <f t="shared" si="25"/>
        <v>0.11209052867526303</v>
      </c>
      <c r="U105" s="301">
        <f t="shared" si="25"/>
        <v>0.11404885171514002</v>
      </c>
      <c r="V105" s="301">
        <f t="shared" si="25"/>
        <v>0.11556030213506367</v>
      </c>
      <c r="W105" s="301">
        <f t="shared" si="25"/>
        <v>0.11685496707325362</v>
      </c>
      <c r="X105" s="301">
        <f t="shared" si="25"/>
        <v>0.11736425426660446</v>
      </c>
      <c r="Y105" s="301">
        <f t="shared" si="25"/>
        <v>0.10144892145231249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1.9572511326299832E-2</v>
      </c>
      <c r="C106" s="302">
        <f t="shared" si="26"/>
        <v>1.9585608077646029E-2</v>
      </c>
      <c r="D106" s="302">
        <f t="shared" si="26"/>
        <v>1.960146747598918E-2</v>
      </c>
      <c r="E106" s="302">
        <f t="shared" si="26"/>
        <v>1.9500937649294434E-2</v>
      </c>
      <c r="F106" s="302">
        <f t="shared" si="26"/>
        <v>1.9382604780890052E-2</v>
      </c>
      <c r="G106" s="302">
        <f t="shared" si="26"/>
        <v>1.9307890985061048E-2</v>
      </c>
      <c r="H106" s="302">
        <f t="shared" si="26"/>
        <v>1.8978447700632183E-2</v>
      </c>
      <c r="I106" s="302">
        <f t="shared" si="26"/>
        <v>1.8606803717822463E-2</v>
      </c>
      <c r="J106" s="302">
        <f t="shared" si="26"/>
        <v>1.8264861475160137E-2</v>
      </c>
      <c r="K106" s="302">
        <f t="shared" si="26"/>
        <v>1.8154525186368006E-2</v>
      </c>
      <c r="L106" s="302">
        <f t="shared" si="26"/>
        <v>1.8065139392496425E-2</v>
      </c>
      <c r="M106" s="302">
        <f t="shared" si="26"/>
        <v>1.8037876205775329E-2</v>
      </c>
      <c r="N106" s="302">
        <f t="shared" si="26"/>
        <v>1.7957759610172964E-2</v>
      </c>
      <c r="O106" s="302">
        <f t="shared" si="26"/>
        <v>1.765395871135389E-2</v>
      </c>
      <c r="P106" s="302">
        <f t="shared" si="26"/>
        <v>1.7573091260959257E-2</v>
      </c>
      <c r="Q106" s="302">
        <f t="shared" si="26"/>
        <v>1.7038137525632928E-2</v>
      </c>
      <c r="R106" s="302">
        <f t="shared" si="26"/>
        <v>1.7080297562398136E-2</v>
      </c>
      <c r="S106" s="302">
        <f t="shared" si="26"/>
        <v>1.7121937216773714E-2</v>
      </c>
      <c r="T106" s="302">
        <f t="shared" si="26"/>
        <v>1.7167907668083935E-2</v>
      </c>
      <c r="U106" s="302">
        <f t="shared" si="26"/>
        <v>1.6957036968050392E-2</v>
      </c>
      <c r="V106" s="302">
        <f t="shared" si="26"/>
        <v>1.6748120069558777E-2</v>
      </c>
      <c r="W106" s="302">
        <f t="shared" si="26"/>
        <v>1.6574449693509099E-2</v>
      </c>
      <c r="X106" s="302">
        <f t="shared" si="26"/>
        <v>1.6428455051025803E-2</v>
      </c>
      <c r="Y106" s="302">
        <f t="shared" si="26"/>
        <v>1.8170454045373503E-2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7.3180198131602182E-3</v>
      </c>
      <c r="C107" s="302">
        <f t="shared" si="27"/>
        <v>7.2701745120012321E-3</v>
      </c>
      <c r="D107" s="302">
        <f t="shared" si="27"/>
        <v>7.2430253415040257E-3</v>
      </c>
      <c r="E107" s="302">
        <f t="shared" si="27"/>
        <v>7.1634324301464531E-3</v>
      </c>
      <c r="F107" s="302">
        <f t="shared" si="27"/>
        <v>7.0948109454176712E-3</v>
      </c>
      <c r="G107" s="302">
        <f t="shared" si="27"/>
        <v>7.0475147693217404E-3</v>
      </c>
      <c r="H107" s="302">
        <f t="shared" si="27"/>
        <v>6.9197884635246376E-3</v>
      </c>
      <c r="I107" s="302">
        <f t="shared" si="27"/>
        <v>6.7766226003490963E-3</v>
      </c>
      <c r="J107" s="302">
        <f t="shared" si="27"/>
        <v>6.661641887160924E-3</v>
      </c>
      <c r="K107" s="302">
        <f t="shared" si="27"/>
        <v>6.6100829688073145E-3</v>
      </c>
      <c r="L107" s="302">
        <f t="shared" si="27"/>
        <v>6.5825538816305495E-3</v>
      </c>
      <c r="M107" s="302">
        <f t="shared" si="27"/>
        <v>6.5661578805344626E-3</v>
      </c>
      <c r="N107" s="302">
        <f t="shared" si="27"/>
        <v>6.5386756541164961E-3</v>
      </c>
      <c r="O107" s="302">
        <f t="shared" si="27"/>
        <v>6.4474786499437425E-3</v>
      </c>
      <c r="P107" s="302">
        <f t="shared" si="27"/>
        <v>6.41174921893598E-3</v>
      </c>
      <c r="Q107" s="302">
        <f t="shared" si="27"/>
        <v>6.2426945466610064E-3</v>
      </c>
      <c r="R107" s="302">
        <f t="shared" si="27"/>
        <v>6.2741156860440473E-3</v>
      </c>
      <c r="S107" s="302">
        <f t="shared" si="27"/>
        <v>6.3025766802157204E-3</v>
      </c>
      <c r="T107" s="302">
        <f t="shared" si="27"/>
        <v>6.3268603884873804E-3</v>
      </c>
      <c r="U107" s="302">
        <f t="shared" si="27"/>
        <v>6.2406490354913876E-3</v>
      </c>
      <c r="V107" s="302">
        <f t="shared" si="27"/>
        <v>6.1717265583171015E-3</v>
      </c>
      <c r="W107" s="302">
        <f t="shared" si="27"/>
        <v>6.1111478780404111E-3</v>
      </c>
      <c r="X107" s="302">
        <f t="shared" si="27"/>
        <v>6.0885518796271595E-3</v>
      </c>
      <c r="Y107" s="302">
        <f t="shared" si="27"/>
        <v>6.7671071755562489E-3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6.0109213506588745E-2</v>
      </c>
      <c r="C108" s="302">
        <f t="shared" si="28"/>
        <v>6.1484669805397373E-2</v>
      </c>
      <c r="D108" s="302">
        <f t="shared" si="28"/>
        <v>6.2163080094575725E-2</v>
      </c>
      <c r="E108" s="302">
        <f t="shared" si="28"/>
        <v>6.4630006545046317E-2</v>
      </c>
      <c r="F108" s="302">
        <f t="shared" si="28"/>
        <v>6.6659334114976515E-2</v>
      </c>
      <c r="G108" s="302">
        <f t="shared" si="28"/>
        <v>6.8051418719948381E-2</v>
      </c>
      <c r="H108" s="302">
        <f t="shared" si="28"/>
        <v>7.1914066502348273E-2</v>
      </c>
      <c r="I108" s="302">
        <f t="shared" si="28"/>
        <v>7.6138514189523068E-2</v>
      </c>
      <c r="J108" s="302">
        <f t="shared" si="28"/>
        <v>7.9443698105106E-2</v>
      </c>
      <c r="K108" s="302">
        <f t="shared" si="28"/>
        <v>8.0838120732993651E-2</v>
      </c>
      <c r="L108" s="302">
        <f t="shared" si="28"/>
        <v>8.1636723335011568E-2</v>
      </c>
      <c r="M108" s="302">
        <f t="shared" si="28"/>
        <v>8.20443579714423E-2</v>
      </c>
      <c r="N108" s="302">
        <f t="shared" si="28"/>
        <v>8.2799845644551687E-2</v>
      </c>
      <c r="O108" s="302">
        <f t="shared" si="28"/>
        <v>8.5357631548118429E-2</v>
      </c>
      <c r="P108" s="302">
        <f t="shared" si="28"/>
        <v>8.6267383879392825E-2</v>
      </c>
      <c r="Q108" s="302">
        <f t="shared" si="28"/>
        <v>9.0795422059931755E-2</v>
      </c>
      <c r="R108" s="302">
        <f t="shared" si="28"/>
        <v>9.0015866020120142E-2</v>
      </c>
      <c r="S108" s="302">
        <f t="shared" si="28"/>
        <v>8.9301298991488004E-2</v>
      </c>
      <c r="T108" s="302">
        <f t="shared" si="28"/>
        <v>8.8595760618691718E-2</v>
      </c>
      <c r="U108" s="302">
        <f t="shared" si="28"/>
        <v>9.085116571159825E-2</v>
      </c>
      <c r="V108" s="302">
        <f t="shared" si="28"/>
        <v>9.2640455507187788E-2</v>
      </c>
      <c r="W108" s="302">
        <f t="shared" si="28"/>
        <v>9.4169369501704112E-2</v>
      </c>
      <c r="X108" s="302">
        <f t="shared" si="28"/>
        <v>9.4847247335951498E-2</v>
      </c>
      <c r="Y108" s="302">
        <f t="shared" si="28"/>
        <v>7.6511360231382747E-2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5.8393502799346728E-2</v>
      </c>
      <c r="C109" s="235">
        <f t="shared" si="29"/>
        <v>5.9729699141793574E-2</v>
      </c>
      <c r="D109" s="235">
        <f t="shared" si="29"/>
        <v>6.0388745414556723E-2</v>
      </c>
      <c r="E109" s="235">
        <f t="shared" si="29"/>
        <v>6.2785257832333519E-2</v>
      </c>
      <c r="F109" s="235">
        <f t="shared" si="29"/>
        <v>6.4756661852160224E-2</v>
      </c>
      <c r="G109" s="235">
        <f t="shared" si="29"/>
        <v>6.6109011875313345E-2</v>
      </c>
      <c r="H109" s="235">
        <f t="shared" si="29"/>
        <v>6.9861407239290879E-2</v>
      </c>
      <c r="I109" s="235">
        <f t="shared" si="29"/>
        <v>7.3965275572548908E-2</v>
      </c>
      <c r="J109" s="235">
        <f t="shared" si="29"/>
        <v>7.7176118885376344E-2</v>
      </c>
      <c r="K109" s="235">
        <f t="shared" si="29"/>
        <v>7.8530740196734963E-2</v>
      </c>
      <c r="L109" s="235">
        <f t="shared" si="29"/>
        <v>7.9306548106305899E-2</v>
      </c>
      <c r="M109" s="235">
        <f t="shared" si="29"/>
        <v>7.9702547536258841E-2</v>
      </c>
      <c r="N109" s="235">
        <f t="shared" si="29"/>
        <v>8.0436471155967276E-2</v>
      </c>
      <c r="O109" s="235">
        <f t="shared" si="29"/>
        <v>8.2921249605175953E-2</v>
      </c>
      <c r="P109" s="235">
        <f t="shared" si="29"/>
        <v>8.3805034672454537E-2</v>
      </c>
      <c r="Q109" s="235">
        <f t="shared" si="29"/>
        <v>8.8203828047813987E-2</v>
      </c>
      <c r="R109" s="235">
        <f t="shared" si="29"/>
        <v>8.7446523050170047E-2</v>
      </c>
      <c r="S109" s="235">
        <f t="shared" si="29"/>
        <v>8.6752352067843375E-2</v>
      </c>
      <c r="T109" s="235">
        <f t="shared" si="29"/>
        <v>8.6066952034412378E-2</v>
      </c>
      <c r="U109" s="235">
        <f t="shared" si="29"/>
        <v>8.8257980595979918E-2</v>
      </c>
      <c r="V109" s="235">
        <f t="shared" si="29"/>
        <v>8.9996198293274363E-2</v>
      </c>
      <c r="W109" s="235">
        <f t="shared" si="29"/>
        <v>9.1481472154143664E-2</v>
      </c>
      <c r="X109" s="235">
        <f t="shared" si="29"/>
        <v>9.2140001169955951E-2</v>
      </c>
      <c r="Y109" s="235">
        <f t="shared" si="29"/>
        <v>7.4327479386556081E-2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0.45007203800440798</v>
      </c>
      <c r="C113" s="322">
        <f>IF(C$5=0,0,C$5/FBT_fec!C$5)</f>
        <v>0.45248781870646437</v>
      </c>
      <c r="D113" s="322">
        <f>IF(D$5=0,0,D$5/FBT_fec!D$5)</f>
        <v>0.45278428874037357</v>
      </c>
      <c r="E113" s="322">
        <f>IF(E$5=0,0,E$5/FBT_fec!E$5)</f>
        <v>0.45709623279367168</v>
      </c>
      <c r="F113" s="322">
        <f>IF(F$5=0,0,F$5/FBT_fec!F$5)</f>
        <v>0.45971154827836674</v>
      </c>
      <c r="G113" s="322">
        <f>IF(G$5=0,0,G$5/FBT_fec!G$5)</f>
        <v>0.46129234389698559</v>
      </c>
      <c r="H113" s="322">
        <f>IF(H$5=0,0,H$5/FBT_fec!H$5)</f>
        <v>0.4660634668147296</v>
      </c>
      <c r="I113" s="322">
        <f>IF(I$5=0,0,I$5/FBT_fec!I$5)</f>
        <v>0.46950359862863034</v>
      </c>
      <c r="J113" s="322">
        <f>IF(J$5=0,0,J$5/FBT_fec!J$5)</f>
        <v>0.47376881114863284</v>
      </c>
      <c r="K113" s="322">
        <f>IF(K$5=0,0,K$5/FBT_fec!K$5)</f>
        <v>0.47510967470667259</v>
      </c>
      <c r="L113" s="322">
        <f>IF(L$5=0,0,L$5/FBT_fec!L$5)</f>
        <v>0.47591818783306988</v>
      </c>
      <c r="M113" s="322">
        <f>IF(M$5=0,0,M$5/FBT_fec!M$5)</f>
        <v>0.47638686102132061</v>
      </c>
      <c r="N113" s="322">
        <f>IF(N$5=0,0,N$5/FBT_fec!N$5)</f>
        <v>0.47764904779524253</v>
      </c>
      <c r="O113" s="322">
        <f>IF(O$5=0,0,O$5/FBT_fec!O$5)</f>
        <v>0.48055342470007134</v>
      </c>
      <c r="P113" s="322">
        <f>IF(P$5=0,0,P$5/FBT_fec!P$5)</f>
        <v>0.48139177463697952</v>
      </c>
      <c r="Q113" s="322">
        <f>IF(Q$5=0,0,Q$5/FBT_fec!Q$5)</f>
        <v>0.48612769040181775</v>
      </c>
      <c r="R113" s="322">
        <f>IF(R$5=0,0,R$5/FBT_fec!R$5)</f>
        <v>0.4862187979691372</v>
      </c>
      <c r="S113" s="322">
        <f>IF(S$5=0,0,S$5/FBT_fec!S$5)</f>
        <v>0.48696411382271082</v>
      </c>
      <c r="T113" s="322">
        <f>IF(T$5=0,0,T$5/FBT_fec!T$5)</f>
        <v>0.4885059629134873</v>
      </c>
      <c r="U113" s="322">
        <f>IF(U$5=0,0,U$5/FBT_fec!U$5)</f>
        <v>0.48976661008830552</v>
      </c>
      <c r="V113" s="322">
        <f>IF(V$5=0,0,V$5/FBT_fec!V$5)</f>
        <v>0.49160894340858524</v>
      </c>
      <c r="W113" s="322">
        <f>IF(W$5=0,0,W$5/FBT_fec!W$5)</f>
        <v>0.49362150016483808</v>
      </c>
      <c r="X113" s="322">
        <f>IF(X$5=0,0,X$5/FBT_fec!X$5)</f>
        <v>0.49377242513031266</v>
      </c>
      <c r="Y113" s="322">
        <f>IF(Y$5=0,0,Y$5/FBT_fec!Y$5)</f>
        <v>0.48546138557962581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0.49508439565401391</v>
      </c>
      <c r="C114" s="334">
        <f>IF(C$6=0,0,C$6/FBT_fec!C$6)</f>
        <v>0.49508439565401385</v>
      </c>
      <c r="D114" s="334">
        <f>IF(D$6=0,0,D$6/FBT_fec!D$6)</f>
        <v>0.49508439565401391</v>
      </c>
      <c r="E114" s="334">
        <f>IF(E$6=0,0,E$6/FBT_fec!E$6)</f>
        <v>0.49508439565401391</v>
      </c>
      <c r="F114" s="334">
        <f>IF(F$6=0,0,F$6/FBT_fec!F$6)</f>
        <v>0.49508439565401391</v>
      </c>
      <c r="G114" s="334">
        <f>IF(G$6=0,0,G$6/FBT_fec!G$6)</f>
        <v>0.49508439565401408</v>
      </c>
      <c r="H114" s="334">
        <f>IF(H$6=0,0,H$6/FBT_fec!H$6)</f>
        <v>0.49508439565401413</v>
      </c>
      <c r="I114" s="334">
        <f>IF(I$6=0,0,I$6/FBT_fec!I$6)</f>
        <v>0.49508439565401408</v>
      </c>
      <c r="J114" s="334">
        <f>IF(J$6=0,0,J$6/FBT_fec!J$6)</f>
        <v>0.49508439565401402</v>
      </c>
      <c r="K114" s="334">
        <f>IF(K$6=0,0,K$6/FBT_fec!K$6)</f>
        <v>0.4950843956540143</v>
      </c>
      <c r="L114" s="334">
        <f>IF(L$6=0,0,L$6/FBT_fec!L$6)</f>
        <v>0.4950843956540138</v>
      </c>
      <c r="M114" s="334">
        <f>IF(M$6=0,0,M$6/FBT_fec!M$6)</f>
        <v>0.49508439565401419</v>
      </c>
      <c r="N114" s="334">
        <f>IF(N$6=0,0,N$6/FBT_fec!N$6)</f>
        <v>0.4950843956540138</v>
      </c>
      <c r="O114" s="334">
        <f>IF(O$6=0,0,O$6/FBT_fec!O$6)</f>
        <v>0.4950843956540138</v>
      </c>
      <c r="P114" s="334">
        <f>IF(P$6=0,0,P$6/FBT_fec!P$6)</f>
        <v>0.49508439565401385</v>
      </c>
      <c r="Q114" s="334">
        <f>IF(Q$6=0,0,Q$6/FBT_fec!Q$6)</f>
        <v>0.49508439565401424</v>
      </c>
      <c r="R114" s="334">
        <f>IF(R$6=0,0,R$6/FBT_fec!R$6)</f>
        <v>0.49508439565401413</v>
      </c>
      <c r="S114" s="334">
        <f>IF(S$6=0,0,S$6/FBT_fec!S$6)</f>
        <v>0.49508439565401402</v>
      </c>
      <c r="T114" s="334">
        <f>IF(T$6=0,0,T$6/FBT_fec!T$6)</f>
        <v>0.49508439565401413</v>
      </c>
      <c r="U114" s="334">
        <f>IF(U$6=0,0,U$6/FBT_fec!U$6)</f>
        <v>0.49508439565401408</v>
      </c>
      <c r="V114" s="334">
        <f>IF(V$6=0,0,V$6/FBT_fec!V$6)</f>
        <v>0.49508439565401419</v>
      </c>
      <c r="W114" s="334">
        <f>IF(W$6=0,0,W$6/FBT_fec!W$6)</f>
        <v>0.49508439565401408</v>
      </c>
      <c r="X114" s="334">
        <f>IF(X$6=0,0,X$6/FBT_fec!X$6)</f>
        <v>0.49508439565401408</v>
      </c>
      <c r="Y114" s="334">
        <f>IF(Y$6=0,0,Y$6/FBT_fec!Y$6)</f>
        <v>0.49508439565401402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0.12830425428626971</v>
      </c>
      <c r="C115" s="335">
        <f>IF(C$7=0,0,C$7/FBT_fec!C$7)</f>
        <v>0.12830425428626974</v>
      </c>
      <c r="D115" s="335">
        <f>IF(D$7=0,0,D$7/FBT_fec!D$7)</f>
        <v>0.12830425428626974</v>
      </c>
      <c r="E115" s="335">
        <f>IF(E$7=0,0,E$7/FBT_fec!E$7)</f>
        <v>0.12830425428626976</v>
      </c>
      <c r="F115" s="335">
        <f>IF(F$7=0,0,F$7/FBT_fec!F$7)</f>
        <v>0.12830425428626974</v>
      </c>
      <c r="G115" s="335">
        <f>IF(G$7=0,0,G$7/FBT_fec!G$7)</f>
        <v>0.12830425428626976</v>
      </c>
      <c r="H115" s="335">
        <f>IF(H$7=0,0,H$7/FBT_fec!H$7)</f>
        <v>0.12830425428626974</v>
      </c>
      <c r="I115" s="335">
        <f>IF(I$7=0,0,I$7/FBT_fec!I$7)</f>
        <v>0.12830425428626974</v>
      </c>
      <c r="J115" s="335">
        <f>IF(J$7=0,0,J$7/FBT_fec!J$7)</f>
        <v>0.12830425428626974</v>
      </c>
      <c r="K115" s="335">
        <f>IF(K$7=0,0,K$7/FBT_fec!K$7)</f>
        <v>0.12830425428626974</v>
      </c>
      <c r="L115" s="335">
        <f>IF(L$7=0,0,L$7/FBT_fec!L$7)</f>
        <v>0.12830425428626971</v>
      </c>
      <c r="M115" s="335">
        <f>IF(M$7=0,0,M$7/FBT_fec!M$7)</f>
        <v>0.12830425428626974</v>
      </c>
      <c r="N115" s="335">
        <f>IF(N$7=0,0,N$7/FBT_fec!N$7)</f>
        <v>0.12830425428626974</v>
      </c>
      <c r="O115" s="335">
        <f>IF(O$7=0,0,O$7/FBT_fec!O$7)</f>
        <v>0.12830425428626971</v>
      </c>
      <c r="P115" s="335">
        <f>IF(P$7=0,0,P$7/FBT_fec!P$7)</f>
        <v>0.12830425428626974</v>
      </c>
      <c r="Q115" s="335">
        <f>IF(Q$7=0,0,Q$7/FBT_fec!Q$7)</f>
        <v>0.12830425428626976</v>
      </c>
      <c r="R115" s="335">
        <f>IF(R$7=0,0,R$7/FBT_fec!R$7)</f>
        <v>0.12830425428626971</v>
      </c>
      <c r="S115" s="335">
        <f>IF(S$7=0,0,S$7/FBT_fec!S$7)</f>
        <v>0.12830425428626979</v>
      </c>
      <c r="T115" s="335">
        <f>IF(T$7=0,0,T$7/FBT_fec!T$7)</f>
        <v>0.12830425428626974</v>
      </c>
      <c r="U115" s="335">
        <f>IF(U$7=0,0,U$7/FBT_fec!U$7)</f>
        <v>0.12830425428626971</v>
      </c>
      <c r="V115" s="335">
        <f>IF(V$7=0,0,V$7/FBT_fec!V$7)</f>
        <v>0.12830425428626974</v>
      </c>
      <c r="W115" s="335">
        <f>IF(W$7=0,0,W$7/FBT_fec!W$7)</f>
        <v>0.12830425428626976</v>
      </c>
      <c r="X115" s="335">
        <f>IF(X$7=0,0,X$7/FBT_fec!X$7)</f>
        <v>0.12830425428626976</v>
      </c>
      <c r="Y115" s="335">
        <f>IF(Y$7=0,0,Y$7/FBT_fec!Y$7)</f>
        <v>0.12830425428626976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0.70116191316838228</v>
      </c>
      <c r="C116" s="335">
        <f>IF(C$8=0,0,C$8/FBT_fec!C$8)</f>
        <v>0.70116191316838217</v>
      </c>
      <c r="D116" s="335">
        <f>IF(D$8=0,0,D$8/FBT_fec!D$8)</f>
        <v>0.70116191316838228</v>
      </c>
      <c r="E116" s="335">
        <f>IF(E$8=0,0,E$8/FBT_fec!E$8)</f>
        <v>0.70116191316838206</v>
      </c>
      <c r="F116" s="335">
        <f>IF(F$8=0,0,F$8/FBT_fec!F$8)</f>
        <v>0.70116191316838217</v>
      </c>
      <c r="G116" s="335">
        <f>IF(G$8=0,0,G$8/FBT_fec!G$8)</f>
        <v>0.70116191316838206</v>
      </c>
      <c r="H116" s="335">
        <f>IF(H$8=0,0,H$8/FBT_fec!H$8)</f>
        <v>0.70116191316838228</v>
      </c>
      <c r="I116" s="335">
        <f>IF(I$8=0,0,I$8/FBT_fec!I$8)</f>
        <v>0.70116191316838217</v>
      </c>
      <c r="J116" s="335">
        <f>IF(J$8=0,0,J$8/FBT_fec!J$8)</f>
        <v>0.70116191316838228</v>
      </c>
      <c r="K116" s="335">
        <f>IF(K$8=0,0,K$8/FBT_fec!K$8)</f>
        <v>0.70116191316838206</v>
      </c>
      <c r="L116" s="335">
        <f>IF(L$8=0,0,L$8/FBT_fec!L$8)</f>
        <v>0.70116191316838239</v>
      </c>
      <c r="M116" s="335">
        <f>IF(M$8=0,0,M$8/FBT_fec!M$8)</f>
        <v>0.70116191316838206</v>
      </c>
      <c r="N116" s="335">
        <f>IF(N$8=0,0,N$8/FBT_fec!N$8)</f>
        <v>0.70116191316838228</v>
      </c>
      <c r="O116" s="335">
        <f>IF(O$8=0,0,O$8/FBT_fec!O$8)</f>
        <v>0.70116191316838217</v>
      </c>
      <c r="P116" s="335">
        <f>IF(P$8=0,0,P$8/FBT_fec!P$8)</f>
        <v>0.70116191316838217</v>
      </c>
      <c r="Q116" s="335">
        <f>IF(Q$8=0,0,Q$8/FBT_fec!Q$8)</f>
        <v>0.70116191316838228</v>
      </c>
      <c r="R116" s="335">
        <f>IF(R$8=0,0,R$8/FBT_fec!R$8)</f>
        <v>0.70116191316838217</v>
      </c>
      <c r="S116" s="335">
        <f>IF(S$8=0,0,S$8/FBT_fec!S$8)</f>
        <v>0.70116191316838228</v>
      </c>
      <c r="T116" s="335">
        <f>IF(T$8=0,0,T$8/FBT_fec!T$8)</f>
        <v>0.70116191316838206</v>
      </c>
      <c r="U116" s="335">
        <f>IF(U$8=0,0,U$8/FBT_fec!U$8)</f>
        <v>0.70116191316838217</v>
      </c>
      <c r="V116" s="335">
        <f>IF(V$8=0,0,V$8/FBT_fec!V$8)</f>
        <v>0.70116191316838217</v>
      </c>
      <c r="W116" s="335">
        <f>IF(W$8=0,0,W$8/FBT_fec!W$8)</f>
        <v>0.70116191316838228</v>
      </c>
      <c r="X116" s="335">
        <f>IF(X$8=0,0,X$8/FBT_fec!X$8)</f>
        <v>0.70116191316838217</v>
      </c>
      <c r="Y116" s="335">
        <f>IF(Y$8=0,0,Y$8/FBT_fec!Y$8)</f>
        <v>0.70116191316838228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0.4955147532864288</v>
      </c>
      <c r="C117" s="335">
        <f>IF(C$9=0,0,C$9/FBT_fec!C$9)</f>
        <v>0.49551475328642897</v>
      </c>
      <c r="D117" s="335">
        <f>IF(D$9=0,0,D$9/FBT_fec!D$9)</f>
        <v>0.49551475328642913</v>
      </c>
      <c r="E117" s="335">
        <f>IF(E$9=0,0,E$9/FBT_fec!E$9)</f>
        <v>0.49551475328642897</v>
      </c>
      <c r="F117" s="335">
        <f>IF(F$9=0,0,F$9/FBT_fec!F$9)</f>
        <v>0.49551475328642891</v>
      </c>
      <c r="G117" s="335">
        <f>IF(G$9=0,0,G$9/FBT_fec!G$9)</f>
        <v>0.49551475328642886</v>
      </c>
      <c r="H117" s="335">
        <f>IF(H$9=0,0,H$9/FBT_fec!H$9)</f>
        <v>0.49551475328642886</v>
      </c>
      <c r="I117" s="335">
        <f>IF(I$9=0,0,I$9/FBT_fec!I$9)</f>
        <v>0.49551475328642902</v>
      </c>
      <c r="J117" s="335">
        <f>IF(J$9=0,0,J$9/FBT_fec!J$9)</f>
        <v>0.49551475328642897</v>
      </c>
      <c r="K117" s="335">
        <f>IF(K$9=0,0,K$9/FBT_fec!K$9)</f>
        <v>0.49551475328642902</v>
      </c>
      <c r="L117" s="335">
        <f>IF(L$9=0,0,L$9/FBT_fec!L$9)</f>
        <v>0.49551475328642874</v>
      </c>
      <c r="M117" s="335">
        <f>IF(M$9=0,0,M$9/FBT_fec!M$9)</f>
        <v>0.49551475328642891</v>
      </c>
      <c r="N117" s="335">
        <f>IF(N$9=0,0,N$9/FBT_fec!N$9)</f>
        <v>0.49551475328642886</v>
      </c>
      <c r="O117" s="335">
        <f>IF(O$9=0,0,O$9/FBT_fec!O$9)</f>
        <v>0.49551475328642897</v>
      </c>
      <c r="P117" s="335">
        <f>IF(P$9=0,0,P$9/FBT_fec!P$9)</f>
        <v>0.49551475328642908</v>
      </c>
      <c r="Q117" s="335">
        <f>IF(Q$9=0,0,Q$9/FBT_fec!Q$9)</f>
        <v>0.49551475328642897</v>
      </c>
      <c r="R117" s="335">
        <f>IF(R$9=0,0,R$9/FBT_fec!R$9)</f>
        <v>0.49551475328642902</v>
      </c>
      <c r="S117" s="335">
        <f>IF(S$9=0,0,S$9/FBT_fec!S$9)</f>
        <v>0.49551475328642908</v>
      </c>
      <c r="T117" s="335">
        <f>IF(T$9=0,0,T$9/FBT_fec!T$9)</f>
        <v>0.49551475328642897</v>
      </c>
      <c r="U117" s="335">
        <f>IF(U$9=0,0,U$9/FBT_fec!U$9)</f>
        <v>0.49551475328642891</v>
      </c>
      <c r="V117" s="335">
        <f>IF(V$9=0,0,V$9/FBT_fec!V$9)</f>
        <v>0.49551475328642908</v>
      </c>
      <c r="W117" s="335">
        <f>IF(W$9=0,0,W$9/FBT_fec!W$9)</f>
        <v>0.49551475328642891</v>
      </c>
      <c r="X117" s="335">
        <f>IF(X$9=0,0,X$9/FBT_fec!X$9)</f>
        <v>0.49551475328642897</v>
      </c>
      <c r="Y117" s="335">
        <f>IF(Y$9=0,0,Y$9/FBT_fec!Y$9)</f>
        <v>0.4955147532864288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0.70104106395204857</v>
      </c>
      <c r="C118" s="336">
        <f>IF(C$10=0,0,C$10/FBT_fec!C$10)</f>
        <v>0.70274791125202785</v>
      </c>
      <c r="D118" s="336">
        <f>IF(D$10=0,0,D$10/FBT_fec!D$10)</f>
        <v>0.70636065558786476</v>
      </c>
      <c r="E118" s="336">
        <f>IF(E$10=0,0,E$10/FBT_fec!E$10)</f>
        <v>0.71035072928655718</v>
      </c>
      <c r="F118" s="336">
        <f>IF(F$10=0,0,F$10/FBT_fec!F$10)</f>
        <v>0.714893033148575</v>
      </c>
      <c r="G118" s="336">
        <f>IF(G$10=0,0,G$10/FBT_fec!G$10)</f>
        <v>0.71913118069447934</v>
      </c>
      <c r="H118" s="336">
        <f>IF(H$10=0,0,H$10/FBT_fec!H$10)</f>
        <v>0.726459550344419</v>
      </c>
      <c r="I118" s="336">
        <f>IF(I$10=0,0,I$10/FBT_fec!I$10)</f>
        <v>0.73555428544134915</v>
      </c>
      <c r="J118" s="336">
        <f>IF(J$10=0,0,J$10/FBT_fec!J$10)</f>
        <v>0.73857183328356768</v>
      </c>
      <c r="K118" s="336">
        <f>IF(K$10=0,0,K$10/FBT_fec!K$10)</f>
        <v>0.74380956745786764</v>
      </c>
      <c r="L118" s="336">
        <f>IF(L$10=0,0,L$10/FBT_fec!L$10)</f>
        <v>0.74609066595819296</v>
      </c>
      <c r="M118" s="336">
        <f>IF(M$10=0,0,M$10/FBT_fec!M$10)</f>
        <v>0.74773783141318328</v>
      </c>
      <c r="N118" s="336">
        <f>IF(N$10=0,0,N$10/FBT_fec!N$10)</f>
        <v>0.74712835733504979</v>
      </c>
      <c r="O118" s="336">
        <f>IF(O$10=0,0,O$10/FBT_fec!O$10)</f>
        <v>0.75457757929630598</v>
      </c>
      <c r="P118" s="336">
        <f>IF(P$10=0,0,P$10/FBT_fec!P$10)</f>
        <v>0.75706146972416821</v>
      </c>
      <c r="Q118" s="336">
        <f>IF(Q$10=0,0,Q$10/FBT_fec!Q$10)</f>
        <v>0.76676055559500123</v>
      </c>
      <c r="R118" s="336">
        <f>IF(R$10=0,0,R$10/FBT_fec!R$10)</f>
        <v>0.7649604927829754</v>
      </c>
      <c r="S118" s="336">
        <f>IF(S$10=0,0,S$10/FBT_fec!S$10)</f>
        <v>0.76238774674979859</v>
      </c>
      <c r="T118" s="336">
        <f>IF(T$10=0,0,T$10/FBT_fec!T$10)</f>
        <v>0.75819943694798064</v>
      </c>
      <c r="U118" s="336">
        <f>IF(U$10=0,0,U$10/FBT_fec!U$10)</f>
        <v>0.7632198692242782</v>
      </c>
      <c r="V118" s="336">
        <f>IF(V$10=0,0,V$10/FBT_fec!V$10)</f>
        <v>0.76726856253858411</v>
      </c>
      <c r="W118" s="336">
        <f>IF(W$10=0,0,W$10/FBT_fec!W$10)</f>
        <v>0.76938858096314522</v>
      </c>
      <c r="X118" s="336">
        <f>IF(X$10=0,0,X$10/FBT_fec!X$10)</f>
        <v>0.77149844596791251</v>
      </c>
      <c r="Y118" s="336">
        <f>IF(Y$10=0,0,Y$10/FBT_fec!Y$10)</f>
        <v>0.72921873523409042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0.49106754373108735</v>
      </c>
      <c r="C119" s="349">
        <f>IF(C$16=0,0,C$16/FBT_fec!C$16)</f>
        <v>0.49431577406852867</v>
      </c>
      <c r="D119" s="349">
        <f>IF(D$16=0,0,D$16/FBT_fec!D$16)</f>
        <v>0.49532204790781531</v>
      </c>
      <c r="E119" s="349">
        <f>IF(E$16=0,0,E$16/FBT_fec!E$16)</f>
        <v>0.50108227917619874</v>
      </c>
      <c r="F119" s="349">
        <f>IF(F$16=0,0,F$16/FBT_fec!F$16)</f>
        <v>0.5050733639013959</v>
      </c>
      <c r="G119" s="349">
        <f>IF(G$16=0,0,G$16/FBT_fec!G$16)</f>
        <v>0.50747446416333031</v>
      </c>
      <c r="H119" s="349">
        <f>IF(H$16=0,0,H$16/FBT_fec!H$16)</f>
        <v>0.51506921347112311</v>
      </c>
      <c r="I119" s="349">
        <f>IF(I$16=0,0,I$16/FBT_fec!I$16)</f>
        <v>0.52157053926158103</v>
      </c>
      <c r="J119" s="349">
        <f>IF(J$16=0,0,J$16/FBT_fec!J$16)</f>
        <v>0.52972240688377537</v>
      </c>
      <c r="K119" s="349">
        <f>IF(K$16=0,0,K$16/FBT_fec!K$16)</f>
        <v>0.53254047955095107</v>
      </c>
      <c r="L119" s="349">
        <f>IF(L$16=0,0,L$16/FBT_fec!L$16)</f>
        <v>0.53450163636811965</v>
      </c>
      <c r="M119" s="349">
        <f>IF(M$16=0,0,M$16/FBT_fec!M$16)</f>
        <v>0.53566942860703248</v>
      </c>
      <c r="N119" s="349">
        <f>IF(N$16=0,0,N$16/FBT_fec!N$16)</f>
        <v>0.53792041857944328</v>
      </c>
      <c r="O119" s="349">
        <f>IF(O$16=0,0,O$16/FBT_fec!O$16)</f>
        <v>0.5444552239074818</v>
      </c>
      <c r="P119" s="349">
        <f>IF(P$16=0,0,P$16/FBT_fec!P$16)</f>
        <v>0.54670002846558419</v>
      </c>
      <c r="Q119" s="349">
        <f>IF(Q$16=0,0,Q$16/FBT_fec!Q$16)</f>
        <v>0.55861902745427183</v>
      </c>
      <c r="R119" s="349">
        <f>IF(R$16=0,0,R$16/FBT_fec!R$16)</f>
        <v>0.55818710049340026</v>
      </c>
      <c r="S119" s="349">
        <f>IF(S$16=0,0,S$16/FBT_fec!S$16)</f>
        <v>0.55800962046874691</v>
      </c>
      <c r="T119" s="349">
        <f>IF(T$16=0,0,T$16/FBT_fec!T$16)</f>
        <v>0.55968879216770373</v>
      </c>
      <c r="U119" s="349">
        <f>IF(U$16=0,0,U$16/FBT_fec!U$16)</f>
        <v>0.56332130137049141</v>
      </c>
      <c r="V119" s="349">
        <f>IF(V$16=0,0,V$16/FBT_fec!V$16)</f>
        <v>0.56784951362081293</v>
      </c>
      <c r="W119" s="349">
        <f>IF(W$16=0,0,W$16/FBT_fec!W$16)</f>
        <v>0.57213984511347127</v>
      </c>
      <c r="X119" s="349">
        <f>IF(X$16=0,0,X$16/FBT_fec!X$16)</f>
        <v>0.57412807050150794</v>
      </c>
      <c r="Y119" s="349">
        <f>IF(Y$16=0,0,Y$16/FBT_fec!Y$16)</f>
        <v>0.54546845917800268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0.26785502385332044</v>
      </c>
      <c r="C120" s="349">
        <f>IF(C$25=0,0,C$25/FBT_fec!C$25)</f>
        <v>0.26962678585556116</v>
      </c>
      <c r="D120" s="349">
        <f>IF(D$25=0,0,D$25/FBT_fec!D$25)</f>
        <v>0.27017566249517178</v>
      </c>
      <c r="E120" s="349">
        <f>IF(E$25=0,0,E$25/FBT_fec!E$25)</f>
        <v>0.27331760682338102</v>
      </c>
      <c r="F120" s="349">
        <f>IF(F$25=0,0,F$25/FBT_fec!F$25)</f>
        <v>0.27549456212803397</v>
      </c>
      <c r="G120" s="349">
        <f>IF(G$25=0,0,G$25/FBT_fec!G$25)</f>
        <v>0.27680425317999824</v>
      </c>
      <c r="H120" s="349">
        <f>IF(H$25=0,0,H$25/FBT_fec!H$25)</f>
        <v>0.28094684371152184</v>
      </c>
      <c r="I120" s="349">
        <f>IF(I$25=0,0,I$25/FBT_fec!I$25)</f>
        <v>0.28449302141540772</v>
      </c>
      <c r="J120" s="349">
        <f>IF(J$25=0,0,J$25/FBT_fec!J$25)</f>
        <v>0.28893949466387736</v>
      </c>
      <c r="K120" s="349">
        <f>IF(K$25=0,0,K$25/FBT_fec!K$25)</f>
        <v>0.29047662520960965</v>
      </c>
      <c r="L120" s="349">
        <f>IF(L$25=0,0,L$25/FBT_fec!L$25)</f>
        <v>0.29154634710988336</v>
      </c>
      <c r="M120" s="349">
        <f>IF(M$25=0,0,M$25/FBT_fec!M$25)</f>
        <v>0.29218332469474489</v>
      </c>
      <c r="N120" s="349">
        <f>IF(N$25=0,0,N$25/FBT_fec!N$25)</f>
        <v>0.29341113740696895</v>
      </c>
      <c r="O120" s="349">
        <f>IF(O$25=0,0,O$25/FBT_fec!O$25)</f>
        <v>0.29697557667680818</v>
      </c>
      <c r="P120" s="349">
        <f>IF(P$25=0,0,P$25/FBT_fec!P$25)</f>
        <v>0.29820001552668235</v>
      </c>
      <c r="Q120" s="349">
        <f>IF(Q$25=0,0,Q$25/FBT_fec!Q$25)</f>
        <v>0.30470128770233013</v>
      </c>
      <c r="R120" s="349">
        <f>IF(R$25=0,0,R$25/FBT_fec!R$25)</f>
        <v>0.30446569117821826</v>
      </c>
      <c r="S120" s="349">
        <f>IF(S$25=0,0,S$25/FBT_fec!S$25)</f>
        <v>0.30436888389204381</v>
      </c>
      <c r="T120" s="349">
        <f>IF(T$25=0,0,T$25/FBT_fec!T$25)</f>
        <v>0.3052847957278384</v>
      </c>
      <c r="U120" s="349">
        <f>IF(U$25=0,0,U$25/FBT_fec!U$25)</f>
        <v>0.30726616438390431</v>
      </c>
      <c r="V120" s="349">
        <f>IF(V$25=0,0,V$25/FBT_fec!V$25)</f>
        <v>0.30973609833862514</v>
      </c>
      <c r="W120" s="349">
        <f>IF(W$25=0,0,W$25/FBT_fec!W$25)</f>
        <v>0.31207627915280262</v>
      </c>
      <c r="X120" s="349">
        <f>IF(X$25=0,0,X$25/FBT_fec!X$25)</f>
        <v>0.3131607657280952</v>
      </c>
      <c r="Y120" s="349">
        <f>IF(Y$25=0,0,Y$25/FBT_fec!Y$25)</f>
        <v>0.29752825046072878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0.43219520312035142</v>
      </c>
      <c r="C121" s="349">
        <f>IF(C$34=0,0,C$34/FBT_fec!C$34)</f>
        <v>0.43418893488877458</v>
      </c>
      <c r="D121" s="349">
        <f>IF(D$34=0,0,D$34/FBT_fec!D$34)</f>
        <v>0.43395755998881308</v>
      </c>
      <c r="E121" s="349">
        <f>IF(E$34=0,0,E$34/FBT_fec!E$34)</f>
        <v>0.43761044472366051</v>
      </c>
      <c r="F121" s="349">
        <f>IF(F$34=0,0,F$34/FBT_fec!F$34)</f>
        <v>0.43944967836407617</v>
      </c>
      <c r="G121" s="349">
        <f>IF(G$34=0,0,G$34/FBT_fec!G$34)</f>
        <v>0.44045551785552128</v>
      </c>
      <c r="H121" s="349">
        <f>IF(H$34=0,0,H$34/FBT_fec!H$34)</f>
        <v>0.44384785104608881</v>
      </c>
      <c r="I121" s="349">
        <f>IF(I$34=0,0,I$34/FBT_fec!I$34)</f>
        <v>0.44533223470854416</v>
      </c>
      <c r="J121" s="349">
        <f>IF(J$34=0,0,J$34/FBT_fec!J$34)</f>
        <v>0.44846342955067103</v>
      </c>
      <c r="K121" s="349">
        <f>IF(K$34=0,0,K$34/FBT_fec!K$34)</f>
        <v>0.44911114512832895</v>
      </c>
      <c r="L121" s="349">
        <f>IF(L$34=0,0,L$34/FBT_fec!L$34)</f>
        <v>0.44951441263075659</v>
      </c>
      <c r="M121" s="349">
        <f>IF(M$34=0,0,M$34/FBT_fec!M$34)</f>
        <v>0.44974320270164986</v>
      </c>
      <c r="N121" s="349">
        <f>IF(N$34=0,0,N$34/FBT_fec!N$34)</f>
        <v>0.4508933740601519</v>
      </c>
      <c r="O121" s="349">
        <f>IF(O$34=0,0,O$34/FBT_fec!O$34)</f>
        <v>0.4526914484037538</v>
      </c>
      <c r="P121" s="349">
        <f>IF(P$34=0,0,P$34/FBT_fec!P$34)</f>
        <v>0.45301757439039231</v>
      </c>
      <c r="Q121" s="349">
        <f>IF(Q$34=0,0,Q$34/FBT_fec!Q$34)</f>
        <v>0.45567518905481058</v>
      </c>
      <c r="R121" s="349">
        <f>IF(R$34=0,0,R$34/FBT_fec!R$34)</f>
        <v>0.45639380728050466</v>
      </c>
      <c r="S121" s="349">
        <f>IF(S$34=0,0,S$34/FBT_fec!S$34)</f>
        <v>0.45809689314888336</v>
      </c>
      <c r="T121" s="349">
        <f>IF(T$34=0,0,T$34/FBT_fec!T$34)</f>
        <v>0.46070507160933422</v>
      </c>
      <c r="U121" s="349">
        <f>IF(U$34=0,0,U$34/FBT_fec!U$34)</f>
        <v>0.46075279617619813</v>
      </c>
      <c r="V121" s="349">
        <f>IF(V$34=0,0,V$34/FBT_fec!V$34)</f>
        <v>0.46185718555892963</v>
      </c>
      <c r="W121" s="349">
        <f>IF(W$34=0,0,W$34/FBT_fec!W$34)</f>
        <v>0.46347493592611755</v>
      </c>
      <c r="X121" s="349">
        <f>IF(X$34=0,0,X$34/FBT_fec!X$34)</f>
        <v>0.46300812738394331</v>
      </c>
      <c r="Y121" s="349">
        <f>IF(Y$34=0,0,Y$34/FBT_fec!Y$34)</f>
        <v>0.46527035216543405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0.39126190588113957</v>
      </c>
      <c r="C122" s="349">
        <f>IF(C$45=0,0,C$45/FBT_fec!C$45)</f>
        <v>0.39300697579039595</v>
      </c>
      <c r="D122" s="349">
        <f>IF(D$45=0,0,D$45/FBT_fec!D$45)</f>
        <v>0.39318672701880442</v>
      </c>
      <c r="E122" s="349">
        <f>IF(E$45=0,0,E$45/FBT_fec!E$45)</f>
        <v>0.39616830518369661</v>
      </c>
      <c r="F122" s="349">
        <f>IF(F$45=0,0,F$45/FBT_fec!F$45)</f>
        <v>0.39784918318793683</v>
      </c>
      <c r="G122" s="349">
        <f>IF(G$45=0,0,G$45/FBT_fec!G$45)</f>
        <v>0.39873416130413736</v>
      </c>
      <c r="H122" s="349">
        <f>IF(H$45=0,0,H$45/FBT_fec!H$45)</f>
        <v>0.4015494261099779</v>
      </c>
      <c r="I122" s="349">
        <f>IF(I$45=0,0,I$45/FBT_fec!I$45)</f>
        <v>0.40280582006090021</v>
      </c>
      <c r="J122" s="349">
        <f>IF(J$45=0,0,J$45/FBT_fec!J$45)</f>
        <v>0.40547430736496876</v>
      </c>
      <c r="K122" s="349">
        <f>IF(K$45=0,0,K$45/FBT_fec!K$45)</f>
        <v>0.40609732601594789</v>
      </c>
      <c r="L122" s="349">
        <f>IF(L$45=0,0,L$45/FBT_fec!L$45)</f>
        <v>0.40647579480734519</v>
      </c>
      <c r="M122" s="349">
        <f>IF(M$45=0,0,M$45/FBT_fec!M$45)</f>
        <v>0.40681452511594068</v>
      </c>
      <c r="N122" s="349">
        <f>IF(N$45=0,0,N$45/FBT_fec!N$45)</f>
        <v>0.40771975605641519</v>
      </c>
      <c r="O122" s="349">
        <f>IF(O$45=0,0,O$45/FBT_fec!O$45)</f>
        <v>0.40916674077722082</v>
      </c>
      <c r="P122" s="349">
        <f>IF(P$45=0,0,P$45/FBT_fec!P$45)</f>
        <v>0.40963633254115811</v>
      </c>
      <c r="Q122" s="349">
        <f>IF(Q$45=0,0,Q$45/FBT_fec!Q$45)</f>
        <v>0.41180668196397774</v>
      </c>
      <c r="R122" s="349">
        <f>IF(R$45=0,0,R$45/FBT_fec!R$45)</f>
        <v>0.41233933340344558</v>
      </c>
      <c r="S122" s="349">
        <f>IF(S$45=0,0,S$45/FBT_fec!S$45)</f>
        <v>0.41345610620846357</v>
      </c>
      <c r="T122" s="349">
        <f>IF(T$45=0,0,T$45/FBT_fec!T$45)</f>
        <v>0.41579083909292447</v>
      </c>
      <c r="U122" s="349">
        <f>IF(U$45=0,0,U$45/FBT_fec!U$45)</f>
        <v>0.41568323362769521</v>
      </c>
      <c r="V122" s="349">
        <f>IF(V$45=0,0,V$45/FBT_fec!V$45)</f>
        <v>0.41648333460547221</v>
      </c>
      <c r="W122" s="349">
        <f>IF(W$45=0,0,W$45/FBT_fec!W$45)</f>
        <v>0.41774483504134341</v>
      </c>
      <c r="X122" s="349">
        <f>IF(X$45=0,0,X$45/FBT_fec!X$45)</f>
        <v>0.41714257830399698</v>
      </c>
      <c r="Y122" s="349">
        <f>IF(Y$45=0,0,Y$45/FBT_fec!Y$45)</f>
        <v>0.41909958275522202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0.63212627746277916</v>
      </c>
      <c r="C123" s="349">
        <f>IF(C$66=0,0,C$66/FBT_fec!C$66)</f>
        <v>0.63429972476406138</v>
      </c>
      <c r="D123" s="349">
        <f>IF(D$66=0,0,D$66/FBT_fec!D$66)</f>
        <v>0.63512002314342553</v>
      </c>
      <c r="E123" s="349">
        <f>IF(E$66=0,0,E$66/FBT_fec!E$66)</f>
        <v>0.63910414143861982</v>
      </c>
      <c r="F123" s="349">
        <f>IF(F$66=0,0,F$66/FBT_fec!F$66)</f>
        <v>0.64214598491055597</v>
      </c>
      <c r="G123" s="349">
        <f>IF(G$66=0,0,G$66/FBT_fec!G$66)</f>
        <v>0.64411803795176281</v>
      </c>
      <c r="H123" s="349">
        <f>IF(H$66=0,0,H$66/FBT_fec!H$66)</f>
        <v>0.64973039050254666</v>
      </c>
      <c r="I123" s="349">
        <f>IF(I$66=0,0,I$66/FBT_fec!I$66)</f>
        <v>0.65520874757915659</v>
      </c>
      <c r="J123" s="349">
        <f>IF(J$66=0,0,J$66/FBT_fec!J$66)</f>
        <v>0.65969160401988869</v>
      </c>
      <c r="K123" s="349">
        <f>IF(K$66=0,0,K$66/FBT_fec!K$66)</f>
        <v>0.66135653734212196</v>
      </c>
      <c r="L123" s="349">
        <f>IF(L$66=0,0,L$66/FBT_fec!L$66)</f>
        <v>0.66235442512947629</v>
      </c>
      <c r="M123" s="349">
        <f>IF(M$66=0,0,M$66/FBT_fec!M$66)</f>
        <v>0.66282818298414459</v>
      </c>
      <c r="N123" s="349">
        <f>IF(N$66=0,0,N$66/FBT_fec!N$66)</f>
        <v>0.66385914894682641</v>
      </c>
      <c r="O123" s="349">
        <f>IF(O$66=0,0,O$66/FBT_fec!O$66)</f>
        <v>0.66705558885343463</v>
      </c>
      <c r="P123" s="349">
        <f>IF(P$66=0,0,P$66/FBT_fec!P$66)</f>
        <v>0.66807297603612692</v>
      </c>
      <c r="Q123" s="349">
        <f>IF(Q$66=0,0,Q$66/FBT_fec!Q$66)</f>
        <v>0.67337291920151998</v>
      </c>
      <c r="R123" s="349">
        <f>IF(R$66=0,0,R$66/FBT_fec!R$66)</f>
        <v>0.6727402867300506</v>
      </c>
      <c r="S123" s="349">
        <f>IF(S$66=0,0,S$66/FBT_fec!S$66)</f>
        <v>0.67228163651474837</v>
      </c>
      <c r="T123" s="349">
        <f>IF(T$66=0,0,T$66/FBT_fec!T$66)</f>
        <v>0.67194259638076981</v>
      </c>
      <c r="U123" s="349">
        <f>IF(U$66=0,0,U$66/FBT_fec!U$66)</f>
        <v>0.67423903560130172</v>
      </c>
      <c r="V123" s="349">
        <f>IF(V$66=0,0,V$66/FBT_fec!V$66)</f>
        <v>0.67624457567364549</v>
      </c>
      <c r="W123" s="349">
        <f>IF(W$66=0,0,W$66/FBT_fec!W$66)</f>
        <v>0.67799676274186504</v>
      </c>
      <c r="X123" s="349">
        <f>IF(X$66=0,0,X$66/FBT_fec!X$66)</f>
        <v>0.67877372687585957</v>
      </c>
      <c r="Y123" s="349">
        <f>IF(Y$66=0,0,Y$66/FBT_fec!Y$66)</f>
        <v>0.65951040642843495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0.53784214723024704</v>
      </c>
      <c r="C124" s="337">
        <f>IF(C$80=0,0,C$80/FBT_fec!C$80)</f>
        <v>0.53784214723024704</v>
      </c>
      <c r="D124" s="337">
        <f>IF(D$80=0,0,D$80/FBT_fec!D$80)</f>
        <v>0.53784214723024726</v>
      </c>
      <c r="E124" s="337">
        <f>IF(E$80=0,0,E$80/FBT_fec!E$80)</f>
        <v>0.53784214723024681</v>
      </c>
      <c r="F124" s="337">
        <f>IF(F$80=0,0,F$80/FBT_fec!F$80)</f>
        <v>0.53784214723024726</v>
      </c>
      <c r="G124" s="337">
        <f>IF(G$80=0,0,G$80/FBT_fec!G$80)</f>
        <v>0.53784214723024715</v>
      </c>
      <c r="H124" s="337">
        <f>IF(H$80=0,0,H$80/FBT_fec!H$80)</f>
        <v>0.53784214723024681</v>
      </c>
      <c r="I124" s="337">
        <f>IF(I$80=0,0,I$80/FBT_fec!I$80)</f>
        <v>0.53784214723024704</v>
      </c>
      <c r="J124" s="337">
        <f>IF(J$80=0,0,J$80/FBT_fec!J$80)</f>
        <v>0.53784214723024681</v>
      </c>
      <c r="K124" s="337">
        <f>IF(K$80=0,0,K$80/FBT_fec!K$80)</f>
        <v>0.53784214723024704</v>
      </c>
      <c r="L124" s="337">
        <f>IF(L$80=0,0,L$80/FBT_fec!L$80)</f>
        <v>0.53784214723024704</v>
      </c>
      <c r="M124" s="337">
        <f>IF(M$80=0,0,M$80/FBT_fec!M$80)</f>
        <v>0.53784214723024715</v>
      </c>
      <c r="N124" s="337">
        <f>IF(N$80=0,0,N$80/FBT_fec!N$80)</f>
        <v>0.53784214723024715</v>
      </c>
      <c r="O124" s="337">
        <f>IF(O$80=0,0,O$80/FBT_fec!O$80)</f>
        <v>0.53784214723024726</v>
      </c>
      <c r="P124" s="337">
        <f>IF(P$80=0,0,P$80/FBT_fec!P$80)</f>
        <v>0.53784214723024704</v>
      </c>
      <c r="Q124" s="337">
        <f>IF(Q$80=0,0,Q$80/FBT_fec!Q$80)</f>
        <v>0.53784214723024693</v>
      </c>
      <c r="R124" s="337">
        <f>IF(R$80=0,0,R$80/FBT_fec!R$80)</f>
        <v>0.53784214723024693</v>
      </c>
      <c r="S124" s="337">
        <f>IF(S$80=0,0,S$80/FBT_fec!S$80)</f>
        <v>0.53784214723024704</v>
      </c>
      <c r="T124" s="337">
        <f>IF(T$80=0,0,T$80/FBT_fec!T$80)</f>
        <v>0.53784214723024693</v>
      </c>
      <c r="U124" s="337">
        <f>IF(U$80=0,0,U$80/FBT_fec!U$80)</f>
        <v>0.53784214723024693</v>
      </c>
      <c r="V124" s="337">
        <f>IF(V$80=0,0,V$80/FBT_fec!V$80)</f>
        <v>0.53784214723024693</v>
      </c>
      <c r="W124" s="337">
        <f>IF(W$80=0,0,W$80/FBT_fec!W$80)</f>
        <v>0.53784214723024715</v>
      </c>
      <c r="X124" s="337">
        <f>IF(X$80=0,0,X$80/FBT_fec!X$80)</f>
        <v>0.53784214723024715</v>
      </c>
      <c r="Y124" s="337">
        <f>IF(Y$80=0,0,Y$80/FBT_fec!Y$80)</f>
        <v>0.53784214723024715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PL: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5691.1240970117378</v>
      </c>
      <c r="C5" s="223">
        <v>5403.4957652495104</v>
      </c>
      <c r="D5" s="223">
        <v>5689.7187003099607</v>
      </c>
      <c r="E5" s="223">
        <v>5549.7355373211667</v>
      </c>
      <c r="F5" s="223">
        <v>5287.8425843926443</v>
      </c>
      <c r="G5" s="223">
        <v>5231.523687335959</v>
      </c>
      <c r="H5" s="223">
        <v>4708.5982065507451</v>
      </c>
      <c r="I5" s="223">
        <v>4788.4955416564881</v>
      </c>
      <c r="J5" s="223">
        <v>4328.8950943393456</v>
      </c>
      <c r="K5" s="223">
        <v>4097.1668470027944</v>
      </c>
      <c r="L5" s="223">
        <v>4095.4343739336332</v>
      </c>
      <c r="M5" s="223">
        <v>4054.3495321814739</v>
      </c>
      <c r="N5" s="223">
        <v>4207.9777065686694</v>
      </c>
      <c r="O5" s="223">
        <v>4037.1866537769151</v>
      </c>
      <c r="P5" s="223">
        <v>4020.2967142501052</v>
      </c>
      <c r="Q5" s="223">
        <v>3813.5821665216399</v>
      </c>
      <c r="R5" s="223">
        <v>3990.1719392467062</v>
      </c>
      <c r="S5" s="223">
        <v>4176.8850983753437</v>
      </c>
      <c r="T5" s="223">
        <v>4553.2900351159078</v>
      </c>
      <c r="U5" s="223">
        <v>4466.0591452879817</v>
      </c>
      <c r="V5" s="223">
        <v>4200.468683456952</v>
      </c>
      <c r="W5" s="223">
        <v>4173.4622461855324</v>
      </c>
      <c r="X5" s="223">
        <v>4283.0831718139398</v>
      </c>
      <c r="Y5" s="223">
        <v>4358.6768798194971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80.17835901906497</v>
      </c>
      <c r="C10" s="260">
        <v>77.718565909650252</v>
      </c>
      <c r="D10" s="260">
        <v>79.91649256516672</v>
      </c>
      <c r="E10" s="260">
        <v>80.377363083331176</v>
      </c>
      <c r="F10" s="260">
        <v>76.493366585374659</v>
      </c>
      <c r="G10" s="260">
        <v>74.803110337915342</v>
      </c>
      <c r="H10" s="260">
        <v>67.403252846493118</v>
      </c>
      <c r="I10" s="260">
        <v>66.253503922081208</v>
      </c>
      <c r="J10" s="260">
        <v>61.313781271184347</v>
      </c>
      <c r="K10" s="260">
        <v>56.365854178132111</v>
      </c>
      <c r="L10" s="260">
        <v>56.179802861175951</v>
      </c>
      <c r="M10" s="260">
        <v>55.215360446742139</v>
      </c>
      <c r="N10" s="260">
        <v>58.187155774095231</v>
      </c>
      <c r="O10" s="260">
        <v>54.58288764320266</v>
      </c>
      <c r="P10" s="260">
        <v>53.521195515082177</v>
      </c>
      <c r="Q10" s="260">
        <v>49.635266600613342</v>
      </c>
      <c r="R10" s="260">
        <v>53.131135730464457</v>
      </c>
      <c r="S10" s="260">
        <v>57.065725418320604</v>
      </c>
      <c r="T10" s="260">
        <v>65.640564040526726</v>
      </c>
      <c r="U10" s="260">
        <v>61.779201141401771</v>
      </c>
      <c r="V10" s="260">
        <v>57.113642177010149</v>
      </c>
      <c r="W10" s="260">
        <v>56.597649408846493</v>
      </c>
      <c r="X10" s="260">
        <v>58.016843540871768</v>
      </c>
      <c r="Y10" s="260">
        <v>76.227693021448871</v>
      </c>
      <c r="DA10" s="68" t="s">
        <v>2305</v>
      </c>
    </row>
    <row r="11" spans="1:105" ht="12" customHeight="1" x14ac:dyDescent="0.25">
      <c r="A11" s="37" t="s">
        <v>159</v>
      </c>
      <c r="B11" s="226">
        <v>41.646205334510832</v>
      </c>
      <c r="C11" s="226">
        <v>38.268812738392157</v>
      </c>
      <c r="D11" s="226">
        <v>36.257034932544279</v>
      </c>
      <c r="E11" s="226">
        <v>32.337691425547973</v>
      </c>
      <c r="F11" s="226">
        <v>27.42655536176779</v>
      </c>
      <c r="G11" s="226">
        <v>23.196023071688359</v>
      </c>
      <c r="H11" s="226">
        <v>17.358554242580389</v>
      </c>
      <c r="I11" s="226">
        <v>14.572287568312589</v>
      </c>
      <c r="J11" s="226">
        <v>14.444149027856939</v>
      </c>
      <c r="K11" s="226">
        <v>9.8797568930039041</v>
      </c>
      <c r="L11" s="226">
        <v>8.9242197422226486</v>
      </c>
      <c r="M11" s="226">
        <v>7.248245783852747</v>
      </c>
      <c r="N11" s="226">
        <v>8.6282911263418711</v>
      </c>
      <c r="O11" s="226">
        <v>5.5744347342262097</v>
      </c>
      <c r="P11" s="226">
        <v>4.1596619570868736</v>
      </c>
      <c r="Q11" s="226">
        <v>3.2041987598295609</v>
      </c>
      <c r="R11" s="226">
        <v>3.5476756644647649</v>
      </c>
      <c r="S11" s="226">
        <v>3.649609641927928</v>
      </c>
      <c r="T11" s="226">
        <v>3.226571070036075</v>
      </c>
      <c r="U11" s="226">
        <v>2.8366676999281299</v>
      </c>
      <c r="V11" s="226">
        <v>2.0882816453136952</v>
      </c>
      <c r="W11" s="226">
        <v>1.8676187548384491</v>
      </c>
      <c r="X11" s="226">
        <v>5.6234680937805166</v>
      </c>
      <c r="Y11" s="226">
        <v>9.1958934755508945</v>
      </c>
      <c r="DA11" s="69" t="s">
        <v>2306</v>
      </c>
    </row>
    <row r="12" spans="1:105" ht="12" customHeight="1" x14ac:dyDescent="0.25">
      <c r="A12" s="37" t="s">
        <v>35</v>
      </c>
      <c r="B12" s="226">
        <v>38.532153684554132</v>
      </c>
      <c r="C12" s="226">
        <v>39.449753171258088</v>
      </c>
      <c r="D12" s="226">
        <v>43.659457632622448</v>
      </c>
      <c r="E12" s="226">
        <v>48.039671657783202</v>
      </c>
      <c r="F12" s="226">
        <v>49.066811223606869</v>
      </c>
      <c r="G12" s="226">
        <v>51.607087266226984</v>
      </c>
      <c r="H12" s="226">
        <v>50.044698603912728</v>
      </c>
      <c r="I12" s="226">
        <v>51.681216353768619</v>
      </c>
      <c r="J12" s="226">
        <v>46.869632243327402</v>
      </c>
      <c r="K12" s="226">
        <v>46.48609728512821</v>
      </c>
      <c r="L12" s="226">
        <v>47.255583118953297</v>
      </c>
      <c r="M12" s="226">
        <v>47.967114662889387</v>
      </c>
      <c r="N12" s="226">
        <v>49.55886464775336</v>
      </c>
      <c r="O12" s="226">
        <v>49.008452908976452</v>
      </c>
      <c r="P12" s="226">
        <v>49.361533557995308</v>
      </c>
      <c r="Q12" s="226">
        <v>46.431067840783783</v>
      </c>
      <c r="R12" s="226">
        <v>49.583460065999702</v>
      </c>
      <c r="S12" s="226">
        <v>53.416115776392672</v>
      </c>
      <c r="T12" s="226">
        <v>62.413992970490654</v>
      </c>
      <c r="U12" s="226">
        <v>58.942533441473643</v>
      </c>
      <c r="V12" s="226">
        <v>55.025360531696457</v>
      </c>
      <c r="W12" s="226">
        <v>54.730030654008047</v>
      </c>
      <c r="X12" s="226">
        <v>52.393375447091252</v>
      </c>
      <c r="Y12" s="226">
        <v>67.031799545897982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450.06207826837613</v>
      </c>
      <c r="C16" s="261">
        <f t="shared" si="0"/>
        <v>424.6674288906803</v>
      </c>
      <c r="D16" s="261">
        <f t="shared" si="0"/>
        <v>443.67358489763723</v>
      </c>
      <c r="E16" s="261">
        <f t="shared" si="0"/>
        <v>431.07405116125591</v>
      </c>
      <c r="F16" s="261">
        <f t="shared" si="0"/>
        <v>407.09582139441312</v>
      </c>
      <c r="G16" s="261">
        <f t="shared" si="0"/>
        <v>399.71890229167178</v>
      </c>
      <c r="H16" s="261">
        <f t="shared" si="0"/>
        <v>354.18812771140148</v>
      </c>
      <c r="I16" s="261">
        <f t="shared" si="0"/>
        <v>352.78133203034332</v>
      </c>
      <c r="J16" s="261">
        <f t="shared" si="0"/>
        <v>312.28549894197812</v>
      </c>
      <c r="K16" s="261">
        <f t="shared" si="0"/>
        <v>292.06163213473661</v>
      </c>
      <c r="L16" s="261">
        <f t="shared" si="0"/>
        <v>291.61082178592329</v>
      </c>
      <c r="M16" s="261">
        <f t="shared" si="0"/>
        <v>287.67050293104819</v>
      </c>
      <c r="N16" s="261">
        <f t="shared" si="0"/>
        <v>295.86708985603337</v>
      </c>
      <c r="O16" s="261">
        <f t="shared" si="0"/>
        <v>279.98523649456808</v>
      </c>
      <c r="P16" s="261">
        <f t="shared" si="0"/>
        <v>276.11031308994802</v>
      </c>
      <c r="Q16" s="261">
        <f t="shared" si="0"/>
        <v>252.8683560773253</v>
      </c>
      <c r="R16" s="261">
        <f t="shared" si="0"/>
        <v>267.3188181535412</v>
      </c>
      <c r="S16" s="261">
        <f t="shared" si="0"/>
        <v>280.57192227175602</v>
      </c>
      <c r="T16" s="261">
        <f t="shared" si="0"/>
        <v>304.73602343582809</v>
      </c>
      <c r="U16" s="261">
        <f t="shared" si="0"/>
        <v>291.56775739124231</v>
      </c>
      <c r="V16" s="261">
        <f t="shared" si="0"/>
        <v>268.95650683180878</v>
      </c>
      <c r="W16" s="261">
        <f t="shared" si="0"/>
        <v>260.85625430875791</v>
      </c>
      <c r="X16" s="261">
        <f t="shared" si="0"/>
        <v>269.56505852182562</v>
      </c>
      <c r="Y16" s="261">
        <f t="shared" si="0"/>
        <v>317.43634881421548</v>
      </c>
      <c r="DA16" s="70"/>
    </row>
    <row r="17" spans="1:105" ht="12" customHeight="1" x14ac:dyDescent="0.25">
      <c r="A17" s="60" t="s">
        <v>2148</v>
      </c>
      <c r="B17" s="329">
        <v>450.06207826837613</v>
      </c>
      <c r="C17" s="329">
        <v>424.6674288906803</v>
      </c>
      <c r="D17" s="329">
        <v>443.67358489763723</v>
      </c>
      <c r="E17" s="329">
        <v>431.07405116125591</v>
      </c>
      <c r="F17" s="329">
        <v>407.09582139441312</v>
      </c>
      <c r="G17" s="329">
        <v>399.71890229167178</v>
      </c>
      <c r="H17" s="329">
        <v>354.18812771140148</v>
      </c>
      <c r="I17" s="329">
        <v>352.78133203034332</v>
      </c>
      <c r="J17" s="329">
        <v>312.28549894197812</v>
      </c>
      <c r="K17" s="329">
        <v>292.06163213473661</v>
      </c>
      <c r="L17" s="329">
        <v>291.61082178592329</v>
      </c>
      <c r="M17" s="329">
        <v>287.67050293104819</v>
      </c>
      <c r="N17" s="329">
        <v>295.86708985603337</v>
      </c>
      <c r="O17" s="329">
        <v>279.98523649456808</v>
      </c>
      <c r="P17" s="329">
        <v>276.11031308994802</v>
      </c>
      <c r="Q17" s="329">
        <v>252.8683560773253</v>
      </c>
      <c r="R17" s="329">
        <v>267.3188181535412</v>
      </c>
      <c r="S17" s="329">
        <v>280.57192227175602</v>
      </c>
      <c r="T17" s="329">
        <v>304.73602343582809</v>
      </c>
      <c r="U17" s="329">
        <v>291.56775739124231</v>
      </c>
      <c r="V17" s="329">
        <v>268.95650683180878</v>
      </c>
      <c r="W17" s="329">
        <v>260.85625430875791</v>
      </c>
      <c r="X17" s="329">
        <v>269.56505852182562</v>
      </c>
      <c r="Y17" s="329">
        <v>317.43634881421548</v>
      </c>
      <c r="DA17" s="72" t="s">
        <v>2311</v>
      </c>
    </row>
    <row r="18" spans="1:105" ht="12" customHeight="1" x14ac:dyDescent="0.25">
      <c r="A18" s="59" t="s">
        <v>28</v>
      </c>
      <c r="B18" s="230">
        <v>351.30751209637481</v>
      </c>
      <c r="C18" s="230">
        <v>320.47630303509902</v>
      </c>
      <c r="D18" s="230">
        <v>333.6808995767617</v>
      </c>
      <c r="E18" s="230">
        <v>309.65079107170442</v>
      </c>
      <c r="F18" s="230">
        <v>283.10413165577222</v>
      </c>
      <c r="G18" s="230">
        <v>276.71507518083843</v>
      </c>
      <c r="H18" s="230">
        <v>234.70657186075931</v>
      </c>
      <c r="I18" s="230">
        <v>232.143665489467</v>
      </c>
      <c r="J18" s="230">
        <v>194.3893012109109</v>
      </c>
      <c r="K18" s="230">
        <v>185.06800207416089</v>
      </c>
      <c r="L18" s="230">
        <v>185.23439481408599</v>
      </c>
      <c r="M18" s="230">
        <v>181.87651547966729</v>
      </c>
      <c r="N18" s="230">
        <v>182.40724569202081</v>
      </c>
      <c r="O18" s="230">
        <v>170.6024690328465</v>
      </c>
      <c r="P18" s="230">
        <v>167.57587650872949</v>
      </c>
      <c r="Q18" s="230">
        <v>147.43746923506001</v>
      </c>
      <c r="R18" s="230">
        <v>152.92370372295031</v>
      </c>
      <c r="S18" s="230">
        <v>156.7784592363995</v>
      </c>
      <c r="T18" s="230">
        <v>158.05280477599689</v>
      </c>
      <c r="U18" s="230">
        <v>153.55790485423449</v>
      </c>
      <c r="V18" s="230">
        <v>139.32953063034071</v>
      </c>
      <c r="W18" s="230">
        <v>129.40571206475451</v>
      </c>
      <c r="X18" s="230">
        <v>131.03025420496681</v>
      </c>
      <c r="Y18" s="230">
        <v>143.85712629591319</v>
      </c>
      <c r="DA18" s="71" t="s">
        <v>2312</v>
      </c>
    </row>
    <row r="19" spans="1:105" ht="12" customHeight="1" x14ac:dyDescent="0.25">
      <c r="A19" s="59" t="s">
        <v>31</v>
      </c>
      <c r="B19" s="230">
        <v>3.652168692370092</v>
      </c>
      <c r="C19" s="230">
        <v>4.5972827186676302</v>
      </c>
      <c r="D19" s="230">
        <v>7.4408863141981474</v>
      </c>
      <c r="E19" s="230">
        <v>7.18119377610242</v>
      </c>
      <c r="F19" s="230">
        <v>8.0600525509886918</v>
      </c>
      <c r="G19" s="230">
        <v>7.2980112760362656</v>
      </c>
      <c r="H19" s="230">
        <v>6.0301814636904734</v>
      </c>
      <c r="I19" s="230">
        <v>4.5420997564091046</v>
      </c>
      <c r="J19" s="230">
        <v>4.8968506156086589</v>
      </c>
      <c r="K19" s="230">
        <v>4.4905426810679501</v>
      </c>
      <c r="L19" s="230">
        <v>3.84536243973271</v>
      </c>
      <c r="M19" s="230">
        <v>3.6159472768166969</v>
      </c>
      <c r="N19" s="230">
        <v>3.1626306678221141</v>
      </c>
      <c r="O19" s="230">
        <v>3.7439675217641271</v>
      </c>
      <c r="P19" s="230">
        <v>4.3246809771514068</v>
      </c>
      <c r="Q19" s="230">
        <v>4.1771190912311216</v>
      </c>
      <c r="R19" s="230">
        <v>4.8294750501581234</v>
      </c>
      <c r="S19" s="230">
        <v>5.241176928558442</v>
      </c>
      <c r="T19" s="230">
        <v>4.9691062473739267</v>
      </c>
      <c r="U19" s="230">
        <v>4.2870285509768777</v>
      </c>
      <c r="V19" s="230">
        <v>4.3665345909170936</v>
      </c>
      <c r="W19" s="230">
        <v>4.6637279982893691</v>
      </c>
      <c r="X19" s="230">
        <v>6.6598960780030279</v>
      </c>
      <c r="Y19" s="230">
        <v>10.155970190722339</v>
      </c>
      <c r="DA19" s="71" t="s">
        <v>2313</v>
      </c>
    </row>
    <row r="20" spans="1:105" ht="12" customHeight="1" x14ac:dyDescent="0.25">
      <c r="A20" s="59" t="s">
        <v>159</v>
      </c>
      <c r="B20" s="230">
        <v>41.050647572074723</v>
      </c>
      <c r="C20" s="230">
        <v>40.552195649216713</v>
      </c>
      <c r="D20" s="230">
        <v>38.083661848736142</v>
      </c>
      <c r="E20" s="230">
        <v>38.294011828773932</v>
      </c>
      <c r="F20" s="230">
        <v>34.264899482137871</v>
      </c>
      <c r="G20" s="230">
        <v>29.837517754683201</v>
      </c>
      <c r="H20" s="230">
        <v>24.6492669505697</v>
      </c>
      <c r="I20" s="230">
        <v>21.923934010667811</v>
      </c>
      <c r="J20" s="230">
        <v>23.873293756149771</v>
      </c>
      <c r="K20" s="230">
        <v>16.527432449224481</v>
      </c>
      <c r="L20" s="230">
        <v>15.165070335205639</v>
      </c>
      <c r="M20" s="230">
        <v>12.40053964018951</v>
      </c>
      <c r="N20" s="230">
        <v>15.221611168000431</v>
      </c>
      <c r="O20" s="230">
        <v>10.176906461737961</v>
      </c>
      <c r="P20" s="230">
        <v>7.6723744654972919</v>
      </c>
      <c r="Q20" s="230">
        <v>6.3309811720916196</v>
      </c>
      <c r="R20" s="230">
        <v>7.0436224507448584</v>
      </c>
      <c r="S20" s="230">
        <v>7.3340272049328998</v>
      </c>
      <c r="T20" s="230">
        <v>6.75519882982932</v>
      </c>
      <c r="U20" s="230">
        <v>5.9805392525112122</v>
      </c>
      <c r="V20" s="230">
        <v>4.4851756894785506</v>
      </c>
      <c r="W20" s="230">
        <v>4.1128586933169622</v>
      </c>
      <c r="X20" s="230">
        <v>12.383906727491709</v>
      </c>
      <c r="Y20" s="230">
        <v>19.45617635633857</v>
      </c>
      <c r="DA20" s="71" t="s">
        <v>2314</v>
      </c>
    </row>
    <row r="21" spans="1:105" ht="12" customHeight="1" x14ac:dyDescent="0.25">
      <c r="A21" s="59" t="s">
        <v>32</v>
      </c>
      <c r="B21" s="230">
        <v>16.070621773731339</v>
      </c>
      <c r="C21" s="230">
        <v>17.238048304980818</v>
      </c>
      <c r="D21" s="230">
        <v>18.609119064667219</v>
      </c>
      <c r="E21" s="230">
        <v>19.059894767120639</v>
      </c>
      <c r="F21" s="230">
        <v>20.365953399600841</v>
      </c>
      <c r="G21" s="230">
        <v>19.485048769892661</v>
      </c>
      <c r="H21" s="230">
        <v>17.738289671955339</v>
      </c>
      <c r="I21" s="230">
        <v>16.417500375609809</v>
      </c>
      <c r="J21" s="230">
        <v>11.65991141978053</v>
      </c>
      <c r="K21" s="230">
        <v>8.2110053514982386</v>
      </c>
      <c r="L21" s="230">
        <v>7.063820737463387</v>
      </c>
      <c r="M21" s="230">
        <v>7.7137675235847896</v>
      </c>
      <c r="N21" s="230">
        <v>7.646265910389844</v>
      </c>
      <c r="O21" s="230">
        <v>5.9901416561264398</v>
      </c>
      <c r="P21" s="230">
        <v>5.4914804006696949</v>
      </c>
      <c r="Q21" s="230">
        <v>3.182467599558378</v>
      </c>
      <c r="R21" s="230">
        <v>4.0780762942134761</v>
      </c>
      <c r="S21" s="230">
        <v>3.8765745240909761</v>
      </c>
      <c r="T21" s="230">
        <v>4.2880177221129534</v>
      </c>
      <c r="U21" s="230">
        <v>3.473892317263449</v>
      </c>
      <c r="V21" s="230">
        <v>2.5927353628037801</v>
      </c>
      <c r="W21" s="230">
        <v>2.1478140271627399</v>
      </c>
      <c r="X21" s="230">
        <v>4.1111924940718207</v>
      </c>
      <c r="Y21" s="230">
        <v>2.144803136616376</v>
      </c>
      <c r="DA21" s="71" t="s">
        <v>2315</v>
      </c>
    </row>
    <row r="22" spans="1:105" ht="12" customHeight="1" x14ac:dyDescent="0.25">
      <c r="A22" s="59" t="s">
        <v>35</v>
      </c>
      <c r="B22" s="230">
        <v>37.981128133825237</v>
      </c>
      <c r="C22" s="230">
        <v>41.803599182716077</v>
      </c>
      <c r="D22" s="230">
        <v>45.859018093274017</v>
      </c>
      <c r="E22" s="230">
        <v>56.888159717554508</v>
      </c>
      <c r="F22" s="230">
        <v>61.300784305913531</v>
      </c>
      <c r="G22" s="230">
        <v>66.38324931022126</v>
      </c>
      <c r="H22" s="230">
        <v>71.063817764426659</v>
      </c>
      <c r="I22" s="230">
        <v>77.754132398189554</v>
      </c>
      <c r="J22" s="230">
        <v>77.466141939528228</v>
      </c>
      <c r="K22" s="230">
        <v>77.764649578784983</v>
      </c>
      <c r="L22" s="230">
        <v>80.30217345943565</v>
      </c>
      <c r="M22" s="230">
        <v>82.063733010789875</v>
      </c>
      <c r="N22" s="230">
        <v>87.4293364178003</v>
      </c>
      <c r="O22" s="230">
        <v>89.47175182209314</v>
      </c>
      <c r="P22" s="230">
        <v>91.045900737900098</v>
      </c>
      <c r="Q22" s="230">
        <v>91.740318979384114</v>
      </c>
      <c r="R22" s="230">
        <v>98.443940635474434</v>
      </c>
      <c r="S22" s="230">
        <v>107.3416843777742</v>
      </c>
      <c r="T22" s="230">
        <v>130.67089586051489</v>
      </c>
      <c r="U22" s="230">
        <v>124.26839241625621</v>
      </c>
      <c r="V22" s="230">
        <v>118.1825305582687</v>
      </c>
      <c r="W22" s="230">
        <v>120.52614152523429</v>
      </c>
      <c r="X22" s="230">
        <v>115.3798090172923</v>
      </c>
      <c r="Y22" s="230">
        <v>141.82227283462501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375.05173189031348</v>
      </c>
      <c r="C25" s="261">
        <f t="shared" si="1"/>
        <v>353.88952407556701</v>
      </c>
      <c r="D25" s="261">
        <f t="shared" si="1"/>
        <v>369.72798741469779</v>
      </c>
      <c r="E25" s="261">
        <f t="shared" si="1"/>
        <v>359.22837596771319</v>
      </c>
      <c r="F25" s="261">
        <f t="shared" si="1"/>
        <v>339.24651782867761</v>
      </c>
      <c r="G25" s="261">
        <f t="shared" si="1"/>
        <v>333.09908524305968</v>
      </c>
      <c r="H25" s="261">
        <f t="shared" si="1"/>
        <v>295.15677309283473</v>
      </c>
      <c r="I25" s="261">
        <f t="shared" si="1"/>
        <v>293.98444335861939</v>
      </c>
      <c r="J25" s="261">
        <f t="shared" si="1"/>
        <v>260.23791578498179</v>
      </c>
      <c r="K25" s="261">
        <f t="shared" si="1"/>
        <v>243.38469344561389</v>
      </c>
      <c r="L25" s="261">
        <f t="shared" si="1"/>
        <v>243.0090181549362</v>
      </c>
      <c r="M25" s="261">
        <f t="shared" si="1"/>
        <v>239.7254191092068</v>
      </c>
      <c r="N25" s="261">
        <f t="shared" si="1"/>
        <v>246.55590821336119</v>
      </c>
      <c r="O25" s="261">
        <f t="shared" si="1"/>
        <v>233.3210304121402</v>
      </c>
      <c r="P25" s="261">
        <f t="shared" si="1"/>
        <v>230.09192757495671</v>
      </c>
      <c r="Q25" s="261">
        <f t="shared" si="1"/>
        <v>210.72363006443771</v>
      </c>
      <c r="R25" s="261">
        <f t="shared" si="1"/>
        <v>222.76568179461771</v>
      </c>
      <c r="S25" s="261">
        <f t="shared" si="1"/>
        <v>233.80993522646341</v>
      </c>
      <c r="T25" s="261">
        <f t="shared" si="1"/>
        <v>253.94668619652339</v>
      </c>
      <c r="U25" s="261">
        <f t="shared" si="1"/>
        <v>242.97313115936851</v>
      </c>
      <c r="V25" s="261">
        <f t="shared" si="1"/>
        <v>224.13042235984059</v>
      </c>
      <c r="W25" s="261">
        <f t="shared" si="1"/>
        <v>217.38021192396491</v>
      </c>
      <c r="X25" s="261">
        <f t="shared" si="1"/>
        <v>224.63754876818791</v>
      </c>
      <c r="Y25" s="261">
        <f t="shared" si="1"/>
        <v>264.53029067851293</v>
      </c>
      <c r="DA25" s="70"/>
    </row>
    <row r="26" spans="1:105" ht="12" customHeight="1" x14ac:dyDescent="0.25">
      <c r="A26" s="60" t="s">
        <v>2160</v>
      </c>
      <c r="B26" s="329">
        <v>375.05173189031348</v>
      </c>
      <c r="C26" s="329">
        <v>353.88952407556701</v>
      </c>
      <c r="D26" s="329">
        <v>369.72798741469779</v>
      </c>
      <c r="E26" s="329">
        <v>359.22837596771319</v>
      </c>
      <c r="F26" s="329">
        <v>339.24651782867761</v>
      </c>
      <c r="G26" s="329">
        <v>333.09908524305968</v>
      </c>
      <c r="H26" s="329">
        <v>295.15677309283473</v>
      </c>
      <c r="I26" s="329">
        <v>293.98444335861939</v>
      </c>
      <c r="J26" s="329">
        <v>260.23791578498179</v>
      </c>
      <c r="K26" s="329">
        <v>243.38469344561389</v>
      </c>
      <c r="L26" s="329">
        <v>243.0090181549362</v>
      </c>
      <c r="M26" s="329">
        <v>239.7254191092068</v>
      </c>
      <c r="N26" s="329">
        <v>246.55590821336119</v>
      </c>
      <c r="O26" s="329">
        <v>233.3210304121402</v>
      </c>
      <c r="P26" s="329">
        <v>230.09192757495671</v>
      </c>
      <c r="Q26" s="329">
        <v>210.72363006443771</v>
      </c>
      <c r="R26" s="329">
        <v>222.76568179461771</v>
      </c>
      <c r="S26" s="329">
        <v>233.80993522646341</v>
      </c>
      <c r="T26" s="329">
        <v>253.94668619652339</v>
      </c>
      <c r="U26" s="329">
        <v>242.97313115936851</v>
      </c>
      <c r="V26" s="329">
        <v>224.13042235984059</v>
      </c>
      <c r="W26" s="329">
        <v>217.38021192396491</v>
      </c>
      <c r="X26" s="329">
        <v>224.63754876818791</v>
      </c>
      <c r="Y26" s="329">
        <v>264.53029067851293</v>
      </c>
      <c r="DA26" s="72" t="s">
        <v>2319</v>
      </c>
    </row>
    <row r="27" spans="1:105" ht="12" customHeight="1" x14ac:dyDescent="0.25">
      <c r="A27" s="59" t="s">
        <v>28</v>
      </c>
      <c r="B27" s="230">
        <v>292.75626008031242</v>
      </c>
      <c r="C27" s="230">
        <v>267.06358586258261</v>
      </c>
      <c r="D27" s="230">
        <v>278.06741631396812</v>
      </c>
      <c r="E27" s="230">
        <v>258.04232589308702</v>
      </c>
      <c r="F27" s="230">
        <v>235.92010971314349</v>
      </c>
      <c r="G27" s="230">
        <v>230.5958959840319</v>
      </c>
      <c r="H27" s="230">
        <v>195.58880988396609</v>
      </c>
      <c r="I27" s="230">
        <v>193.45305457455581</v>
      </c>
      <c r="J27" s="230">
        <v>161.99108434242581</v>
      </c>
      <c r="K27" s="230">
        <v>154.22333506180081</v>
      </c>
      <c r="L27" s="230">
        <v>154.36199567840501</v>
      </c>
      <c r="M27" s="230">
        <v>151.56376289972269</v>
      </c>
      <c r="N27" s="230">
        <v>152.00603807668401</v>
      </c>
      <c r="O27" s="230">
        <v>142.16872419403879</v>
      </c>
      <c r="P27" s="230">
        <v>139.64656375727461</v>
      </c>
      <c r="Q27" s="230">
        <v>122.86455769588341</v>
      </c>
      <c r="R27" s="230">
        <v>127.43641976912529</v>
      </c>
      <c r="S27" s="230">
        <v>130.64871603033291</v>
      </c>
      <c r="T27" s="230">
        <v>131.71067064666411</v>
      </c>
      <c r="U27" s="230">
        <v>127.96492071186211</v>
      </c>
      <c r="V27" s="230">
        <v>116.1079421919505</v>
      </c>
      <c r="W27" s="230">
        <v>107.8380933872954</v>
      </c>
      <c r="X27" s="230">
        <v>109.1918785041389</v>
      </c>
      <c r="Y27" s="230">
        <v>119.8809385799277</v>
      </c>
      <c r="DA27" s="71" t="s">
        <v>2320</v>
      </c>
    </row>
    <row r="28" spans="1:105" ht="12" customHeight="1" x14ac:dyDescent="0.25">
      <c r="A28" s="59" t="s">
        <v>31</v>
      </c>
      <c r="B28" s="230">
        <v>3.0434739103084101</v>
      </c>
      <c r="C28" s="230">
        <v>3.8310689322230251</v>
      </c>
      <c r="D28" s="230">
        <v>6.2007385951651228</v>
      </c>
      <c r="E28" s="230">
        <v>5.9843281467520164</v>
      </c>
      <c r="F28" s="230">
        <v>6.7167104591572429</v>
      </c>
      <c r="G28" s="230">
        <v>6.0816760633635516</v>
      </c>
      <c r="H28" s="230">
        <v>5.025151219742062</v>
      </c>
      <c r="I28" s="230">
        <v>3.78508313034092</v>
      </c>
      <c r="J28" s="230">
        <v>4.0807088463405501</v>
      </c>
      <c r="K28" s="230">
        <v>3.7421189008899578</v>
      </c>
      <c r="L28" s="230">
        <v>3.2044686997772578</v>
      </c>
      <c r="M28" s="230">
        <v>3.013289397347247</v>
      </c>
      <c r="N28" s="230">
        <v>2.6355255565184281</v>
      </c>
      <c r="O28" s="230">
        <v>3.1199729348034411</v>
      </c>
      <c r="P28" s="230">
        <v>3.6039008142928388</v>
      </c>
      <c r="Q28" s="230">
        <v>3.480932576025936</v>
      </c>
      <c r="R28" s="230">
        <v>4.0245625417984359</v>
      </c>
      <c r="S28" s="230">
        <v>4.3676474404653671</v>
      </c>
      <c r="T28" s="230">
        <v>4.1409218728116057</v>
      </c>
      <c r="U28" s="230">
        <v>3.5725237924807312</v>
      </c>
      <c r="V28" s="230">
        <v>3.6387788257642439</v>
      </c>
      <c r="W28" s="230">
        <v>3.8864399985744762</v>
      </c>
      <c r="X28" s="230">
        <v>5.5499133983358568</v>
      </c>
      <c r="Y28" s="230">
        <v>8.4633084922686148</v>
      </c>
      <c r="DA28" s="71" t="s">
        <v>2321</v>
      </c>
    </row>
    <row r="29" spans="1:105" ht="12" customHeight="1" x14ac:dyDescent="0.25">
      <c r="A29" s="59" t="s">
        <v>159</v>
      </c>
      <c r="B29" s="230">
        <v>34.208872976728941</v>
      </c>
      <c r="C29" s="230">
        <v>33.793496374347257</v>
      </c>
      <c r="D29" s="230">
        <v>31.7363848739468</v>
      </c>
      <c r="E29" s="230">
        <v>31.911676523978279</v>
      </c>
      <c r="F29" s="230">
        <v>28.554082901781559</v>
      </c>
      <c r="G29" s="230">
        <v>24.86459812890266</v>
      </c>
      <c r="H29" s="230">
        <v>20.541055792141421</v>
      </c>
      <c r="I29" s="230">
        <v>18.269945008889831</v>
      </c>
      <c r="J29" s="230">
        <v>19.894411463458152</v>
      </c>
      <c r="K29" s="230">
        <v>13.772860374353741</v>
      </c>
      <c r="L29" s="230">
        <v>12.63755861267137</v>
      </c>
      <c r="M29" s="230">
        <v>10.333783033491249</v>
      </c>
      <c r="N29" s="230">
        <v>12.68467597333369</v>
      </c>
      <c r="O29" s="230">
        <v>8.4807553847816397</v>
      </c>
      <c r="P29" s="230">
        <v>6.3936453879144111</v>
      </c>
      <c r="Q29" s="230">
        <v>5.2758176434096828</v>
      </c>
      <c r="R29" s="230">
        <v>5.8696853756207172</v>
      </c>
      <c r="S29" s="230">
        <v>6.1116893374440826</v>
      </c>
      <c r="T29" s="230">
        <v>5.6293323581910997</v>
      </c>
      <c r="U29" s="230">
        <v>4.9837827104260102</v>
      </c>
      <c r="V29" s="230">
        <v>3.737646407898791</v>
      </c>
      <c r="W29" s="230">
        <v>3.4273822444308011</v>
      </c>
      <c r="X29" s="230">
        <v>10.319922272909761</v>
      </c>
      <c r="Y29" s="230">
        <v>16.213480296948809</v>
      </c>
      <c r="DA29" s="71" t="s">
        <v>2322</v>
      </c>
    </row>
    <row r="30" spans="1:105" ht="12" customHeight="1" x14ac:dyDescent="0.25">
      <c r="A30" s="59" t="s">
        <v>32</v>
      </c>
      <c r="B30" s="230">
        <v>13.39218481144278</v>
      </c>
      <c r="C30" s="230">
        <v>14.36504025415068</v>
      </c>
      <c r="D30" s="230">
        <v>15.507599220556029</v>
      </c>
      <c r="E30" s="230">
        <v>15.88324563926721</v>
      </c>
      <c r="F30" s="230">
        <v>16.971627833000699</v>
      </c>
      <c r="G30" s="230">
        <v>16.237540641577219</v>
      </c>
      <c r="H30" s="230">
        <v>14.781908059962779</v>
      </c>
      <c r="I30" s="230">
        <v>13.681250313008171</v>
      </c>
      <c r="J30" s="230">
        <v>9.7165928498171112</v>
      </c>
      <c r="K30" s="230">
        <v>6.8425044595818658</v>
      </c>
      <c r="L30" s="230">
        <v>5.8865172812194899</v>
      </c>
      <c r="M30" s="230">
        <v>6.4281396029873239</v>
      </c>
      <c r="N30" s="230">
        <v>6.3718882586582017</v>
      </c>
      <c r="O30" s="230">
        <v>4.991784713438701</v>
      </c>
      <c r="P30" s="230">
        <v>4.5762336672247459</v>
      </c>
      <c r="Q30" s="230">
        <v>2.6520563329653162</v>
      </c>
      <c r="R30" s="230">
        <v>3.3983969118445652</v>
      </c>
      <c r="S30" s="230">
        <v>3.2304787700758131</v>
      </c>
      <c r="T30" s="230">
        <v>3.573348101760792</v>
      </c>
      <c r="U30" s="230">
        <v>2.894910264386207</v>
      </c>
      <c r="V30" s="230">
        <v>2.160612802336483</v>
      </c>
      <c r="W30" s="230">
        <v>1.7898450226356171</v>
      </c>
      <c r="X30" s="230">
        <v>3.4259937450598499</v>
      </c>
      <c r="Y30" s="230">
        <v>1.787335947180313</v>
      </c>
      <c r="DA30" s="71" t="s">
        <v>2323</v>
      </c>
    </row>
    <row r="31" spans="1:105" ht="12" customHeight="1" x14ac:dyDescent="0.25">
      <c r="A31" s="59" t="s">
        <v>35</v>
      </c>
      <c r="B31" s="230">
        <v>31.650940111521042</v>
      </c>
      <c r="C31" s="230">
        <v>34.836332652263408</v>
      </c>
      <c r="D31" s="230">
        <v>38.215848411061678</v>
      </c>
      <c r="E31" s="230">
        <v>47.406799764628751</v>
      </c>
      <c r="F31" s="230">
        <v>51.083986921594601</v>
      </c>
      <c r="G31" s="230">
        <v>55.319374425184357</v>
      </c>
      <c r="H31" s="230">
        <v>59.219848137022218</v>
      </c>
      <c r="I31" s="230">
        <v>64.795110331824617</v>
      </c>
      <c r="J31" s="230">
        <v>64.555118282940199</v>
      </c>
      <c r="K31" s="230">
        <v>64.803874648987488</v>
      </c>
      <c r="L31" s="230">
        <v>66.918477882863044</v>
      </c>
      <c r="M31" s="230">
        <v>68.386444175658212</v>
      </c>
      <c r="N31" s="230">
        <v>72.857780348166912</v>
      </c>
      <c r="O31" s="230">
        <v>74.559793185077638</v>
      </c>
      <c r="P31" s="230">
        <v>75.871583948250091</v>
      </c>
      <c r="Q31" s="230">
        <v>76.450265816153404</v>
      </c>
      <c r="R31" s="230">
        <v>82.036617196228718</v>
      </c>
      <c r="S31" s="230">
        <v>89.451403648145174</v>
      </c>
      <c r="T31" s="230">
        <v>108.89241321709569</v>
      </c>
      <c r="U31" s="230">
        <v>103.55699368021349</v>
      </c>
      <c r="V31" s="230">
        <v>98.485442131890579</v>
      </c>
      <c r="W31" s="230">
        <v>100.4384512710286</v>
      </c>
      <c r="X31" s="230">
        <v>96.149840847743533</v>
      </c>
      <c r="Y31" s="230">
        <v>118.1852273621875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3997.483778918373</v>
      </c>
      <c r="C34" s="261">
        <v>3796.803088634651</v>
      </c>
      <c r="D34" s="261">
        <v>4007.573842039048</v>
      </c>
      <c r="E34" s="261">
        <v>3903.5023191663931</v>
      </c>
      <c r="F34" s="261">
        <v>3723.787466767295</v>
      </c>
      <c r="G34" s="261">
        <v>3689.4303868184302</v>
      </c>
      <c r="H34" s="261">
        <v>3325.7570998148599</v>
      </c>
      <c r="I34" s="261">
        <v>3394.2367280753642</v>
      </c>
      <c r="J34" s="261">
        <v>3075.549962373324</v>
      </c>
      <c r="K34" s="261">
        <v>2918.6307633411102</v>
      </c>
      <c r="L34" s="261">
        <v>2915.659945226525</v>
      </c>
      <c r="M34" s="261">
        <v>2888.4399513482308</v>
      </c>
      <c r="N34" s="261">
        <v>3002.1435732726081</v>
      </c>
      <c r="O34" s="261">
        <v>2883.244070802933</v>
      </c>
      <c r="P34" s="261">
        <v>2877.046676414338</v>
      </c>
      <c r="Q34" s="261">
        <v>2738.9572318140608</v>
      </c>
      <c r="R34" s="261">
        <v>2857.9860944689658</v>
      </c>
      <c r="S34" s="261">
        <v>2989.9237781328202</v>
      </c>
      <c r="T34" s="261">
        <v>3259.8679896771791</v>
      </c>
      <c r="U34" s="261">
        <v>3213.8769818317551</v>
      </c>
      <c r="V34" s="261">
        <v>3031.3765920581909</v>
      </c>
      <c r="W34" s="261">
        <v>3024.1954758380789</v>
      </c>
      <c r="X34" s="261">
        <v>3092.1831699281529</v>
      </c>
      <c r="Y34" s="261">
        <v>3067.6134174199678</v>
      </c>
      <c r="DA34" s="70" t="s">
        <v>2327</v>
      </c>
    </row>
    <row r="35" spans="1:105" ht="12" customHeight="1" x14ac:dyDescent="0.25">
      <c r="A35" s="64" t="s">
        <v>28</v>
      </c>
      <c r="B35" s="229">
        <v>3113.615193080142</v>
      </c>
      <c r="C35" s="229">
        <v>2861.741663555551</v>
      </c>
      <c r="D35" s="229">
        <v>3009.7895091621531</v>
      </c>
      <c r="E35" s="229">
        <v>2799.9173429369348</v>
      </c>
      <c r="F35" s="229">
        <v>2589.6105089922462</v>
      </c>
      <c r="G35" s="229">
        <v>2552.1401400633881</v>
      </c>
      <c r="H35" s="229">
        <v>2201.9751793666478</v>
      </c>
      <c r="I35" s="229">
        <v>2231.677666815252</v>
      </c>
      <c r="J35" s="229">
        <v>1912.6870016523651</v>
      </c>
      <c r="K35" s="229">
        <v>1847.6020697127799</v>
      </c>
      <c r="L35" s="229">
        <v>1850.234967721371</v>
      </c>
      <c r="M35" s="229">
        <v>1826.1844303494499</v>
      </c>
      <c r="N35" s="229">
        <v>1850.874122698546</v>
      </c>
      <c r="O35" s="229">
        <v>1756.8374799391911</v>
      </c>
      <c r="P35" s="229">
        <v>1746.1268040342959</v>
      </c>
      <c r="Q35" s="229">
        <v>1596.97689685713</v>
      </c>
      <c r="R35" s="229">
        <v>1633.383619643884</v>
      </c>
      <c r="S35" s="229">
        <v>1670.1345931098761</v>
      </c>
      <c r="T35" s="229">
        <v>1689.3794748906239</v>
      </c>
      <c r="U35" s="229">
        <v>1691.9993437410931</v>
      </c>
      <c r="V35" s="229">
        <v>1570.1224389561289</v>
      </c>
      <c r="W35" s="229">
        <v>1500.1199791285419</v>
      </c>
      <c r="X35" s="229">
        <v>1497.286055938212</v>
      </c>
      <c r="Y35" s="229">
        <v>1384.4801573067259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32.368929034274707</v>
      </c>
      <c r="C37" s="229">
        <v>41.052132000268983</v>
      </c>
      <c r="D37" s="229">
        <v>67.116522389348944</v>
      </c>
      <c r="E37" s="229">
        <v>64.933627093637554</v>
      </c>
      <c r="F37" s="229">
        <v>73.726923966086574</v>
      </c>
      <c r="G37" s="229">
        <v>67.309478921722047</v>
      </c>
      <c r="H37" s="229">
        <v>56.574086549228291</v>
      </c>
      <c r="I37" s="229">
        <v>43.664782174662072</v>
      </c>
      <c r="J37" s="229">
        <v>48.182397195542528</v>
      </c>
      <c r="K37" s="229">
        <v>44.830742530791611</v>
      </c>
      <c r="L37" s="229">
        <v>38.40984314331444</v>
      </c>
      <c r="M37" s="229">
        <v>36.306977844126124</v>
      </c>
      <c r="N37" s="229">
        <v>32.091001870661067</v>
      </c>
      <c r="O37" s="229">
        <v>38.554790579518993</v>
      </c>
      <c r="P37" s="229">
        <v>45.062818887943742</v>
      </c>
      <c r="Q37" s="229">
        <v>45.244690638861513</v>
      </c>
      <c r="R37" s="229">
        <v>51.58379797482786</v>
      </c>
      <c r="S37" s="229">
        <v>55.833377490946283</v>
      </c>
      <c r="T37" s="229">
        <v>53.113300423626278</v>
      </c>
      <c r="U37" s="229">
        <v>47.237226255058417</v>
      </c>
      <c r="V37" s="229">
        <v>49.20704111081016</v>
      </c>
      <c r="W37" s="229">
        <v>54.063699629844592</v>
      </c>
      <c r="X37" s="229">
        <v>76.102802303908916</v>
      </c>
      <c r="Y37" s="229">
        <v>97.740998790222108</v>
      </c>
      <c r="DA37" s="73" t="s">
        <v>2330</v>
      </c>
    </row>
    <row r="38" spans="1:105" ht="12" customHeight="1" x14ac:dyDescent="0.25">
      <c r="A38" s="64" t="s">
        <v>159</v>
      </c>
      <c r="B38" s="229">
        <v>363.82916836439989</v>
      </c>
      <c r="C38" s="229">
        <v>362.11697008159018</v>
      </c>
      <c r="D38" s="229">
        <v>343.51323689247113</v>
      </c>
      <c r="E38" s="229">
        <v>346.26124312140962</v>
      </c>
      <c r="F38" s="229">
        <v>313.42793646119509</v>
      </c>
      <c r="G38" s="229">
        <v>275.19110294882148</v>
      </c>
      <c r="H38" s="229">
        <v>231.25502445213681</v>
      </c>
      <c r="I38" s="229">
        <v>210.76239059626039</v>
      </c>
      <c r="J38" s="229">
        <v>234.9004722460171</v>
      </c>
      <c r="K38" s="229">
        <v>164.99944916457679</v>
      </c>
      <c r="L38" s="229">
        <v>151.4780419171797</v>
      </c>
      <c r="M38" s="229">
        <v>124.5112507193206</v>
      </c>
      <c r="N38" s="229">
        <v>154.45267050520241</v>
      </c>
      <c r="O38" s="229">
        <v>104.800187260914</v>
      </c>
      <c r="P38" s="229">
        <v>79.945508768353335</v>
      </c>
      <c r="Q38" s="229">
        <v>68.57436388947167</v>
      </c>
      <c r="R38" s="229">
        <v>75.233186575482691</v>
      </c>
      <c r="S38" s="229">
        <v>78.128159961681447</v>
      </c>
      <c r="T38" s="229">
        <v>72.204313413436751</v>
      </c>
      <c r="U38" s="229">
        <v>65.897411794413202</v>
      </c>
      <c r="V38" s="229">
        <v>50.544022942235202</v>
      </c>
      <c r="W38" s="229">
        <v>47.677814207227023</v>
      </c>
      <c r="X38" s="229">
        <v>141.51121795205901</v>
      </c>
      <c r="Y38" s="229">
        <v>187.24612951743811</v>
      </c>
      <c r="DA38" s="73" t="s">
        <v>2331</v>
      </c>
    </row>
    <row r="39" spans="1:105" ht="12" customHeight="1" x14ac:dyDescent="0.25">
      <c r="A39" s="64" t="s">
        <v>32</v>
      </c>
      <c r="B39" s="229">
        <v>142.43285552973751</v>
      </c>
      <c r="C39" s="229">
        <v>153.92976193732491</v>
      </c>
      <c r="D39" s="229">
        <v>167.85357329900191</v>
      </c>
      <c r="E39" s="229">
        <v>172.34294712541609</v>
      </c>
      <c r="F39" s="229">
        <v>186.29147741785479</v>
      </c>
      <c r="G39" s="229">
        <v>179.71039367565089</v>
      </c>
      <c r="H39" s="229">
        <v>166.4174687244527</v>
      </c>
      <c r="I39" s="229">
        <v>157.82713198711761</v>
      </c>
      <c r="J39" s="229">
        <v>114.7273068739259</v>
      </c>
      <c r="K39" s="229">
        <v>81.973492509913314</v>
      </c>
      <c r="L39" s="229">
        <v>70.557782464146555</v>
      </c>
      <c r="M39" s="229">
        <v>77.452342397007271</v>
      </c>
      <c r="N39" s="229">
        <v>77.586148812901456</v>
      </c>
      <c r="O39" s="229">
        <v>61.685539671772283</v>
      </c>
      <c r="P39" s="229">
        <v>57.220772590969219</v>
      </c>
      <c r="Q39" s="229">
        <v>34.471069381883709</v>
      </c>
      <c r="R39" s="229">
        <v>43.558080640618542</v>
      </c>
      <c r="S39" s="229">
        <v>41.296497280218347</v>
      </c>
      <c r="T39" s="229">
        <v>45.833347519341267</v>
      </c>
      <c r="U39" s="229">
        <v>38.277570448857922</v>
      </c>
      <c r="V39" s="229">
        <v>29.21786898295046</v>
      </c>
      <c r="W39" s="229">
        <v>24.898272898394801</v>
      </c>
      <c r="X39" s="229">
        <v>46.978701460980957</v>
      </c>
      <c r="Y39" s="229">
        <v>20.641573069286022</v>
      </c>
      <c r="DA39" s="73" t="s">
        <v>2332</v>
      </c>
    </row>
    <row r="40" spans="1:105" ht="12" customHeight="1" x14ac:dyDescent="0.25">
      <c r="A40" s="64" t="s">
        <v>33</v>
      </c>
      <c r="B40" s="229">
        <v>8.4816165888349175</v>
      </c>
      <c r="C40" s="229">
        <v>2.827282112365745</v>
      </c>
      <c r="D40" s="229">
        <v>5.6543344764695664</v>
      </c>
      <c r="E40" s="229">
        <v>5.654334476468339</v>
      </c>
      <c r="F40" s="229">
        <v>0</v>
      </c>
      <c r="G40" s="229">
        <v>2.8272821123655829</v>
      </c>
      <c r="H40" s="229">
        <v>2.827282112365106</v>
      </c>
      <c r="I40" s="229">
        <v>2.8272821123656868</v>
      </c>
      <c r="J40" s="229">
        <v>2.8272821123652281</v>
      </c>
      <c r="K40" s="229">
        <v>2.8718532751965071</v>
      </c>
      <c r="L40" s="229">
        <v>2.8718532751966421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2.7441132415156759</v>
      </c>
      <c r="S40" s="229">
        <v>1.035371648930721</v>
      </c>
      <c r="T40" s="229">
        <v>2.6299532198241091</v>
      </c>
      <c r="U40" s="229">
        <v>1.1753589557651589</v>
      </c>
      <c r="V40" s="229">
        <v>0.44497596973414189</v>
      </c>
      <c r="W40" s="229">
        <v>0.24538341033453409</v>
      </c>
      <c r="X40" s="229">
        <v>11.84499455558751</v>
      </c>
      <c r="Y40" s="229">
        <v>12.606871287504029</v>
      </c>
      <c r="DA40" s="73" t="s">
        <v>2333</v>
      </c>
    </row>
    <row r="41" spans="1:105" ht="12" customHeight="1" x14ac:dyDescent="0.25">
      <c r="A41" s="64" t="s">
        <v>35</v>
      </c>
      <c r="B41" s="229">
        <v>336.62422104813942</v>
      </c>
      <c r="C41" s="229">
        <v>373.2915673788624</v>
      </c>
      <c r="D41" s="229">
        <v>413.64666581960392</v>
      </c>
      <c r="E41" s="229">
        <v>514.39282441252647</v>
      </c>
      <c r="F41" s="229">
        <v>560.73061992991222</v>
      </c>
      <c r="G41" s="229">
        <v>612.25198909648179</v>
      </c>
      <c r="H41" s="229">
        <v>666.7080586100293</v>
      </c>
      <c r="I41" s="229">
        <v>747.47747438970714</v>
      </c>
      <c r="J41" s="229">
        <v>762.22550229310798</v>
      </c>
      <c r="K41" s="229">
        <v>776.35315614785236</v>
      </c>
      <c r="L41" s="229">
        <v>802.10745670531583</v>
      </c>
      <c r="M41" s="229">
        <v>823.98495003832716</v>
      </c>
      <c r="N41" s="229">
        <v>887.13962938529721</v>
      </c>
      <c r="O41" s="229">
        <v>921.36607335153644</v>
      </c>
      <c r="P41" s="229">
        <v>948.69077213277603</v>
      </c>
      <c r="Q41" s="229">
        <v>993.69021104671322</v>
      </c>
      <c r="R41" s="229">
        <v>1051.4832963926381</v>
      </c>
      <c r="S41" s="229">
        <v>1143.4929341388761</v>
      </c>
      <c r="T41" s="229">
        <v>1396.702385289459</v>
      </c>
      <c r="U41" s="229">
        <v>1369.2687368693801</v>
      </c>
      <c r="V41" s="229">
        <v>1331.8141694919921</v>
      </c>
      <c r="W41" s="229">
        <v>1397.1846375591531</v>
      </c>
      <c r="X41" s="229">
        <v>1318.4480197082389</v>
      </c>
      <c r="Y41" s="229">
        <v>1364.8967392813611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0.1317952728452173</v>
      </c>
      <c r="C43" s="229">
        <v>1.8437115686872969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2.8445022916229589E-3</v>
      </c>
      <c r="T43" s="229">
        <v>5.2149208679751567E-3</v>
      </c>
      <c r="U43" s="229">
        <v>2.1333767187175751E-2</v>
      </c>
      <c r="V43" s="229">
        <v>2.6074604339879251E-2</v>
      </c>
      <c r="W43" s="229">
        <v>5.6890045832468919E-3</v>
      </c>
      <c r="X43" s="229">
        <v>1.1378009166490269E-2</v>
      </c>
      <c r="Y43" s="229">
        <v>9.4816743054089859E-4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649.33180138641126</v>
      </c>
      <c r="C45" s="261">
        <f t="shared" si="2"/>
        <v>616.34505529559897</v>
      </c>
      <c r="D45" s="261">
        <f t="shared" si="2"/>
        <v>647.46309102774273</v>
      </c>
      <c r="E45" s="261">
        <f t="shared" si="2"/>
        <v>634.05797915172661</v>
      </c>
      <c r="F45" s="261">
        <f t="shared" si="2"/>
        <v>604.57945584437425</v>
      </c>
      <c r="G45" s="261">
        <f t="shared" si="2"/>
        <v>598.20204304555011</v>
      </c>
      <c r="H45" s="261">
        <f t="shared" si="2"/>
        <v>540.62001230765236</v>
      </c>
      <c r="I45" s="261">
        <f t="shared" si="2"/>
        <v>552.14212402732426</v>
      </c>
      <c r="J45" s="261">
        <f t="shared" si="2"/>
        <v>500.57027530674156</v>
      </c>
      <c r="K45" s="261">
        <f t="shared" si="2"/>
        <v>473.74705088096391</v>
      </c>
      <c r="L45" s="261">
        <f t="shared" si="2"/>
        <v>475.25250062194687</v>
      </c>
      <c r="M45" s="261">
        <f t="shared" si="2"/>
        <v>470.46871562887611</v>
      </c>
      <c r="N45" s="261">
        <f t="shared" si="2"/>
        <v>487.68593249304519</v>
      </c>
      <c r="O45" s="261">
        <f t="shared" si="2"/>
        <v>471.37310304800462</v>
      </c>
      <c r="P45" s="261">
        <f t="shared" si="2"/>
        <v>469.24135321240237</v>
      </c>
      <c r="Q45" s="261">
        <f t="shared" si="2"/>
        <v>450.14069941499054</v>
      </c>
      <c r="R45" s="261">
        <f t="shared" si="2"/>
        <v>471.9268539744848</v>
      </c>
      <c r="S45" s="261">
        <f t="shared" si="2"/>
        <v>492.64852734955571</v>
      </c>
      <c r="T45" s="261">
        <f t="shared" si="2"/>
        <v>533.63714292897009</v>
      </c>
      <c r="U45" s="261">
        <f t="shared" si="2"/>
        <v>523.53194966872297</v>
      </c>
      <c r="V45" s="261">
        <f t="shared" si="2"/>
        <v>493.56813835389437</v>
      </c>
      <c r="W45" s="261">
        <f t="shared" si="2"/>
        <v>489.14222723610317</v>
      </c>
      <c r="X45" s="261">
        <f t="shared" si="2"/>
        <v>508.94442243755918</v>
      </c>
      <c r="Y45" s="261">
        <f t="shared" si="2"/>
        <v>503.36873406435529</v>
      </c>
      <c r="DA45" s="70"/>
    </row>
    <row r="46" spans="1:105" ht="12" customHeight="1" x14ac:dyDescent="0.25">
      <c r="A46" s="165" t="s">
        <v>2184</v>
      </c>
      <c r="B46" s="346">
        <v>360.43034912528879</v>
      </c>
      <c r="C46" s="346">
        <v>341.94696216490911</v>
      </c>
      <c r="D46" s="346">
        <v>357.83242157646112</v>
      </c>
      <c r="E46" s="346">
        <v>351.94864456001329</v>
      </c>
      <c r="F46" s="346">
        <v>335.45826197378233</v>
      </c>
      <c r="G46" s="346">
        <v>331.56386370150233</v>
      </c>
      <c r="H46" s="346">
        <v>300.26480159452052</v>
      </c>
      <c r="I46" s="346">
        <v>306.83783405611138</v>
      </c>
      <c r="J46" s="346">
        <v>278.29774093970798</v>
      </c>
      <c r="K46" s="346">
        <v>262.81519655049192</v>
      </c>
      <c r="L46" s="346">
        <v>264.53534976875568</v>
      </c>
      <c r="M46" s="346">
        <v>261.71877620089441</v>
      </c>
      <c r="N46" s="346">
        <v>270.71853845660718</v>
      </c>
      <c r="O46" s="346">
        <v>262.99867419575759</v>
      </c>
      <c r="P46" s="346">
        <v>261.31481516800369</v>
      </c>
      <c r="Q46" s="346">
        <v>252.19399951211051</v>
      </c>
      <c r="R46" s="346">
        <v>265.37783992005211</v>
      </c>
      <c r="S46" s="346">
        <v>276.56426799419779</v>
      </c>
      <c r="T46" s="346">
        <v>298.04379259094651</v>
      </c>
      <c r="U46" s="346">
        <v>291.26240742907538</v>
      </c>
      <c r="V46" s="346">
        <v>274.48804992062838</v>
      </c>
      <c r="W46" s="346">
        <v>270.58112399942189</v>
      </c>
      <c r="X46" s="346">
        <v>285.46979243134052</v>
      </c>
      <c r="Y46" s="346">
        <v>281.66978035199548</v>
      </c>
      <c r="DA46" s="167" t="s">
        <v>2338</v>
      </c>
    </row>
    <row r="47" spans="1:105" ht="12" customHeight="1" x14ac:dyDescent="0.25">
      <c r="A47" s="59" t="s">
        <v>28</v>
      </c>
      <c r="B47" s="230">
        <v>281.34316430838493</v>
      </c>
      <c r="C47" s="230">
        <v>258.05110261211729</v>
      </c>
      <c r="D47" s="230">
        <v>269.12092221337122</v>
      </c>
      <c r="E47" s="230">
        <v>252.813120880372</v>
      </c>
      <c r="F47" s="230">
        <v>233.28566635134101</v>
      </c>
      <c r="G47" s="230">
        <v>229.53310175074509</v>
      </c>
      <c r="H47" s="230">
        <v>198.97369990369771</v>
      </c>
      <c r="I47" s="230">
        <v>201.9110793042413</v>
      </c>
      <c r="J47" s="230">
        <v>173.23283845432809</v>
      </c>
      <c r="K47" s="230">
        <v>166.53568284480789</v>
      </c>
      <c r="L47" s="230">
        <v>168.03575779955301</v>
      </c>
      <c r="M47" s="230">
        <v>165.46882132865369</v>
      </c>
      <c r="N47" s="230">
        <v>166.90272304928379</v>
      </c>
      <c r="O47" s="230">
        <v>160.25210376059201</v>
      </c>
      <c r="P47" s="230">
        <v>158.59624621203281</v>
      </c>
      <c r="Q47" s="230">
        <v>147.04427877469689</v>
      </c>
      <c r="R47" s="230">
        <v>151.81333827108639</v>
      </c>
      <c r="S47" s="230">
        <v>154.53905531564939</v>
      </c>
      <c r="T47" s="230">
        <v>154.58184704898991</v>
      </c>
      <c r="U47" s="230">
        <v>153.39708837419161</v>
      </c>
      <c r="V47" s="230">
        <v>142.19507685305641</v>
      </c>
      <c r="W47" s="230">
        <v>134.2300306933881</v>
      </c>
      <c r="X47" s="230">
        <v>138.76123142676931</v>
      </c>
      <c r="Y47" s="230">
        <v>127.6482838754998</v>
      </c>
      <c r="DA47" s="71" t="s">
        <v>2339</v>
      </c>
    </row>
    <row r="48" spans="1:105" ht="12" customHeight="1" x14ac:dyDescent="0.25">
      <c r="A48" s="59" t="s">
        <v>31</v>
      </c>
      <c r="B48" s="230">
        <v>2.9248241529704022</v>
      </c>
      <c r="C48" s="230">
        <v>3.7017834496233721</v>
      </c>
      <c r="D48" s="230">
        <v>6.001237078603574</v>
      </c>
      <c r="E48" s="230">
        <v>5.863056263798625</v>
      </c>
      <c r="F48" s="230">
        <v>6.6417071315316702</v>
      </c>
      <c r="G48" s="230">
        <v>6.0536462052375928</v>
      </c>
      <c r="H48" s="230">
        <v>5.1121172594732629</v>
      </c>
      <c r="I48" s="230">
        <v>3.9505719968297188</v>
      </c>
      <c r="J48" s="230">
        <v>4.3638992801785834</v>
      </c>
      <c r="K48" s="230">
        <v>4.040869212149004</v>
      </c>
      <c r="L48" s="230">
        <v>3.4883283540454388</v>
      </c>
      <c r="M48" s="230">
        <v>3.2897404720088939</v>
      </c>
      <c r="N48" s="230">
        <v>2.893808677698686</v>
      </c>
      <c r="O48" s="230">
        <v>3.5168229110360398</v>
      </c>
      <c r="P48" s="230">
        <v>4.0929409610163647</v>
      </c>
      <c r="Q48" s="230">
        <v>4.1659794305533158</v>
      </c>
      <c r="R48" s="230">
        <v>4.7944086600839597</v>
      </c>
      <c r="S48" s="230">
        <v>5.1663126122465908</v>
      </c>
      <c r="T48" s="230">
        <v>4.8599809600999286</v>
      </c>
      <c r="U48" s="230">
        <v>4.2825388775727911</v>
      </c>
      <c r="V48" s="230">
        <v>4.4563397215792948</v>
      </c>
      <c r="W48" s="230">
        <v>4.8375944335651848</v>
      </c>
      <c r="X48" s="230">
        <v>7.0528397167910084</v>
      </c>
      <c r="Y48" s="230">
        <v>9.0116645543841098</v>
      </c>
      <c r="DA48" s="71" t="s">
        <v>2340</v>
      </c>
    </row>
    <row r="49" spans="1:105" ht="12" customHeight="1" x14ac:dyDescent="0.25">
      <c r="A49" s="59" t="s">
        <v>159</v>
      </c>
      <c r="B49" s="230">
        <v>32.875240884878899</v>
      </c>
      <c r="C49" s="230">
        <v>32.653081371437906</v>
      </c>
      <c r="D49" s="230">
        <v>30.71530378572448</v>
      </c>
      <c r="E49" s="230">
        <v>31.264989209151992</v>
      </c>
      <c r="F49" s="230">
        <v>28.235228717437451</v>
      </c>
      <c r="G49" s="230">
        <v>24.74999959543084</v>
      </c>
      <c r="H49" s="230">
        <v>20.89654246229815</v>
      </c>
      <c r="I49" s="230">
        <v>19.068731293422911</v>
      </c>
      <c r="J49" s="230">
        <v>21.27503116102401</v>
      </c>
      <c r="K49" s="230">
        <v>14.872410237076441</v>
      </c>
      <c r="L49" s="230">
        <v>13.75702438209396</v>
      </c>
      <c r="M49" s="230">
        <v>11.28184511722073</v>
      </c>
      <c r="N49" s="230">
        <v>13.92778199954912</v>
      </c>
      <c r="O49" s="230">
        <v>9.5594787080969894</v>
      </c>
      <c r="P49" s="230">
        <v>7.2612467564657814</v>
      </c>
      <c r="Q49" s="230">
        <v>6.3140975304059612</v>
      </c>
      <c r="R49" s="230">
        <v>6.9924793327397552</v>
      </c>
      <c r="S49" s="230">
        <v>7.2292688767951709</v>
      </c>
      <c r="T49" s="230">
        <v>6.6068496144573086</v>
      </c>
      <c r="U49" s="230">
        <v>5.9742760173344864</v>
      </c>
      <c r="V49" s="230">
        <v>4.5774208739491824</v>
      </c>
      <c r="W49" s="230">
        <v>4.2661884072416294</v>
      </c>
      <c r="X49" s="230">
        <v>13.114575391824779</v>
      </c>
      <c r="Y49" s="230">
        <v>17.26398675278034</v>
      </c>
      <c r="DA49" s="71" t="s">
        <v>2341</v>
      </c>
    </row>
    <row r="50" spans="1:105" ht="12" customHeight="1" x14ac:dyDescent="0.25">
      <c r="A50" s="59" t="s">
        <v>32</v>
      </c>
      <c r="B50" s="230">
        <v>12.870090808033879</v>
      </c>
      <c r="C50" s="230">
        <v>13.880269242540709</v>
      </c>
      <c r="D50" s="230">
        <v>15.00866034170344</v>
      </c>
      <c r="E50" s="230">
        <v>15.561373064961501</v>
      </c>
      <c r="F50" s="230">
        <v>16.78211116849085</v>
      </c>
      <c r="G50" s="230">
        <v>16.16270338359833</v>
      </c>
      <c r="H50" s="230">
        <v>15.037726033876741</v>
      </c>
      <c r="I50" s="230">
        <v>14.2794127650559</v>
      </c>
      <c r="J50" s="230">
        <v>10.390898772680201</v>
      </c>
      <c r="K50" s="230">
        <v>7.388772601036524</v>
      </c>
      <c r="L50" s="230">
        <v>6.4079593413047649</v>
      </c>
      <c r="M50" s="230">
        <v>7.0178825274091832</v>
      </c>
      <c r="N50" s="230">
        <v>6.9963372165473201</v>
      </c>
      <c r="O50" s="230">
        <v>5.6267227998523319</v>
      </c>
      <c r="P50" s="230">
        <v>5.1972169016093108</v>
      </c>
      <c r="Q50" s="230">
        <v>3.173980503930292</v>
      </c>
      <c r="R50" s="230">
        <v>4.0484657438741811</v>
      </c>
      <c r="S50" s="230">
        <v>3.8212020180042892</v>
      </c>
      <c r="T50" s="230">
        <v>4.1938496479227778</v>
      </c>
      <c r="U50" s="230">
        <v>3.4702542164763841</v>
      </c>
      <c r="V50" s="230">
        <v>2.6460593278797551</v>
      </c>
      <c r="W50" s="230">
        <v>2.227885757048178</v>
      </c>
      <c r="X50" s="230">
        <v>4.3537588824144446</v>
      </c>
      <c r="Y50" s="230">
        <v>1.903141308944994</v>
      </c>
      <c r="DA50" s="71" t="s">
        <v>2342</v>
      </c>
    </row>
    <row r="51" spans="1:105" ht="12" customHeight="1" x14ac:dyDescent="0.25">
      <c r="A51" s="59" t="s">
        <v>35</v>
      </c>
      <c r="B51" s="230">
        <v>30.417028971020649</v>
      </c>
      <c r="C51" s="230">
        <v>33.660725489189858</v>
      </c>
      <c r="D51" s="230">
        <v>36.986298157058421</v>
      </c>
      <c r="E51" s="230">
        <v>46.446105141729227</v>
      </c>
      <c r="F51" s="230">
        <v>50.513548604981267</v>
      </c>
      <c r="G51" s="230">
        <v>55.064412766490364</v>
      </c>
      <c r="H51" s="230">
        <v>60.244715935174632</v>
      </c>
      <c r="I51" s="230">
        <v>67.628038696561603</v>
      </c>
      <c r="J51" s="230">
        <v>69.035073271497069</v>
      </c>
      <c r="K51" s="230">
        <v>69.977461655422005</v>
      </c>
      <c r="L51" s="230">
        <v>72.84627989175857</v>
      </c>
      <c r="M51" s="230">
        <v>74.660486755601923</v>
      </c>
      <c r="N51" s="230">
        <v>79.997887513528255</v>
      </c>
      <c r="O51" s="230">
        <v>84.043546016180315</v>
      </c>
      <c r="P51" s="230">
        <v>86.167164336879438</v>
      </c>
      <c r="Q51" s="230">
        <v>91.495663272523998</v>
      </c>
      <c r="R51" s="230">
        <v>97.729147912267763</v>
      </c>
      <c r="S51" s="230">
        <v>105.8084291715023</v>
      </c>
      <c r="T51" s="230">
        <v>127.8012653194765</v>
      </c>
      <c r="U51" s="230">
        <v>124.1382499435002</v>
      </c>
      <c r="V51" s="230">
        <v>120.6131531441637</v>
      </c>
      <c r="W51" s="230">
        <v>125.0194247081788</v>
      </c>
      <c r="X51" s="230">
        <v>122.187387013541</v>
      </c>
      <c r="Y51" s="230">
        <v>125.84270386038629</v>
      </c>
      <c r="DA51" s="71" t="s">
        <v>2343</v>
      </c>
    </row>
    <row r="52" spans="1:105" ht="12" customHeight="1" x14ac:dyDescent="0.25">
      <c r="A52" s="165" t="s">
        <v>2191</v>
      </c>
      <c r="B52" s="346">
        <v>288.90145226112247</v>
      </c>
      <c r="C52" s="346">
        <v>274.39809313068992</v>
      </c>
      <c r="D52" s="346">
        <v>289.63066945128162</v>
      </c>
      <c r="E52" s="346">
        <v>282.10933459171338</v>
      </c>
      <c r="F52" s="346">
        <v>269.12119387059192</v>
      </c>
      <c r="G52" s="346">
        <v>266.63817934404778</v>
      </c>
      <c r="H52" s="346">
        <v>240.35521071313181</v>
      </c>
      <c r="I52" s="346">
        <v>245.30428997121291</v>
      </c>
      <c r="J52" s="346">
        <v>222.27253436703359</v>
      </c>
      <c r="K52" s="346">
        <v>210.93185433047199</v>
      </c>
      <c r="L52" s="346">
        <v>210.71715085319121</v>
      </c>
      <c r="M52" s="346">
        <v>208.7499394279817</v>
      </c>
      <c r="N52" s="346">
        <v>216.96739403643801</v>
      </c>
      <c r="O52" s="346">
        <v>208.37442885224701</v>
      </c>
      <c r="P52" s="346">
        <v>207.92653804439871</v>
      </c>
      <c r="Q52" s="346">
        <v>197.94669990288</v>
      </c>
      <c r="R52" s="346">
        <v>206.54901405443269</v>
      </c>
      <c r="S52" s="346">
        <v>216.08425935535789</v>
      </c>
      <c r="T52" s="346">
        <v>235.59335033802361</v>
      </c>
      <c r="U52" s="346">
        <v>232.26954223964759</v>
      </c>
      <c r="V52" s="346">
        <v>219.08008843326601</v>
      </c>
      <c r="W52" s="346">
        <v>218.5611032366813</v>
      </c>
      <c r="X52" s="346">
        <v>223.47463000621869</v>
      </c>
      <c r="Y52" s="346">
        <v>221.69895371235981</v>
      </c>
      <c r="DA52" s="167" t="s">
        <v>2344</v>
      </c>
    </row>
    <row r="53" spans="1:105" ht="12" customHeight="1" x14ac:dyDescent="0.25">
      <c r="A53" s="64" t="s">
        <v>28</v>
      </c>
      <c r="B53" s="229">
        <v>225.02354000959559</v>
      </c>
      <c r="C53" s="229">
        <v>206.82043213220041</v>
      </c>
      <c r="D53" s="229">
        <v>217.51997213419901</v>
      </c>
      <c r="E53" s="229">
        <v>202.35233745074839</v>
      </c>
      <c r="F53" s="229">
        <v>187.15328897243319</v>
      </c>
      <c r="G53" s="229">
        <v>184.4452744815685</v>
      </c>
      <c r="H53" s="229">
        <v>159.1385637427399</v>
      </c>
      <c r="I53" s="229">
        <v>161.28518702734789</v>
      </c>
      <c r="J53" s="229">
        <v>138.23146835829189</v>
      </c>
      <c r="K53" s="229">
        <v>133.52772660533591</v>
      </c>
      <c r="L53" s="229">
        <v>133.71800831763429</v>
      </c>
      <c r="M53" s="229">
        <v>131.97985613023789</v>
      </c>
      <c r="N53" s="229">
        <v>133.76420057539889</v>
      </c>
      <c r="O53" s="229">
        <v>126.9680947844984</v>
      </c>
      <c r="P53" s="229">
        <v>126.19402539616441</v>
      </c>
      <c r="Q53" s="229">
        <v>115.4148384948097</v>
      </c>
      <c r="R53" s="229">
        <v>118.0459824010414</v>
      </c>
      <c r="S53" s="229">
        <v>120.7020055880093</v>
      </c>
      <c r="T53" s="229">
        <v>122.0928490792007</v>
      </c>
      <c r="U53" s="229">
        <v>122.2821891634871</v>
      </c>
      <c r="V53" s="229">
        <v>113.4740446563958</v>
      </c>
      <c r="W53" s="229">
        <v>108.4149091040026</v>
      </c>
      <c r="X53" s="229">
        <v>108.21009913589199</v>
      </c>
      <c r="Y53" s="229">
        <v>100.0575237308018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2.3393292189091648</v>
      </c>
      <c r="C55" s="229">
        <v>2.966871464454587</v>
      </c>
      <c r="D55" s="229">
        <v>4.850566471653214</v>
      </c>
      <c r="E55" s="229">
        <v>4.692806826850946</v>
      </c>
      <c r="F55" s="229">
        <v>5.3283056498883434</v>
      </c>
      <c r="G55" s="229">
        <v>4.8645115995158577</v>
      </c>
      <c r="H55" s="229">
        <v>4.0886559316673177</v>
      </c>
      <c r="I55" s="229">
        <v>3.1556898490626821</v>
      </c>
      <c r="J55" s="229">
        <v>3.4821816155013612</v>
      </c>
      <c r="K55" s="229">
        <v>3.2399547663942201</v>
      </c>
      <c r="L55" s="229">
        <v>2.7759110677937402</v>
      </c>
      <c r="M55" s="229">
        <v>2.6239352568976648</v>
      </c>
      <c r="N55" s="229">
        <v>2.319243193391253</v>
      </c>
      <c r="O55" s="229">
        <v>2.7863865386491482</v>
      </c>
      <c r="P55" s="229">
        <v>3.2567271162834959</v>
      </c>
      <c r="Q55" s="229">
        <v>3.2698711378408851</v>
      </c>
      <c r="R55" s="229">
        <v>3.7280036573667932</v>
      </c>
      <c r="S55" s="229">
        <v>4.0351242766374273</v>
      </c>
      <c r="T55" s="229">
        <v>3.838542061806387</v>
      </c>
      <c r="U55" s="229">
        <v>3.413873331480068</v>
      </c>
      <c r="V55" s="229">
        <v>3.5562334770079609</v>
      </c>
      <c r="W55" s="229">
        <v>3.90722819690775</v>
      </c>
      <c r="X55" s="229">
        <v>5.5000123384338888</v>
      </c>
      <c r="Y55" s="229">
        <v>7.0638226588597162</v>
      </c>
      <c r="DA55" s="73" t="s">
        <v>2347</v>
      </c>
    </row>
    <row r="56" spans="1:105" ht="12" customHeight="1" x14ac:dyDescent="0.25">
      <c r="A56" s="64" t="s">
        <v>159</v>
      </c>
      <c r="B56" s="229">
        <v>26.294234305529091</v>
      </c>
      <c r="C56" s="229">
        <v>26.17049232236673</v>
      </c>
      <c r="D56" s="229">
        <v>24.825985169102129</v>
      </c>
      <c r="E56" s="229">
        <v>25.024585847496319</v>
      </c>
      <c r="F56" s="229">
        <v>22.65169567425907</v>
      </c>
      <c r="G56" s="229">
        <v>19.888288155297101</v>
      </c>
      <c r="H56" s="229">
        <v>16.712991497111449</v>
      </c>
      <c r="I56" s="229">
        <v>15.231971933544861</v>
      </c>
      <c r="J56" s="229">
        <v>16.97645101816023</v>
      </c>
      <c r="K56" s="229">
        <v>11.924646383137921</v>
      </c>
      <c r="L56" s="229">
        <v>10.94744312067863</v>
      </c>
      <c r="M56" s="229">
        <v>8.9985308621798836</v>
      </c>
      <c r="N56" s="229">
        <v>11.162421984019961</v>
      </c>
      <c r="O56" s="229">
        <v>7.5739960363536234</v>
      </c>
      <c r="P56" s="229">
        <v>5.7777279064234044</v>
      </c>
      <c r="Q56" s="229">
        <v>4.9559258801824333</v>
      </c>
      <c r="R56" s="229">
        <v>5.4371644919519637</v>
      </c>
      <c r="S56" s="229">
        <v>5.6463866081093466</v>
      </c>
      <c r="T56" s="229">
        <v>5.2182653284720377</v>
      </c>
      <c r="U56" s="229">
        <v>4.7624603426924734</v>
      </c>
      <c r="V56" s="229">
        <v>3.6528582575217521</v>
      </c>
      <c r="W56" s="229">
        <v>3.445714986448511</v>
      </c>
      <c r="X56" s="229">
        <v>10.227132526014159</v>
      </c>
      <c r="Y56" s="229">
        <v>13.532432334847179</v>
      </c>
      <c r="DA56" s="73" t="s">
        <v>2348</v>
      </c>
    </row>
    <row r="57" spans="1:105" ht="12" customHeight="1" x14ac:dyDescent="0.25">
      <c r="A57" s="64" t="s">
        <v>32</v>
      </c>
      <c r="B57" s="229">
        <v>10.29374003448083</v>
      </c>
      <c r="C57" s="229">
        <v>11.124630950206051</v>
      </c>
      <c r="D57" s="229">
        <v>12.13091629015228</v>
      </c>
      <c r="E57" s="229">
        <v>12.455367042156359</v>
      </c>
      <c r="F57" s="229">
        <v>13.46343883963196</v>
      </c>
      <c r="G57" s="229">
        <v>12.98781848549778</v>
      </c>
      <c r="H57" s="229">
        <v>12.02712782717612</v>
      </c>
      <c r="I57" s="229">
        <v>11.4062971006285</v>
      </c>
      <c r="J57" s="229">
        <v>8.2914371647188752</v>
      </c>
      <c r="K57" s="229">
        <v>5.9242919653417756</v>
      </c>
      <c r="L57" s="229">
        <v>5.0992691777055326</v>
      </c>
      <c r="M57" s="229">
        <v>5.5975447148845099</v>
      </c>
      <c r="N57" s="229">
        <v>5.6072150150061919</v>
      </c>
      <c r="O57" s="229">
        <v>4.4580648678724746</v>
      </c>
      <c r="P57" s="229">
        <v>4.1353924656843466</v>
      </c>
      <c r="Q57" s="229">
        <v>2.49125263695622</v>
      </c>
      <c r="R57" s="229">
        <v>3.1479784411249621</v>
      </c>
      <c r="S57" s="229">
        <v>2.984531944937804</v>
      </c>
      <c r="T57" s="229">
        <v>3.3124138564757861</v>
      </c>
      <c r="U57" s="229">
        <v>2.7663516109863089</v>
      </c>
      <c r="V57" s="229">
        <v>2.1115995080869481</v>
      </c>
      <c r="W57" s="229">
        <v>1.799418733623056</v>
      </c>
      <c r="X57" s="229">
        <v>3.3951895312234228</v>
      </c>
      <c r="Y57" s="229">
        <v>1.491783523455436</v>
      </c>
      <c r="DA57" s="73" t="s">
        <v>2349</v>
      </c>
    </row>
    <row r="58" spans="1:105" ht="12" customHeight="1" x14ac:dyDescent="0.25">
      <c r="A58" s="64" t="s">
        <v>33</v>
      </c>
      <c r="B58" s="229">
        <v>0.61297343167692442</v>
      </c>
      <c r="C58" s="229">
        <v>0.20433001192449271</v>
      </c>
      <c r="D58" s="229">
        <v>0.4086434197524601</v>
      </c>
      <c r="E58" s="229">
        <v>0.4086434197523714</v>
      </c>
      <c r="F58" s="229">
        <v>0</v>
      </c>
      <c r="G58" s="229">
        <v>0.20433001192448111</v>
      </c>
      <c r="H58" s="229">
        <v>0.20433001192444661</v>
      </c>
      <c r="I58" s="229">
        <v>0.20433001192448849</v>
      </c>
      <c r="J58" s="229">
        <v>0.2043300119244553</v>
      </c>
      <c r="K58" s="229">
        <v>0.2075512066517064</v>
      </c>
      <c r="L58" s="229">
        <v>0.2075512066517162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0.19831932897983209</v>
      </c>
      <c r="S58" s="229">
        <v>7.4827163673197764E-2</v>
      </c>
      <c r="T58" s="229">
        <v>0.19006888998348451</v>
      </c>
      <c r="U58" s="229">
        <v>8.4944161884891636E-2</v>
      </c>
      <c r="V58" s="229">
        <v>3.2158780619812463E-2</v>
      </c>
      <c r="W58" s="229">
        <v>1.7734061606527771E-2</v>
      </c>
      <c r="X58" s="229">
        <v>0.85604753349624474</v>
      </c>
      <c r="Y58" s="229">
        <v>0.9111089937716873</v>
      </c>
      <c r="DA58" s="73" t="s">
        <v>2350</v>
      </c>
    </row>
    <row r="59" spans="1:105" ht="12" customHeight="1" x14ac:dyDescent="0.25">
      <c r="A59" s="64" t="s">
        <v>35</v>
      </c>
      <c r="B59" s="229">
        <v>24.32811030777728</v>
      </c>
      <c r="C59" s="229">
        <v>26.978089692652659</v>
      </c>
      <c r="D59" s="229">
        <v>29.89458596642249</v>
      </c>
      <c r="E59" s="229">
        <v>37.175594004709019</v>
      </c>
      <c r="F59" s="229">
        <v>40.524464734379357</v>
      </c>
      <c r="G59" s="229">
        <v>44.247956610244017</v>
      </c>
      <c r="H59" s="229">
        <v>48.183541702512592</v>
      </c>
      <c r="I59" s="229">
        <v>54.020814048704537</v>
      </c>
      <c r="J59" s="229">
        <v>55.086666198436838</v>
      </c>
      <c r="K59" s="229">
        <v>56.107683403610473</v>
      </c>
      <c r="L59" s="229">
        <v>57.968967962727277</v>
      </c>
      <c r="M59" s="229">
        <v>59.550072463781717</v>
      </c>
      <c r="N59" s="229">
        <v>64.1143132686217</v>
      </c>
      <c r="O59" s="229">
        <v>66.58788662487332</v>
      </c>
      <c r="P59" s="229">
        <v>68.562665159843064</v>
      </c>
      <c r="Q59" s="229">
        <v>71.814811753090723</v>
      </c>
      <c r="R59" s="229">
        <v>75.991565733967732</v>
      </c>
      <c r="S59" s="229">
        <v>82.641178199462345</v>
      </c>
      <c r="T59" s="229">
        <v>100.9408342354497</v>
      </c>
      <c r="U59" s="229">
        <v>98.958181820152987</v>
      </c>
      <c r="V59" s="229">
        <v>96.251309320455874</v>
      </c>
      <c r="W59" s="229">
        <v>100.97568700503579</v>
      </c>
      <c r="X59" s="229">
        <v>95.285326643045025</v>
      </c>
      <c r="Y59" s="229">
        <v>98.642213945781151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9.5249531535151321E-3</v>
      </c>
      <c r="C61" s="229">
        <v>0.13324655688497011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2.0557452849310091E-4</v>
      </c>
      <c r="T61" s="229">
        <v>3.7688663557066559E-4</v>
      </c>
      <c r="U61" s="229">
        <v>1.541808963698514E-3</v>
      </c>
      <c r="V61" s="229">
        <v>1.884433177853578E-3</v>
      </c>
      <c r="W61" s="229">
        <v>4.1114905698627218E-4</v>
      </c>
      <c r="X61" s="229">
        <v>8.2229811397229043E-4</v>
      </c>
      <c r="Y61" s="229">
        <v>6.8524842831027297E-5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139.01634752920097</v>
      </c>
      <c r="C66" s="261">
        <f t="shared" si="3"/>
        <v>134.07210244336343</v>
      </c>
      <c r="D66" s="261">
        <f t="shared" si="3"/>
        <v>141.36370236566776</v>
      </c>
      <c r="E66" s="261">
        <f t="shared" si="3"/>
        <v>141.49544879074745</v>
      </c>
      <c r="F66" s="261">
        <f t="shared" si="3"/>
        <v>136.63995597250968</v>
      </c>
      <c r="G66" s="261">
        <f t="shared" si="3"/>
        <v>136.27015959933294</v>
      </c>
      <c r="H66" s="261">
        <f t="shared" si="3"/>
        <v>125.47294077750315</v>
      </c>
      <c r="I66" s="261">
        <f t="shared" si="3"/>
        <v>129.09741024275559</v>
      </c>
      <c r="J66" s="261">
        <f t="shared" si="3"/>
        <v>118.9376606611356</v>
      </c>
      <c r="K66" s="261">
        <f t="shared" si="3"/>
        <v>112.97685302223795</v>
      </c>
      <c r="L66" s="261">
        <f t="shared" si="3"/>
        <v>113.72228528312593</v>
      </c>
      <c r="M66" s="261">
        <f t="shared" si="3"/>
        <v>112.82958271736995</v>
      </c>
      <c r="N66" s="261">
        <f t="shared" si="3"/>
        <v>117.53804695952535</v>
      </c>
      <c r="O66" s="261">
        <f t="shared" si="3"/>
        <v>114.68032537606669</v>
      </c>
      <c r="P66" s="261">
        <f t="shared" si="3"/>
        <v>114.28524844337686</v>
      </c>
      <c r="Q66" s="261">
        <f t="shared" si="3"/>
        <v>111.25698255021294</v>
      </c>
      <c r="R66" s="261">
        <f t="shared" si="3"/>
        <v>117.04335512463149</v>
      </c>
      <c r="S66" s="261">
        <f t="shared" si="3"/>
        <v>122.86520997642866</v>
      </c>
      <c r="T66" s="261">
        <f t="shared" si="3"/>
        <v>135.46162883688038</v>
      </c>
      <c r="U66" s="261">
        <f t="shared" si="3"/>
        <v>132.3301240954909</v>
      </c>
      <c r="V66" s="261">
        <f t="shared" si="3"/>
        <v>125.32338167620699</v>
      </c>
      <c r="W66" s="261">
        <f t="shared" si="3"/>
        <v>125.29042746977964</v>
      </c>
      <c r="X66" s="261">
        <f t="shared" si="3"/>
        <v>129.73612861734142</v>
      </c>
      <c r="Y66" s="261">
        <f t="shared" si="3"/>
        <v>129.50039582099748</v>
      </c>
      <c r="DA66" s="70"/>
    </row>
    <row r="67" spans="1:105" ht="12" customHeight="1" x14ac:dyDescent="0.25">
      <c r="A67" s="165" t="s">
        <v>2210</v>
      </c>
      <c r="B67" s="346">
        <v>84.597237407992338</v>
      </c>
      <c r="C67" s="346">
        <v>82.384927006003565</v>
      </c>
      <c r="D67" s="346">
        <v>86.807232773736587</v>
      </c>
      <c r="E67" s="346">
        <v>88.355740335798657</v>
      </c>
      <c r="F67" s="346">
        <v>85.946767099378818</v>
      </c>
      <c r="G67" s="346">
        <v>86.044685373861341</v>
      </c>
      <c r="H67" s="346">
        <v>80.198275047605762</v>
      </c>
      <c r="I67" s="346">
        <v>82.890507976709927</v>
      </c>
      <c r="J67" s="346">
        <v>77.069150032442295</v>
      </c>
      <c r="K67" s="346">
        <v>73.244536971068698</v>
      </c>
      <c r="L67" s="346">
        <v>74.03041199222011</v>
      </c>
      <c r="M67" s="346">
        <v>73.508264487168418</v>
      </c>
      <c r="N67" s="346">
        <v>76.668842542689376</v>
      </c>
      <c r="O67" s="346">
        <v>75.429740439909367</v>
      </c>
      <c r="P67" s="346">
        <v>75.11903075080312</v>
      </c>
      <c r="Q67" s="346">
        <v>73.970623565736943</v>
      </c>
      <c r="R67" s="346">
        <v>78.136615635153859</v>
      </c>
      <c r="S67" s="346">
        <v>82.16235779868812</v>
      </c>
      <c r="T67" s="346">
        <v>91.08393403636623</v>
      </c>
      <c r="U67" s="346">
        <v>88.578520571125168</v>
      </c>
      <c r="V67" s="346">
        <v>84.05621820401285</v>
      </c>
      <c r="W67" s="346">
        <v>84.121022981983714</v>
      </c>
      <c r="X67" s="346">
        <v>87.641184461045356</v>
      </c>
      <c r="Y67" s="346">
        <v>87.739928085705316</v>
      </c>
      <c r="DA67" s="167" t="s">
        <v>2358</v>
      </c>
    </row>
    <row r="68" spans="1:105" ht="12" customHeight="1" x14ac:dyDescent="0.25">
      <c r="A68" s="165" t="s">
        <v>2212</v>
      </c>
      <c r="B68" s="346">
        <v>54.419110121208647</v>
      </c>
      <c r="C68" s="346">
        <v>51.687175437359862</v>
      </c>
      <c r="D68" s="346">
        <v>54.556469591931169</v>
      </c>
      <c r="E68" s="346">
        <v>53.139708454948789</v>
      </c>
      <c r="F68" s="346">
        <v>50.693188873130872</v>
      </c>
      <c r="G68" s="346">
        <v>50.225474225471601</v>
      </c>
      <c r="H68" s="346">
        <v>45.274665729897393</v>
      </c>
      <c r="I68" s="346">
        <v>46.206902266045667</v>
      </c>
      <c r="J68" s="346">
        <v>41.868510628693308</v>
      </c>
      <c r="K68" s="346">
        <v>39.732316051169249</v>
      </c>
      <c r="L68" s="346">
        <v>39.691873290905818</v>
      </c>
      <c r="M68" s="346">
        <v>39.321318230201527</v>
      </c>
      <c r="N68" s="346">
        <v>40.86920441683597</v>
      </c>
      <c r="O68" s="346">
        <v>39.250584936157331</v>
      </c>
      <c r="P68" s="346">
        <v>39.166217692573738</v>
      </c>
      <c r="Q68" s="346">
        <v>37.286358984476003</v>
      </c>
      <c r="R68" s="346">
        <v>38.906739489477623</v>
      </c>
      <c r="S68" s="346">
        <v>40.702852177740539</v>
      </c>
      <c r="T68" s="346">
        <v>44.377694800514142</v>
      </c>
      <c r="U68" s="346">
        <v>43.751603524365727</v>
      </c>
      <c r="V68" s="346">
        <v>41.267163472194142</v>
      </c>
      <c r="W68" s="346">
        <v>41.169404487795923</v>
      </c>
      <c r="X68" s="346">
        <v>42.094944156296073</v>
      </c>
      <c r="Y68" s="346">
        <v>41.760467735292167</v>
      </c>
      <c r="DA68" s="167" t="s">
        <v>2359</v>
      </c>
    </row>
    <row r="69" spans="1:105" ht="12" customHeight="1" x14ac:dyDescent="0.25">
      <c r="A69" s="64" t="s">
        <v>28</v>
      </c>
      <c r="B69" s="229">
        <v>42.386705597375347</v>
      </c>
      <c r="C69" s="229">
        <v>38.957865332381232</v>
      </c>
      <c r="D69" s="229">
        <v>40.97329114993223</v>
      </c>
      <c r="E69" s="229">
        <v>38.116229769116053</v>
      </c>
      <c r="F69" s="229">
        <v>35.253251108380752</v>
      </c>
      <c r="G69" s="229">
        <v>34.743154195974121</v>
      </c>
      <c r="H69" s="229">
        <v>29.976239153757099</v>
      </c>
      <c r="I69" s="229">
        <v>30.380589246148631</v>
      </c>
      <c r="J69" s="229">
        <v>26.03806052178351</v>
      </c>
      <c r="K69" s="229">
        <v>25.152037144495409</v>
      </c>
      <c r="L69" s="229">
        <v>25.187879683100089</v>
      </c>
      <c r="M69" s="229">
        <v>24.860471514837052</v>
      </c>
      <c r="N69" s="229">
        <v>25.19658071780367</v>
      </c>
      <c r="O69" s="229">
        <v>23.91642782644292</v>
      </c>
      <c r="P69" s="229">
        <v>23.77061974221381</v>
      </c>
      <c r="Q69" s="229">
        <v>21.740191184617899</v>
      </c>
      <c r="R69" s="229">
        <v>22.23580831930974</v>
      </c>
      <c r="S69" s="229">
        <v>22.736111855913101</v>
      </c>
      <c r="T69" s="229">
        <v>22.99809899552811</v>
      </c>
      <c r="U69" s="229">
        <v>23.03376416375934</v>
      </c>
      <c r="V69" s="229">
        <v>21.374612289847409</v>
      </c>
      <c r="W69" s="229">
        <v>20.421644928177781</v>
      </c>
      <c r="X69" s="229">
        <v>20.38306576520959</v>
      </c>
      <c r="Y69" s="229">
        <v>18.84740059195159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0.44064927115186481</v>
      </c>
      <c r="C71" s="229">
        <v>0.55885667474490841</v>
      </c>
      <c r="D71" s="229">
        <v>0.91368011100392965</v>
      </c>
      <c r="E71" s="229">
        <v>0.88396361281402858</v>
      </c>
      <c r="F71" s="229">
        <v>1.003669762305837</v>
      </c>
      <c r="G71" s="229">
        <v>0.91630689409162969</v>
      </c>
      <c r="H71" s="229">
        <v>0.77016233615894059</v>
      </c>
      <c r="I71" s="229">
        <v>0.59442357267662715</v>
      </c>
      <c r="J71" s="229">
        <v>0.65592340679804051</v>
      </c>
      <c r="K71" s="229">
        <v>0.61029618868367586</v>
      </c>
      <c r="L71" s="229">
        <v>0.52288629531848851</v>
      </c>
      <c r="M71" s="229">
        <v>0.4942592727674272</v>
      </c>
      <c r="N71" s="229">
        <v>0.43686575387979282</v>
      </c>
      <c r="O71" s="229">
        <v>0.52485951420537935</v>
      </c>
      <c r="P71" s="229">
        <v>0.61345552328885833</v>
      </c>
      <c r="Q71" s="229">
        <v>0.61593140546587299</v>
      </c>
      <c r="R71" s="229">
        <v>0.70222783573668102</v>
      </c>
      <c r="S71" s="229">
        <v>0.76007881111175901</v>
      </c>
      <c r="T71" s="229">
        <v>0.72304947424607857</v>
      </c>
      <c r="U71" s="229">
        <v>0.64305647241175801</v>
      </c>
      <c r="V71" s="229">
        <v>0.6698722338962364</v>
      </c>
      <c r="W71" s="229">
        <v>0.73598758279702792</v>
      </c>
      <c r="X71" s="229">
        <v>1.0360134044695419</v>
      </c>
      <c r="Y71" s="229">
        <v>1.330581553469421</v>
      </c>
      <c r="DA71" s="73" t="s">
        <v>2362</v>
      </c>
    </row>
    <row r="72" spans="1:105" ht="12" customHeight="1" x14ac:dyDescent="0.25">
      <c r="A72" s="64" t="s">
        <v>159</v>
      </c>
      <c r="B72" s="229">
        <v>4.9529305617063093</v>
      </c>
      <c r="C72" s="229">
        <v>4.9296218224956716</v>
      </c>
      <c r="D72" s="229">
        <v>4.6763628573377991</v>
      </c>
      <c r="E72" s="229">
        <v>4.7137724034065087</v>
      </c>
      <c r="F72" s="229">
        <v>4.2668014012454742</v>
      </c>
      <c r="G72" s="229">
        <v>3.746270345042114</v>
      </c>
      <c r="H72" s="229">
        <v>3.1481535230016009</v>
      </c>
      <c r="I72" s="229">
        <v>2.8691803088117762</v>
      </c>
      <c r="J72" s="229">
        <v>3.197780247188077</v>
      </c>
      <c r="K72" s="229">
        <v>2.246193778541214</v>
      </c>
      <c r="L72" s="229">
        <v>2.0621222498785241</v>
      </c>
      <c r="M72" s="229">
        <v>1.695014123623912</v>
      </c>
      <c r="N72" s="229">
        <v>2.102616883416502</v>
      </c>
      <c r="O72" s="229">
        <v>1.4266806938283829</v>
      </c>
      <c r="P72" s="229">
        <v>1.088325478218259</v>
      </c>
      <c r="Q72" s="229">
        <v>0.93352620457730062</v>
      </c>
      <c r="R72" s="229">
        <v>1.0241750289549401</v>
      </c>
      <c r="S72" s="229">
        <v>1.0635852890621491</v>
      </c>
      <c r="T72" s="229">
        <v>0.98294194552935876</v>
      </c>
      <c r="U72" s="229">
        <v>0.8970839426678342</v>
      </c>
      <c r="V72" s="229">
        <v>0.68807302357750455</v>
      </c>
      <c r="W72" s="229">
        <v>0.64905434647783589</v>
      </c>
      <c r="X72" s="229">
        <v>1.926440475814301</v>
      </c>
      <c r="Y72" s="229">
        <v>2.5490454259545938</v>
      </c>
      <c r="DA72" s="73" t="s">
        <v>2363</v>
      </c>
    </row>
    <row r="73" spans="1:105" ht="12" customHeight="1" x14ac:dyDescent="0.25">
      <c r="A73" s="64" t="s">
        <v>32</v>
      </c>
      <c r="B73" s="229">
        <v>1.9389870425060849</v>
      </c>
      <c r="C73" s="229">
        <v>2.0954983507313352</v>
      </c>
      <c r="D73" s="229">
        <v>2.2850479438514011</v>
      </c>
      <c r="E73" s="229">
        <v>2.3461633209602</v>
      </c>
      <c r="F73" s="229">
        <v>2.536049421315715</v>
      </c>
      <c r="G73" s="229">
        <v>2.4464588836948731</v>
      </c>
      <c r="H73" s="229">
        <v>2.2654977624597672</v>
      </c>
      <c r="I73" s="229">
        <v>2.148554578511741</v>
      </c>
      <c r="J73" s="229">
        <v>1.561821959005218</v>
      </c>
      <c r="K73" s="229">
        <v>1.1159331125851539</v>
      </c>
      <c r="L73" s="229">
        <v>0.96052715812735801</v>
      </c>
      <c r="M73" s="229">
        <v>1.054385154050268</v>
      </c>
      <c r="N73" s="229">
        <v>1.0562067064277589</v>
      </c>
      <c r="O73" s="229">
        <v>0.83974629090118613</v>
      </c>
      <c r="P73" s="229">
        <v>0.77896589381311832</v>
      </c>
      <c r="Q73" s="229">
        <v>0.46926642468981439</v>
      </c>
      <c r="R73" s="229">
        <v>0.59297100830054672</v>
      </c>
      <c r="S73" s="229">
        <v>0.56218330264756422</v>
      </c>
      <c r="T73" s="229">
        <v>0.62394499235554968</v>
      </c>
      <c r="U73" s="229">
        <v>0.52108562201404141</v>
      </c>
      <c r="V73" s="229">
        <v>0.39775281592773543</v>
      </c>
      <c r="W73" s="229">
        <v>0.33894868112567261</v>
      </c>
      <c r="X73" s="229">
        <v>0.63953708621383065</v>
      </c>
      <c r="Y73" s="229">
        <v>0.28100077450130118</v>
      </c>
      <c r="DA73" s="73" t="s">
        <v>2364</v>
      </c>
    </row>
    <row r="74" spans="1:105" ht="12" customHeight="1" x14ac:dyDescent="0.25">
      <c r="A74" s="64" t="s">
        <v>33</v>
      </c>
      <c r="B74" s="229">
        <v>0.11546313948485</v>
      </c>
      <c r="C74" s="229">
        <v>3.8488755708768717E-2</v>
      </c>
      <c r="D74" s="229">
        <v>7.6974383776086688E-2</v>
      </c>
      <c r="E74" s="229">
        <v>7.697438377606998E-2</v>
      </c>
      <c r="F74" s="229">
        <v>0</v>
      </c>
      <c r="G74" s="229">
        <v>3.8488755708766517E-2</v>
      </c>
      <c r="H74" s="229">
        <v>3.8488755708760029E-2</v>
      </c>
      <c r="I74" s="229">
        <v>3.8488755708767919E-2</v>
      </c>
      <c r="J74" s="229">
        <v>3.8488755708761667E-2</v>
      </c>
      <c r="K74" s="229">
        <v>3.9095518150459953E-2</v>
      </c>
      <c r="L74" s="229">
        <v>3.9095518150461778E-2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3.7356549503126252E-2</v>
      </c>
      <c r="S74" s="229">
        <v>1.4094867395505389E-2</v>
      </c>
      <c r="T74" s="229">
        <v>3.5802450190794859E-2</v>
      </c>
      <c r="U74" s="229">
        <v>1.6000562349508671E-2</v>
      </c>
      <c r="V74" s="229">
        <v>6.0576096458372494E-3</v>
      </c>
      <c r="W74" s="229">
        <v>3.340488058847335E-3</v>
      </c>
      <c r="X74" s="229">
        <v>0.16124995090788</v>
      </c>
      <c r="Y74" s="229">
        <v>0.17162163871599659</v>
      </c>
      <c r="DA74" s="73" t="s">
        <v>2365</v>
      </c>
    </row>
    <row r="75" spans="1:105" ht="12" customHeight="1" x14ac:dyDescent="0.25">
      <c r="A75" s="64" t="s">
        <v>35</v>
      </c>
      <c r="B75" s="229">
        <v>4.5825803349829783</v>
      </c>
      <c r="C75" s="229">
        <v>5.0817454268708628</v>
      </c>
      <c r="D75" s="229">
        <v>5.6311131460297217</v>
      </c>
      <c r="E75" s="229">
        <v>7.0026049648759381</v>
      </c>
      <c r="F75" s="229">
        <v>7.6334171798830903</v>
      </c>
      <c r="G75" s="229">
        <v>8.3347951509600922</v>
      </c>
      <c r="H75" s="229">
        <v>9.0761241988112324</v>
      </c>
      <c r="I75" s="229">
        <v>10.175665804188119</v>
      </c>
      <c r="J75" s="229">
        <v>10.376435738209709</v>
      </c>
      <c r="K75" s="229">
        <v>10.56876030871333</v>
      </c>
      <c r="L75" s="229">
        <v>10.919362386330899</v>
      </c>
      <c r="M75" s="229">
        <v>11.21718816492287</v>
      </c>
      <c r="N75" s="229">
        <v>12.076934355308239</v>
      </c>
      <c r="O75" s="229">
        <v>12.54287061077946</v>
      </c>
      <c r="P75" s="229">
        <v>12.914851055039691</v>
      </c>
      <c r="Q75" s="229">
        <v>13.52744376512512</v>
      </c>
      <c r="R75" s="229">
        <v>14.31420074767259</v>
      </c>
      <c r="S75" s="229">
        <v>15.56675932843058</v>
      </c>
      <c r="T75" s="229">
        <v>19.013785950167801</v>
      </c>
      <c r="U75" s="229">
        <v>18.640322337314132</v>
      </c>
      <c r="V75" s="229">
        <v>18.130440536817169</v>
      </c>
      <c r="W75" s="229">
        <v>19.02035101479899</v>
      </c>
      <c r="X75" s="229">
        <v>17.9484825809614</v>
      </c>
      <c r="Y75" s="229">
        <v>18.580804842972629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1.794174001216146E-3</v>
      </c>
      <c r="C77" s="229">
        <v>2.5099074427085779E-2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3.872317988235695E-5</v>
      </c>
      <c r="T77" s="229">
        <v>7.0992496450984096E-5</v>
      </c>
      <c r="U77" s="229">
        <v>2.9042384911772562E-4</v>
      </c>
      <c r="V77" s="229">
        <v>3.5496248225496758E-4</v>
      </c>
      <c r="W77" s="229">
        <v>7.7446359764727182E-5</v>
      </c>
      <c r="X77" s="229">
        <v>1.548927195294065E-4</v>
      </c>
      <c r="Y77" s="229">
        <v>1.2907726627451131E-5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1.0000000000000004</v>
      </c>
      <c r="C84" s="232">
        <f t="shared" si="4"/>
        <v>1.0000000000000002</v>
      </c>
      <c r="D84" s="232">
        <f t="shared" si="4"/>
        <v>1</v>
      </c>
      <c r="E84" s="232">
        <f t="shared" si="4"/>
        <v>1.0000000000000002</v>
      </c>
      <c r="F84" s="232">
        <f t="shared" si="4"/>
        <v>1</v>
      </c>
      <c r="G84" s="232">
        <f t="shared" si="4"/>
        <v>1.0000000000000002</v>
      </c>
      <c r="H84" s="232">
        <f t="shared" si="4"/>
        <v>0.99999999999999989</v>
      </c>
      <c r="I84" s="232">
        <f t="shared" si="4"/>
        <v>0.99999999999999989</v>
      </c>
      <c r="J84" s="232">
        <f t="shared" si="4"/>
        <v>0.99999999999999989</v>
      </c>
      <c r="K84" s="232">
        <f t="shared" si="4"/>
        <v>0.99999999999999989</v>
      </c>
      <c r="L84" s="232">
        <f t="shared" si="4"/>
        <v>0.99999999999999989</v>
      </c>
      <c r="M84" s="232">
        <f t="shared" si="4"/>
        <v>1</v>
      </c>
      <c r="N84" s="232">
        <f t="shared" si="4"/>
        <v>0.99999999999999967</v>
      </c>
      <c r="O84" s="232">
        <f t="shared" si="4"/>
        <v>1</v>
      </c>
      <c r="P84" s="232">
        <f t="shared" si="4"/>
        <v>0.99999999999999978</v>
      </c>
      <c r="Q84" s="232">
        <f t="shared" si="4"/>
        <v>1.0000000000000002</v>
      </c>
      <c r="R84" s="232">
        <f t="shared" si="4"/>
        <v>0.99999999999999989</v>
      </c>
      <c r="S84" s="232">
        <f t="shared" si="4"/>
        <v>1.0000000000000002</v>
      </c>
      <c r="T84" s="232">
        <f t="shared" si="4"/>
        <v>1</v>
      </c>
      <c r="U84" s="232">
        <f t="shared" si="4"/>
        <v>0.99999999999999989</v>
      </c>
      <c r="V84" s="232">
        <f t="shared" si="4"/>
        <v>1</v>
      </c>
      <c r="W84" s="232">
        <f t="shared" si="4"/>
        <v>0.99999999999999956</v>
      </c>
      <c r="X84" s="232">
        <f t="shared" si="4"/>
        <v>0.99999999999999989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1.408831676349573E-2</v>
      </c>
      <c r="C89" s="300">
        <f t="shared" si="9"/>
        <v>1.4383015974485831E-2</v>
      </c>
      <c r="D89" s="300">
        <f t="shared" si="9"/>
        <v>1.4045772168106147E-2</v>
      </c>
      <c r="E89" s="300">
        <f t="shared" si="9"/>
        <v>1.4483097895891627E-2</v>
      </c>
      <c r="F89" s="300">
        <f t="shared" si="9"/>
        <v>1.446589329477186E-2</v>
      </c>
      <c r="G89" s="300">
        <f t="shared" si="9"/>
        <v>1.4298532284006004E-2</v>
      </c>
      <c r="H89" s="300">
        <f t="shared" si="9"/>
        <v>1.4314929813446316E-2</v>
      </c>
      <c r="I89" s="300">
        <f t="shared" si="9"/>
        <v>1.3835974858016069E-2</v>
      </c>
      <c r="J89" s="300">
        <f t="shared" si="9"/>
        <v>1.4163840872780898E-2</v>
      </c>
      <c r="K89" s="300">
        <f t="shared" si="9"/>
        <v>1.3757275767123199E-2</v>
      </c>
      <c r="L89" s="300">
        <f t="shared" si="9"/>
        <v>1.3717666487038756E-2</v>
      </c>
      <c r="M89" s="300">
        <f t="shared" si="9"/>
        <v>1.3618796309610012E-2</v>
      </c>
      <c r="N89" s="300">
        <f t="shared" si="9"/>
        <v>1.3827819402005115E-2</v>
      </c>
      <c r="O89" s="300">
        <f t="shared" si="9"/>
        <v>1.3520030735298961E-2</v>
      </c>
      <c r="P89" s="300">
        <f t="shared" si="9"/>
        <v>1.3312747620187864E-2</v>
      </c>
      <c r="Q89" s="300">
        <f t="shared" si="9"/>
        <v>1.3015391942081993E-2</v>
      </c>
      <c r="R89" s="300">
        <f t="shared" si="9"/>
        <v>1.3315500319140368E-2</v>
      </c>
      <c r="S89" s="300">
        <f t="shared" si="9"/>
        <v>1.3662268430730137E-2</v>
      </c>
      <c r="T89" s="300">
        <f t="shared" si="9"/>
        <v>1.4416073549959088E-2</v>
      </c>
      <c r="U89" s="300">
        <f t="shared" si="9"/>
        <v>1.3833045898324776E-2</v>
      </c>
      <c r="V89" s="300">
        <f t="shared" si="9"/>
        <v>1.3596968929192463E-2</v>
      </c>
      <c r="W89" s="300">
        <f t="shared" si="9"/>
        <v>1.3561318174275016E-2</v>
      </c>
      <c r="X89" s="300">
        <f t="shared" si="9"/>
        <v>1.354557948411282E-2</v>
      </c>
      <c r="Y89" s="300">
        <f t="shared" si="9"/>
        <v>1.7488723097227075E-2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7.9081403005197531E-2</v>
      </c>
      <c r="C90" s="301">
        <f t="shared" si="10"/>
        <v>7.8591239327282222E-2</v>
      </c>
      <c r="D90" s="301">
        <f t="shared" si="10"/>
        <v>7.7978123043845216E-2</v>
      </c>
      <c r="E90" s="301">
        <f t="shared" si="10"/>
        <v>7.7674701481240935E-2</v>
      </c>
      <c r="F90" s="301">
        <f t="shared" si="10"/>
        <v>7.6987129419468461E-2</v>
      </c>
      <c r="G90" s="301">
        <f t="shared" si="10"/>
        <v>7.640582862298384E-2</v>
      </c>
      <c r="H90" s="301">
        <f t="shared" si="10"/>
        <v>7.522156535221973E-2</v>
      </c>
      <c r="I90" s="301">
        <f t="shared" si="10"/>
        <v>7.367268674709998E-2</v>
      </c>
      <c r="J90" s="301">
        <f t="shared" si="10"/>
        <v>7.2139770573404843E-2</v>
      </c>
      <c r="K90" s="301">
        <f t="shared" si="10"/>
        <v>7.1283802452025799E-2</v>
      </c>
      <c r="L90" s="301">
        <f t="shared" si="10"/>
        <v>7.1203880995371283E-2</v>
      </c>
      <c r="M90" s="301">
        <f t="shared" si="10"/>
        <v>7.0953552634684863E-2</v>
      </c>
      <c r="N90" s="301">
        <f t="shared" si="10"/>
        <v>7.0310992711340586E-2</v>
      </c>
      <c r="O90" s="301">
        <f t="shared" si="10"/>
        <v>6.9351570909567201E-2</v>
      </c>
      <c r="P90" s="301">
        <f t="shared" si="10"/>
        <v>6.8679088314865869E-2</v>
      </c>
      <c r="Q90" s="301">
        <f t="shared" si="10"/>
        <v>6.6307305057482474E-2</v>
      </c>
      <c r="R90" s="301">
        <f t="shared" si="10"/>
        <v>6.6994310577004265E-2</v>
      </c>
      <c r="S90" s="301">
        <f t="shared" si="10"/>
        <v>6.7172525856861204E-2</v>
      </c>
      <c r="T90" s="301">
        <f t="shared" si="10"/>
        <v>6.692655664050419E-2</v>
      </c>
      <c r="U90" s="301">
        <f t="shared" si="10"/>
        <v>6.5285243187804085E-2</v>
      </c>
      <c r="V90" s="301">
        <f t="shared" si="10"/>
        <v>6.4030118327286209E-2</v>
      </c>
      <c r="W90" s="301">
        <f t="shared" si="10"/>
        <v>6.2503561532676069E-2</v>
      </c>
      <c r="X90" s="301">
        <f t="shared" si="10"/>
        <v>6.2937152445643824E-2</v>
      </c>
      <c r="Y90" s="301">
        <f t="shared" si="10"/>
        <v>7.2828603167152242E-2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7.9081403005197531E-2</v>
      </c>
      <c r="C91" s="302">
        <f t="shared" si="11"/>
        <v>7.8591239327282222E-2</v>
      </c>
      <c r="D91" s="302">
        <f t="shared" si="11"/>
        <v>7.7978123043845216E-2</v>
      </c>
      <c r="E91" s="302">
        <f t="shared" si="11"/>
        <v>7.7674701481240935E-2</v>
      </c>
      <c r="F91" s="302">
        <f t="shared" si="11"/>
        <v>7.6987129419468461E-2</v>
      </c>
      <c r="G91" s="302">
        <f t="shared" si="11"/>
        <v>7.640582862298384E-2</v>
      </c>
      <c r="H91" s="302">
        <f t="shared" si="11"/>
        <v>7.522156535221973E-2</v>
      </c>
      <c r="I91" s="302">
        <f t="shared" si="11"/>
        <v>7.367268674709998E-2</v>
      </c>
      <c r="J91" s="302">
        <f t="shared" si="11"/>
        <v>7.2139770573404843E-2</v>
      </c>
      <c r="K91" s="302">
        <f t="shared" si="11"/>
        <v>7.1283802452025799E-2</v>
      </c>
      <c r="L91" s="302">
        <f t="shared" si="11"/>
        <v>7.1203880995371283E-2</v>
      </c>
      <c r="M91" s="302">
        <f t="shared" si="11"/>
        <v>7.0953552634684863E-2</v>
      </c>
      <c r="N91" s="302">
        <f t="shared" si="11"/>
        <v>7.0310992711340586E-2</v>
      </c>
      <c r="O91" s="302">
        <f t="shared" si="11"/>
        <v>6.9351570909567201E-2</v>
      </c>
      <c r="P91" s="302">
        <f t="shared" si="11"/>
        <v>6.8679088314865869E-2</v>
      </c>
      <c r="Q91" s="302">
        <f t="shared" si="11"/>
        <v>6.6307305057482474E-2</v>
      </c>
      <c r="R91" s="302">
        <f t="shared" si="11"/>
        <v>6.6994310577004265E-2</v>
      </c>
      <c r="S91" s="302">
        <f t="shared" si="11"/>
        <v>6.7172525856861204E-2</v>
      </c>
      <c r="T91" s="302">
        <f t="shared" si="11"/>
        <v>6.692655664050419E-2</v>
      </c>
      <c r="U91" s="302">
        <f t="shared" si="11"/>
        <v>6.5285243187804085E-2</v>
      </c>
      <c r="V91" s="302">
        <f t="shared" si="11"/>
        <v>6.4030118327286209E-2</v>
      </c>
      <c r="W91" s="302">
        <f t="shared" si="11"/>
        <v>6.2503561532676069E-2</v>
      </c>
      <c r="X91" s="302">
        <f t="shared" si="11"/>
        <v>6.2937152445643824E-2</v>
      </c>
      <c r="Y91" s="302">
        <f t="shared" si="11"/>
        <v>7.2828603167152242E-2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6.5901169170997947E-2</v>
      </c>
      <c r="C94" s="301">
        <f t="shared" si="14"/>
        <v>6.5492699439401877E-2</v>
      </c>
      <c r="D94" s="301">
        <f t="shared" si="14"/>
        <v>6.4981769203204365E-2</v>
      </c>
      <c r="E94" s="301">
        <f t="shared" si="14"/>
        <v>6.4728917901034105E-2</v>
      </c>
      <c r="F94" s="301">
        <f t="shared" si="14"/>
        <v>6.4155941182890391E-2</v>
      </c>
      <c r="G94" s="301">
        <f t="shared" si="14"/>
        <v>6.3671523852486506E-2</v>
      </c>
      <c r="H94" s="301">
        <f t="shared" si="14"/>
        <v>6.2684637793516476E-2</v>
      </c>
      <c r="I94" s="301">
        <f t="shared" si="14"/>
        <v>6.139390562258331E-2</v>
      </c>
      <c r="J94" s="301">
        <f t="shared" si="14"/>
        <v>6.0116475477837376E-2</v>
      </c>
      <c r="K94" s="301">
        <f t="shared" si="14"/>
        <v>5.9403168710021513E-2</v>
      </c>
      <c r="L94" s="301">
        <f t="shared" si="14"/>
        <v>5.9336567496142759E-2</v>
      </c>
      <c r="M94" s="301">
        <f t="shared" si="14"/>
        <v>5.9127960528904053E-2</v>
      </c>
      <c r="N94" s="301">
        <f t="shared" si="14"/>
        <v>5.8592493926117165E-2</v>
      </c>
      <c r="O94" s="301">
        <f t="shared" si="14"/>
        <v>5.7792975757972709E-2</v>
      </c>
      <c r="P94" s="301">
        <f t="shared" si="14"/>
        <v>5.7232573595721557E-2</v>
      </c>
      <c r="Q94" s="301">
        <f t="shared" si="14"/>
        <v>5.5256087547902052E-2</v>
      </c>
      <c r="R94" s="301">
        <f t="shared" si="14"/>
        <v>5.5828592147503561E-2</v>
      </c>
      <c r="S94" s="301">
        <f t="shared" si="14"/>
        <v>5.5977104880717686E-2</v>
      </c>
      <c r="T94" s="301">
        <f t="shared" si="14"/>
        <v>5.5772130533753482E-2</v>
      </c>
      <c r="U94" s="301">
        <f t="shared" si="14"/>
        <v>5.4404369323170047E-2</v>
      </c>
      <c r="V94" s="301">
        <f t="shared" si="14"/>
        <v>5.3358431939405163E-2</v>
      </c>
      <c r="W94" s="301">
        <f t="shared" si="14"/>
        <v>5.2086301277230053E-2</v>
      </c>
      <c r="X94" s="301">
        <f t="shared" si="14"/>
        <v>5.2447627038036501E-2</v>
      </c>
      <c r="Y94" s="301">
        <f t="shared" si="14"/>
        <v>6.0690502639293542E-2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6.5901169170997947E-2</v>
      </c>
      <c r="C95" s="302">
        <f t="shared" si="15"/>
        <v>6.5492699439401877E-2</v>
      </c>
      <c r="D95" s="302">
        <f t="shared" si="15"/>
        <v>6.4981769203204365E-2</v>
      </c>
      <c r="E95" s="302">
        <f t="shared" si="15"/>
        <v>6.4728917901034105E-2</v>
      </c>
      <c r="F95" s="302">
        <f t="shared" si="15"/>
        <v>6.4155941182890391E-2</v>
      </c>
      <c r="G95" s="302">
        <f t="shared" si="15"/>
        <v>6.3671523852486506E-2</v>
      </c>
      <c r="H95" s="302">
        <f t="shared" si="15"/>
        <v>6.2684637793516476E-2</v>
      </c>
      <c r="I95" s="302">
        <f t="shared" si="15"/>
        <v>6.139390562258331E-2</v>
      </c>
      <c r="J95" s="302">
        <f t="shared" si="15"/>
        <v>6.0116475477837376E-2</v>
      </c>
      <c r="K95" s="302">
        <f t="shared" si="15"/>
        <v>5.9403168710021513E-2</v>
      </c>
      <c r="L95" s="302">
        <f t="shared" si="15"/>
        <v>5.9336567496142759E-2</v>
      </c>
      <c r="M95" s="302">
        <f t="shared" si="15"/>
        <v>5.9127960528904053E-2</v>
      </c>
      <c r="N95" s="302">
        <f t="shared" si="15"/>
        <v>5.8592493926117165E-2</v>
      </c>
      <c r="O95" s="302">
        <f t="shared" si="15"/>
        <v>5.7792975757972709E-2</v>
      </c>
      <c r="P95" s="302">
        <f t="shared" si="15"/>
        <v>5.7232573595721557E-2</v>
      </c>
      <c r="Q95" s="302">
        <f t="shared" si="15"/>
        <v>5.5256087547902052E-2</v>
      </c>
      <c r="R95" s="302">
        <f t="shared" si="15"/>
        <v>5.5828592147503561E-2</v>
      </c>
      <c r="S95" s="302">
        <f t="shared" si="15"/>
        <v>5.5977104880717686E-2</v>
      </c>
      <c r="T95" s="302">
        <f t="shared" si="15"/>
        <v>5.5772130533753482E-2</v>
      </c>
      <c r="U95" s="302">
        <f t="shared" si="15"/>
        <v>5.4404369323170047E-2</v>
      </c>
      <c r="V95" s="302">
        <f t="shared" si="15"/>
        <v>5.3358431939405163E-2</v>
      </c>
      <c r="W95" s="302">
        <f t="shared" si="15"/>
        <v>5.2086301277230053E-2</v>
      </c>
      <c r="X95" s="302">
        <f t="shared" si="15"/>
        <v>5.2447627038036501E-2</v>
      </c>
      <c r="Y95" s="302">
        <f t="shared" si="15"/>
        <v>6.0690502639293542E-2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0.70240671452189007</v>
      </c>
      <c r="C98" s="301">
        <f t="shared" si="18"/>
        <v>0.70265680840398159</v>
      </c>
      <c r="D98" s="301">
        <f t="shared" si="18"/>
        <v>0.70435359867979519</v>
      </c>
      <c r="E98" s="301">
        <f t="shared" si="18"/>
        <v>0.70336726730776744</v>
      </c>
      <c r="F98" s="301">
        <f t="shared" si="18"/>
        <v>0.70421677788939041</v>
      </c>
      <c r="G98" s="301">
        <f t="shared" si="18"/>
        <v>0.70523056136580231</v>
      </c>
      <c r="H98" s="301">
        <f t="shared" si="18"/>
        <v>0.7063157555443923</v>
      </c>
      <c r="I98" s="301">
        <f t="shared" si="18"/>
        <v>0.70883155232116879</v>
      </c>
      <c r="J98" s="301">
        <f t="shared" si="18"/>
        <v>0.71046996874446067</v>
      </c>
      <c r="K98" s="301">
        <f t="shared" si="18"/>
        <v>0.71235340720287721</v>
      </c>
      <c r="L98" s="301">
        <f t="shared" si="18"/>
        <v>0.71192935327786877</v>
      </c>
      <c r="M98" s="301">
        <f t="shared" si="18"/>
        <v>0.71242992949206418</v>
      </c>
      <c r="N98" s="301">
        <f t="shared" si="18"/>
        <v>0.71344094066521557</v>
      </c>
      <c r="O98" s="301">
        <f t="shared" si="18"/>
        <v>0.71417160465086926</v>
      </c>
      <c r="P98" s="301">
        <f t="shared" si="18"/>
        <v>0.71563043250427982</v>
      </c>
      <c r="Q98" s="301">
        <f t="shared" si="18"/>
        <v>0.71821114957443222</v>
      </c>
      <c r="R98" s="301">
        <f t="shared" si="18"/>
        <v>0.71625637641282125</v>
      </c>
      <c r="S98" s="301">
        <f t="shared" si="18"/>
        <v>0.71582619768396116</v>
      </c>
      <c r="T98" s="301">
        <f t="shared" si="18"/>
        <v>0.71593682030716421</v>
      </c>
      <c r="U98" s="301">
        <f t="shared" si="18"/>
        <v>0.71962257490983517</v>
      </c>
      <c r="V98" s="301">
        <f t="shared" si="18"/>
        <v>0.7216757987023944</v>
      </c>
      <c r="W98" s="301">
        <f t="shared" si="18"/>
        <v>0.7246250948123798</v>
      </c>
      <c r="X98" s="301">
        <f t="shared" si="18"/>
        <v>0.72195263222464445</v>
      </c>
      <c r="Y98" s="301">
        <f t="shared" si="18"/>
        <v>0.70379463814418031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0.11409552670400538</v>
      </c>
      <c r="C99" s="301">
        <f t="shared" si="19"/>
        <v>0.11406413219741623</v>
      </c>
      <c r="D99" s="301">
        <f t="shared" si="19"/>
        <v>0.11379527268939862</v>
      </c>
      <c r="E99" s="301">
        <f t="shared" si="19"/>
        <v>0.11425012505330726</v>
      </c>
      <c r="F99" s="301">
        <f t="shared" si="19"/>
        <v>0.11433386039683244</v>
      </c>
      <c r="G99" s="301">
        <f t="shared" si="19"/>
        <v>0.11434566271650996</v>
      </c>
      <c r="H99" s="301">
        <f t="shared" si="19"/>
        <v>0.11481549042675278</v>
      </c>
      <c r="I99" s="301">
        <f t="shared" si="19"/>
        <v>0.11530597015786744</v>
      </c>
      <c r="J99" s="301">
        <f t="shared" si="19"/>
        <v>0.11563465142902385</v>
      </c>
      <c r="K99" s="301">
        <f t="shared" si="19"/>
        <v>0.11562796160657325</v>
      </c>
      <c r="L99" s="301">
        <f t="shared" si="19"/>
        <v>0.1160444673822158</v>
      </c>
      <c r="M99" s="301">
        <f t="shared" si="19"/>
        <v>0.11604049228970567</v>
      </c>
      <c r="N99" s="301">
        <f t="shared" si="19"/>
        <v>0.11589555993411409</v>
      </c>
      <c r="O99" s="301">
        <f t="shared" si="19"/>
        <v>0.11675781762703992</v>
      </c>
      <c r="P99" s="301">
        <f t="shared" si="19"/>
        <v>0.11671808987360494</v>
      </c>
      <c r="Q99" s="301">
        <f t="shared" si="19"/>
        <v>0.11803618743727315</v>
      </c>
      <c r="R99" s="301">
        <f t="shared" si="19"/>
        <v>0.11827231035652529</v>
      </c>
      <c r="S99" s="301">
        <f t="shared" si="19"/>
        <v>0.1179463920473125</v>
      </c>
      <c r="T99" s="301">
        <f t="shared" si="19"/>
        <v>0.11719814437768095</v>
      </c>
      <c r="U99" s="301">
        <f t="shared" si="19"/>
        <v>0.11722458942826303</v>
      </c>
      <c r="V99" s="301">
        <f t="shared" si="19"/>
        <v>0.11750311109275828</v>
      </c>
      <c r="W99" s="301">
        <f t="shared" si="19"/>
        <v>0.11720298360987215</v>
      </c>
      <c r="X99" s="301">
        <f t="shared" si="19"/>
        <v>0.11882664940686052</v>
      </c>
      <c r="Y99" s="301">
        <f t="shared" si="19"/>
        <v>0.11548659098703389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6.3332013672754289E-2</v>
      </c>
      <c r="C100" s="302">
        <f t="shared" si="20"/>
        <v>6.3282544674876678E-2</v>
      </c>
      <c r="D100" s="302">
        <f t="shared" si="20"/>
        <v>6.2891056733080208E-2</v>
      </c>
      <c r="E100" s="302">
        <f t="shared" si="20"/>
        <v>6.341719207937202E-2</v>
      </c>
      <c r="F100" s="302">
        <f t="shared" si="20"/>
        <v>6.3439532591969675E-2</v>
      </c>
      <c r="G100" s="302">
        <f t="shared" si="20"/>
        <v>6.3378067943021033E-2</v>
      </c>
      <c r="H100" s="302">
        <f t="shared" si="20"/>
        <v>6.3769467774248176E-2</v>
      </c>
      <c r="I100" s="302">
        <f t="shared" si="20"/>
        <v>6.4078128795744205E-2</v>
      </c>
      <c r="J100" s="302">
        <f t="shared" si="20"/>
        <v>6.4288400359625811E-2</v>
      </c>
      <c r="K100" s="302">
        <f t="shared" si="20"/>
        <v>6.4145592885178557E-2</v>
      </c>
      <c r="L100" s="302">
        <f t="shared" si="20"/>
        <v>6.4592745387999348E-2</v>
      </c>
      <c r="M100" s="302">
        <f t="shared" si="20"/>
        <v>6.4552593239309244E-2</v>
      </c>
      <c r="N100" s="302">
        <f t="shared" si="20"/>
        <v>6.4334594271736392E-2</v>
      </c>
      <c r="O100" s="302">
        <f t="shared" si="20"/>
        <v>6.5144046275322456E-2</v>
      </c>
      <c r="P100" s="302">
        <f t="shared" si="20"/>
        <v>6.4998887828792012E-2</v>
      </c>
      <c r="Q100" s="302">
        <f t="shared" si="20"/>
        <v>6.613047483965348E-2</v>
      </c>
      <c r="R100" s="302">
        <f t="shared" si="20"/>
        <v>6.6507870828782401E-2</v>
      </c>
      <c r="S100" s="302">
        <f t="shared" si="20"/>
        <v>6.621304189137768E-2</v>
      </c>
      <c r="T100" s="302">
        <f t="shared" si="20"/>
        <v>6.5456799433458349E-2</v>
      </c>
      <c r="U100" s="302">
        <f t="shared" si="20"/>
        <v>6.5216871956650754E-2</v>
      </c>
      <c r="V100" s="302">
        <f t="shared" si="20"/>
        <v>6.5347005442908557E-2</v>
      </c>
      <c r="W100" s="302">
        <f t="shared" si="20"/>
        <v>6.4833729895778514E-2</v>
      </c>
      <c r="X100" s="302">
        <f t="shared" si="20"/>
        <v>6.6650536769856952E-2</v>
      </c>
      <c r="Y100" s="302">
        <f t="shared" si="20"/>
        <v>6.4622771569995366E-2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5.0763513031251095E-2</v>
      </c>
      <c r="C101" s="302">
        <f t="shared" si="21"/>
        <v>5.0781587522539563E-2</v>
      </c>
      <c r="D101" s="302">
        <f t="shared" si="21"/>
        <v>5.0904215956318423E-2</v>
      </c>
      <c r="E101" s="302">
        <f t="shared" si="21"/>
        <v>5.0832932973935249E-2</v>
      </c>
      <c r="F101" s="302">
        <f t="shared" si="21"/>
        <v>5.0894327804862763E-2</v>
      </c>
      <c r="G101" s="302">
        <f t="shared" si="21"/>
        <v>5.0967594773488938E-2</v>
      </c>
      <c r="H101" s="302">
        <f t="shared" si="21"/>
        <v>5.1046022652504588E-2</v>
      </c>
      <c r="I101" s="302">
        <f t="shared" si="21"/>
        <v>5.122784136212323E-2</v>
      </c>
      <c r="J101" s="302">
        <f t="shared" si="21"/>
        <v>5.1346251069398045E-2</v>
      </c>
      <c r="K101" s="302">
        <f t="shared" si="21"/>
        <v>5.1482368721394695E-2</v>
      </c>
      <c r="L101" s="302">
        <f t="shared" si="21"/>
        <v>5.1451721994216458E-2</v>
      </c>
      <c r="M101" s="302">
        <f t="shared" si="21"/>
        <v>5.1487899050396427E-2</v>
      </c>
      <c r="N101" s="302">
        <f t="shared" si="21"/>
        <v>5.1560965662377695E-2</v>
      </c>
      <c r="O101" s="302">
        <f t="shared" si="21"/>
        <v>5.1613771351717457E-2</v>
      </c>
      <c r="P101" s="302">
        <f t="shared" si="21"/>
        <v>5.1719202044812923E-2</v>
      </c>
      <c r="Q101" s="302">
        <f t="shared" si="21"/>
        <v>5.1905712597619669E-2</v>
      </c>
      <c r="R101" s="302">
        <f t="shared" si="21"/>
        <v>5.1764439527742886E-2</v>
      </c>
      <c r="S101" s="302">
        <f t="shared" si="21"/>
        <v>5.1733350155934811E-2</v>
      </c>
      <c r="T101" s="302">
        <f t="shared" si="21"/>
        <v>5.1741344944222598E-2</v>
      </c>
      <c r="U101" s="302">
        <f t="shared" si="21"/>
        <v>5.2007717471612286E-2</v>
      </c>
      <c r="V101" s="302">
        <f t="shared" si="21"/>
        <v>5.2156105649849738E-2</v>
      </c>
      <c r="W101" s="302">
        <f t="shared" si="21"/>
        <v>5.2369253714093643E-2</v>
      </c>
      <c r="X101" s="302">
        <f t="shared" si="21"/>
        <v>5.2176112637003585E-2</v>
      </c>
      <c r="Y101" s="302">
        <f t="shared" si="21"/>
        <v>5.0863819417038519E-2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2.4426869834413709E-2</v>
      </c>
      <c r="C105" s="301">
        <f t="shared" si="25"/>
        <v>2.4812104657432364E-2</v>
      </c>
      <c r="D105" s="301">
        <f t="shared" si="25"/>
        <v>2.4845464215650353E-2</v>
      </c>
      <c r="E105" s="301">
        <f t="shared" si="25"/>
        <v>2.5495890360758826E-2</v>
      </c>
      <c r="F105" s="301">
        <f t="shared" si="25"/>
        <v>2.5840397816646425E-2</v>
      </c>
      <c r="G105" s="301">
        <f t="shared" si="25"/>
        <v>2.6047891158211614E-2</v>
      </c>
      <c r="H105" s="301">
        <f t="shared" si="25"/>
        <v>2.6647621069672368E-2</v>
      </c>
      <c r="I105" s="301">
        <f t="shared" si="25"/>
        <v>2.695991029326443E-2</v>
      </c>
      <c r="J105" s="301">
        <f t="shared" si="25"/>
        <v>2.7475292902492308E-2</v>
      </c>
      <c r="K105" s="301">
        <f t="shared" si="25"/>
        <v>2.7574384261379068E-2</v>
      </c>
      <c r="L105" s="301">
        <f t="shared" si="25"/>
        <v>2.7768064361362612E-2</v>
      </c>
      <c r="M105" s="301">
        <f t="shared" si="25"/>
        <v>2.7829268745031246E-2</v>
      </c>
      <c r="N105" s="301">
        <f t="shared" si="25"/>
        <v>2.7932193361207214E-2</v>
      </c>
      <c r="O105" s="301">
        <f t="shared" si="25"/>
        <v>2.8406000319251931E-2</v>
      </c>
      <c r="P105" s="301">
        <f t="shared" si="25"/>
        <v>2.8427068091339665E-2</v>
      </c>
      <c r="Q105" s="301">
        <f t="shared" si="25"/>
        <v>2.9173878440828298E-2</v>
      </c>
      <c r="R105" s="301">
        <f t="shared" si="25"/>
        <v>2.9332910187005071E-2</v>
      </c>
      <c r="S105" s="301">
        <f t="shared" si="25"/>
        <v>2.9415511100417572E-2</v>
      </c>
      <c r="T105" s="301">
        <f t="shared" si="25"/>
        <v>2.9750274590938087E-2</v>
      </c>
      <c r="U105" s="301">
        <f t="shared" si="25"/>
        <v>2.9630177252602856E-2</v>
      </c>
      <c r="V105" s="301">
        <f t="shared" si="25"/>
        <v>2.9835571008963422E-2</v>
      </c>
      <c r="W105" s="301">
        <f t="shared" si="25"/>
        <v>3.0020740593566596E-2</v>
      </c>
      <c r="X105" s="301">
        <f t="shared" si="25"/>
        <v>3.0290359400701652E-2</v>
      </c>
      <c r="Y105" s="301">
        <f t="shared" si="25"/>
        <v>2.9710941965113136E-2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1.4864767656781928E-2</v>
      </c>
      <c r="C106" s="302">
        <f t="shared" si="26"/>
        <v>1.5246597866483084E-2</v>
      </c>
      <c r="D106" s="302">
        <f t="shared" si="26"/>
        <v>1.5256858439944941E-2</v>
      </c>
      <c r="E106" s="302">
        <f t="shared" si="26"/>
        <v>1.5920711850433072E-2</v>
      </c>
      <c r="F106" s="302">
        <f t="shared" si="26"/>
        <v>1.6253654629026851E-2</v>
      </c>
      <c r="G106" s="302">
        <f t="shared" si="26"/>
        <v>1.6447346990352201E-2</v>
      </c>
      <c r="H106" s="302">
        <f t="shared" si="26"/>
        <v>1.7032303783328016E-2</v>
      </c>
      <c r="I106" s="302">
        <f t="shared" si="26"/>
        <v>1.7310344607324318E-2</v>
      </c>
      <c r="J106" s="302">
        <f t="shared" si="26"/>
        <v>1.7803422894960268E-2</v>
      </c>
      <c r="K106" s="302">
        <f t="shared" si="26"/>
        <v>1.7876874363720228E-2</v>
      </c>
      <c r="L106" s="302">
        <f t="shared" si="26"/>
        <v>1.8076327254418795E-2</v>
      </c>
      <c r="M106" s="302">
        <f t="shared" si="26"/>
        <v>1.8130717123349929E-2</v>
      </c>
      <c r="N106" s="302">
        <f t="shared" si="26"/>
        <v>1.8219878499595901E-2</v>
      </c>
      <c r="O106" s="302">
        <f t="shared" si="26"/>
        <v>1.8683738679593245E-2</v>
      </c>
      <c r="P106" s="302">
        <f t="shared" si="26"/>
        <v>1.8684946930543872E-2</v>
      </c>
      <c r="Q106" s="302">
        <f t="shared" si="26"/>
        <v>1.9396625098340385E-2</v>
      </c>
      <c r="R106" s="302">
        <f t="shared" si="26"/>
        <v>1.958226783828896E-2</v>
      </c>
      <c r="S106" s="302">
        <f t="shared" si="26"/>
        <v>1.9670724921460322E-2</v>
      </c>
      <c r="T106" s="302">
        <f t="shared" si="26"/>
        <v>2.0003982468480643E-2</v>
      </c>
      <c r="U106" s="302">
        <f t="shared" si="26"/>
        <v>1.9833709695623258E-2</v>
      </c>
      <c r="V106" s="302">
        <f t="shared" si="26"/>
        <v>2.0011152216193945E-2</v>
      </c>
      <c r="W106" s="302">
        <f t="shared" si="26"/>
        <v>2.0156172026922919E-2</v>
      </c>
      <c r="X106" s="302">
        <f t="shared" si="26"/>
        <v>2.0462171978772994E-2</v>
      </c>
      <c r="Y106" s="302">
        <f t="shared" si="26"/>
        <v>2.0129945509826098E-2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9.562102177631782E-3</v>
      </c>
      <c r="C107" s="302">
        <f t="shared" si="27"/>
        <v>9.565506790949278E-3</v>
      </c>
      <c r="D107" s="302">
        <f t="shared" si="27"/>
        <v>9.5886057757054097E-3</v>
      </c>
      <c r="E107" s="302">
        <f t="shared" si="27"/>
        <v>9.575178510325754E-3</v>
      </c>
      <c r="F107" s="302">
        <f t="shared" si="27"/>
        <v>9.5867431876195744E-3</v>
      </c>
      <c r="G107" s="302">
        <f t="shared" si="27"/>
        <v>9.6005441678594112E-3</v>
      </c>
      <c r="H107" s="302">
        <f t="shared" si="27"/>
        <v>9.6153172863443527E-3</v>
      </c>
      <c r="I107" s="302">
        <f t="shared" si="27"/>
        <v>9.6495656859401143E-3</v>
      </c>
      <c r="J107" s="302">
        <f t="shared" si="27"/>
        <v>9.6718700075320418E-3</v>
      </c>
      <c r="K107" s="302">
        <f t="shared" si="27"/>
        <v>9.6975098976588379E-3</v>
      </c>
      <c r="L107" s="302">
        <f t="shared" si="27"/>
        <v>9.691737106943819E-3</v>
      </c>
      <c r="M107" s="302">
        <f t="shared" si="27"/>
        <v>9.6985516216813172E-3</v>
      </c>
      <c r="N107" s="302">
        <f t="shared" si="27"/>
        <v>9.7123148616113115E-3</v>
      </c>
      <c r="O107" s="302">
        <f t="shared" si="27"/>
        <v>9.72226163965869E-3</v>
      </c>
      <c r="P107" s="302">
        <f t="shared" si="27"/>
        <v>9.742121160795791E-3</v>
      </c>
      <c r="Q107" s="302">
        <f t="shared" si="27"/>
        <v>9.7772533424879144E-3</v>
      </c>
      <c r="R107" s="302">
        <f t="shared" si="27"/>
        <v>9.7506423487161119E-3</v>
      </c>
      <c r="S107" s="302">
        <f t="shared" si="27"/>
        <v>9.7447861789572484E-3</v>
      </c>
      <c r="T107" s="302">
        <f t="shared" si="27"/>
        <v>9.7462921224574419E-3</v>
      </c>
      <c r="U107" s="302">
        <f t="shared" si="27"/>
        <v>9.7964675569795941E-3</v>
      </c>
      <c r="V107" s="302">
        <f t="shared" si="27"/>
        <v>9.8244187927694765E-3</v>
      </c>
      <c r="W107" s="302">
        <f t="shared" si="27"/>
        <v>9.8645685666436788E-3</v>
      </c>
      <c r="X107" s="302">
        <f t="shared" si="27"/>
        <v>9.8281874219286608E-3</v>
      </c>
      <c r="Y107" s="302">
        <f t="shared" si="27"/>
        <v>9.5809964552870368E-3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2.870996037000638</v>
      </c>
      <c r="C113" s="320">
        <f>IF(C$5=0,0,C$5/FBT_fec!C$5)</f>
        <v>2.8224764616736691</v>
      </c>
      <c r="D113" s="320">
        <f>IF(D$5=0,0,D$5/FBT_fec!D$5)</f>
        <v>2.8267784198134915</v>
      </c>
      <c r="E113" s="320">
        <f>IF(E$5=0,0,E$5/FBT_fec!E$5)</f>
        <v>2.7173843417938337</v>
      </c>
      <c r="F113" s="320">
        <f>IF(F$5=0,0,F$5/FBT_fec!F$5)</f>
        <v>2.6596493562095049</v>
      </c>
      <c r="G113" s="320">
        <f>IF(G$5=0,0,G$5/FBT_fec!G$5)</f>
        <v>2.6289858913588215</v>
      </c>
      <c r="H113" s="320">
        <f>IF(H$5=0,0,H$5/FBT_fec!H$5)</f>
        <v>2.5212627365389264</v>
      </c>
      <c r="I113" s="320">
        <f>IF(I$5=0,0,I$5/FBT_fec!I$5)</f>
        <v>2.4496298362622615</v>
      </c>
      <c r="J113" s="320">
        <f>IF(J$5=0,0,J$5/FBT_fec!J$5)</f>
        <v>2.3581728676082729</v>
      </c>
      <c r="K113" s="320">
        <f>IF(K$5=0,0,K$5/FBT_fec!K$5)</f>
        <v>2.3393492477634084</v>
      </c>
      <c r="L113" s="320">
        <f>IF(L$5=0,0,L$5/FBT_fec!L$5)</f>
        <v>2.3072782532374703</v>
      </c>
      <c r="M113" s="320">
        <f>IF(M$5=0,0,M$5/FBT_fec!M$5)</f>
        <v>2.2948543298808475</v>
      </c>
      <c r="N113" s="320">
        <f>IF(N$5=0,0,N$5/FBT_fec!N$5)</f>
        <v>2.2753412202973688</v>
      </c>
      <c r="O113" s="320">
        <f>IF(O$5=0,0,O$5/FBT_fec!O$5)</f>
        <v>2.1948853684529559</v>
      </c>
      <c r="P113" s="320">
        <f>IF(P$5=0,0,P$5/FBT_fec!P$5)</f>
        <v>2.1762105291374447</v>
      </c>
      <c r="Q113" s="320">
        <f>IF(Q$5=0,0,Q$5/FBT_fec!Q$5)</f>
        <v>2.0539274333273769</v>
      </c>
      <c r="R113" s="320">
        <f>IF(R$5=0,0,R$5/FBT_fec!R$5)</f>
        <v>2.0368809093977251</v>
      </c>
      <c r="S113" s="320">
        <f>IF(S$5=0,0,S$5/FBT_fec!S$5)</f>
        <v>2.0371286277972622</v>
      </c>
      <c r="T113" s="320">
        <f>IF(T$5=0,0,T$5/FBT_fec!T$5)</f>
        <v>2.0224821391512902</v>
      </c>
      <c r="U113" s="320">
        <f>IF(U$5=0,0,U$5/FBT_fec!U$5)</f>
        <v>2.009781629479483</v>
      </c>
      <c r="V113" s="320">
        <f>IF(V$5=0,0,V$5/FBT_fec!V$5)</f>
        <v>1.970727548759005</v>
      </c>
      <c r="W113" s="320">
        <f>IF(W$5=0,0,W$5/FBT_fec!W$5)</f>
        <v>1.9508905942411181</v>
      </c>
      <c r="X113" s="320">
        <f>IF(X$5=0,0,X$5/FBT_fec!X$5)</f>
        <v>1.8986962897205335</v>
      </c>
      <c r="Y113" s="320">
        <f>IF(Y$5=0,0,Y$5/FBT_fec!Y$5)</f>
        <v>2.0956405735595145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2.2191508531898454</v>
      </c>
      <c r="C118" s="332">
        <f>IF(C$10=0,0,C$10/FBT_fec!C$10)</f>
        <v>2.2021857323400598</v>
      </c>
      <c r="D118" s="332">
        <f>IF(D$10=0,0,D$10/FBT_fec!D$10)</f>
        <v>2.1596805431375699</v>
      </c>
      <c r="E118" s="332">
        <f>IF(E$10=0,0,E$10/FBT_fec!E$10)</f>
        <v>2.1111631422159118</v>
      </c>
      <c r="F118" s="332">
        <f>IF(F$10=0,0,F$10/FBT_fec!F$10)</f>
        <v>2.0550143713535647</v>
      </c>
      <c r="G118" s="332">
        <f>IF(G$10=0,0,G$10/FBT_fec!G$10)</f>
        <v>2.0046011592305963</v>
      </c>
      <c r="H118" s="332">
        <f>IF(H$10=0,0,H$10/FBT_fec!H$10)</f>
        <v>1.9119681050596178</v>
      </c>
      <c r="I118" s="332">
        <f>IF(I$10=0,0,I$10/FBT_fec!I$10)</f>
        <v>1.7931416511620213</v>
      </c>
      <c r="J118" s="332">
        <f>IF(J$10=0,0,J$10/FBT_fec!J$10)</f>
        <v>1.7503593530985992</v>
      </c>
      <c r="K118" s="332">
        <f>IF(K$10=0,0,K$10/FBT_fec!K$10)</f>
        <v>1.6845630035634527</v>
      </c>
      <c r="L118" s="332">
        <f>IF(L$10=0,0,L$10/FBT_fec!L$10)</f>
        <v>1.6559931885000163</v>
      </c>
      <c r="M118" s="332">
        <f>IF(M$10=0,0,M$10/FBT_fec!M$10)</f>
        <v>1.6335913487023053</v>
      </c>
      <c r="N118" s="332">
        <f>IF(N$10=0,0,N$10/FBT_fec!N$10)</f>
        <v>1.6378053758048243</v>
      </c>
      <c r="O118" s="332">
        <f>IF(O$10=0,0,O$10/FBT_fec!O$10)</f>
        <v>1.5412546980772399</v>
      </c>
      <c r="P118" s="332">
        <f>IF(P$10=0,0,P$10/FBT_fec!P$10)</f>
        <v>1.5018055497272094</v>
      </c>
      <c r="Q118" s="332">
        <f>IF(Q$10=0,0,Q$10/FBT_fec!Q$10)</f>
        <v>1.3729603981671272</v>
      </c>
      <c r="R118" s="332">
        <f>IF(R$10=0,0,R$10/FBT_fec!R$10)</f>
        <v>1.3951662014150479</v>
      </c>
      <c r="S118" s="332">
        <f>IF(S$10=0,0,S$10/FBT_fec!S$10)</f>
        <v>1.4308490051426945</v>
      </c>
      <c r="T118" s="332">
        <f>IF(T$10=0,0,T$10/FBT_fec!T$10)</f>
        <v>1.4935457853533041</v>
      </c>
      <c r="U118" s="332">
        <f>IF(U$10=0,0,U$10/FBT_fec!U$10)</f>
        <v>1.4190255570520085</v>
      </c>
      <c r="V118" s="332">
        <f>IF(V$10=0,0,V$10/FBT_fec!V$10)</f>
        <v>1.3623775249821299</v>
      </c>
      <c r="W118" s="332">
        <f>IF(W$10=0,0,W$10/FBT_fec!W$10)</f>
        <v>1.3385305746761103</v>
      </c>
      <c r="X118" s="332">
        <f>IF(X$10=0,0,X$10/FBT_fec!X$10)</f>
        <v>1.3021341879367934</v>
      </c>
      <c r="Y118" s="332">
        <f>IF(Y$10=0,0,Y$10/FBT_fec!Y$10)</f>
        <v>1.8645384124169091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3.4286555343353706</v>
      </c>
      <c r="C119" s="348">
        <f>IF(C$16=0,0,C$16/FBT_fec!C$16)</f>
        <v>3.3686002088228451</v>
      </c>
      <c r="D119" s="348">
        <f>IF(D$16=0,0,D$16/FBT_fec!D$16)</f>
        <v>3.3509288352533684</v>
      </c>
      <c r="E119" s="348">
        <f>IF(E$16=0,0,E$16/FBT_fec!E$16)</f>
        <v>3.2460059422783503</v>
      </c>
      <c r="F119" s="348">
        <f>IF(F$16=0,0,F$16/FBT_fec!F$16)</f>
        <v>3.1714185616679003</v>
      </c>
      <c r="G119" s="348">
        <f>IF(G$16=0,0,G$16/FBT_fec!G$16)</f>
        <v>3.1256272249418116</v>
      </c>
      <c r="H119" s="348">
        <f>IF(H$16=0,0,H$16/FBT_fec!H$16)</f>
        <v>2.9915189899933061</v>
      </c>
      <c r="I119" s="348">
        <f>IF(I$16=0,0,I$16/FBT_fec!I$16)</f>
        <v>2.8811208302147899</v>
      </c>
      <c r="J119" s="348">
        <f>IF(J$16=0,0,J$16/FBT_fec!J$16)</f>
        <v>2.7401399155764561</v>
      </c>
      <c r="K119" s="348">
        <f>IF(K$16=0,0,K$16/FBT_fec!K$16)</f>
        <v>2.6928187510011394</v>
      </c>
      <c r="L119" s="348">
        <f>IF(L$16=0,0,L$16/FBT_fec!L$16)</f>
        <v>2.6598046021054289</v>
      </c>
      <c r="M119" s="348">
        <f>IF(M$16=0,0,M$16/FBT_fec!M$16)</f>
        <v>2.6377218260662083</v>
      </c>
      <c r="N119" s="348">
        <f>IF(N$16=0,0,N$16/FBT_fec!N$16)</f>
        <v>2.5944609398263143</v>
      </c>
      <c r="O119" s="348">
        <f>IF(O$16=0,0,O$16/FBT_fec!O$16)</f>
        <v>2.4825625398882716</v>
      </c>
      <c r="P119" s="348">
        <f>IF(P$16=0,0,P$16/FBT_fec!P$16)</f>
        <v>2.4395569750910444</v>
      </c>
      <c r="Q119" s="348">
        <f>IF(Q$16=0,0,Q$16/FBT_fec!Q$16)</f>
        <v>2.2350964697846671</v>
      </c>
      <c r="R119" s="348">
        <f>IF(R$16=0,0,R$16/FBT_fec!R$16)</f>
        <v>2.2406771623700377</v>
      </c>
      <c r="S119" s="348">
        <f>IF(S$16=0,0,S$16/FBT_fec!S$16)</f>
        <v>2.2454606844654457</v>
      </c>
      <c r="T119" s="348">
        <f>IF(T$16=0,0,T$16/FBT_fec!T$16)</f>
        <v>2.2185561929394368</v>
      </c>
      <c r="U119" s="348">
        <f>IF(U$16=0,0,U$16/FBT_fec!U$16)</f>
        <v>2.1513734408868759</v>
      </c>
      <c r="V119" s="348">
        <f>IF(V$16=0,0,V$16/FBT_fec!V$16)</f>
        <v>2.0696331672663244</v>
      </c>
      <c r="W119" s="348">
        <f>IF(W$16=0,0,W$16/FBT_fec!W$16)</f>
        <v>1.9979158668587267</v>
      </c>
      <c r="X119" s="348">
        <f>IF(X$16=0,0,X$16/FBT_fec!X$16)</f>
        <v>1.9618947959002289</v>
      </c>
      <c r="Y119" s="348">
        <f>IF(Y$16=0,0,Y$16/FBT_fec!Y$16)</f>
        <v>2.4607633115982015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3.4286555343353711</v>
      </c>
      <c r="C120" s="348">
        <f>IF(C$25=0,0,C$25/FBT_fec!C$25)</f>
        <v>3.3686002088228459</v>
      </c>
      <c r="D120" s="348">
        <f>IF(D$25=0,0,D$25/FBT_fec!D$25)</f>
        <v>3.3509288352533675</v>
      </c>
      <c r="E120" s="348">
        <f>IF(E$25=0,0,E$25/FBT_fec!E$25)</f>
        <v>3.2460059422783503</v>
      </c>
      <c r="F120" s="348">
        <f>IF(F$25=0,0,F$25/FBT_fec!F$25)</f>
        <v>3.1714185616678998</v>
      </c>
      <c r="G120" s="348">
        <f>IF(G$25=0,0,G$25/FBT_fec!G$25)</f>
        <v>3.1256272249418116</v>
      </c>
      <c r="H120" s="348">
        <f>IF(H$25=0,0,H$25/FBT_fec!H$25)</f>
        <v>2.9915189899933079</v>
      </c>
      <c r="I120" s="348">
        <f>IF(I$25=0,0,I$25/FBT_fec!I$25)</f>
        <v>2.8811208302147886</v>
      </c>
      <c r="J120" s="348">
        <f>IF(J$25=0,0,J$25/FBT_fec!J$25)</f>
        <v>2.7401399155764556</v>
      </c>
      <c r="K120" s="348">
        <f>IF(K$25=0,0,K$25/FBT_fec!K$25)</f>
        <v>2.6928187510011399</v>
      </c>
      <c r="L120" s="348">
        <f>IF(L$25=0,0,L$25/FBT_fec!L$25)</f>
        <v>2.6598046021054302</v>
      </c>
      <c r="M120" s="348">
        <f>IF(M$25=0,0,M$25/FBT_fec!M$25)</f>
        <v>2.6377218260662079</v>
      </c>
      <c r="N120" s="348">
        <f>IF(N$25=0,0,N$25/FBT_fec!N$25)</f>
        <v>2.5944609398263143</v>
      </c>
      <c r="O120" s="348">
        <f>IF(O$25=0,0,O$25/FBT_fec!O$25)</f>
        <v>2.482562539888272</v>
      </c>
      <c r="P120" s="348">
        <f>IF(P$25=0,0,P$25/FBT_fec!P$25)</f>
        <v>2.4395569750910444</v>
      </c>
      <c r="Q120" s="348">
        <f>IF(Q$25=0,0,Q$25/FBT_fec!Q$25)</f>
        <v>2.2350964697846663</v>
      </c>
      <c r="R120" s="348">
        <f>IF(R$25=0,0,R$25/FBT_fec!R$25)</f>
        <v>2.2406771623700377</v>
      </c>
      <c r="S120" s="348">
        <f>IF(S$25=0,0,S$25/FBT_fec!S$25)</f>
        <v>2.2454606844654466</v>
      </c>
      <c r="T120" s="348">
        <f>IF(T$25=0,0,T$25/FBT_fec!T$25)</f>
        <v>2.2185561929394373</v>
      </c>
      <c r="U120" s="348">
        <f>IF(U$25=0,0,U$25/FBT_fec!U$25)</f>
        <v>2.151373440886875</v>
      </c>
      <c r="V120" s="348">
        <f>IF(V$25=0,0,V$25/FBT_fec!V$25)</f>
        <v>2.0696331672663244</v>
      </c>
      <c r="W120" s="348">
        <f>IF(W$25=0,0,W$25/FBT_fec!W$25)</f>
        <v>1.9979158668587265</v>
      </c>
      <c r="X120" s="348">
        <f>IF(X$25=0,0,X$25/FBT_fec!X$25)</f>
        <v>1.9618947959002284</v>
      </c>
      <c r="Y120" s="348">
        <f>IF(Y$25=0,0,Y$25/FBT_fec!Y$25)</f>
        <v>2.4607633115982024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3.4255420411269633</v>
      </c>
      <c r="C121" s="348">
        <f>IF(C$34=0,0,C$34/FBT_fec!C$34)</f>
        <v>3.3884753923528987</v>
      </c>
      <c r="D121" s="348">
        <f>IF(D$34=0,0,D$34/FBT_fec!D$34)</f>
        <v>3.4105320507116712</v>
      </c>
      <c r="E121" s="348">
        <f>IF(E$34=0,0,E$34/FBT_fec!E$34)</f>
        <v>3.306707767253334</v>
      </c>
      <c r="F121" s="348">
        <f>IF(F$34=0,0,F$34/FBT_fec!F$34)</f>
        <v>3.266761183538625</v>
      </c>
      <c r="G121" s="348">
        <f>IF(G$34=0,0,G$34/FBT_fec!G$34)</f>
        <v>3.2517183249157378</v>
      </c>
      <c r="H121" s="348">
        <f>IF(H$34=0,0,H$34/FBT_fec!H$34)</f>
        <v>3.1726120249123726</v>
      </c>
      <c r="I121" s="348">
        <f>IF(I$34=0,0,I$34/FBT_fec!I$34)</f>
        <v>3.1461479080445951</v>
      </c>
      <c r="J121" s="348">
        <f>IF(J$34=0,0,J$34/FBT_fec!J$34)</f>
        <v>3.0817994455106232</v>
      </c>
      <c r="K121" s="348">
        <f>IF(K$34=0,0,K$34/FBT_fec!K$34)</f>
        <v>3.0849444087081763</v>
      </c>
      <c r="L121" s="348">
        <f>IF(L$34=0,0,L$34/FBT_fec!L$34)</f>
        <v>3.0511073862233662</v>
      </c>
      <c r="M121" s="348">
        <f>IF(M$34=0,0,M$34/FBT_fec!M$34)</f>
        <v>3.0429478996918014</v>
      </c>
      <c r="N121" s="348">
        <f>IF(N$34=0,0,N$34/FBT_fec!N$34)</f>
        <v>3.0337754263758714</v>
      </c>
      <c r="O121" s="348">
        <f>IF(O$34=0,0,O$34/FBT_fec!O$34)</f>
        <v>2.9647552605776548</v>
      </c>
      <c r="P121" s="348">
        <f>IF(P$34=0,0,P$34/FBT_fec!P$34)</f>
        <v>2.9589204577373822</v>
      </c>
      <c r="Q121" s="348">
        <f>IF(Q$34=0,0,Q$34/FBT_fec!Q$34)</f>
        <v>2.8673050571773326</v>
      </c>
      <c r="R121" s="348">
        <f>IF(R$34=0,0,R$34/FBT_fec!R$34)</f>
        <v>2.8254871690479098</v>
      </c>
      <c r="S121" s="348">
        <f>IF(S$34=0,0,S$34/FBT_fec!S$34)</f>
        <v>2.8175524934379212</v>
      </c>
      <c r="T121" s="348">
        <f>IF(T$34=0,0,T$34/FBT_fec!T$34)</f>
        <v>2.7940102255979555</v>
      </c>
      <c r="U121" s="348">
        <f>IF(U$34=0,0,U$34/FBT_fec!U$34)</f>
        <v>2.8223211008340572</v>
      </c>
      <c r="V121" s="348">
        <f>IF(V$34=0,0,V$34/FBT_fec!V$34)</f>
        <v>2.802552182467374</v>
      </c>
      <c r="W121" s="348">
        <f>IF(W$34=0,0,W$34/FBT_fec!W$34)</f>
        <v>2.8116379896923558</v>
      </c>
      <c r="X121" s="348">
        <f>IF(X$34=0,0,X$34/FBT_fec!X$34)</f>
        <v>2.7328494119617752</v>
      </c>
      <c r="Y121" s="348">
        <f>IF(Y$34=0,0,Y$34/FBT_fec!Y$34)</f>
        <v>2.7040462195237205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3.2161186318797621</v>
      </c>
      <c r="C122" s="348">
        <f>IF(C$45=0,0,C$45/FBT_fec!C$45)</f>
        <v>3.168910163725482</v>
      </c>
      <c r="D122" s="348">
        <f>IF(D$45=0,0,D$45/FBT_fec!D$45)</f>
        <v>3.1682541914296154</v>
      </c>
      <c r="E122" s="348">
        <f>IF(E$45=0,0,E$45/FBT_fec!E$45)</f>
        <v>3.0728249827521443</v>
      </c>
      <c r="F122" s="348">
        <f>IF(F$45=0,0,F$45/FBT_fec!F$45)</f>
        <v>3.019864756633007</v>
      </c>
      <c r="G122" s="348">
        <f>IF(G$45=0,0,G$45/FBT_fec!G$45)</f>
        <v>2.9921702292573173</v>
      </c>
      <c r="H122" s="348">
        <f>IF(H$45=0,0,H$45/FBT_fec!H$45)</f>
        <v>2.9013261279089697</v>
      </c>
      <c r="I122" s="348">
        <f>IF(I$45=0,0,I$45/FBT_fec!I$45)</f>
        <v>2.8513569892843709</v>
      </c>
      <c r="J122" s="348">
        <f>IF(J$45=0,0,J$45/FBT_fec!J$45)</f>
        <v>2.7709423748117077</v>
      </c>
      <c r="K122" s="348">
        <f>IF(K$45=0,0,K$45/FBT_fec!K$45)</f>
        <v>2.7556274675454424</v>
      </c>
      <c r="L122" s="348">
        <f>IF(L$45=0,0,L$45/FBT_fec!L$45)</f>
        <v>2.7325727992799314</v>
      </c>
      <c r="M122" s="348">
        <f>IF(M$45=0,0,M$45/FBT_fec!M$45)</f>
        <v>2.719882917416955</v>
      </c>
      <c r="N122" s="348">
        <f>IF(N$45=0,0,N$45/FBT_fec!N$45)</f>
        <v>2.6977050874644828</v>
      </c>
      <c r="O122" s="348">
        <f>IF(O$45=0,0,O$45/FBT_fec!O$45)</f>
        <v>2.636744065885952</v>
      </c>
      <c r="P122" s="348">
        <f>IF(P$45=0,0,P$45/FBT_fec!P$45)</f>
        <v>2.6181196860926774</v>
      </c>
      <c r="Q122" s="348">
        <f>IF(Q$45=0,0,Q$45/FBT_fec!Q$45)</f>
        <v>2.525818256038173</v>
      </c>
      <c r="R122" s="348">
        <f>IF(R$45=0,0,R$45/FBT_fec!R$45)</f>
        <v>2.5069251943097961</v>
      </c>
      <c r="S122" s="348">
        <f>IF(S$45=0,0,S$45/FBT_fec!S$45)</f>
        <v>2.4973093352035649</v>
      </c>
      <c r="T122" s="348">
        <f>IF(T$45=0,0,T$45/FBT_fec!T$45)</f>
        <v>2.4611245369623562</v>
      </c>
      <c r="U122" s="348">
        <f>IF(U$45=0,0,U$45/FBT_fec!U$45)</f>
        <v>2.4573750905779126</v>
      </c>
      <c r="V122" s="348">
        <f>IF(V$45=0,0,V$45/FBT_fec!V$45)</f>
        <v>2.4257814369486614</v>
      </c>
      <c r="W122" s="348">
        <f>IF(W$45=0,0,W$45/FBT_fec!W$45)</f>
        <v>2.4039772669606694</v>
      </c>
      <c r="X122" s="348">
        <f>IF(X$45=0,0,X$45/FBT_fec!X$45)</f>
        <v>2.378346015978325</v>
      </c>
      <c r="Y122" s="348">
        <f>IF(Y$45=0,0,Y$45/FBT_fec!Y$45)</f>
        <v>2.4594328520299822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1.1321507159866229</v>
      </c>
      <c r="C123" s="348">
        <f>IF(C$66=0,0,C$66/FBT_fec!C$66)</f>
        <v>1.1112760251725886</v>
      </c>
      <c r="D123" s="348">
        <f>IF(D$66=0,0,D$66/FBT_fec!D$66)</f>
        <v>1.1068184246692676</v>
      </c>
      <c r="E123" s="348">
        <f>IF(E$66=0,0,E$66/FBT_fec!E$66)</f>
        <v>1.0610631052437651</v>
      </c>
      <c r="F123" s="348">
        <f>IF(F$66=0,0,F$66/FBT_fec!F$66)</f>
        <v>1.0307441020691281</v>
      </c>
      <c r="G123" s="348">
        <f>IF(G$66=0,0,G$66/FBT_fec!G$66)</f>
        <v>1.0128535368208329</v>
      </c>
      <c r="H123" s="348">
        <f>IF(H$66=0,0,H$66/FBT_fec!H$66)</f>
        <v>0.95757144253331661</v>
      </c>
      <c r="I123" s="348">
        <f>IF(I$66=0,0,I$66/FBT_fec!I$66)</f>
        <v>0.90782002244495519</v>
      </c>
      <c r="J123" s="348">
        <f>IF(J$66=0,0,J$66/FBT_fec!J$66)</f>
        <v>0.86440234626940105</v>
      </c>
      <c r="K123" s="348">
        <f>IF(K$66=0,0,K$66/FBT_fec!K$66)</f>
        <v>0.85029088348463466</v>
      </c>
      <c r="L123" s="348">
        <f>IF(L$66=0,0,L$66/FBT_fec!L$66)</f>
        <v>0.8389462301488857</v>
      </c>
      <c r="M123" s="348">
        <f>IF(M$66=0,0,M$66/FBT_fec!M$66)</f>
        <v>0.8331895167966028</v>
      </c>
      <c r="N123" s="348">
        <f>IF(N$66=0,0,N$66/FBT_fec!N$66)</f>
        <v>0.82325416046991684</v>
      </c>
      <c r="O123" s="348">
        <f>IF(O$66=0,0,O$66/FBT_fec!O$66)</f>
        <v>0.79066139070394259</v>
      </c>
      <c r="P123" s="348">
        <f>IF(P$66=0,0,P$66/FBT_fec!P$66)</f>
        <v>0.77870122166221312</v>
      </c>
      <c r="Q123" s="348">
        <f>IF(Q$66=0,0,Q$66/FBT_fec!Q$66)</f>
        <v>0.72759431899991245</v>
      </c>
      <c r="R123" s="348">
        <f>IF(R$66=0,0,R$66/FBT_fec!R$66)</f>
        <v>0.72918422470406885</v>
      </c>
      <c r="S123" s="348">
        <f>IF(S$66=0,0,S$66/FBT_fec!S$66)</f>
        <v>0.73388120585585526</v>
      </c>
      <c r="T123" s="348">
        <f>IF(T$66=0,0,T$66/FBT_fec!T$66)</f>
        <v>0.73836152801087673</v>
      </c>
      <c r="U123" s="348">
        <f>IF(U$66=0,0,U$66/FBT_fec!U$66)</f>
        <v>0.71881465656140464</v>
      </c>
      <c r="V123" s="348">
        <f>IF(V$66=0,0,V$66/FBT_fec!V$66)</f>
        <v>0.69990048186525755</v>
      </c>
      <c r="W123" s="348">
        <f>IF(W$66=0,0,W$66/FBT_fec!W$66)</f>
        <v>0.68839973108507069</v>
      </c>
      <c r="X123" s="348">
        <f>IF(X$66=0,0,X$66/FBT_fec!X$66)</f>
        <v>0.67363132649333413</v>
      </c>
      <c r="Y123" s="348">
        <f>IF(Y$66=0,0,Y$66/FBT_fec!Y$66)</f>
        <v>0.83378244428491877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PL: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3921.6191561584078</v>
      </c>
      <c r="C3" s="203">
        <v>3626.7751085313512</v>
      </c>
      <c r="D3" s="203">
        <v>3644.0997198175669</v>
      </c>
      <c r="E3" s="203">
        <v>5041.9211472590578</v>
      </c>
      <c r="F3" s="203">
        <v>6006.3532848748146</v>
      </c>
      <c r="G3" s="203">
        <v>6293.5696977778853</v>
      </c>
      <c r="H3" s="203">
        <v>6555.7665132415868</v>
      </c>
      <c r="I3" s="203">
        <v>6320.5931368924648</v>
      </c>
      <c r="J3" s="203">
        <v>6606.6897265450889</v>
      </c>
      <c r="K3" s="203">
        <v>6792.5034450725598</v>
      </c>
      <c r="L3" s="203">
        <v>7771.1793928816314</v>
      </c>
      <c r="M3" s="203">
        <v>8455.0164192920965</v>
      </c>
      <c r="N3" s="203">
        <v>8579.24452681808</v>
      </c>
      <c r="O3" s="203">
        <v>10170.77442257553</v>
      </c>
      <c r="P3" s="203">
        <v>10683.05097935845</v>
      </c>
      <c r="Q3" s="203">
        <v>9941.7071880000003</v>
      </c>
      <c r="R3" s="203">
        <v>11497.777030121169</v>
      </c>
      <c r="S3" s="203">
        <v>12164.020014695971</v>
      </c>
      <c r="T3" s="203">
        <v>10878.061037704811</v>
      </c>
      <c r="U3" s="203">
        <v>12966.26201455485</v>
      </c>
      <c r="V3" s="203">
        <v>10485.35870281908</v>
      </c>
      <c r="W3" s="203">
        <v>11806.002989847761</v>
      </c>
      <c r="X3" s="203">
        <v>11601.9833397768</v>
      </c>
      <c r="Y3" s="203">
        <v>11321.488262328779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12015.79934850795</v>
      </c>
      <c r="C5" s="203">
        <v>11375.58652646707</v>
      </c>
      <c r="D5" s="203">
        <v>10248.86988352855</v>
      </c>
      <c r="E5" s="203">
        <v>11126.133836240089</v>
      </c>
      <c r="F5" s="203">
        <v>11334.96249011789</v>
      </c>
      <c r="G5" s="203">
        <v>12770.45383163746</v>
      </c>
      <c r="H5" s="203">
        <v>14349.80432521647</v>
      </c>
      <c r="I5" s="203">
        <v>15148.582187025921</v>
      </c>
      <c r="J5" s="203">
        <v>15241.02371214409</v>
      </c>
      <c r="K5" s="203">
        <v>10850.32428953863</v>
      </c>
      <c r="L5" s="203">
        <v>12917.37013948401</v>
      </c>
      <c r="M5" s="203">
        <v>14250.46635298108</v>
      </c>
      <c r="N5" s="203">
        <v>13957.53951972361</v>
      </c>
      <c r="O5" s="203">
        <v>15946.84161788748</v>
      </c>
      <c r="P5" s="203">
        <v>17355.193319846661</v>
      </c>
      <c r="Q5" s="203">
        <v>18228.378656326189</v>
      </c>
      <c r="R5" s="203">
        <v>19400.140241924</v>
      </c>
      <c r="S5" s="203">
        <v>20646.157818997141</v>
      </c>
      <c r="T5" s="203">
        <v>22169.557208166931</v>
      </c>
      <c r="U5" s="203">
        <v>23414.505754126141</v>
      </c>
      <c r="V5" s="203">
        <v>19434.258304543531</v>
      </c>
      <c r="W5" s="203">
        <v>19533.90462694272</v>
      </c>
      <c r="X5" s="203">
        <v>21122.983066897381</v>
      </c>
      <c r="Y5" s="203">
        <v>18668.805350313411</v>
      </c>
      <c r="DA5" s="112" t="s">
        <v>2373</v>
      </c>
    </row>
    <row r="6" spans="1:105" ht="12" customHeight="1" x14ac:dyDescent="0.25">
      <c r="A6" s="154" t="s">
        <v>2112</v>
      </c>
      <c r="B6" s="338">
        <v>15019.749185634941</v>
      </c>
      <c r="C6" s="338">
        <v>14268.76172635319</v>
      </c>
      <c r="D6" s="338">
        <v>13517.77426707144</v>
      </c>
      <c r="E6" s="338">
        <v>13517.77426707144</v>
      </c>
      <c r="F6" s="338">
        <v>12766.7868077897</v>
      </c>
      <c r="G6" s="338">
        <v>13517.77426707144</v>
      </c>
      <c r="H6" s="338">
        <v>15770.73664491668</v>
      </c>
      <c r="I6" s="338">
        <v>16521.724104198431</v>
      </c>
      <c r="J6" s="338">
        <v>16521.724104198431</v>
      </c>
      <c r="K6" s="338">
        <v>16521.724104198431</v>
      </c>
      <c r="L6" s="338">
        <v>15770.73664491668</v>
      </c>
      <c r="M6" s="338">
        <v>15019.749185634941</v>
      </c>
      <c r="N6" s="338">
        <v>15019.749185634941</v>
      </c>
      <c r="O6" s="338">
        <v>17272.711563480181</v>
      </c>
      <c r="P6" s="338">
        <v>18774.686482043671</v>
      </c>
      <c r="Q6" s="338">
        <v>19525.673941325422</v>
      </c>
      <c r="R6" s="338">
        <v>21027.648859888908</v>
      </c>
      <c r="S6" s="338">
        <v>21778.636319170659</v>
      </c>
      <c r="T6" s="338">
        <v>24031.598697015899</v>
      </c>
      <c r="U6" s="338">
        <v>24782.58615629765</v>
      </c>
      <c r="V6" s="338">
        <v>24031.598697015899</v>
      </c>
      <c r="W6" s="338">
        <v>24031.598697015899</v>
      </c>
      <c r="X6" s="338">
        <v>23280.611237734149</v>
      </c>
      <c r="Y6" s="338">
        <v>22529.623778452409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1501.9749185634939</v>
      </c>
      <c r="H7" s="340">
        <v>2252.962377845241</v>
      </c>
      <c r="I7" s="340">
        <v>1501.9749185634939</v>
      </c>
      <c r="J7" s="340">
        <v>750.98745928174685</v>
      </c>
      <c r="K7" s="340">
        <v>0</v>
      </c>
      <c r="L7" s="340">
        <v>0</v>
      </c>
      <c r="M7" s="340">
        <v>0</v>
      </c>
      <c r="N7" s="340">
        <v>0</v>
      </c>
      <c r="O7" s="340">
        <v>3003.9498371269869</v>
      </c>
      <c r="P7" s="340">
        <v>2252.962377845241</v>
      </c>
      <c r="Q7" s="340">
        <v>750.98745928174685</v>
      </c>
      <c r="R7" s="340">
        <v>2252.962377845241</v>
      </c>
      <c r="S7" s="340">
        <v>1501.9749185634939</v>
      </c>
      <c r="T7" s="340">
        <v>2252.962377845241</v>
      </c>
      <c r="U7" s="340">
        <v>1501.9749185634939</v>
      </c>
      <c r="V7" s="340">
        <v>0</v>
      </c>
      <c r="W7" s="340">
        <v>0</v>
      </c>
      <c r="X7" s="340">
        <v>0</v>
      </c>
      <c r="Y7" s="340">
        <v>0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750.98745928175049</v>
      </c>
      <c r="D8" s="342">
        <f t="shared" si="0"/>
        <v>750.98745928175049</v>
      </c>
      <c r="E8" s="342">
        <f t="shared" si="0"/>
        <v>0</v>
      </c>
      <c r="F8" s="342">
        <f t="shared" si="0"/>
        <v>750.98745928173958</v>
      </c>
      <c r="G8" s="342">
        <f t="shared" si="0"/>
        <v>750.98745928175413</v>
      </c>
      <c r="H8" s="342">
        <f t="shared" si="0"/>
        <v>0</v>
      </c>
      <c r="I8" s="342">
        <f t="shared" si="0"/>
        <v>750.98745928174321</v>
      </c>
      <c r="J8" s="342">
        <f t="shared" si="0"/>
        <v>750.98745928174685</v>
      </c>
      <c r="K8" s="342">
        <f t="shared" si="0"/>
        <v>0</v>
      </c>
      <c r="L8" s="342">
        <f t="shared" si="0"/>
        <v>750.98745928175049</v>
      </c>
      <c r="M8" s="342">
        <f t="shared" si="0"/>
        <v>750.98745928173958</v>
      </c>
      <c r="N8" s="342">
        <f t="shared" si="0"/>
        <v>0</v>
      </c>
      <c r="O8" s="342">
        <f t="shared" si="0"/>
        <v>750.98745928174685</v>
      </c>
      <c r="P8" s="342">
        <f t="shared" si="0"/>
        <v>750.98745928175049</v>
      </c>
      <c r="Q8" s="342">
        <f t="shared" si="0"/>
        <v>0</v>
      </c>
      <c r="R8" s="342">
        <f t="shared" si="0"/>
        <v>750.98745928175413</v>
      </c>
      <c r="S8" s="342">
        <f t="shared" si="0"/>
        <v>750.98745928174321</v>
      </c>
      <c r="T8" s="342">
        <f t="shared" si="0"/>
        <v>0</v>
      </c>
      <c r="U8" s="342">
        <f t="shared" si="0"/>
        <v>750.98745928174321</v>
      </c>
      <c r="V8" s="342">
        <f t="shared" si="0"/>
        <v>750.98745928175049</v>
      </c>
      <c r="W8" s="342">
        <f t="shared" si="0"/>
        <v>0</v>
      </c>
      <c r="X8" s="342">
        <f t="shared" si="0"/>
        <v>750.98745928175049</v>
      </c>
      <c r="Y8" s="342">
        <f t="shared" si="0"/>
        <v>750.98745928173958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3003.949837126991</v>
      </c>
      <c r="C9" s="343">
        <f t="shared" si="1"/>
        <v>2893.17519988612</v>
      </c>
      <c r="D9" s="343">
        <f t="shared" si="1"/>
        <v>3268.9043835428893</v>
      </c>
      <c r="E9" s="343">
        <f t="shared" si="1"/>
        <v>2391.6404308313504</v>
      </c>
      <c r="F9" s="343">
        <f t="shared" si="1"/>
        <v>1431.8243176718097</v>
      </c>
      <c r="G9" s="343">
        <f t="shared" si="1"/>
        <v>747.32043543397958</v>
      </c>
      <c r="H9" s="343">
        <f t="shared" si="1"/>
        <v>1420.9323197002104</v>
      </c>
      <c r="I9" s="343">
        <f t="shared" si="1"/>
        <v>1373.1419171725101</v>
      </c>
      <c r="J9" s="343">
        <f t="shared" si="1"/>
        <v>1280.7003920543411</v>
      </c>
      <c r="K9" s="343">
        <f t="shared" si="1"/>
        <v>5671.3998146598005</v>
      </c>
      <c r="L9" s="343">
        <f t="shared" si="1"/>
        <v>2853.3665054326702</v>
      </c>
      <c r="M9" s="343">
        <f t="shared" si="1"/>
        <v>769.28283265386017</v>
      </c>
      <c r="N9" s="343">
        <f t="shared" si="1"/>
        <v>1062.2096659113304</v>
      </c>
      <c r="O9" s="343">
        <f t="shared" si="1"/>
        <v>1325.8699455927017</v>
      </c>
      <c r="P9" s="343">
        <f t="shared" si="1"/>
        <v>1419.49316219701</v>
      </c>
      <c r="Q9" s="343">
        <f t="shared" si="1"/>
        <v>1297.2952849992325</v>
      </c>
      <c r="R9" s="343">
        <f t="shared" si="1"/>
        <v>1627.5086179649079</v>
      </c>
      <c r="S9" s="343">
        <f t="shared" si="1"/>
        <v>1132.4785001735181</v>
      </c>
      <c r="T9" s="343">
        <f t="shared" si="1"/>
        <v>1862.0414888489686</v>
      </c>
      <c r="U9" s="343">
        <f t="shared" si="1"/>
        <v>1368.0804021715085</v>
      </c>
      <c r="V9" s="343">
        <f t="shared" si="1"/>
        <v>4597.340392472368</v>
      </c>
      <c r="W9" s="343">
        <f t="shared" si="1"/>
        <v>4497.6940700731793</v>
      </c>
      <c r="X9" s="343">
        <f t="shared" si="1"/>
        <v>2157.6281708367678</v>
      </c>
      <c r="Y9" s="343">
        <f t="shared" si="1"/>
        <v>3860.8184281389986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416.29251934651762</v>
      </c>
      <c r="C12" s="210">
        <v>385.17145313843508</v>
      </c>
      <c r="D12" s="210">
        <v>333.66921754084262</v>
      </c>
      <c r="E12" s="210">
        <v>382.85700773860702</v>
      </c>
      <c r="F12" s="210">
        <v>396.78882201203771</v>
      </c>
      <c r="G12" s="210">
        <v>424.916509028375</v>
      </c>
      <c r="H12" s="210">
        <v>434.51315563198631</v>
      </c>
      <c r="I12" s="210">
        <v>442.6888220120378</v>
      </c>
      <c r="J12" s="210">
        <v>450.16526225279438</v>
      </c>
      <c r="K12" s="210">
        <v>340.05477214101461</v>
      </c>
      <c r="L12" s="210">
        <v>357.83809114359411</v>
      </c>
      <c r="M12" s="210">
        <v>355.18564058469468</v>
      </c>
      <c r="N12" s="210">
        <v>358.12355975924339</v>
      </c>
      <c r="O12" s="210">
        <v>409.25038693035248</v>
      </c>
      <c r="P12" s="210">
        <v>389.40730868443683</v>
      </c>
      <c r="Q12" s="210">
        <v>389.16809974204642</v>
      </c>
      <c r="R12" s="210">
        <v>411.92407566638002</v>
      </c>
      <c r="S12" s="210">
        <v>430.7296646603611</v>
      </c>
      <c r="T12" s="210">
        <v>469.01066208082528</v>
      </c>
      <c r="U12" s="210">
        <v>491.92588134135849</v>
      </c>
      <c r="V12" s="210">
        <v>449.49690455717968</v>
      </c>
      <c r="W12" s="210">
        <v>425.05477214101461</v>
      </c>
      <c r="X12" s="210">
        <v>421.20257953568353</v>
      </c>
      <c r="Y12" s="210">
        <v>358.89269131556318</v>
      </c>
      <c r="DA12" s="109" t="s">
        <v>2376</v>
      </c>
    </row>
    <row r="13" spans="1:105" ht="12" customHeight="1" x14ac:dyDescent="0.25">
      <c r="A13" s="24" t="s">
        <v>28</v>
      </c>
      <c r="B13" s="213">
        <v>116.9038693035253</v>
      </c>
      <c r="C13" s="213">
        <v>81.698538263112653</v>
      </c>
      <c r="D13" s="213">
        <v>59.333190025795354</v>
      </c>
      <c r="E13" s="213">
        <v>64.451418744625968</v>
      </c>
      <c r="F13" s="213">
        <v>49.998796216680987</v>
      </c>
      <c r="G13" s="213">
        <v>42.27575236457438</v>
      </c>
      <c r="H13" s="213">
        <v>40.381513327601027</v>
      </c>
      <c r="I13" s="213">
        <v>35.310834049871019</v>
      </c>
      <c r="J13" s="213">
        <v>28.788478073946681</v>
      </c>
      <c r="K13" s="213">
        <v>21.639724849527081</v>
      </c>
      <c r="L13" s="213">
        <v>24.52605331040413</v>
      </c>
      <c r="M13" s="213">
        <v>21.180395528804809</v>
      </c>
      <c r="N13" s="213">
        <v>20.096904557179709</v>
      </c>
      <c r="O13" s="213">
        <v>18.320464316423038</v>
      </c>
      <c r="P13" s="213">
        <v>15.132932072227</v>
      </c>
      <c r="Q13" s="213">
        <v>12.57833190025795</v>
      </c>
      <c r="R13" s="213">
        <v>10.32957867583835</v>
      </c>
      <c r="S13" s="213">
        <v>8.4710232158211518</v>
      </c>
      <c r="T13" s="213">
        <v>8.3147033533963892</v>
      </c>
      <c r="U13" s="213">
        <v>14.52613929492691</v>
      </c>
      <c r="V13" s="213">
        <v>11.397850386930349</v>
      </c>
      <c r="W13" s="213">
        <v>6.838091143594152</v>
      </c>
      <c r="X13" s="213">
        <v>6.8848667239896812</v>
      </c>
      <c r="Y13" s="213">
        <v>5.8473774720550296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32.822269991401548</v>
      </c>
      <c r="C14" s="204">
        <f t="shared" si="2"/>
        <v>28.723645743766127</v>
      </c>
      <c r="D14" s="204">
        <f t="shared" si="2"/>
        <v>22.78357695614789</v>
      </c>
      <c r="E14" s="204">
        <f t="shared" si="2"/>
        <v>20.822699914015473</v>
      </c>
      <c r="F14" s="204">
        <f t="shared" si="2"/>
        <v>18.768615649183143</v>
      </c>
      <c r="G14" s="204">
        <f t="shared" si="2"/>
        <v>29.963284608770422</v>
      </c>
      <c r="H14" s="204">
        <f t="shared" si="2"/>
        <v>29.065262252794501</v>
      </c>
      <c r="I14" s="204">
        <f t="shared" si="2"/>
        <v>31.140756663800516</v>
      </c>
      <c r="J14" s="204">
        <f t="shared" si="2"/>
        <v>18.758985382631121</v>
      </c>
      <c r="K14" s="204">
        <f t="shared" si="2"/>
        <v>13.607050730868442</v>
      </c>
      <c r="L14" s="204">
        <f t="shared" si="2"/>
        <v>14.681857265692173</v>
      </c>
      <c r="M14" s="204">
        <f t="shared" si="2"/>
        <v>13.566466036113495</v>
      </c>
      <c r="N14" s="204">
        <f t="shared" si="2"/>
        <v>17.619690455717969</v>
      </c>
      <c r="O14" s="204">
        <f t="shared" si="2"/>
        <v>21.094840928632848</v>
      </c>
      <c r="P14" s="204">
        <f t="shared" si="2"/>
        <v>16.73344797936371</v>
      </c>
      <c r="Q14" s="204">
        <f t="shared" si="2"/>
        <v>17.650730868443674</v>
      </c>
      <c r="R14" s="204">
        <f t="shared" si="2"/>
        <v>23.048581255374035</v>
      </c>
      <c r="S14" s="204">
        <f t="shared" si="2"/>
        <v>15.559157351676696</v>
      </c>
      <c r="T14" s="204">
        <f t="shared" si="2"/>
        <v>18.506964746345659</v>
      </c>
      <c r="U14" s="204">
        <f t="shared" si="2"/>
        <v>15.846689595872743</v>
      </c>
      <c r="V14" s="204">
        <f t="shared" si="2"/>
        <v>14.629234737747206</v>
      </c>
      <c r="W14" s="204">
        <f t="shared" si="2"/>
        <v>13.645571797076524</v>
      </c>
      <c r="X14" s="204">
        <f t="shared" si="2"/>
        <v>14.260189165950127</v>
      </c>
      <c r="Y14" s="204">
        <f t="shared" si="2"/>
        <v>19.264918314703351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3.389251934651762</v>
      </c>
      <c r="C16" s="204">
        <v>4.519002579535683</v>
      </c>
      <c r="D16" s="204">
        <v>4.519002579535683</v>
      </c>
      <c r="E16" s="204">
        <v>4.519002579535683</v>
      </c>
      <c r="F16" s="204">
        <v>4.519002579535683</v>
      </c>
      <c r="G16" s="204">
        <v>3.389251934651762</v>
      </c>
      <c r="H16" s="204">
        <v>4.519002579535683</v>
      </c>
      <c r="I16" s="204">
        <v>3.389251934651762</v>
      </c>
      <c r="J16" s="204">
        <v>3.389251934651762</v>
      </c>
      <c r="K16" s="204">
        <v>2.1974204643164228</v>
      </c>
      <c r="L16" s="204">
        <v>2.1974204643164228</v>
      </c>
      <c r="M16" s="204">
        <v>2.1974204643164228</v>
      </c>
      <c r="N16" s="204">
        <v>2.1974204643164228</v>
      </c>
      <c r="O16" s="204">
        <v>3.2960447119518479</v>
      </c>
      <c r="P16" s="204">
        <v>3.2960447119518479</v>
      </c>
      <c r="Q16" s="204">
        <v>3.2960447119518479</v>
      </c>
      <c r="R16" s="204">
        <v>3.2960447119518479</v>
      </c>
      <c r="S16" s="204">
        <v>3.6015477214101459</v>
      </c>
      <c r="T16" s="204">
        <v>4.3310404127257076</v>
      </c>
      <c r="U16" s="204">
        <v>3.9410146173688738</v>
      </c>
      <c r="V16" s="204">
        <v>4.1431642304385212</v>
      </c>
      <c r="W16" s="204">
        <v>5.7319002579535683</v>
      </c>
      <c r="X16" s="204">
        <v>4.9551160791057596</v>
      </c>
      <c r="Y16" s="204">
        <v>5.0737747205503014</v>
      </c>
      <c r="DA16" s="71" t="s">
        <v>2379</v>
      </c>
    </row>
    <row r="17" spans="1:105" ht="12" customHeight="1" x14ac:dyDescent="0.25">
      <c r="A17" s="18" t="s">
        <v>71</v>
      </c>
      <c r="B17" s="204">
        <v>19.51367153912296</v>
      </c>
      <c r="C17" s="204">
        <v>14.378503869303531</v>
      </c>
      <c r="D17" s="204">
        <v>13.351504729148751</v>
      </c>
      <c r="E17" s="204">
        <v>11.297420464316421</v>
      </c>
      <c r="F17" s="204">
        <v>9.2433361994840926</v>
      </c>
      <c r="G17" s="204">
        <v>21.56775580395529</v>
      </c>
      <c r="H17" s="204">
        <v>18.486672398968189</v>
      </c>
      <c r="I17" s="204">
        <v>23.62184006878762</v>
      </c>
      <c r="J17" s="204">
        <v>13.351504729148751</v>
      </c>
      <c r="K17" s="204">
        <v>9.3078245915735156</v>
      </c>
      <c r="L17" s="204">
        <v>9.3078245915735156</v>
      </c>
      <c r="M17" s="204">
        <v>10.3420464316423</v>
      </c>
      <c r="N17" s="204">
        <v>9.3078245915735156</v>
      </c>
      <c r="O17" s="204">
        <v>14.47884780739467</v>
      </c>
      <c r="P17" s="204">
        <v>12.41040412725709</v>
      </c>
      <c r="Q17" s="204">
        <v>11.297420464316421</v>
      </c>
      <c r="R17" s="204">
        <v>16.432588134135859</v>
      </c>
      <c r="S17" s="204">
        <v>10.869131556319861</v>
      </c>
      <c r="T17" s="204">
        <v>13.72330180567498</v>
      </c>
      <c r="U17" s="204">
        <v>10.54359415305245</v>
      </c>
      <c r="V17" s="204">
        <v>9.8677558039552871</v>
      </c>
      <c r="W17" s="204">
        <v>7.3659501289767837</v>
      </c>
      <c r="X17" s="204">
        <v>7.6422184006878764</v>
      </c>
      <c r="Y17" s="204">
        <v>12.23920894239037</v>
      </c>
      <c r="DA17" s="71" t="s">
        <v>2380</v>
      </c>
    </row>
    <row r="18" spans="1:105" ht="12" customHeight="1" x14ac:dyDescent="0.25">
      <c r="A18" s="18" t="s">
        <v>32</v>
      </c>
      <c r="B18" s="204">
        <v>6.7546001719690452</v>
      </c>
      <c r="C18" s="204">
        <v>7.7195184866723991</v>
      </c>
      <c r="D18" s="204">
        <v>3.8597592433362</v>
      </c>
      <c r="E18" s="204">
        <v>2.894840928632846</v>
      </c>
      <c r="F18" s="204">
        <v>2.894840928632846</v>
      </c>
      <c r="G18" s="204">
        <v>2.894840928632846</v>
      </c>
      <c r="H18" s="204">
        <v>2.894840928632846</v>
      </c>
      <c r="I18" s="204">
        <v>0.96491831470335332</v>
      </c>
      <c r="J18" s="204">
        <v>0.96491831470335332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2.0980223559759242E-2</v>
      </c>
      <c r="T18" s="204">
        <v>0</v>
      </c>
      <c r="U18" s="204">
        <v>0</v>
      </c>
      <c r="V18" s="204">
        <v>0</v>
      </c>
      <c r="W18" s="204">
        <v>9.071367153912295E-2</v>
      </c>
      <c r="X18" s="204">
        <v>9.1659501289767839E-2</v>
      </c>
      <c r="Y18" s="204">
        <v>7.1109200343938084E-2</v>
      </c>
      <c r="DA18" s="71" t="s">
        <v>2381</v>
      </c>
    </row>
    <row r="19" spans="1:105" ht="12" customHeight="1" x14ac:dyDescent="0.25">
      <c r="A19" s="18" t="s">
        <v>33</v>
      </c>
      <c r="B19" s="204">
        <v>3.1647463456577811</v>
      </c>
      <c r="C19" s="204">
        <v>2.1066208082545139</v>
      </c>
      <c r="D19" s="204">
        <v>1.053310404127257</v>
      </c>
      <c r="E19" s="204">
        <v>2.1114359415305239</v>
      </c>
      <c r="F19" s="204">
        <v>2.1114359415305239</v>
      </c>
      <c r="G19" s="204">
        <v>2.1114359415305239</v>
      </c>
      <c r="H19" s="204">
        <v>3.1647463456577811</v>
      </c>
      <c r="I19" s="204">
        <v>3.1647463456577811</v>
      </c>
      <c r="J19" s="204">
        <v>1.053310404127257</v>
      </c>
      <c r="K19" s="204">
        <v>2.1018056749785039</v>
      </c>
      <c r="L19" s="204">
        <v>3.1766122098022351</v>
      </c>
      <c r="M19" s="204">
        <v>1.026999140154772</v>
      </c>
      <c r="N19" s="204">
        <v>6.114445399828031</v>
      </c>
      <c r="O19" s="204">
        <v>3.3199484092863281</v>
      </c>
      <c r="P19" s="204">
        <v>1.026999140154772</v>
      </c>
      <c r="Q19" s="204">
        <v>3.0572656921754078</v>
      </c>
      <c r="R19" s="204">
        <v>3.3199484092863281</v>
      </c>
      <c r="S19" s="204">
        <v>1.0674978503869299</v>
      </c>
      <c r="T19" s="204">
        <v>0.45262252794496982</v>
      </c>
      <c r="U19" s="204">
        <v>1.362080825451419</v>
      </c>
      <c r="V19" s="204">
        <v>0.61831470335339633</v>
      </c>
      <c r="W19" s="204">
        <v>0.45700773860705057</v>
      </c>
      <c r="X19" s="204">
        <v>1.571195184866724</v>
      </c>
      <c r="Y19" s="204">
        <v>1.880825451418745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57.738607050730863</v>
      </c>
      <c r="C20" s="204">
        <f t="shared" si="3"/>
        <v>61.693895098882187</v>
      </c>
      <c r="D20" s="204">
        <f t="shared" si="3"/>
        <v>59.028374892519338</v>
      </c>
      <c r="E20" s="204">
        <f t="shared" si="3"/>
        <v>64.574376612209804</v>
      </c>
      <c r="F20" s="204">
        <f t="shared" si="3"/>
        <v>81.556319862424758</v>
      </c>
      <c r="G20" s="204">
        <f t="shared" si="3"/>
        <v>91.766981943250215</v>
      </c>
      <c r="H20" s="204">
        <f t="shared" si="3"/>
        <v>93.637145313843504</v>
      </c>
      <c r="I20" s="204">
        <f t="shared" si="3"/>
        <v>93.314703353396382</v>
      </c>
      <c r="J20" s="204">
        <f t="shared" si="3"/>
        <v>106.3198624247635</v>
      </c>
      <c r="K20" s="204">
        <f t="shared" si="3"/>
        <v>93.615649183147028</v>
      </c>
      <c r="L20" s="204">
        <f t="shared" si="3"/>
        <v>95.294926913155621</v>
      </c>
      <c r="M20" s="204">
        <f t="shared" si="3"/>
        <v>84.970163370593284</v>
      </c>
      <c r="N20" s="204">
        <f t="shared" si="3"/>
        <v>84.632674118658642</v>
      </c>
      <c r="O20" s="204">
        <f t="shared" si="3"/>
        <v>97.483920894239034</v>
      </c>
      <c r="P20" s="204">
        <f t="shared" si="3"/>
        <v>94.065176268271713</v>
      </c>
      <c r="Q20" s="204">
        <f t="shared" si="3"/>
        <v>92.286672398968193</v>
      </c>
      <c r="R20" s="204">
        <f t="shared" si="3"/>
        <v>99.975150472914876</v>
      </c>
      <c r="S20" s="204">
        <f t="shared" si="3"/>
        <v>108.1738607050731</v>
      </c>
      <c r="T20" s="204">
        <f t="shared" si="3"/>
        <v>133.83379191745479</v>
      </c>
      <c r="U20" s="204">
        <f t="shared" si="3"/>
        <v>133.23714531384351</v>
      </c>
      <c r="V20" s="204">
        <f t="shared" si="3"/>
        <v>126.9059329320722</v>
      </c>
      <c r="W20" s="204">
        <f t="shared" si="3"/>
        <v>110.6719690455718</v>
      </c>
      <c r="X20" s="204">
        <f t="shared" si="3"/>
        <v>100.5078245915735</v>
      </c>
      <c r="Y20" s="204">
        <f t="shared" si="3"/>
        <v>120.8233877901978</v>
      </c>
      <c r="DA20" s="71"/>
    </row>
    <row r="21" spans="1:105" ht="12" customHeight="1" x14ac:dyDescent="0.25">
      <c r="A21" s="18" t="s">
        <v>73</v>
      </c>
      <c r="B21" s="204">
        <v>57.738607050730863</v>
      </c>
      <c r="C21" s="204">
        <v>61.693895098882187</v>
      </c>
      <c r="D21" s="204">
        <v>59.028374892519338</v>
      </c>
      <c r="E21" s="204">
        <v>64.574376612209804</v>
      </c>
      <c r="F21" s="204">
        <v>81.556319862424758</v>
      </c>
      <c r="G21" s="204">
        <v>91.766981943250215</v>
      </c>
      <c r="H21" s="204">
        <v>93.637145313843504</v>
      </c>
      <c r="I21" s="204">
        <v>93.314703353396382</v>
      </c>
      <c r="J21" s="204">
        <v>106.3198624247635</v>
      </c>
      <c r="K21" s="204">
        <v>93.615649183147028</v>
      </c>
      <c r="L21" s="204">
        <v>95.294926913155621</v>
      </c>
      <c r="M21" s="204">
        <v>84.970163370593284</v>
      </c>
      <c r="N21" s="204">
        <v>84.632674118658642</v>
      </c>
      <c r="O21" s="204">
        <v>97.483920894239034</v>
      </c>
      <c r="P21" s="204">
        <v>94.065176268271713</v>
      </c>
      <c r="Q21" s="204">
        <v>92.286672398968193</v>
      </c>
      <c r="R21" s="204">
        <v>99.975150472914876</v>
      </c>
      <c r="S21" s="204">
        <v>108.1738607050731</v>
      </c>
      <c r="T21" s="204">
        <v>133.83379191745479</v>
      </c>
      <c r="U21" s="204">
        <v>133.23714531384351</v>
      </c>
      <c r="V21" s="204">
        <v>126.9059329320722</v>
      </c>
      <c r="W21" s="204">
        <v>110.6719690455718</v>
      </c>
      <c r="X21" s="204">
        <v>100.5078245915735</v>
      </c>
      <c r="Y21" s="204">
        <v>120.8233877901978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2.3903697334479789E-2</v>
      </c>
      <c r="C23" s="204">
        <f t="shared" si="4"/>
        <v>2.3903697334479789E-2</v>
      </c>
      <c r="D23" s="204">
        <f t="shared" si="4"/>
        <v>7.1625107480653469E-2</v>
      </c>
      <c r="E23" s="204">
        <f t="shared" si="4"/>
        <v>7.1625107480653469E-2</v>
      </c>
      <c r="F23" s="204">
        <f t="shared" si="4"/>
        <v>0.14333619948409279</v>
      </c>
      <c r="G23" s="204">
        <f t="shared" si="4"/>
        <v>4.7807394668959578E-2</v>
      </c>
      <c r="H23" s="204">
        <f t="shared" si="4"/>
        <v>0.16715391229578669</v>
      </c>
      <c r="I23" s="204">
        <f t="shared" si="4"/>
        <v>0.1194325021496131</v>
      </c>
      <c r="J23" s="204">
        <f t="shared" si="4"/>
        <v>0.1194325021496131</v>
      </c>
      <c r="K23" s="204">
        <f t="shared" si="4"/>
        <v>9.5528804815133275E-2</v>
      </c>
      <c r="L23" s="204">
        <f t="shared" si="4"/>
        <v>0.14333619948409279</v>
      </c>
      <c r="M23" s="204">
        <f t="shared" si="4"/>
        <v>0.16715391229578669</v>
      </c>
      <c r="N23" s="204">
        <f t="shared" si="4"/>
        <v>9.5528804815133275E-2</v>
      </c>
      <c r="O23" s="204">
        <f t="shared" si="4"/>
        <v>7.1625107480653469E-2</v>
      </c>
      <c r="P23" s="204">
        <f t="shared" si="4"/>
        <v>4.7807394668959592E-2</v>
      </c>
      <c r="Q23" s="204">
        <f t="shared" si="4"/>
        <v>0.3343938091143594</v>
      </c>
      <c r="R23" s="204">
        <f t="shared" si="4"/>
        <v>0.35829750644883918</v>
      </c>
      <c r="S23" s="204">
        <f t="shared" si="4"/>
        <v>0.11152192605331041</v>
      </c>
      <c r="T23" s="204">
        <f t="shared" si="4"/>
        <v>0.1079105760963027</v>
      </c>
      <c r="U23" s="204">
        <f t="shared" si="4"/>
        <v>9.7592433361994829E-2</v>
      </c>
      <c r="V23" s="204">
        <f t="shared" si="4"/>
        <v>0.65958727429062769</v>
      </c>
      <c r="W23" s="204">
        <f t="shared" si="4"/>
        <v>0.83705932932072213</v>
      </c>
      <c r="X23" s="204">
        <f t="shared" si="4"/>
        <v>1.318572656921754</v>
      </c>
      <c r="Y23" s="204">
        <f t="shared" si="4"/>
        <v>2.063026655202064</v>
      </c>
      <c r="DA23" s="71"/>
    </row>
    <row r="24" spans="1:105" ht="12" customHeight="1" x14ac:dyDescent="0.25">
      <c r="A24" s="18" t="s">
        <v>38</v>
      </c>
      <c r="B24" s="204">
        <v>2.3903697334479789E-2</v>
      </c>
      <c r="C24" s="204">
        <v>2.3903697334479789E-2</v>
      </c>
      <c r="D24" s="204">
        <v>7.1625107480653469E-2</v>
      </c>
      <c r="E24" s="204">
        <v>7.1625107480653469E-2</v>
      </c>
      <c r="F24" s="204">
        <v>0.14333619948409279</v>
      </c>
      <c r="G24" s="204">
        <v>4.7807394668959578E-2</v>
      </c>
      <c r="H24" s="204">
        <v>0.16715391229578669</v>
      </c>
      <c r="I24" s="204">
        <v>0.1194325021496131</v>
      </c>
      <c r="J24" s="204">
        <v>0.1194325021496131</v>
      </c>
      <c r="K24" s="204">
        <v>9.5528804815133275E-2</v>
      </c>
      <c r="L24" s="204">
        <v>0.14333619948409279</v>
      </c>
      <c r="M24" s="204">
        <v>0.16715391229578669</v>
      </c>
      <c r="N24" s="204">
        <v>9.5528804815133275E-2</v>
      </c>
      <c r="O24" s="204">
        <v>7.1625107480653469E-2</v>
      </c>
      <c r="P24" s="204">
        <v>4.7807394668959592E-2</v>
      </c>
      <c r="Q24" s="204">
        <v>0.3343938091143594</v>
      </c>
      <c r="R24" s="204">
        <v>0.35829750644883918</v>
      </c>
      <c r="S24" s="204">
        <v>0.11152192605331041</v>
      </c>
      <c r="T24" s="204">
        <v>0.1079105760963027</v>
      </c>
      <c r="U24" s="204">
        <v>9.7592433361994829E-2</v>
      </c>
      <c r="V24" s="204">
        <v>0.65958727429062769</v>
      </c>
      <c r="W24" s="204">
        <v>0.83705932932072213</v>
      </c>
      <c r="X24" s="204">
        <v>1.318572656921754</v>
      </c>
      <c r="Y24" s="204">
        <v>2.063026655202064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78.795270851246769</v>
      </c>
      <c r="C30" s="204">
        <v>89.471711092003432</v>
      </c>
      <c r="D30" s="204">
        <v>76.287360275150462</v>
      </c>
      <c r="E30" s="204">
        <v>98.715047291487522</v>
      </c>
      <c r="F30" s="204">
        <v>96.278761822871871</v>
      </c>
      <c r="G30" s="204">
        <v>94.224677558039559</v>
      </c>
      <c r="H30" s="204">
        <v>94.821840068787608</v>
      </c>
      <c r="I30" s="204">
        <v>83.834909716251076</v>
      </c>
      <c r="J30" s="204">
        <v>90.331556319862429</v>
      </c>
      <c r="K30" s="204">
        <v>68.190541702493547</v>
      </c>
      <c r="L30" s="204">
        <v>73.062940670679268</v>
      </c>
      <c r="M30" s="204">
        <v>69.695270851246775</v>
      </c>
      <c r="N30" s="204">
        <v>62.50593293207222</v>
      </c>
      <c r="O30" s="204">
        <v>54.480739466895947</v>
      </c>
      <c r="P30" s="204">
        <v>45.285210662080821</v>
      </c>
      <c r="Q30" s="204">
        <v>46.025623387790198</v>
      </c>
      <c r="R30" s="204">
        <v>45.022441960447118</v>
      </c>
      <c r="S30" s="204">
        <v>46.637059329320721</v>
      </c>
      <c r="T30" s="204">
        <v>45.041358555460008</v>
      </c>
      <c r="U30" s="204">
        <v>44.946775580395517</v>
      </c>
      <c r="V30" s="204">
        <v>40.586500429922623</v>
      </c>
      <c r="W30" s="204">
        <v>43.73155631986242</v>
      </c>
      <c r="X30" s="204">
        <v>35.585812553740332</v>
      </c>
      <c r="Y30" s="204">
        <v>33.395184866723987</v>
      </c>
      <c r="DA30" s="71" t="s">
        <v>2391</v>
      </c>
    </row>
    <row r="31" spans="1:105" ht="12" customHeight="1" x14ac:dyDescent="0.25">
      <c r="A31" s="21" t="s">
        <v>40</v>
      </c>
      <c r="B31" s="207">
        <v>130.00859845227859</v>
      </c>
      <c r="C31" s="207">
        <v>123.5597592433362</v>
      </c>
      <c r="D31" s="207">
        <v>116.1650902837489</v>
      </c>
      <c r="E31" s="207">
        <v>134.2218400687876</v>
      </c>
      <c r="F31" s="207">
        <v>150.0429922613929</v>
      </c>
      <c r="G31" s="207">
        <v>166.63800515907141</v>
      </c>
      <c r="H31" s="207">
        <v>176.4402407566638</v>
      </c>
      <c r="I31" s="207">
        <v>198.9681857265692</v>
      </c>
      <c r="J31" s="207">
        <v>205.8469475494411</v>
      </c>
      <c r="K31" s="207">
        <v>142.9062768701634</v>
      </c>
      <c r="L31" s="207">
        <v>150.1289767841788</v>
      </c>
      <c r="M31" s="207">
        <v>165.60619088564059</v>
      </c>
      <c r="N31" s="207">
        <v>173.17282889079971</v>
      </c>
      <c r="O31" s="207">
        <v>217.79879621668101</v>
      </c>
      <c r="P31" s="207">
        <v>218.14273430782461</v>
      </c>
      <c r="Q31" s="207">
        <v>220.292347377472</v>
      </c>
      <c r="R31" s="207">
        <v>233.1900257953568</v>
      </c>
      <c r="S31" s="207">
        <v>251.77704213241611</v>
      </c>
      <c r="T31" s="207">
        <v>263.20593293207219</v>
      </c>
      <c r="U31" s="207">
        <v>283.27153912295779</v>
      </c>
      <c r="V31" s="207">
        <v>255.31779879621669</v>
      </c>
      <c r="W31" s="207">
        <v>249.33052450558901</v>
      </c>
      <c r="X31" s="207">
        <v>262.64531384350818</v>
      </c>
      <c r="Y31" s="207">
        <v>177.498796216681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704.99168557383859</v>
      </c>
      <c r="C33" s="203">
        <f>TRE_emi!C5</f>
        <v>561.48523403287072</v>
      </c>
      <c r="D33" s="203">
        <f>TRE_emi!D5</f>
        <v>446.70162681428172</v>
      </c>
      <c r="E33" s="203">
        <f>TRE_emi!E5</f>
        <v>472.07140054241972</v>
      </c>
      <c r="F33" s="203">
        <f>TRE_emi!F5</f>
        <v>448.47163080288328</v>
      </c>
      <c r="G33" s="203">
        <f>TRE_emi!G5</f>
        <v>476.61752404394872</v>
      </c>
      <c r="H33" s="203">
        <f>TRE_emi!H5</f>
        <v>469.56626519165962</v>
      </c>
      <c r="I33" s="203">
        <f>TRE_emi!I5</f>
        <v>455.93584156922208</v>
      </c>
      <c r="J33" s="203">
        <f>TRE_emi!J5</f>
        <v>422.08303591293731</v>
      </c>
      <c r="K33" s="203">
        <f>TRE_emi!K5</f>
        <v>346.9179309147184</v>
      </c>
      <c r="L33" s="203">
        <f>TRE_emi!L5</f>
        <v>365.03734230198478</v>
      </c>
      <c r="M33" s="203">
        <f>TRE_emi!M5</f>
        <v>324.58294480646902</v>
      </c>
      <c r="N33" s="203">
        <f>TRE_emi!N5</f>
        <v>338.09639987571933</v>
      </c>
      <c r="O33" s="203">
        <f>TRE_emi!O5</f>
        <v>367.6987972367092</v>
      </c>
      <c r="P33" s="203">
        <f>TRE_emi!P5</f>
        <v>331.242537853626</v>
      </c>
      <c r="Q33" s="203">
        <f>TRE_emi!Q5</f>
        <v>322.86009920947743</v>
      </c>
      <c r="R33" s="203">
        <f>TRE_emi!R5</f>
        <v>347.91733433380631</v>
      </c>
      <c r="S33" s="203">
        <f>TRE_emi!S5</f>
        <v>334.17399273910212</v>
      </c>
      <c r="T33" s="203">
        <f>TRE_emi!T5</f>
        <v>403.04770662622002</v>
      </c>
      <c r="U33" s="203">
        <f>TRE_emi!U5</f>
        <v>418.31217260303441</v>
      </c>
      <c r="V33" s="203">
        <f>TRE_emi!V5</f>
        <v>386.67460303532027</v>
      </c>
      <c r="W33" s="203">
        <f>TRE_emi!W5</f>
        <v>327.46925519678359</v>
      </c>
      <c r="X33" s="203">
        <f>TRE_emi!X5</f>
        <v>305.62590615328162</v>
      </c>
      <c r="Y33" s="203">
        <f>TRE_emi!Y5</f>
        <v>364.08874107387442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106.1532246681279</v>
      </c>
      <c r="C35" s="284">
        <f t="shared" si="5"/>
        <v>106.20218833872188</v>
      </c>
      <c r="D35" s="284">
        <f t="shared" si="5"/>
        <v>91.564238960383605</v>
      </c>
      <c r="E35" s="284">
        <f t="shared" si="5"/>
        <v>75.934747203799446</v>
      </c>
      <c r="F35" s="284">
        <f t="shared" si="5"/>
        <v>66.061519060364034</v>
      </c>
      <c r="G35" s="284">
        <f t="shared" si="5"/>
        <v>67.515977328161355</v>
      </c>
      <c r="H35" s="284">
        <f t="shared" si="5"/>
        <v>66.27953493376252</v>
      </c>
      <c r="I35" s="284">
        <f t="shared" si="5"/>
        <v>70.039126459211843</v>
      </c>
      <c r="J35" s="284">
        <f t="shared" si="5"/>
        <v>68.137793794685194</v>
      </c>
      <c r="K35" s="284">
        <f t="shared" si="5"/>
        <v>50.063246178799993</v>
      </c>
      <c r="L35" s="284">
        <f t="shared" si="5"/>
        <v>46.046819028701407</v>
      </c>
      <c r="M35" s="284">
        <f t="shared" si="5"/>
        <v>42.008864675206972</v>
      </c>
      <c r="N35" s="284">
        <f t="shared" si="5"/>
        <v>41.743018122373805</v>
      </c>
      <c r="O35" s="284">
        <f t="shared" si="5"/>
        <v>40.237878643927154</v>
      </c>
      <c r="P35" s="284">
        <f t="shared" si="5"/>
        <v>36.450945468372367</v>
      </c>
      <c r="Q35" s="284">
        <f t="shared" si="5"/>
        <v>39.144997170283425</v>
      </c>
      <c r="R35" s="284">
        <f t="shared" si="5"/>
        <v>35.826410147565625</v>
      </c>
      <c r="S35" s="284">
        <f t="shared" si="5"/>
        <v>35.410141066849178</v>
      </c>
      <c r="T35" s="284">
        <f t="shared" si="5"/>
        <v>43.115281340596617</v>
      </c>
      <c r="U35" s="284">
        <f t="shared" si="5"/>
        <v>37.938912601732348</v>
      </c>
      <c r="V35" s="284">
        <f t="shared" si="5"/>
        <v>42.869005944100749</v>
      </c>
      <c r="W35" s="284">
        <f t="shared" si="5"/>
        <v>36.003274987015374</v>
      </c>
      <c r="X35" s="284">
        <f t="shared" si="5"/>
        <v>36.304359970214087</v>
      </c>
      <c r="Y35" s="284">
        <f t="shared" si="5"/>
        <v>31.700133674982105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34.645428678717934</v>
      </c>
      <c r="C36" s="344">
        <f t="shared" si="6"/>
        <v>33.859480761038022</v>
      </c>
      <c r="D36" s="344">
        <f t="shared" si="6"/>
        <v>32.556683940060395</v>
      </c>
      <c r="E36" s="344">
        <f t="shared" si="6"/>
        <v>34.410605999683703</v>
      </c>
      <c r="F36" s="344">
        <f t="shared" si="6"/>
        <v>35.005746367309847</v>
      </c>
      <c r="G36" s="344">
        <f t="shared" si="6"/>
        <v>33.273407087200681</v>
      </c>
      <c r="H36" s="344">
        <f t="shared" si="6"/>
        <v>30.280075308652794</v>
      </c>
      <c r="I36" s="344">
        <f t="shared" si="6"/>
        <v>29.223119137260309</v>
      </c>
      <c r="J36" s="344">
        <f t="shared" si="6"/>
        <v>29.536418993568095</v>
      </c>
      <c r="K36" s="344">
        <f t="shared" si="6"/>
        <v>31.340516934491934</v>
      </c>
      <c r="L36" s="344">
        <f t="shared" si="6"/>
        <v>27.702085430671737</v>
      </c>
      <c r="M36" s="344">
        <f t="shared" si="6"/>
        <v>24.92449241918267</v>
      </c>
      <c r="N36" s="344">
        <f t="shared" si="6"/>
        <v>25.658072416930903</v>
      </c>
      <c r="O36" s="344">
        <f t="shared" si="6"/>
        <v>25.663413278733433</v>
      </c>
      <c r="P36" s="344">
        <f t="shared" si="6"/>
        <v>22.437509136768139</v>
      </c>
      <c r="Q36" s="344">
        <f t="shared" si="6"/>
        <v>21.349572942242176</v>
      </c>
      <c r="R36" s="344">
        <f t="shared" si="6"/>
        <v>21.233046283665814</v>
      </c>
      <c r="S36" s="344">
        <f t="shared" si="6"/>
        <v>20.862461114388751</v>
      </c>
      <c r="T36" s="344">
        <f t="shared" si="6"/>
        <v>21.155617032714069</v>
      </c>
      <c r="U36" s="344">
        <f t="shared" si="6"/>
        <v>21.009449719205392</v>
      </c>
      <c r="V36" s="344">
        <f t="shared" si="6"/>
        <v>23.129100041450609</v>
      </c>
      <c r="W36" s="344">
        <f t="shared" si="6"/>
        <v>21.759846802709642</v>
      </c>
      <c r="X36" s="344">
        <f t="shared" si="6"/>
        <v>19.940487487099578</v>
      </c>
      <c r="Y36" s="344">
        <f t="shared" si="6"/>
        <v>19.224191617035533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18.714334041611931</v>
      </c>
      <c r="C37" s="344">
        <f>IF(TRE_ued!C$5=0,"",TRE_ued!C$5/C$5*1000)</f>
        <v>18.790296490015411</v>
      </c>
      <c r="D37" s="344">
        <f>IF(TRE_ued!D$5=0,"",TRE_ued!D$5/D$5*1000)</f>
        <v>18.218826562328154</v>
      </c>
      <c r="E37" s="344">
        <f>IF(TRE_ued!E$5=0,"",TRE_ued!E$5/E$5*1000)</f>
        <v>19.53126056738261</v>
      </c>
      <c r="F37" s="344">
        <f>IF(TRE_ued!F$5=0,"",TRE_ued!F$5/F$5*1000)</f>
        <v>19.968137465998456</v>
      </c>
      <c r="G37" s="344">
        <f>IF(TRE_ued!G$5=0,"",TRE_ued!G$5/G$5*1000)</f>
        <v>18.916857486459438</v>
      </c>
      <c r="H37" s="344">
        <f>IF(TRE_ued!H$5=0,"",TRE_ued!H$5/H$5*1000)</f>
        <v>17.259041368976796</v>
      </c>
      <c r="I37" s="344">
        <f>IF(TRE_ued!I$5=0,"",TRE_ued!I$5/I$5*1000)</f>
        <v>16.627096181759221</v>
      </c>
      <c r="J37" s="344">
        <f>IF(TRE_ued!J$5=0,"",TRE_ued!J$5/J$5*1000)</f>
        <v>16.946495989069437</v>
      </c>
      <c r="K37" s="344">
        <f>IF(TRE_ued!K$5=0,"",TRE_ued!K$5/K$5*1000)</f>
        <v>17.897195576791976</v>
      </c>
      <c r="L37" s="344">
        <f>IF(TRE_ued!L$5=0,"",TRE_ued!L$5/L$5*1000)</f>
        <v>15.832620539045834</v>
      </c>
      <c r="M37" s="344">
        <f>IF(TRE_ued!M$5=0,"",TRE_ued!M$5/M$5*1000)</f>
        <v>14.312342568015596</v>
      </c>
      <c r="N37" s="344">
        <f>IF(TRE_ued!N$5=0,"",TRE_ued!N$5/N$5*1000)</f>
        <v>14.693244996978418</v>
      </c>
      <c r="O37" s="344">
        <f>IF(TRE_ued!O$5=0,"",TRE_ued!O$5/O$5*1000)</f>
        <v>14.608935927974388</v>
      </c>
      <c r="P37" s="344">
        <f>IF(TRE_ued!P$5=0,"",TRE_ued!P$5/P$5*1000)</f>
        <v>12.769733156932064</v>
      </c>
      <c r="Q37" s="344">
        <f>IF(TRE_ued!Q$5=0,"",TRE_ued!Q$5/Q$5*1000)</f>
        <v>12.185286608140471</v>
      </c>
      <c r="R37" s="344">
        <f>IF(TRE_ued!R$5=0,"",TRE_ued!R$5/R$5*1000)</f>
        <v>12.092462920096201</v>
      </c>
      <c r="S37" s="344">
        <f>IF(TRE_ued!S$5=0,"",TRE_ued!S$5/S$5*1000)</f>
        <v>11.926319984378122</v>
      </c>
      <c r="T37" s="344">
        <f>IF(TRE_ued!T$5=0,"",TRE_ued!T$5/T$5*1000)</f>
        <v>12.013090976976731</v>
      </c>
      <c r="U37" s="344">
        <f>IF(TRE_ued!U$5=0,"",TRE_ued!U$5/U$5*1000)</f>
        <v>11.924493449481185</v>
      </c>
      <c r="V37" s="344">
        <f>IF(TRE_ued!V$5=0,"",TRE_ued!V$5/V$5*1000)</f>
        <v>13.116401983434507</v>
      </c>
      <c r="W37" s="344">
        <f>IF(TRE_ued!W$5=0,"",TRE_ued!W$5/W$5*1000)</f>
        <v>12.434763920171241</v>
      </c>
      <c r="X37" s="344">
        <f>IF(TRE_ued!X$5=0,"",TRE_ued!X$5/X$5*1000)</f>
        <v>11.395531277306107</v>
      </c>
      <c r="Y37" s="344">
        <f>IF(TRE_ued!Y$5=0,"",TRE_ued!Y$5/Y$5*1000)</f>
        <v>10.801811552565789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1.6935007304010927</v>
      </c>
      <c r="C38" s="345">
        <f t="shared" si="7"/>
        <v>1.45775401956143</v>
      </c>
      <c r="D38" s="345">
        <f t="shared" si="7"/>
        <v>1.338755879569872</v>
      </c>
      <c r="E38" s="345">
        <f t="shared" si="7"/>
        <v>1.2330227500099025</v>
      </c>
      <c r="F38" s="345">
        <f t="shared" si="7"/>
        <v>1.1302526833512403</v>
      </c>
      <c r="G38" s="345">
        <f t="shared" si="7"/>
        <v>1.1216733497453291</v>
      </c>
      <c r="H38" s="345">
        <f t="shared" si="7"/>
        <v>1.080672147909284</v>
      </c>
      <c r="I38" s="345">
        <f t="shared" si="7"/>
        <v>1.0299239982996997</v>
      </c>
      <c r="J38" s="345">
        <f t="shared" si="7"/>
        <v>0.93761796234715411</v>
      </c>
      <c r="K38" s="345">
        <f t="shared" si="7"/>
        <v>1.0201825098071489</v>
      </c>
      <c r="L38" s="345">
        <f t="shared" si="7"/>
        <v>1.0201187389955693</v>
      </c>
      <c r="M38" s="345">
        <f t="shared" si="7"/>
        <v>0.9138402787684532</v>
      </c>
      <c r="N38" s="345">
        <f t="shared" si="7"/>
        <v>0.94407751364644155</v>
      </c>
      <c r="O38" s="345">
        <f t="shared" si="7"/>
        <v>0.89846902771355308</v>
      </c>
      <c r="P38" s="345">
        <f t="shared" si="7"/>
        <v>0.85063256509665131</v>
      </c>
      <c r="Q38" s="345">
        <f t="shared" si="7"/>
        <v>0.82961604361580477</v>
      </c>
      <c r="R38" s="345">
        <f t="shared" si="7"/>
        <v>0.84461519703836596</v>
      </c>
      <c r="S38" s="345">
        <f t="shared" si="7"/>
        <v>0.77583231469001546</v>
      </c>
      <c r="T38" s="345">
        <f t="shared" si="7"/>
        <v>0.85935723686546428</v>
      </c>
      <c r="U38" s="345">
        <f t="shared" si="7"/>
        <v>0.85035609726896666</v>
      </c>
      <c r="V38" s="345">
        <f t="shared" si="7"/>
        <v>0.86023863371484488</v>
      </c>
      <c r="W38" s="345">
        <f t="shared" si="7"/>
        <v>0.7704166066582675</v>
      </c>
      <c r="X38" s="345">
        <f t="shared" si="7"/>
        <v>0.7256031206888407</v>
      </c>
      <c r="Y38" s="345">
        <f t="shared" si="7"/>
        <v>1.0144780038268946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PL: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416.29251934651768</v>
      </c>
      <c r="C5" s="223">
        <v>385.1714531384352</v>
      </c>
      <c r="D5" s="223">
        <v>333.66921754084268</v>
      </c>
      <c r="E5" s="223">
        <v>382.85700773860702</v>
      </c>
      <c r="F5" s="223">
        <v>396.78882201203788</v>
      </c>
      <c r="G5" s="223">
        <v>424.91650902837489</v>
      </c>
      <c r="H5" s="223">
        <v>434.51315563198631</v>
      </c>
      <c r="I5" s="223">
        <v>442.68882201203792</v>
      </c>
      <c r="J5" s="223">
        <v>450.16526225279449</v>
      </c>
      <c r="K5" s="223">
        <v>340.05477214101478</v>
      </c>
      <c r="L5" s="223">
        <v>357.83809114359411</v>
      </c>
      <c r="M5" s="223">
        <v>355.18564058469468</v>
      </c>
      <c r="N5" s="223">
        <v>358.12355975924328</v>
      </c>
      <c r="O5" s="223">
        <v>409.25038693035248</v>
      </c>
      <c r="P5" s="223">
        <v>389.40730868443671</v>
      </c>
      <c r="Q5" s="223">
        <v>389.16809974204648</v>
      </c>
      <c r="R5" s="223">
        <v>411.92407566638008</v>
      </c>
      <c r="S5" s="223">
        <v>430.7296646603611</v>
      </c>
      <c r="T5" s="223">
        <v>469.01066208082528</v>
      </c>
      <c r="U5" s="223">
        <v>491.9258813413586</v>
      </c>
      <c r="V5" s="223">
        <v>449.49690455717979</v>
      </c>
      <c r="W5" s="223">
        <v>425.05477214101472</v>
      </c>
      <c r="X5" s="223">
        <v>421.20257953568358</v>
      </c>
      <c r="Y5" s="223">
        <v>358.89269131556318</v>
      </c>
      <c r="DA5" s="89" t="s">
        <v>2376</v>
      </c>
    </row>
    <row r="6" spans="1:105" ht="12" customHeight="1" x14ac:dyDescent="0.25">
      <c r="A6" s="55" t="s">
        <v>91</v>
      </c>
      <c r="B6" s="259">
        <v>6.8322353473142803</v>
      </c>
      <c r="C6" s="259">
        <v>6.2939303726597737</v>
      </c>
      <c r="D6" s="259">
        <v>5.7079703381921716</v>
      </c>
      <c r="E6" s="259">
        <v>6.4499732976045987</v>
      </c>
      <c r="F6" s="259">
        <v>6.9940294498804354</v>
      </c>
      <c r="G6" s="259">
        <v>7.7229495322452308</v>
      </c>
      <c r="H6" s="259">
        <v>8.0236284674412097</v>
      </c>
      <c r="I6" s="259">
        <v>8.6917311438691645</v>
      </c>
      <c r="J6" s="259">
        <v>8.8632595661508855</v>
      </c>
      <c r="K6" s="259">
        <v>6.4493488660467166</v>
      </c>
      <c r="L6" s="259">
        <v>6.7545639520188638</v>
      </c>
      <c r="M6" s="259">
        <v>7.0649361489652174</v>
      </c>
      <c r="N6" s="259">
        <v>7.2617655663818583</v>
      </c>
      <c r="O6" s="259">
        <v>8.877657948855294</v>
      </c>
      <c r="P6" s="259">
        <v>8.7212118189061574</v>
      </c>
      <c r="Q6" s="259">
        <v>8.7123845539326599</v>
      </c>
      <c r="R6" s="259">
        <v>9.2685734880995874</v>
      </c>
      <c r="S6" s="259">
        <v>9.8459180191859375</v>
      </c>
      <c r="T6" s="259">
        <v>10.63439936535547</v>
      </c>
      <c r="U6" s="259">
        <v>11.27813316595314</v>
      </c>
      <c r="V6" s="259">
        <v>10.25862774345992</v>
      </c>
      <c r="W6" s="259">
        <v>9.7542885800029318</v>
      </c>
      <c r="X6" s="259">
        <v>9.9646432800337266</v>
      </c>
      <c r="Y6" s="259">
        <v>7.7147027618170831</v>
      </c>
      <c r="DA6" s="67" t="s">
        <v>2393</v>
      </c>
    </row>
    <row r="7" spans="1:105" ht="12" customHeight="1" x14ac:dyDescent="0.25">
      <c r="A7" s="173" t="s">
        <v>92</v>
      </c>
      <c r="B7" s="224">
        <v>9.2918400723474228</v>
      </c>
      <c r="C7" s="224">
        <v>8.5597453068172893</v>
      </c>
      <c r="D7" s="224">
        <v>7.7628396599413527</v>
      </c>
      <c r="E7" s="224">
        <v>8.7719636847422535</v>
      </c>
      <c r="F7" s="224">
        <v>9.5118800518373927</v>
      </c>
      <c r="G7" s="224">
        <v>10.503211363853509</v>
      </c>
      <c r="H7" s="224">
        <v>10.91213471572005</v>
      </c>
      <c r="I7" s="224">
        <v>11.82075435566207</v>
      </c>
      <c r="J7" s="224">
        <v>12.05403300996521</v>
      </c>
      <c r="K7" s="224">
        <v>8.7711144578235363</v>
      </c>
      <c r="L7" s="224">
        <v>9.186206974745657</v>
      </c>
      <c r="M7" s="224">
        <v>9.6083131625926956</v>
      </c>
      <c r="N7" s="224">
        <v>9.8760011702793289</v>
      </c>
      <c r="O7" s="224">
        <v>12.0736148104432</v>
      </c>
      <c r="P7" s="224">
        <v>11.86084807371237</v>
      </c>
      <c r="Q7" s="224">
        <v>11.848842993348409</v>
      </c>
      <c r="R7" s="224">
        <v>12.60525994381544</v>
      </c>
      <c r="S7" s="224">
        <v>13.39044850609287</v>
      </c>
      <c r="T7" s="224">
        <v>14.462783136883431</v>
      </c>
      <c r="U7" s="224">
        <v>15.338261105696271</v>
      </c>
      <c r="V7" s="224">
        <v>13.951733731105501</v>
      </c>
      <c r="W7" s="224">
        <v>13.265832468803991</v>
      </c>
      <c r="X7" s="224">
        <v>13.551914860845869</v>
      </c>
      <c r="Y7" s="224">
        <v>10.49199575607124</v>
      </c>
      <c r="DA7" s="177" t="s">
        <v>2394</v>
      </c>
    </row>
    <row r="8" spans="1:105" ht="12" customHeight="1" x14ac:dyDescent="0.25">
      <c r="A8" s="173" t="s">
        <v>93</v>
      </c>
      <c r="B8" s="224">
        <v>11.478155383487991</v>
      </c>
      <c r="C8" s="224">
        <v>10.573803026068409</v>
      </c>
      <c r="D8" s="224">
        <v>9.5893901681628453</v>
      </c>
      <c r="E8" s="224">
        <v>10.835955139975731</v>
      </c>
      <c r="F8" s="224">
        <v>11.74996947579913</v>
      </c>
      <c r="G8" s="224">
        <v>12.974555214171991</v>
      </c>
      <c r="H8" s="224">
        <v>13.47969582530123</v>
      </c>
      <c r="I8" s="224">
        <v>14.6021083217002</v>
      </c>
      <c r="J8" s="224">
        <v>14.89027607113349</v>
      </c>
      <c r="K8" s="224">
        <v>10.83490609495848</v>
      </c>
      <c r="L8" s="224">
        <v>11.347667439391691</v>
      </c>
      <c r="M8" s="224">
        <v>11.86909273026156</v>
      </c>
      <c r="N8" s="224">
        <v>12.199766151521519</v>
      </c>
      <c r="O8" s="224">
        <v>14.914465354076899</v>
      </c>
      <c r="P8" s="224">
        <v>14.65163585576234</v>
      </c>
      <c r="Q8" s="224">
        <v>14.63680605060687</v>
      </c>
      <c r="R8" s="224">
        <v>15.5712034600073</v>
      </c>
      <c r="S8" s="224">
        <v>16.541142272232371</v>
      </c>
      <c r="T8" s="224">
        <v>17.865790933797179</v>
      </c>
      <c r="U8" s="224">
        <v>18.947263718801281</v>
      </c>
      <c r="V8" s="224">
        <v>17.234494609012671</v>
      </c>
      <c r="W8" s="224">
        <v>16.387204814404932</v>
      </c>
      <c r="X8" s="224">
        <v>16.740600710456661</v>
      </c>
      <c r="Y8" s="224">
        <v>12.9607006398527</v>
      </c>
      <c r="DA8" s="177" t="s">
        <v>2395</v>
      </c>
    </row>
    <row r="9" spans="1:105" ht="12" customHeight="1" x14ac:dyDescent="0.25">
      <c r="A9" s="173" t="s">
        <v>94</v>
      </c>
      <c r="B9" s="224">
        <v>7.1055247612068504</v>
      </c>
      <c r="C9" s="224">
        <v>6.545687587566162</v>
      </c>
      <c r="D9" s="224">
        <v>5.9362891517198566</v>
      </c>
      <c r="E9" s="224">
        <v>6.7079722295087807</v>
      </c>
      <c r="F9" s="224">
        <v>7.2737906278756528</v>
      </c>
      <c r="G9" s="224">
        <v>8.0318675135350386</v>
      </c>
      <c r="H9" s="224">
        <v>8.3445736061388587</v>
      </c>
      <c r="I9" s="224">
        <v>9.0394003896239319</v>
      </c>
      <c r="J9" s="224">
        <v>9.2177899487969182</v>
      </c>
      <c r="K9" s="224">
        <v>6.7073228206885869</v>
      </c>
      <c r="L9" s="224">
        <v>7.0247465100996189</v>
      </c>
      <c r="M9" s="224">
        <v>7.3475335949238243</v>
      </c>
      <c r="N9" s="224">
        <v>7.5522361890371297</v>
      </c>
      <c r="O9" s="224">
        <v>9.2327642668095056</v>
      </c>
      <c r="P9" s="224">
        <v>9.0700602916623989</v>
      </c>
      <c r="Q9" s="224">
        <v>9.060879936089961</v>
      </c>
      <c r="R9" s="224">
        <v>9.6393164276235694</v>
      </c>
      <c r="S9" s="224">
        <v>10.239754739953369</v>
      </c>
      <c r="T9" s="224">
        <v>11.059775339969679</v>
      </c>
      <c r="U9" s="224">
        <v>11.729258492591271</v>
      </c>
      <c r="V9" s="224">
        <v>10.668972853198319</v>
      </c>
      <c r="W9" s="224">
        <v>10.14446012320305</v>
      </c>
      <c r="X9" s="224">
        <v>10.363229011235079</v>
      </c>
      <c r="Y9" s="224">
        <v>8.0232908722897651</v>
      </c>
      <c r="DA9" s="177" t="s">
        <v>2396</v>
      </c>
    </row>
    <row r="10" spans="1:105" ht="12" customHeight="1" x14ac:dyDescent="0.25">
      <c r="A10" s="56" t="s">
        <v>95</v>
      </c>
      <c r="B10" s="260">
        <v>9.0398057976527646</v>
      </c>
      <c r="C10" s="260">
        <v>8.262598609894809</v>
      </c>
      <c r="D10" s="260">
        <v>7.3570788823408506</v>
      </c>
      <c r="E10" s="260">
        <v>8.1269136032412526</v>
      </c>
      <c r="F10" s="260">
        <v>8.7694786984396877</v>
      </c>
      <c r="G10" s="260">
        <v>9.807022827190508</v>
      </c>
      <c r="H10" s="260">
        <v>10.00154319489801</v>
      </c>
      <c r="I10" s="260">
        <v>10.504367593074241</v>
      </c>
      <c r="J10" s="260">
        <v>10.647551519268379</v>
      </c>
      <c r="K10" s="260">
        <v>8.1156487320611284</v>
      </c>
      <c r="L10" s="260">
        <v>8.4617105456760697</v>
      </c>
      <c r="M10" s="260">
        <v>8.444321481696317</v>
      </c>
      <c r="N10" s="260">
        <v>8.5606732776432679</v>
      </c>
      <c r="O10" s="260">
        <v>10.20067880424023</v>
      </c>
      <c r="P10" s="260">
        <v>9.8602918177745149</v>
      </c>
      <c r="Q10" s="260">
        <v>9.8124610752933386</v>
      </c>
      <c r="R10" s="260">
        <v>10.476864203296831</v>
      </c>
      <c r="S10" s="260">
        <v>11.005686082111909</v>
      </c>
      <c r="T10" s="260">
        <v>12.110548370915049</v>
      </c>
      <c r="U10" s="260">
        <v>12.674970141793979</v>
      </c>
      <c r="V10" s="260">
        <v>11.604501092256781</v>
      </c>
      <c r="W10" s="260">
        <v>10.88748317791117</v>
      </c>
      <c r="X10" s="260">
        <v>10.891964249956271</v>
      </c>
      <c r="Y10" s="260">
        <v>9.3180493215153497</v>
      </c>
      <c r="DA10" s="68" t="s">
        <v>2397</v>
      </c>
    </row>
    <row r="11" spans="1:105" ht="12" customHeight="1" x14ac:dyDescent="0.25">
      <c r="A11" s="37" t="s">
        <v>159</v>
      </c>
      <c r="B11" s="226">
        <v>1.893875694457833</v>
      </c>
      <c r="C11" s="226">
        <v>1.263509376511075</v>
      </c>
      <c r="D11" s="226">
        <v>1.0423347327172749</v>
      </c>
      <c r="E11" s="226">
        <v>0.88738426040104712</v>
      </c>
      <c r="F11" s="226">
        <v>0.63959614556609778</v>
      </c>
      <c r="G11" s="226">
        <v>1.360150059373632</v>
      </c>
      <c r="H11" s="226">
        <v>1.1514245009782771</v>
      </c>
      <c r="I11" s="226">
        <v>1.353847745483659</v>
      </c>
      <c r="J11" s="226">
        <v>0.74652291045759189</v>
      </c>
      <c r="K11" s="226">
        <v>0.52491828416369091</v>
      </c>
      <c r="L11" s="226">
        <v>0.53283169560555455</v>
      </c>
      <c r="M11" s="226">
        <v>0.56619971992423279</v>
      </c>
      <c r="N11" s="226">
        <v>0.49891132021634449</v>
      </c>
      <c r="O11" s="226">
        <v>0.70233582337759703</v>
      </c>
      <c r="P11" s="226">
        <v>0.56814308001954905</v>
      </c>
      <c r="Q11" s="226">
        <v>0.51519189388787623</v>
      </c>
      <c r="R11" s="226">
        <v>0.73234208994691941</v>
      </c>
      <c r="S11" s="226">
        <v>0.46846650012664681</v>
      </c>
      <c r="T11" s="226">
        <v>0.59207554151236286</v>
      </c>
      <c r="U11" s="226">
        <v>0.45368011869726271</v>
      </c>
      <c r="V11" s="226">
        <v>0.42527026548299629</v>
      </c>
      <c r="W11" s="226">
        <v>0.31536355175962721</v>
      </c>
      <c r="X11" s="226">
        <v>0.3066512593149141</v>
      </c>
      <c r="Y11" s="226">
        <v>0.56203678648951227</v>
      </c>
      <c r="DA11" s="69" t="s">
        <v>2398</v>
      </c>
    </row>
    <row r="12" spans="1:105" ht="12" customHeight="1" x14ac:dyDescent="0.25">
      <c r="A12" s="37" t="s">
        <v>35</v>
      </c>
      <c r="B12" s="226">
        <v>3.3678706226193569</v>
      </c>
      <c r="C12" s="226">
        <v>3.5379324277797282</v>
      </c>
      <c r="D12" s="226">
        <v>3.1322603808281282</v>
      </c>
      <c r="E12" s="226">
        <v>3.4249382510927679</v>
      </c>
      <c r="F12" s="226">
        <v>4.0765618280180274</v>
      </c>
      <c r="G12" s="226">
        <v>4.2247094884726364</v>
      </c>
      <c r="H12" s="226">
        <v>4.2594334008544212</v>
      </c>
      <c r="I12" s="226">
        <v>3.8670688913426989</v>
      </c>
      <c r="J12" s="226">
        <v>4.4590892254619172</v>
      </c>
      <c r="K12" s="226">
        <v>4.1155858999613901</v>
      </c>
      <c r="L12" s="226">
        <v>4.2223663920203682</v>
      </c>
      <c r="M12" s="226">
        <v>3.5021844212803801</v>
      </c>
      <c r="N12" s="226">
        <v>3.4036681409150109</v>
      </c>
      <c r="O12" s="226">
        <v>3.5462364785085598</v>
      </c>
      <c r="P12" s="226">
        <v>3.2459955575883819</v>
      </c>
      <c r="Q12" s="226">
        <v>3.1601622523765882</v>
      </c>
      <c r="R12" s="226">
        <v>3.3650709773877732</v>
      </c>
      <c r="S12" s="226">
        <v>3.561391678623326</v>
      </c>
      <c r="T12" s="226">
        <v>4.539139134509842</v>
      </c>
      <c r="U12" s="226">
        <v>4.4570866753915164</v>
      </c>
      <c r="V12" s="226">
        <v>4.2912289520541416</v>
      </c>
      <c r="W12" s="226">
        <v>3.6540517900342162</v>
      </c>
      <c r="X12" s="226">
        <v>3.0534886032713211</v>
      </c>
      <c r="Y12" s="226">
        <v>4.4979812508419279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3.7780594805755752</v>
      </c>
      <c r="C15" s="226">
        <v>3.4611568056040052</v>
      </c>
      <c r="D15" s="226">
        <v>3.1824837687954481</v>
      </c>
      <c r="E15" s="226">
        <v>3.814591091747439</v>
      </c>
      <c r="F15" s="226">
        <v>4.0533207248555616</v>
      </c>
      <c r="G15" s="226">
        <v>4.2221632793442403</v>
      </c>
      <c r="H15" s="226">
        <v>4.5906852930653148</v>
      </c>
      <c r="I15" s="226">
        <v>5.2834509562478811</v>
      </c>
      <c r="J15" s="226">
        <v>5.4419393833488714</v>
      </c>
      <c r="K15" s="226">
        <v>3.475144547936047</v>
      </c>
      <c r="L15" s="226">
        <v>3.7065124580501481</v>
      </c>
      <c r="M15" s="226">
        <v>4.3759373404917046</v>
      </c>
      <c r="N15" s="226">
        <v>4.6580938165119123</v>
      </c>
      <c r="O15" s="226">
        <v>5.9521065023540771</v>
      </c>
      <c r="P15" s="226">
        <v>6.0461531801665842</v>
      </c>
      <c r="Q15" s="226">
        <v>6.1371069290288753</v>
      </c>
      <c r="R15" s="226">
        <v>6.379451135962138</v>
      </c>
      <c r="S15" s="226">
        <v>6.9758279033619344</v>
      </c>
      <c r="T15" s="226">
        <v>6.9793336948928468</v>
      </c>
      <c r="U15" s="226">
        <v>7.7642033477052008</v>
      </c>
      <c r="V15" s="226">
        <v>6.8880018747196416</v>
      </c>
      <c r="W15" s="226">
        <v>6.9180678361173227</v>
      </c>
      <c r="X15" s="226">
        <v>7.5318243873700306</v>
      </c>
      <c r="Y15" s="226">
        <v>4.2580312841839101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73.098710633489546</v>
      </c>
      <c r="C16" s="261">
        <f t="shared" si="0"/>
        <v>63.925392879855863</v>
      </c>
      <c r="D16" s="261">
        <f t="shared" si="0"/>
        <v>54.560876179315621</v>
      </c>
      <c r="E16" s="261">
        <f t="shared" si="0"/>
        <v>60.214738116207897</v>
      </c>
      <c r="F16" s="261">
        <f t="shared" si="0"/>
        <v>62.277457220275807</v>
      </c>
      <c r="G16" s="261">
        <f t="shared" si="0"/>
        <v>67.754969472096491</v>
      </c>
      <c r="H16" s="261">
        <f t="shared" si="0"/>
        <v>68.916231789731057</v>
      </c>
      <c r="I16" s="261">
        <f t="shared" si="0"/>
        <v>71.160262797647221</v>
      </c>
      <c r="J16" s="261">
        <f t="shared" si="0"/>
        <v>71.549953351866876</v>
      </c>
      <c r="K16" s="261">
        <f t="shared" si="0"/>
        <v>54.452805205459256</v>
      </c>
      <c r="L16" s="261">
        <f t="shared" si="0"/>
        <v>56.959391672670705</v>
      </c>
      <c r="M16" s="261">
        <f t="shared" si="0"/>
        <v>56.48060722833543</v>
      </c>
      <c r="N16" s="261">
        <f t="shared" si="0"/>
        <v>57.101962223942969</v>
      </c>
      <c r="O16" s="261">
        <f t="shared" si="0"/>
        <v>67.420608266715533</v>
      </c>
      <c r="P16" s="261">
        <f t="shared" si="0"/>
        <v>64.89639053403404</v>
      </c>
      <c r="Q16" s="261">
        <f t="shared" si="0"/>
        <v>64.451046793641993</v>
      </c>
      <c r="R16" s="261">
        <f t="shared" si="0"/>
        <v>68.610720387411988</v>
      </c>
      <c r="S16" s="261">
        <f t="shared" si="0"/>
        <v>71.913865055987742</v>
      </c>
      <c r="T16" s="261">
        <f t="shared" si="0"/>
        <v>79.112322031959707</v>
      </c>
      <c r="U16" s="261">
        <f t="shared" si="0"/>
        <v>83.02472145934081</v>
      </c>
      <c r="V16" s="261">
        <f t="shared" si="0"/>
        <v>75.958729712280473</v>
      </c>
      <c r="W16" s="261">
        <f t="shared" si="0"/>
        <v>71.163110359215167</v>
      </c>
      <c r="X16" s="261">
        <f t="shared" si="0"/>
        <v>71.060143698133444</v>
      </c>
      <c r="Y16" s="261">
        <f t="shared" si="0"/>
        <v>61.015253710999076</v>
      </c>
      <c r="DA16" s="70"/>
    </row>
    <row r="17" spans="1:105" ht="12" customHeight="1" x14ac:dyDescent="0.25">
      <c r="A17" s="60" t="s">
        <v>2404</v>
      </c>
      <c r="B17" s="329">
        <v>60.930225136873517</v>
      </c>
      <c r="C17" s="329">
        <v>51.145327351275867</v>
      </c>
      <c r="D17" s="329">
        <v>41.296763924786248</v>
      </c>
      <c r="E17" s="329">
        <v>44.099137602823582</v>
      </c>
      <c r="F17" s="329">
        <v>42.915570029981538</v>
      </c>
      <c r="G17" s="329">
        <v>45.876500732321773</v>
      </c>
      <c r="H17" s="329">
        <v>44.905232717746038</v>
      </c>
      <c r="I17" s="329">
        <v>42.051083667916458</v>
      </c>
      <c r="J17" s="329">
        <v>40.673032658395293</v>
      </c>
      <c r="K17" s="329">
        <v>34.617849699175878</v>
      </c>
      <c r="L17" s="329">
        <v>36.024022764749247</v>
      </c>
      <c r="M17" s="329">
        <v>31.25633220555067</v>
      </c>
      <c r="N17" s="329">
        <v>30.025043763326359</v>
      </c>
      <c r="O17" s="329">
        <v>31.916300747908849</v>
      </c>
      <c r="P17" s="329">
        <v>28.377635405638681</v>
      </c>
      <c r="Q17" s="329">
        <v>27.03317535365391</v>
      </c>
      <c r="R17" s="329">
        <v>29.222526974967831</v>
      </c>
      <c r="S17" s="329">
        <v>28.481724717763761</v>
      </c>
      <c r="T17" s="329">
        <v>35.56978751547723</v>
      </c>
      <c r="U17" s="329">
        <v>35.293848237569129</v>
      </c>
      <c r="V17" s="329">
        <v>33.437167173061283</v>
      </c>
      <c r="W17" s="329">
        <v>28.18068674033524</v>
      </c>
      <c r="X17" s="329">
        <v>24.073538601126589</v>
      </c>
      <c r="Y17" s="329">
        <v>34.631412969607531</v>
      </c>
      <c r="DA17" s="72" t="s">
        <v>2405</v>
      </c>
    </row>
    <row r="18" spans="1:105" ht="12" customHeight="1" x14ac:dyDescent="0.25">
      <c r="A18" s="59" t="s">
        <v>28</v>
      </c>
      <c r="B18" s="230">
        <v>40.471306252909137</v>
      </c>
      <c r="C18" s="230">
        <v>29.062732751349941</v>
      </c>
      <c r="D18" s="230">
        <v>20.940552208165251</v>
      </c>
      <c r="E18" s="230">
        <v>23.21081906648444</v>
      </c>
      <c r="F18" s="230">
        <v>17.754760641459171</v>
      </c>
      <c r="G18" s="230">
        <v>14.74501465147207</v>
      </c>
      <c r="H18" s="230">
        <v>14.028806011722221</v>
      </c>
      <c r="I18" s="230">
        <v>11.82793739607818</v>
      </c>
      <c r="J18" s="230">
        <v>9.6738623948335949</v>
      </c>
      <c r="K18" s="230">
        <v>7.3818215450908413</v>
      </c>
      <c r="L18" s="230">
        <v>8.4117450128549596</v>
      </c>
      <c r="M18" s="230">
        <v>7.0712620426137116</v>
      </c>
      <c r="N18" s="230">
        <v>6.6163915739731713</v>
      </c>
      <c r="O18" s="230">
        <v>5.5712465169183032</v>
      </c>
      <c r="P18" s="230">
        <v>4.3851352464054916</v>
      </c>
      <c r="Q18" s="230">
        <v>3.6643666799124279</v>
      </c>
      <c r="R18" s="230">
        <v>2.9749035574555012</v>
      </c>
      <c r="S18" s="230">
        <v>2.3755751609330251</v>
      </c>
      <c r="T18" s="230">
        <v>2.3389359924245801</v>
      </c>
      <c r="U18" s="230">
        <v>4.015271948448091</v>
      </c>
      <c r="V18" s="230">
        <v>3.168966151286519</v>
      </c>
      <c r="W18" s="230">
        <v>1.9003220923525239</v>
      </c>
      <c r="X18" s="230">
        <v>1.795479601989985</v>
      </c>
      <c r="Y18" s="230">
        <v>1.7438830563313921</v>
      </c>
      <c r="DA18" s="71" t="s">
        <v>2406</v>
      </c>
    </row>
    <row r="19" spans="1:105" ht="12" customHeight="1" x14ac:dyDescent="0.25">
      <c r="A19" s="59" t="s">
        <v>31</v>
      </c>
      <c r="B19" s="230">
        <v>1.173335440757904</v>
      </c>
      <c r="C19" s="230">
        <v>1.6075509680324951</v>
      </c>
      <c r="D19" s="230">
        <v>1.5948983933690311</v>
      </c>
      <c r="E19" s="230">
        <v>1.627423465264292</v>
      </c>
      <c r="F19" s="230">
        <v>1.604714817334429</v>
      </c>
      <c r="G19" s="230">
        <v>1.1821095223333571</v>
      </c>
      <c r="H19" s="230">
        <v>1.5699315189222161</v>
      </c>
      <c r="I19" s="230">
        <v>1.135284984942017</v>
      </c>
      <c r="J19" s="230">
        <v>1.1388985813361481</v>
      </c>
      <c r="K19" s="230">
        <v>0.74959205072651336</v>
      </c>
      <c r="L19" s="230">
        <v>0.75365328444499413</v>
      </c>
      <c r="M19" s="230">
        <v>0.73362822237437908</v>
      </c>
      <c r="N19" s="230">
        <v>0.72344445898188192</v>
      </c>
      <c r="O19" s="230">
        <v>1.0023259947952019</v>
      </c>
      <c r="P19" s="230">
        <v>0.95510914680141401</v>
      </c>
      <c r="Q19" s="230">
        <v>0.96021606948773741</v>
      </c>
      <c r="R19" s="230">
        <v>0.94925605843474858</v>
      </c>
      <c r="S19" s="230">
        <v>1.0100016361562421</v>
      </c>
      <c r="T19" s="230">
        <v>1.218326845278449</v>
      </c>
      <c r="U19" s="230">
        <v>1.0893634654234361</v>
      </c>
      <c r="V19" s="230">
        <v>1.1519318783598069</v>
      </c>
      <c r="W19" s="230">
        <v>1.5929089657651361</v>
      </c>
      <c r="X19" s="230">
        <v>1.2922268799375409</v>
      </c>
      <c r="Y19" s="230">
        <v>1.5131689050511401</v>
      </c>
      <c r="DA19" s="71" t="s">
        <v>2407</v>
      </c>
    </row>
    <row r="20" spans="1:105" ht="12" customHeight="1" x14ac:dyDescent="0.25">
      <c r="A20" s="59" t="s">
        <v>159</v>
      </c>
      <c r="B20" s="230">
        <v>6.0998507405428208</v>
      </c>
      <c r="C20" s="230">
        <v>4.665414927645517</v>
      </c>
      <c r="D20" s="230">
        <v>4.3442939244870793</v>
      </c>
      <c r="E20" s="230">
        <v>3.7489549727693641</v>
      </c>
      <c r="F20" s="230">
        <v>3.055220462042048</v>
      </c>
      <c r="G20" s="230">
        <v>7.0480458917805127</v>
      </c>
      <c r="H20" s="230">
        <v>6.0223802895427268</v>
      </c>
      <c r="I20" s="230">
        <v>7.4590257133101341</v>
      </c>
      <c r="J20" s="230">
        <v>4.2356827370381138</v>
      </c>
      <c r="K20" s="230">
        <v>2.9960569027280171</v>
      </c>
      <c r="L20" s="230">
        <v>3.009575238067276</v>
      </c>
      <c r="M20" s="230">
        <v>3.26375273270886</v>
      </c>
      <c r="N20" s="230">
        <v>2.9001092869126399</v>
      </c>
      <c r="O20" s="230">
        <v>4.1894322698712232</v>
      </c>
      <c r="P20" s="230">
        <v>3.4315832561414861</v>
      </c>
      <c r="Q20" s="230">
        <v>3.14111914218691</v>
      </c>
      <c r="R20" s="230">
        <v>4.5216479079673038</v>
      </c>
      <c r="S20" s="230">
        <v>2.9167151281715751</v>
      </c>
      <c r="T20" s="230">
        <v>3.6938296447312839</v>
      </c>
      <c r="U20" s="230">
        <v>2.78902383915249</v>
      </c>
      <c r="V20" s="230">
        <v>2.6253123211499712</v>
      </c>
      <c r="W20" s="230">
        <v>1.9593750880729279</v>
      </c>
      <c r="X20" s="230">
        <v>1.9130161409619491</v>
      </c>
      <c r="Y20" s="230">
        <v>3.4825223385799591</v>
      </c>
      <c r="DA20" s="71" t="s">
        <v>2408</v>
      </c>
    </row>
    <row r="21" spans="1:105" ht="12" customHeight="1" x14ac:dyDescent="0.25">
      <c r="A21" s="59" t="s">
        <v>32</v>
      </c>
      <c r="B21" s="230">
        <v>2.3383955877965832</v>
      </c>
      <c r="C21" s="230">
        <v>2.746074868864095</v>
      </c>
      <c r="D21" s="230">
        <v>1.3622306488306271</v>
      </c>
      <c r="E21" s="230">
        <v>1.042515903132905</v>
      </c>
      <c r="F21" s="230">
        <v>1.02796890469591</v>
      </c>
      <c r="G21" s="230">
        <v>1.0096679424714501</v>
      </c>
      <c r="H21" s="230">
        <v>1.005686970993878</v>
      </c>
      <c r="I21" s="230">
        <v>0.32321506205493361</v>
      </c>
      <c r="J21" s="230">
        <v>0.32424385112398851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5.883598319775655E-3</v>
      </c>
      <c r="T21" s="230">
        <v>0</v>
      </c>
      <c r="U21" s="230">
        <v>0</v>
      </c>
      <c r="V21" s="230">
        <v>0</v>
      </c>
      <c r="W21" s="230">
        <v>2.5209549051666891E-2</v>
      </c>
      <c r="X21" s="230">
        <v>2.3903551294742469E-2</v>
      </c>
      <c r="Y21" s="230">
        <v>2.1207136057437851E-2</v>
      </c>
      <c r="DA21" s="71" t="s">
        <v>2409</v>
      </c>
    </row>
    <row r="22" spans="1:105" ht="12" customHeight="1" x14ac:dyDescent="0.25">
      <c r="A22" s="59" t="s">
        <v>35</v>
      </c>
      <c r="B22" s="230">
        <v>10.84733711486707</v>
      </c>
      <c r="C22" s="230">
        <v>13.06355383538382</v>
      </c>
      <c r="D22" s="230">
        <v>13.054788749934261</v>
      </c>
      <c r="E22" s="230">
        <v>14.46942419517258</v>
      </c>
      <c r="F22" s="230">
        <v>19.47290520444998</v>
      </c>
      <c r="G22" s="230">
        <v>21.891662724264378</v>
      </c>
      <c r="H22" s="230">
        <v>22.278427926565001</v>
      </c>
      <c r="I22" s="230">
        <v>21.305620511531199</v>
      </c>
      <c r="J22" s="230">
        <v>25.300345094063442</v>
      </c>
      <c r="K22" s="230">
        <v>23.49037920063051</v>
      </c>
      <c r="L22" s="230">
        <v>23.849049229382029</v>
      </c>
      <c r="M22" s="230">
        <v>20.187689207853719</v>
      </c>
      <c r="N22" s="230">
        <v>19.785098443458661</v>
      </c>
      <c r="O22" s="230">
        <v>21.153295966324119</v>
      </c>
      <c r="P22" s="230">
        <v>19.605807756290289</v>
      </c>
      <c r="Q22" s="230">
        <v>19.267473462066839</v>
      </c>
      <c r="R22" s="230">
        <v>20.776719451110282</v>
      </c>
      <c r="S22" s="230">
        <v>22.173549194183138</v>
      </c>
      <c r="T22" s="230">
        <v>28.318695033042921</v>
      </c>
      <c r="U22" s="230">
        <v>27.40018898454511</v>
      </c>
      <c r="V22" s="230">
        <v>26.490956822264991</v>
      </c>
      <c r="W22" s="230">
        <v>22.702871045092991</v>
      </c>
      <c r="X22" s="230">
        <v>19.048912426942369</v>
      </c>
      <c r="Y22" s="230">
        <v>27.870631533587598</v>
      </c>
      <c r="DA22" s="71" t="s">
        <v>2410</v>
      </c>
    </row>
    <row r="23" spans="1:105" ht="12" customHeight="1" x14ac:dyDescent="0.25">
      <c r="A23" s="60" t="s">
        <v>2411</v>
      </c>
      <c r="B23" s="329">
        <v>12.168485496616031</v>
      </c>
      <c r="C23" s="329">
        <v>12.78006552858</v>
      </c>
      <c r="D23" s="329">
        <v>13.264112254529371</v>
      </c>
      <c r="E23" s="329">
        <v>16.115600513384312</v>
      </c>
      <c r="F23" s="329">
        <v>19.361887190294269</v>
      </c>
      <c r="G23" s="329">
        <v>21.878468739774711</v>
      </c>
      <c r="H23" s="329">
        <v>24.010999071985019</v>
      </c>
      <c r="I23" s="329">
        <v>29.109179129730759</v>
      </c>
      <c r="J23" s="329">
        <v>30.876920693471579</v>
      </c>
      <c r="K23" s="329">
        <v>19.834955506283379</v>
      </c>
      <c r="L23" s="329">
        <v>20.935368907921461</v>
      </c>
      <c r="M23" s="329">
        <v>25.224275022784759</v>
      </c>
      <c r="N23" s="329">
        <v>27.076918460616611</v>
      </c>
      <c r="O23" s="329">
        <v>35.504307518806691</v>
      </c>
      <c r="P23" s="329">
        <v>36.518755128395362</v>
      </c>
      <c r="Q23" s="329">
        <v>37.417871439988083</v>
      </c>
      <c r="R23" s="329">
        <v>39.388193412444153</v>
      </c>
      <c r="S23" s="329">
        <v>43.432140338223981</v>
      </c>
      <c r="T23" s="329">
        <v>43.542534516482469</v>
      </c>
      <c r="U23" s="329">
        <v>47.730873221771688</v>
      </c>
      <c r="V23" s="329">
        <v>42.521562539219197</v>
      </c>
      <c r="W23" s="329">
        <v>42.982423618879928</v>
      </c>
      <c r="X23" s="329">
        <v>46.986605097006851</v>
      </c>
      <c r="Y23" s="329">
        <v>26.383840741391541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30.006412843142307</v>
      </c>
      <c r="C24" s="261">
        <f t="shared" si="1"/>
        <v>27.852685009543713</v>
      </c>
      <c r="D24" s="261">
        <f t="shared" si="1"/>
        <v>24.728662800241576</v>
      </c>
      <c r="E24" s="261">
        <f t="shared" si="1"/>
        <v>27.549953176929481</v>
      </c>
      <c r="F24" s="261">
        <f t="shared" si="1"/>
        <v>29.776442231448726</v>
      </c>
      <c r="G24" s="261">
        <f t="shared" si="1"/>
        <v>32.653618409735117</v>
      </c>
      <c r="H24" s="261">
        <f t="shared" si="1"/>
        <v>33.43400096902716</v>
      </c>
      <c r="I24" s="261">
        <f t="shared" si="1"/>
        <v>34.707923584240731</v>
      </c>
      <c r="J24" s="261">
        <f t="shared" si="1"/>
        <v>35.609919986328762</v>
      </c>
      <c r="K24" s="261">
        <f t="shared" si="1"/>
        <v>27.216623017834777</v>
      </c>
      <c r="L24" s="261">
        <f t="shared" si="1"/>
        <v>28.425745981876965</v>
      </c>
      <c r="M24" s="261">
        <f t="shared" si="1"/>
        <v>28.206472750700055</v>
      </c>
      <c r="N24" s="261">
        <f t="shared" si="1"/>
        <v>28.539921152687686</v>
      </c>
      <c r="O24" s="261">
        <f t="shared" si="1"/>
        <v>33.432483369985853</v>
      </c>
      <c r="P24" s="261">
        <f t="shared" si="1"/>
        <v>32.055932757640939</v>
      </c>
      <c r="Q24" s="261">
        <f t="shared" si="1"/>
        <v>31.875471886637584</v>
      </c>
      <c r="R24" s="261">
        <f t="shared" si="1"/>
        <v>33.922271266657319</v>
      </c>
      <c r="S24" s="261">
        <f t="shared" si="1"/>
        <v>35.587022031869999</v>
      </c>
      <c r="T24" s="261">
        <f t="shared" si="1"/>
        <v>39.47137150736171</v>
      </c>
      <c r="U24" s="261">
        <f t="shared" si="1"/>
        <v>41.157476843858447</v>
      </c>
      <c r="V24" s="261">
        <f t="shared" si="1"/>
        <v>37.79823050689776</v>
      </c>
      <c r="W24" s="261">
        <f t="shared" si="1"/>
        <v>35.273613439389905</v>
      </c>
      <c r="X24" s="261">
        <f t="shared" si="1"/>
        <v>34.574154477956803</v>
      </c>
      <c r="Y24" s="261">
        <f t="shared" si="1"/>
        <v>30.741976962404586</v>
      </c>
      <c r="DA24" s="70"/>
    </row>
    <row r="25" spans="1:105" ht="12" customHeight="1" x14ac:dyDescent="0.25">
      <c r="A25" s="60" t="s">
        <v>2414</v>
      </c>
      <c r="B25" s="262">
        <v>23.037532788881741</v>
      </c>
      <c r="C25" s="262">
        <v>21.432876029430741</v>
      </c>
      <c r="D25" s="262">
        <v>18.906533055285561</v>
      </c>
      <c r="E25" s="262">
        <v>20.970980413372789</v>
      </c>
      <c r="F25" s="262">
        <v>22.64253219257068</v>
      </c>
      <c r="G25" s="262">
        <v>24.776209886844981</v>
      </c>
      <c r="H25" s="262">
        <v>25.24989993223712</v>
      </c>
      <c r="I25" s="262">
        <v>25.842357817494179</v>
      </c>
      <c r="J25" s="262">
        <v>26.569395228854852</v>
      </c>
      <c r="K25" s="262">
        <v>20.63828717446712</v>
      </c>
      <c r="L25" s="262">
        <v>21.536090750817721</v>
      </c>
      <c r="M25" s="262">
        <v>21.000237878755531</v>
      </c>
      <c r="N25" s="262">
        <v>21.13292027497819</v>
      </c>
      <c r="O25" s="262">
        <v>24.377272262153451</v>
      </c>
      <c r="P25" s="262">
        <v>23.160296702356661</v>
      </c>
      <c r="Q25" s="262">
        <v>22.988839641626271</v>
      </c>
      <c r="R25" s="262">
        <v>24.468326308795739</v>
      </c>
      <c r="S25" s="262">
        <v>25.544185652300339</v>
      </c>
      <c r="T25" s="262">
        <v>28.624284154699129</v>
      </c>
      <c r="U25" s="262">
        <v>29.65378101458624</v>
      </c>
      <c r="V25" s="262">
        <v>27.334430208568641</v>
      </c>
      <c r="W25" s="262">
        <v>25.324239087786911</v>
      </c>
      <c r="X25" s="262">
        <v>24.410218332322401</v>
      </c>
      <c r="Y25" s="262">
        <v>22.872980145351161</v>
      </c>
      <c r="DA25" s="72" t="s">
        <v>2415</v>
      </c>
    </row>
    <row r="26" spans="1:105" ht="12" customHeight="1" x14ac:dyDescent="0.25">
      <c r="A26" s="60" t="s">
        <v>2416</v>
      </c>
      <c r="B26" s="262">
        <v>6.968880054260568</v>
      </c>
      <c r="C26" s="262">
        <v>6.419808980112971</v>
      </c>
      <c r="D26" s="262">
        <v>5.8221297449560154</v>
      </c>
      <c r="E26" s="262">
        <v>6.5789727635566919</v>
      </c>
      <c r="F26" s="262">
        <v>7.133910038878045</v>
      </c>
      <c r="G26" s="262">
        <v>7.8774085228901356</v>
      </c>
      <c r="H26" s="262">
        <v>8.1841010367900378</v>
      </c>
      <c r="I26" s="262">
        <v>8.8655657667465508</v>
      </c>
      <c r="J26" s="262">
        <v>9.0405247574739089</v>
      </c>
      <c r="K26" s="262">
        <v>6.5783358433676558</v>
      </c>
      <c r="L26" s="262">
        <v>6.889655231059244</v>
      </c>
      <c r="M26" s="262">
        <v>7.2062348719445231</v>
      </c>
      <c r="N26" s="262">
        <v>7.4070008777094953</v>
      </c>
      <c r="O26" s="262">
        <v>9.0552111078324042</v>
      </c>
      <c r="P26" s="262">
        <v>8.8956360552842781</v>
      </c>
      <c r="Q26" s="262">
        <v>8.8866322450113149</v>
      </c>
      <c r="R26" s="262">
        <v>9.4539449578615802</v>
      </c>
      <c r="S26" s="262">
        <v>10.04283637956966</v>
      </c>
      <c r="T26" s="262">
        <v>10.84708735266258</v>
      </c>
      <c r="U26" s="262">
        <v>11.50369582927221</v>
      </c>
      <c r="V26" s="262">
        <v>10.463800298329121</v>
      </c>
      <c r="W26" s="262">
        <v>9.9493743516029944</v>
      </c>
      <c r="X26" s="262">
        <v>10.1639361456344</v>
      </c>
      <c r="Y26" s="262">
        <v>7.8689968170534259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104.42672947641367</v>
      </c>
      <c r="C27" s="261">
        <f t="shared" si="2"/>
        <v>91.321989828365531</v>
      </c>
      <c r="D27" s="261">
        <f t="shared" si="2"/>
        <v>77.944108827593737</v>
      </c>
      <c r="E27" s="261">
        <f t="shared" si="2"/>
        <v>86.021054451725576</v>
      </c>
      <c r="F27" s="261">
        <f t="shared" si="2"/>
        <v>88.967796028965452</v>
      </c>
      <c r="G27" s="261">
        <f t="shared" si="2"/>
        <v>96.792813531566409</v>
      </c>
      <c r="H27" s="261">
        <f t="shared" si="2"/>
        <v>98.451759699615792</v>
      </c>
      <c r="I27" s="261">
        <f t="shared" si="2"/>
        <v>101.65751828235314</v>
      </c>
      <c r="J27" s="261">
        <f t="shared" si="2"/>
        <v>102.21421907409552</v>
      </c>
      <c r="K27" s="261">
        <f t="shared" si="2"/>
        <v>77.789721722084664</v>
      </c>
      <c r="L27" s="261">
        <f t="shared" si="2"/>
        <v>81.37055953238675</v>
      </c>
      <c r="M27" s="261">
        <f t="shared" si="2"/>
        <v>80.686581754764887</v>
      </c>
      <c r="N27" s="261">
        <f t="shared" si="2"/>
        <v>81.574231748489936</v>
      </c>
      <c r="O27" s="261">
        <f t="shared" si="2"/>
        <v>96.31515466673649</v>
      </c>
      <c r="P27" s="261">
        <f t="shared" si="2"/>
        <v>92.709129334334364</v>
      </c>
      <c r="Q27" s="261">
        <f t="shared" si="2"/>
        <v>92.072923990917133</v>
      </c>
      <c r="R27" s="261">
        <f t="shared" si="2"/>
        <v>98.01531483915997</v>
      </c>
      <c r="S27" s="261">
        <f t="shared" si="2"/>
        <v>102.73409293712533</v>
      </c>
      <c r="T27" s="261">
        <f t="shared" si="2"/>
        <v>113.01760290279962</v>
      </c>
      <c r="U27" s="261">
        <f t="shared" si="2"/>
        <v>118.60674494191548</v>
      </c>
      <c r="V27" s="261">
        <f t="shared" si="2"/>
        <v>108.51247101754353</v>
      </c>
      <c r="W27" s="261">
        <f t="shared" si="2"/>
        <v>101.66158622745024</v>
      </c>
      <c r="X27" s="261">
        <f t="shared" si="2"/>
        <v>101.51449099733344</v>
      </c>
      <c r="Y27" s="261">
        <f t="shared" si="2"/>
        <v>87.164648158570103</v>
      </c>
      <c r="DA27" s="70"/>
    </row>
    <row r="28" spans="1:105" ht="12" customHeight="1" x14ac:dyDescent="0.25">
      <c r="A28" s="60" t="s">
        <v>2419</v>
      </c>
      <c r="B28" s="329">
        <v>87.0431787669622</v>
      </c>
      <c r="C28" s="329">
        <v>73.064753358965532</v>
      </c>
      <c r="D28" s="329">
        <v>58.995377035408922</v>
      </c>
      <c r="E28" s="329">
        <v>62.998768004033693</v>
      </c>
      <c r="F28" s="329">
        <v>61.307957185687918</v>
      </c>
      <c r="G28" s="329">
        <v>65.537858189031112</v>
      </c>
      <c r="H28" s="329">
        <v>64.1503324539229</v>
      </c>
      <c r="I28" s="329">
        <v>60.072976668452071</v>
      </c>
      <c r="J28" s="329">
        <v>58.104332369136117</v>
      </c>
      <c r="K28" s="329">
        <v>49.454070998822687</v>
      </c>
      <c r="L28" s="329">
        <v>51.462889663927513</v>
      </c>
      <c r="M28" s="329">
        <v>44.651903150786673</v>
      </c>
      <c r="N28" s="329">
        <v>42.892919661894787</v>
      </c>
      <c r="O28" s="329">
        <v>45.594715354155497</v>
      </c>
      <c r="P28" s="329">
        <v>40.539479150912413</v>
      </c>
      <c r="Q28" s="329">
        <v>38.618821933791303</v>
      </c>
      <c r="R28" s="329">
        <v>41.746467107096898</v>
      </c>
      <c r="S28" s="329">
        <v>40.688178168233939</v>
      </c>
      <c r="T28" s="329">
        <v>50.813982164967491</v>
      </c>
      <c r="U28" s="329">
        <v>50.419783196527327</v>
      </c>
      <c r="V28" s="329">
        <v>47.767381675801829</v>
      </c>
      <c r="W28" s="329">
        <v>40.258123914764631</v>
      </c>
      <c r="X28" s="329">
        <v>34.390769430180818</v>
      </c>
      <c r="Y28" s="329">
        <v>49.473447099439319</v>
      </c>
      <c r="DA28" s="72" t="s">
        <v>2420</v>
      </c>
    </row>
    <row r="29" spans="1:105" ht="12" customHeight="1" x14ac:dyDescent="0.25">
      <c r="A29" s="59" t="s">
        <v>28</v>
      </c>
      <c r="B29" s="230">
        <v>57.816151789870233</v>
      </c>
      <c r="C29" s="230">
        <v>41.518189644785629</v>
      </c>
      <c r="D29" s="230">
        <v>29.915074583093212</v>
      </c>
      <c r="E29" s="230">
        <v>33.158312952120632</v>
      </c>
      <c r="F29" s="230">
        <v>25.3639437735131</v>
      </c>
      <c r="G29" s="230">
        <v>21.064306644960109</v>
      </c>
      <c r="H29" s="230">
        <v>20.04115144531745</v>
      </c>
      <c r="I29" s="230">
        <v>16.897053422968821</v>
      </c>
      <c r="J29" s="230">
        <v>13.81980342119085</v>
      </c>
      <c r="K29" s="230">
        <v>10.54545935012978</v>
      </c>
      <c r="L29" s="230">
        <v>12.0167785897928</v>
      </c>
      <c r="M29" s="230">
        <v>10.10180291801959</v>
      </c>
      <c r="N29" s="230">
        <v>9.4519879628188157</v>
      </c>
      <c r="O29" s="230">
        <v>7.9589235955975761</v>
      </c>
      <c r="P29" s="230">
        <v>6.2644789234364184</v>
      </c>
      <c r="Q29" s="230">
        <v>5.2348095427320391</v>
      </c>
      <c r="R29" s="230">
        <v>4.2498622249364297</v>
      </c>
      <c r="S29" s="230">
        <v>3.3936788013328929</v>
      </c>
      <c r="T29" s="230">
        <v>3.341337132035116</v>
      </c>
      <c r="U29" s="230">
        <v>5.7361027834972731</v>
      </c>
      <c r="V29" s="230">
        <v>4.5270945018378832</v>
      </c>
      <c r="W29" s="230">
        <v>2.7147458462178919</v>
      </c>
      <c r="X29" s="230">
        <v>2.5649708599856931</v>
      </c>
      <c r="Y29" s="230">
        <v>2.491261509044846</v>
      </c>
      <c r="DA29" s="71" t="s">
        <v>2421</v>
      </c>
    </row>
    <row r="30" spans="1:105" ht="12" customHeight="1" x14ac:dyDescent="0.25">
      <c r="A30" s="59" t="s">
        <v>31</v>
      </c>
      <c r="B30" s="230">
        <v>1.676193486797005</v>
      </c>
      <c r="C30" s="230">
        <v>2.2965013829035641</v>
      </c>
      <c r="D30" s="230">
        <v>2.278426276241472</v>
      </c>
      <c r="E30" s="230">
        <v>2.324890664663275</v>
      </c>
      <c r="F30" s="230">
        <v>2.2924497390491858</v>
      </c>
      <c r="G30" s="230">
        <v>1.6887278890476529</v>
      </c>
      <c r="H30" s="230">
        <v>2.2427593127460228</v>
      </c>
      <c r="I30" s="230">
        <v>1.6218356927743101</v>
      </c>
      <c r="J30" s="230">
        <v>1.6269979733373541</v>
      </c>
      <c r="K30" s="230">
        <v>1.0708457867521619</v>
      </c>
      <c r="L30" s="230">
        <v>1.076647549207135</v>
      </c>
      <c r="M30" s="230">
        <v>1.048040317677684</v>
      </c>
      <c r="N30" s="230">
        <v>1.033492084259831</v>
      </c>
      <c r="O30" s="230">
        <v>1.43189427827886</v>
      </c>
      <c r="P30" s="230">
        <v>1.3644416382877349</v>
      </c>
      <c r="Q30" s="230">
        <v>1.3717372421253391</v>
      </c>
      <c r="R30" s="230">
        <v>1.3560800834782121</v>
      </c>
      <c r="S30" s="230">
        <v>1.4428594802232031</v>
      </c>
      <c r="T30" s="230">
        <v>1.740466921826356</v>
      </c>
      <c r="U30" s="230">
        <v>1.55623352203348</v>
      </c>
      <c r="V30" s="230">
        <v>1.645616969085439</v>
      </c>
      <c r="W30" s="230">
        <v>2.2755842368073371</v>
      </c>
      <c r="X30" s="230">
        <v>1.846038399910773</v>
      </c>
      <c r="Y30" s="230">
        <v>2.161669864358772</v>
      </c>
      <c r="DA30" s="71" t="s">
        <v>2422</v>
      </c>
    </row>
    <row r="31" spans="1:105" ht="12" customHeight="1" x14ac:dyDescent="0.25">
      <c r="A31" s="59" t="s">
        <v>159</v>
      </c>
      <c r="B31" s="230">
        <v>8.7140724864897461</v>
      </c>
      <c r="C31" s="230">
        <v>6.6648784680650222</v>
      </c>
      <c r="D31" s="230">
        <v>6.2061341778386829</v>
      </c>
      <c r="E31" s="230">
        <v>5.3556499610990924</v>
      </c>
      <c r="F31" s="230">
        <v>4.3646006600600691</v>
      </c>
      <c r="G31" s="230">
        <v>10.068636988257881</v>
      </c>
      <c r="H31" s="230">
        <v>8.6034004136324658</v>
      </c>
      <c r="I31" s="230">
        <v>10.655751019014479</v>
      </c>
      <c r="J31" s="230">
        <v>6.0509753386258778</v>
      </c>
      <c r="K31" s="230">
        <v>4.2800812896114531</v>
      </c>
      <c r="L31" s="230">
        <v>4.2993931972389667</v>
      </c>
      <c r="M31" s="230">
        <v>4.6625039038698004</v>
      </c>
      <c r="N31" s="230">
        <v>4.1430132670180591</v>
      </c>
      <c r="O31" s="230">
        <v>5.9849032426731767</v>
      </c>
      <c r="P31" s="230">
        <v>4.9022617944878384</v>
      </c>
      <c r="Q31" s="230">
        <v>4.4873130602670139</v>
      </c>
      <c r="R31" s="230">
        <v>6.4594970113818606</v>
      </c>
      <c r="S31" s="230">
        <v>4.1667358973879649</v>
      </c>
      <c r="T31" s="230">
        <v>5.2768994924732651</v>
      </c>
      <c r="U31" s="230">
        <v>3.9843197702178448</v>
      </c>
      <c r="V31" s="230">
        <v>3.7504461730713872</v>
      </c>
      <c r="W31" s="230">
        <v>2.7991072686756109</v>
      </c>
      <c r="X31" s="230">
        <v>2.7328802013742131</v>
      </c>
      <c r="Y31" s="230">
        <v>4.9750319122570827</v>
      </c>
      <c r="DA31" s="71" t="s">
        <v>2423</v>
      </c>
    </row>
    <row r="32" spans="1:105" ht="12" customHeight="1" x14ac:dyDescent="0.25">
      <c r="A32" s="59" t="s">
        <v>32</v>
      </c>
      <c r="B32" s="230">
        <v>3.3405651254236899</v>
      </c>
      <c r="C32" s="230">
        <v>3.9229640983772769</v>
      </c>
      <c r="D32" s="230">
        <v>1.946043784043753</v>
      </c>
      <c r="E32" s="230">
        <v>1.489308433047007</v>
      </c>
      <c r="F32" s="230">
        <v>1.4685270067084439</v>
      </c>
      <c r="G32" s="230">
        <v>1.442382774959214</v>
      </c>
      <c r="H32" s="230">
        <v>1.4366956728483971</v>
      </c>
      <c r="I32" s="230">
        <v>0.46173580293561928</v>
      </c>
      <c r="J32" s="230">
        <v>0.46320550160569768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8.4051404568223648E-3</v>
      </c>
      <c r="T32" s="230">
        <v>0</v>
      </c>
      <c r="U32" s="230">
        <v>0</v>
      </c>
      <c r="V32" s="230">
        <v>0</v>
      </c>
      <c r="W32" s="230">
        <v>3.6013641502381268E-2</v>
      </c>
      <c r="X32" s="230">
        <v>3.4147930421060659E-2</v>
      </c>
      <c r="Y32" s="230">
        <v>3.0295908653482639E-2</v>
      </c>
      <c r="DA32" s="71" t="s">
        <v>2424</v>
      </c>
    </row>
    <row r="33" spans="1:105" ht="12" customHeight="1" x14ac:dyDescent="0.25">
      <c r="A33" s="59" t="s">
        <v>35</v>
      </c>
      <c r="B33" s="230">
        <v>15.496195878381529</v>
      </c>
      <c r="C33" s="230">
        <v>18.662219764834031</v>
      </c>
      <c r="D33" s="230">
        <v>18.649698214191801</v>
      </c>
      <c r="E33" s="230">
        <v>20.670605993103688</v>
      </c>
      <c r="F33" s="230">
        <v>27.818436006357121</v>
      </c>
      <c r="G33" s="230">
        <v>31.27380389180626</v>
      </c>
      <c r="H33" s="230">
        <v>31.826325609378561</v>
      </c>
      <c r="I33" s="230">
        <v>30.43660073075884</v>
      </c>
      <c r="J33" s="230">
        <v>36.143350134376341</v>
      </c>
      <c r="K33" s="230">
        <v>33.5576845723293</v>
      </c>
      <c r="L33" s="230">
        <v>34.070070327688597</v>
      </c>
      <c r="M33" s="230">
        <v>28.839556011219599</v>
      </c>
      <c r="N33" s="230">
        <v>28.264426347798089</v>
      </c>
      <c r="O33" s="230">
        <v>30.218994237605891</v>
      </c>
      <c r="P33" s="230">
        <v>28.008296794700421</v>
      </c>
      <c r="Q33" s="230">
        <v>27.524962088666911</v>
      </c>
      <c r="R33" s="230">
        <v>29.681027787300401</v>
      </c>
      <c r="S33" s="230">
        <v>31.676498848833059</v>
      </c>
      <c r="T33" s="230">
        <v>40.455278618632747</v>
      </c>
      <c r="U33" s="230">
        <v>39.143127120778743</v>
      </c>
      <c r="V33" s="230">
        <v>37.844224031807123</v>
      </c>
      <c r="W33" s="230">
        <v>32.432672921561412</v>
      </c>
      <c r="X33" s="230">
        <v>27.21273203848909</v>
      </c>
      <c r="Y33" s="230">
        <v>39.815187905125143</v>
      </c>
      <c r="DA33" s="71" t="s">
        <v>2425</v>
      </c>
    </row>
    <row r="34" spans="1:105" ht="12" customHeight="1" x14ac:dyDescent="0.25">
      <c r="A34" s="60" t="s">
        <v>2426</v>
      </c>
      <c r="B34" s="329">
        <v>17.38355070945147</v>
      </c>
      <c r="C34" s="329">
        <v>18.257236469399992</v>
      </c>
      <c r="D34" s="329">
        <v>18.948731792184809</v>
      </c>
      <c r="E34" s="329">
        <v>23.022286447691879</v>
      </c>
      <c r="F34" s="329">
        <v>27.65983884327753</v>
      </c>
      <c r="G34" s="329">
        <v>31.2549553425353</v>
      </c>
      <c r="H34" s="329">
        <v>34.301427245692892</v>
      </c>
      <c r="I34" s="329">
        <v>41.584541613901067</v>
      </c>
      <c r="J34" s="329">
        <v>44.109886704959401</v>
      </c>
      <c r="K34" s="329">
        <v>28.335650723261971</v>
      </c>
      <c r="L34" s="329">
        <v>29.90766986845923</v>
      </c>
      <c r="M34" s="329">
        <v>36.034678603978207</v>
      </c>
      <c r="N34" s="329">
        <v>38.681312086595149</v>
      </c>
      <c r="O34" s="329">
        <v>50.720439312580993</v>
      </c>
      <c r="P34" s="329">
        <v>52.169650183421943</v>
      </c>
      <c r="Q34" s="329">
        <v>53.454102057125823</v>
      </c>
      <c r="R34" s="329">
        <v>56.268847732063072</v>
      </c>
      <c r="S34" s="329">
        <v>62.045914768891393</v>
      </c>
      <c r="T34" s="329">
        <v>62.203620737832132</v>
      </c>
      <c r="U34" s="329">
        <v>68.186961745388146</v>
      </c>
      <c r="V34" s="329">
        <v>60.745089341741703</v>
      </c>
      <c r="W34" s="329">
        <v>61.403462312685612</v>
      </c>
      <c r="X34" s="329">
        <v>67.123721567152614</v>
      </c>
      <c r="Y34" s="329">
        <v>37.691201059130783</v>
      </c>
      <c r="DA34" s="72" t="s">
        <v>2427</v>
      </c>
    </row>
    <row r="35" spans="1:105" ht="12" customHeight="1" x14ac:dyDescent="0.25">
      <c r="A35" s="57" t="s">
        <v>2428</v>
      </c>
      <c r="B35" s="261">
        <v>110.0112378835495</v>
      </c>
      <c r="C35" s="261">
        <v>111.1672953506551</v>
      </c>
      <c r="D35" s="261">
        <v>94.13085812770143</v>
      </c>
      <c r="E35" s="261">
        <v>116.25395913747781</v>
      </c>
      <c r="F35" s="261">
        <v>115.1636123683777</v>
      </c>
      <c r="G35" s="261">
        <v>116.5030755127523</v>
      </c>
      <c r="H35" s="261">
        <v>118.3565918690302</v>
      </c>
      <c r="I35" s="261">
        <v>110.5333014942938</v>
      </c>
      <c r="J35" s="261">
        <v>113.76594231028341</v>
      </c>
      <c r="K35" s="261">
        <v>87.797783213748573</v>
      </c>
      <c r="L35" s="261">
        <v>93.930913091565841</v>
      </c>
      <c r="M35" s="261">
        <v>88.602592322209091</v>
      </c>
      <c r="N35" s="261">
        <v>86.99726770667462</v>
      </c>
      <c r="O35" s="261">
        <v>85.314730046747314</v>
      </c>
      <c r="P35" s="261">
        <v>75.373024479356701</v>
      </c>
      <c r="Q35" s="261">
        <v>76.55956128876997</v>
      </c>
      <c r="R35" s="261">
        <v>79.199316412031209</v>
      </c>
      <c r="S35" s="261">
        <v>80.208675810238759</v>
      </c>
      <c r="T35" s="261">
        <v>85.665460636909074</v>
      </c>
      <c r="U35" s="261">
        <v>88.376162974955008</v>
      </c>
      <c r="V35" s="261">
        <v>80.92362748546212</v>
      </c>
      <c r="W35" s="261">
        <v>77.991782550269079</v>
      </c>
      <c r="X35" s="261">
        <v>72.3225994651159</v>
      </c>
      <c r="Y35" s="261">
        <v>69.356036846583379</v>
      </c>
      <c r="DA35" s="70" t="s">
        <v>2429</v>
      </c>
    </row>
    <row r="36" spans="1:105" ht="12" customHeight="1" x14ac:dyDescent="0.25">
      <c r="A36" s="46" t="s">
        <v>28</v>
      </c>
      <c r="B36" s="229">
        <v>18.616411260637701</v>
      </c>
      <c r="C36" s="229">
        <v>11.11761586700959</v>
      </c>
      <c r="D36" s="229">
        <v>8.4775632345595504</v>
      </c>
      <c r="E36" s="229">
        <v>8.0822867261074602</v>
      </c>
      <c r="F36" s="229">
        <v>6.8800918017460164</v>
      </c>
      <c r="G36" s="229">
        <v>6.4664310681619206</v>
      </c>
      <c r="H36" s="229">
        <v>6.3115558705814294</v>
      </c>
      <c r="I36" s="229">
        <v>6.585843230824616</v>
      </c>
      <c r="J36" s="229">
        <v>5.2948122579274743</v>
      </c>
      <c r="K36" s="229">
        <v>3.7124439543114902</v>
      </c>
      <c r="L36" s="229">
        <v>4.0975297077684232</v>
      </c>
      <c r="M36" s="229">
        <v>4.0073305681733968</v>
      </c>
      <c r="N36" s="229">
        <v>4.0285250203864749</v>
      </c>
      <c r="O36" s="229">
        <v>4.7902942038797054</v>
      </c>
      <c r="P36" s="229">
        <v>4.4833179023542922</v>
      </c>
      <c r="Q36" s="229">
        <v>3.6791556775985348</v>
      </c>
      <c r="R36" s="229">
        <v>3.1048128934245871</v>
      </c>
      <c r="S36" s="229">
        <v>2.7017692535393638</v>
      </c>
      <c r="T36" s="229">
        <v>2.634430228920805</v>
      </c>
      <c r="U36" s="229">
        <v>4.7747645629538642</v>
      </c>
      <c r="V36" s="229">
        <v>3.7017897337872938</v>
      </c>
      <c r="W36" s="229">
        <v>2.223023205013845</v>
      </c>
      <c r="X36" s="229">
        <v>2.5244162619920898</v>
      </c>
      <c r="Y36" s="229">
        <v>1.6122329066681189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0.53972300709371368</v>
      </c>
      <c r="C38" s="229">
        <v>0.61495022860142212</v>
      </c>
      <c r="D38" s="229">
        <v>0.64567790992690588</v>
      </c>
      <c r="E38" s="229">
        <v>0.56668844961418352</v>
      </c>
      <c r="F38" s="229">
        <v>0.62183802315543901</v>
      </c>
      <c r="G38" s="229">
        <v>0.51841452327233373</v>
      </c>
      <c r="H38" s="229">
        <v>0.70631174786969009</v>
      </c>
      <c r="I38" s="229">
        <v>0.63213125693549221</v>
      </c>
      <c r="J38" s="229">
        <v>0.62335537997887513</v>
      </c>
      <c r="K38" s="229">
        <v>0.37698262683825817</v>
      </c>
      <c r="L38" s="229">
        <v>0.36711963066537351</v>
      </c>
      <c r="M38" s="229">
        <v>0.41575192426455498</v>
      </c>
      <c r="N38" s="229">
        <v>0.44048392107457313</v>
      </c>
      <c r="O38" s="229">
        <v>0.86182443887284665</v>
      </c>
      <c r="P38" s="229">
        <v>0.97649392685599146</v>
      </c>
      <c r="Q38" s="229">
        <v>0.96409140033485541</v>
      </c>
      <c r="R38" s="229">
        <v>0.99070857003191992</v>
      </c>
      <c r="S38" s="229">
        <v>1.148686605023953</v>
      </c>
      <c r="T38" s="229">
        <v>1.3722466456126261</v>
      </c>
      <c r="U38" s="229">
        <v>1.295417629904448</v>
      </c>
      <c r="V38" s="229">
        <v>1.345615382986495</v>
      </c>
      <c r="W38" s="229">
        <v>1.8634070553728039</v>
      </c>
      <c r="X38" s="229">
        <v>1.816850799241674</v>
      </c>
      <c r="Y38" s="229">
        <v>1.398935951131129</v>
      </c>
      <c r="DA38" s="73" t="s">
        <v>2432</v>
      </c>
    </row>
    <row r="39" spans="1:105" ht="12" customHeight="1" x14ac:dyDescent="0.25">
      <c r="A39" s="46" t="s">
        <v>159</v>
      </c>
      <c r="B39" s="229">
        <v>2.8058726176224651</v>
      </c>
      <c r="C39" s="229">
        <v>1.784701097090257</v>
      </c>
      <c r="D39" s="229">
        <v>1.7587418941125881</v>
      </c>
      <c r="E39" s="229">
        <v>1.3054312700640811</v>
      </c>
      <c r="F39" s="229">
        <v>1.18391893182372</v>
      </c>
      <c r="G39" s="229">
        <v>3.090922864555476</v>
      </c>
      <c r="H39" s="229">
        <v>2.7094671948258688</v>
      </c>
      <c r="I39" s="229">
        <v>4.153215590981949</v>
      </c>
      <c r="J39" s="229">
        <v>2.3183237430313879</v>
      </c>
      <c r="K39" s="229">
        <v>1.5067681150735479</v>
      </c>
      <c r="L39" s="229">
        <v>1.466024460667698</v>
      </c>
      <c r="M39" s="229">
        <v>1.849590075141577</v>
      </c>
      <c r="N39" s="229">
        <v>1.7657907174268059</v>
      </c>
      <c r="O39" s="229">
        <v>3.602176471453562</v>
      </c>
      <c r="P39" s="229">
        <v>3.5084159965851418</v>
      </c>
      <c r="Q39" s="229">
        <v>3.153796367962443</v>
      </c>
      <c r="R39" s="229">
        <v>4.7191011248078709</v>
      </c>
      <c r="S39" s="229">
        <v>3.3172140306148199</v>
      </c>
      <c r="T39" s="229">
        <v>4.1604971269335316</v>
      </c>
      <c r="U39" s="229">
        <v>3.316570424966077</v>
      </c>
      <c r="V39" s="229">
        <v>3.0667270442358161</v>
      </c>
      <c r="W39" s="229">
        <v>2.2921042204587199</v>
      </c>
      <c r="X39" s="229">
        <v>2.6896707990139741</v>
      </c>
      <c r="Y39" s="229">
        <v>3.2196179050428642</v>
      </c>
      <c r="DA39" s="73" t="s">
        <v>2433</v>
      </c>
    </row>
    <row r="40" spans="1:105" ht="12" customHeight="1" x14ac:dyDescent="0.25">
      <c r="A40" s="46" t="s">
        <v>32</v>
      </c>
      <c r="B40" s="229">
        <v>1.075639458742516</v>
      </c>
      <c r="C40" s="229">
        <v>1.050479519434099</v>
      </c>
      <c r="D40" s="229">
        <v>0.55148481046329401</v>
      </c>
      <c r="E40" s="229">
        <v>0.36301659245682177</v>
      </c>
      <c r="F40" s="229">
        <v>0.3983450172306523</v>
      </c>
      <c r="G40" s="229">
        <v>0.44279021120353301</v>
      </c>
      <c r="H40" s="229">
        <v>0.45245828479200972</v>
      </c>
      <c r="I40" s="229">
        <v>0.1799674497128167</v>
      </c>
      <c r="J40" s="229">
        <v>0.17746896197384221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6.691484783121913E-3</v>
      </c>
      <c r="T40" s="229">
        <v>0</v>
      </c>
      <c r="U40" s="229">
        <v>0</v>
      </c>
      <c r="V40" s="229">
        <v>0</v>
      </c>
      <c r="W40" s="229">
        <v>2.9490480984943571E-2</v>
      </c>
      <c r="X40" s="229">
        <v>3.3608019573672973E-2</v>
      </c>
      <c r="Y40" s="229">
        <v>1.9606155632887801E-2</v>
      </c>
      <c r="DA40" s="73" t="s">
        <v>2434</v>
      </c>
    </row>
    <row r="41" spans="1:105" ht="12" customHeight="1" x14ac:dyDescent="0.25">
      <c r="A41" s="46" t="s">
        <v>33</v>
      </c>
      <c r="B41" s="229">
        <v>3.164746345629609</v>
      </c>
      <c r="C41" s="229">
        <v>2.1066208082414648</v>
      </c>
      <c r="D41" s="229">
        <v>1.0533104041213639</v>
      </c>
      <c r="E41" s="229">
        <v>2.1114359415129651</v>
      </c>
      <c r="F41" s="229">
        <v>2.1114359415183439</v>
      </c>
      <c r="G41" s="229">
        <v>2.1114359415174069</v>
      </c>
      <c r="H41" s="229">
        <v>3.1647463456368201</v>
      </c>
      <c r="I41" s="229">
        <v>3.1647463456395988</v>
      </c>
      <c r="J41" s="229">
        <v>1.05331040411792</v>
      </c>
      <c r="K41" s="229">
        <v>2.1018056749619221</v>
      </c>
      <c r="L41" s="229">
        <v>3.1766122097683751</v>
      </c>
      <c r="M41" s="229">
        <v>1.026999140146496</v>
      </c>
      <c r="N41" s="229">
        <v>6.1144453997888242</v>
      </c>
      <c r="O41" s="229">
        <v>3.3199484092506899</v>
      </c>
      <c r="P41" s="229">
        <v>1.02699914014425</v>
      </c>
      <c r="Q41" s="229">
        <v>3.0572656921554571</v>
      </c>
      <c r="R41" s="229">
        <v>3.319948409251563</v>
      </c>
      <c r="S41" s="229">
        <v>1.067497850378023</v>
      </c>
      <c r="T41" s="229">
        <v>0.45262252794149349</v>
      </c>
      <c r="U41" s="229">
        <v>1.3620808254414021</v>
      </c>
      <c r="V41" s="229">
        <v>0.61831470334950267</v>
      </c>
      <c r="W41" s="229">
        <v>0.45700773860425692</v>
      </c>
      <c r="X41" s="229">
        <v>1.571195184849244</v>
      </c>
      <c r="Y41" s="229">
        <v>1.880825451404035</v>
      </c>
      <c r="DA41" s="73" t="s">
        <v>2435</v>
      </c>
    </row>
    <row r="42" spans="1:105" ht="12" customHeight="1" x14ac:dyDescent="0.25">
      <c r="A42" s="46" t="s">
        <v>35</v>
      </c>
      <c r="B42" s="229">
        <v>4.9896706459438533</v>
      </c>
      <c r="C42" s="229">
        <v>4.9973130414947331</v>
      </c>
      <c r="D42" s="229">
        <v>5.2850944923138279</v>
      </c>
      <c r="E42" s="229">
        <v>5.0384277595755824</v>
      </c>
      <c r="F42" s="229">
        <v>7.5458846311038066</v>
      </c>
      <c r="G42" s="229">
        <v>9.600595951918752</v>
      </c>
      <c r="H42" s="229">
        <v>10.023058444870079</v>
      </c>
      <c r="I42" s="229">
        <v>11.86305540228093</v>
      </c>
      <c r="J42" s="229">
        <v>13.847682742043659</v>
      </c>
      <c r="K42" s="229">
        <v>11.81371233579339</v>
      </c>
      <c r="L42" s="229">
        <v>11.617350213312919</v>
      </c>
      <c r="M42" s="229">
        <v>11.44049585150351</v>
      </c>
      <c r="N42" s="229">
        <v>12.04656091151203</v>
      </c>
      <c r="O42" s="229">
        <v>18.188121949499489</v>
      </c>
      <c r="P42" s="229">
        <v>20.044779457131689</v>
      </c>
      <c r="Q42" s="229">
        <v>19.345234954116648</v>
      </c>
      <c r="R42" s="229">
        <v>21.684005948094509</v>
      </c>
      <c r="S42" s="229">
        <v>25.21823533091553</v>
      </c>
      <c r="T42" s="229">
        <v>31.896394976291059</v>
      </c>
      <c r="U42" s="229">
        <v>32.582961518262962</v>
      </c>
      <c r="V42" s="229">
        <v>30.945092917149498</v>
      </c>
      <c r="W42" s="229">
        <v>26.55813420092381</v>
      </c>
      <c r="X42" s="229">
        <v>26.782473190193741</v>
      </c>
      <c r="Y42" s="229">
        <v>25.766606955055611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2.3903697334267001E-2</v>
      </c>
      <c r="C44" s="229">
        <v>2.390369733433172E-2</v>
      </c>
      <c r="D44" s="229">
        <v>7.1625107480252748E-2</v>
      </c>
      <c r="E44" s="229">
        <v>7.162510748005782E-2</v>
      </c>
      <c r="F44" s="229">
        <v>0.14333619948326601</v>
      </c>
      <c r="G44" s="229">
        <v>4.7807394668662601E-2</v>
      </c>
      <c r="H44" s="229">
        <v>0.1671539122946796</v>
      </c>
      <c r="I44" s="229">
        <v>0.11943250214892689</v>
      </c>
      <c r="J44" s="229">
        <v>0.1194325021485544</v>
      </c>
      <c r="K44" s="229">
        <v>9.5528804814379656E-2</v>
      </c>
      <c r="L44" s="229">
        <v>0.14333619948256501</v>
      </c>
      <c r="M44" s="229">
        <v>0.16715391229443971</v>
      </c>
      <c r="N44" s="229">
        <v>9.552880481452071E-2</v>
      </c>
      <c r="O44" s="229">
        <v>7.1625107479884625E-2</v>
      </c>
      <c r="P44" s="229">
        <v>4.7807394668469803E-2</v>
      </c>
      <c r="Q44" s="229">
        <v>0.33439380911217731</v>
      </c>
      <c r="R44" s="229">
        <v>0.3582975064450874</v>
      </c>
      <c r="S44" s="229">
        <v>0.1115219260523799</v>
      </c>
      <c r="T44" s="229">
        <v>0.1079105760954739</v>
      </c>
      <c r="U44" s="229">
        <v>9.7592433361277167E-2</v>
      </c>
      <c r="V44" s="229">
        <v>0.65958727428647412</v>
      </c>
      <c r="W44" s="229">
        <v>0.83705932931560512</v>
      </c>
      <c r="X44" s="229">
        <v>1.3185726569070839</v>
      </c>
      <c r="Y44" s="229">
        <v>2.0630266551859289</v>
      </c>
      <c r="DA44" s="73" t="s">
        <v>2438</v>
      </c>
    </row>
    <row r="45" spans="1:105" ht="12" customHeight="1" x14ac:dyDescent="0.25">
      <c r="A45" s="46" t="s">
        <v>39</v>
      </c>
      <c r="B45" s="229">
        <v>78.79527085054535</v>
      </c>
      <c r="C45" s="229">
        <v>89.471711091449222</v>
      </c>
      <c r="D45" s="229">
        <v>76.287360274723653</v>
      </c>
      <c r="E45" s="229">
        <v>98.715047290666604</v>
      </c>
      <c r="F45" s="229">
        <v>96.278761822316497</v>
      </c>
      <c r="G45" s="229">
        <v>94.224677557454228</v>
      </c>
      <c r="H45" s="229">
        <v>94.821840068159588</v>
      </c>
      <c r="I45" s="229">
        <v>83.834909715769427</v>
      </c>
      <c r="J45" s="229">
        <v>90.331556319061676</v>
      </c>
      <c r="K45" s="229">
        <v>68.190541701955595</v>
      </c>
      <c r="L45" s="229">
        <v>73.062940669900485</v>
      </c>
      <c r="M45" s="229">
        <v>69.69527085068512</v>
      </c>
      <c r="N45" s="229">
        <v>62.505932931671403</v>
      </c>
      <c r="O45" s="229">
        <v>54.480739466311142</v>
      </c>
      <c r="P45" s="229">
        <v>45.285210661616873</v>
      </c>
      <c r="Q45" s="229">
        <v>46.025623387489837</v>
      </c>
      <c r="R45" s="229">
        <v>45.022441959975673</v>
      </c>
      <c r="S45" s="229">
        <v>46.637059328931556</v>
      </c>
      <c r="T45" s="229">
        <v>45.04135855511408</v>
      </c>
      <c r="U45" s="229">
        <v>44.946775580064987</v>
      </c>
      <c r="V45" s="229">
        <v>40.586500429667041</v>
      </c>
      <c r="W45" s="229">
        <v>43.731556319595093</v>
      </c>
      <c r="X45" s="229">
        <v>35.585812553344411</v>
      </c>
      <c r="Y45" s="229">
        <v>33.395184866462813</v>
      </c>
      <c r="DA45" s="73" t="s">
        <v>2439</v>
      </c>
    </row>
    <row r="46" spans="1:105" ht="12" customHeight="1" x14ac:dyDescent="0.25">
      <c r="A46" s="57" t="s">
        <v>2440</v>
      </c>
      <c r="B46" s="261">
        <v>32.794729667108527</v>
      </c>
      <c r="C46" s="261">
        <v>30.21086578876691</v>
      </c>
      <c r="D46" s="261">
        <v>27.398257623322419</v>
      </c>
      <c r="E46" s="261">
        <v>30.95987182850207</v>
      </c>
      <c r="F46" s="261">
        <v>33.571341359426093</v>
      </c>
      <c r="G46" s="261">
        <v>37.070157754777107</v>
      </c>
      <c r="H46" s="261">
        <v>38.513416643717797</v>
      </c>
      <c r="I46" s="261">
        <v>41.720309490571992</v>
      </c>
      <c r="J46" s="261">
        <v>42.543645917524259</v>
      </c>
      <c r="K46" s="261">
        <v>30.956874557024239</v>
      </c>
      <c r="L46" s="261">
        <v>32.421906969690554</v>
      </c>
      <c r="M46" s="261">
        <v>33.911693515033029</v>
      </c>
      <c r="N46" s="261">
        <v>34.85647471863291</v>
      </c>
      <c r="O46" s="261">
        <v>42.612758154505407</v>
      </c>
      <c r="P46" s="261">
        <v>41.861816730749517</v>
      </c>
      <c r="Q46" s="261">
        <v>41.819445858876762</v>
      </c>
      <c r="R46" s="261">
        <v>44.489152742878012</v>
      </c>
      <c r="S46" s="261">
        <v>47.260406492092493</v>
      </c>
      <c r="T46" s="261">
        <v>51.045116953706241</v>
      </c>
      <c r="U46" s="261">
        <v>54.135039196575079</v>
      </c>
      <c r="V46" s="261">
        <v>49.241413168607629</v>
      </c>
      <c r="W46" s="261">
        <v>46.820585184014078</v>
      </c>
      <c r="X46" s="261">
        <v>47.8302877441619</v>
      </c>
      <c r="Y46" s="261">
        <v>37.030573256722001</v>
      </c>
      <c r="DA46" s="70" t="s">
        <v>2441</v>
      </c>
    </row>
    <row r="47" spans="1:105" ht="12" customHeight="1" x14ac:dyDescent="0.25">
      <c r="A47" s="41" t="s">
        <v>2442</v>
      </c>
      <c r="B47" s="350">
        <v>22.207137480804761</v>
      </c>
      <c r="C47" s="350">
        <v>20.457459378241609</v>
      </c>
      <c r="D47" s="350">
        <v>18.552885782310909</v>
      </c>
      <c r="E47" s="350">
        <v>20.964653072691679</v>
      </c>
      <c r="F47" s="350">
        <v>22.73302449971175</v>
      </c>
      <c r="G47" s="350">
        <v>25.102267896451242</v>
      </c>
      <c r="H47" s="350">
        <v>26.079578851364971</v>
      </c>
      <c r="I47" s="350">
        <v>28.251144559001421</v>
      </c>
      <c r="J47" s="350">
        <v>28.808671497380828</v>
      </c>
      <c r="K47" s="350">
        <v>20.962623453284799</v>
      </c>
      <c r="L47" s="350">
        <v>21.95467847347135</v>
      </c>
      <c r="M47" s="350">
        <v>22.963495895212599</v>
      </c>
      <c r="N47" s="350">
        <v>23.603259853952139</v>
      </c>
      <c r="O47" s="350">
        <v>28.85547124123681</v>
      </c>
      <c r="P47" s="350">
        <v>28.34696699050339</v>
      </c>
      <c r="Q47" s="350">
        <v>28.318275313931839</v>
      </c>
      <c r="R47" s="350">
        <v>30.126082495398801</v>
      </c>
      <c r="S47" s="350">
        <v>32.002652713470283</v>
      </c>
      <c r="T47" s="350">
        <v>34.565490901168218</v>
      </c>
      <c r="U47" s="350">
        <v>36.657849299877817</v>
      </c>
      <c r="V47" s="350">
        <v>33.344102637355043</v>
      </c>
      <c r="W47" s="350">
        <v>31.704825216350191</v>
      </c>
      <c r="X47" s="350">
        <v>32.388551040454537</v>
      </c>
      <c r="Y47" s="350">
        <v>25.075463028738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0.99999999999999967</v>
      </c>
      <c r="C51" s="232">
        <f t="shared" si="3"/>
        <v>0.99999999999999989</v>
      </c>
      <c r="D51" s="232">
        <f t="shared" si="3"/>
        <v>1.0000000000000002</v>
      </c>
      <c r="E51" s="232">
        <f t="shared" si="3"/>
        <v>1.0000000000000004</v>
      </c>
      <c r="F51" s="232">
        <f t="shared" si="3"/>
        <v>0.99999999999999989</v>
      </c>
      <c r="G51" s="232">
        <f t="shared" si="3"/>
        <v>1.0000000000000002</v>
      </c>
      <c r="H51" s="232">
        <f t="shared" si="3"/>
        <v>1</v>
      </c>
      <c r="I51" s="232">
        <f t="shared" si="3"/>
        <v>0.99999999999999989</v>
      </c>
      <c r="J51" s="232">
        <f t="shared" si="3"/>
        <v>1</v>
      </c>
      <c r="K51" s="232">
        <f t="shared" si="3"/>
        <v>0.99999999999999989</v>
      </c>
      <c r="L51" s="232">
        <f t="shared" si="3"/>
        <v>0.99999999999999978</v>
      </c>
      <c r="M51" s="232">
        <f t="shared" si="3"/>
        <v>1</v>
      </c>
      <c r="N51" s="232">
        <f t="shared" si="3"/>
        <v>1.0000000000000002</v>
      </c>
      <c r="O51" s="232">
        <f t="shared" si="3"/>
        <v>1.0000000000000002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0.99999999999999989</v>
      </c>
      <c r="T51" s="232">
        <f t="shared" si="3"/>
        <v>1.0000000000000002</v>
      </c>
      <c r="U51" s="232">
        <f t="shared" si="3"/>
        <v>1</v>
      </c>
      <c r="V51" s="232">
        <f t="shared" si="3"/>
        <v>0.99999999999999989</v>
      </c>
      <c r="W51" s="232">
        <f t="shared" si="3"/>
        <v>1</v>
      </c>
      <c r="X51" s="232">
        <f t="shared" si="3"/>
        <v>1.0000000000000002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1.6412102139234448E-2</v>
      </c>
      <c r="C52" s="299">
        <f t="shared" si="4"/>
        <v>1.6340594094852768E-2</v>
      </c>
      <c r="D52" s="299">
        <f t="shared" si="4"/>
        <v>1.7106673430231811E-2</v>
      </c>
      <c r="E52" s="299">
        <f t="shared" si="4"/>
        <v>1.6846951125962604E-2</v>
      </c>
      <c r="F52" s="299">
        <f t="shared" si="4"/>
        <v>1.7626578829552434E-2</v>
      </c>
      <c r="G52" s="299">
        <f t="shared" si="4"/>
        <v>1.817521646759437E-2</v>
      </c>
      <c r="H52" s="299">
        <f t="shared" si="4"/>
        <v>1.8465789501289284E-2</v>
      </c>
      <c r="I52" s="299">
        <f t="shared" si="4"/>
        <v>1.9633952139032806E-2</v>
      </c>
      <c r="J52" s="299">
        <f t="shared" si="4"/>
        <v>1.9688901630916248E-2</v>
      </c>
      <c r="K52" s="299">
        <f t="shared" si="4"/>
        <v>1.8965617878087839E-2</v>
      </c>
      <c r="L52" s="299">
        <f t="shared" si="4"/>
        <v>1.8876033935996982E-2</v>
      </c>
      <c r="M52" s="299">
        <f t="shared" si="4"/>
        <v>1.9890827054086863E-2</v>
      </c>
      <c r="N52" s="299">
        <f t="shared" si="4"/>
        <v>2.0277262884529981E-2</v>
      </c>
      <c r="O52" s="299">
        <f t="shared" si="4"/>
        <v>2.1692485168904978E-2</v>
      </c>
      <c r="P52" s="299">
        <f t="shared" si="4"/>
        <v>2.2396117444147792E-2</v>
      </c>
      <c r="Q52" s="299">
        <f t="shared" si="4"/>
        <v>2.2387201211269674E-2</v>
      </c>
      <c r="R52" s="299">
        <f t="shared" si="4"/>
        <v>2.250068407170807E-2</v>
      </c>
      <c r="S52" s="299">
        <f t="shared" si="4"/>
        <v>2.2858694970428004E-2</v>
      </c>
      <c r="T52" s="299">
        <f t="shared" si="4"/>
        <v>2.2674110047252675E-2</v>
      </c>
      <c r="U52" s="299">
        <f t="shared" si="4"/>
        <v>2.2926488712487533E-2</v>
      </c>
      <c r="V52" s="299">
        <f t="shared" si="4"/>
        <v>2.2822465826691663E-2</v>
      </c>
      <c r="W52" s="299">
        <f t="shared" si="4"/>
        <v>2.2948309769280469E-2</v>
      </c>
      <c r="X52" s="299">
        <f t="shared" si="4"/>
        <v>2.365760269326541E-2</v>
      </c>
      <c r="Y52" s="299">
        <f t="shared" si="4"/>
        <v>2.1495848058476579E-2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2.2320458909358853E-2</v>
      </c>
      <c r="C53" s="233">
        <f t="shared" si="5"/>
        <v>2.2223207968999757E-2</v>
      </c>
      <c r="D53" s="233">
        <f t="shared" si="5"/>
        <v>2.326507586511526E-2</v>
      </c>
      <c r="E53" s="233">
        <f t="shared" si="5"/>
        <v>2.2911853531309138E-2</v>
      </c>
      <c r="F53" s="233">
        <f t="shared" si="5"/>
        <v>2.3972147208191311E-2</v>
      </c>
      <c r="G53" s="233">
        <f t="shared" si="5"/>
        <v>2.471829439592833E-2</v>
      </c>
      <c r="H53" s="233">
        <f t="shared" si="5"/>
        <v>2.5113473721753439E-2</v>
      </c>
      <c r="I53" s="233">
        <f t="shared" si="5"/>
        <v>2.6702174909084629E-2</v>
      </c>
      <c r="J53" s="233">
        <f t="shared" si="5"/>
        <v>2.6776906218046109E-2</v>
      </c>
      <c r="K53" s="233">
        <f t="shared" si="5"/>
        <v>2.5793240314199467E-2</v>
      </c>
      <c r="L53" s="233">
        <f t="shared" si="5"/>
        <v>2.5671406152955902E-2</v>
      </c>
      <c r="M53" s="233">
        <f t="shared" si="5"/>
        <v>2.7051524793558133E-2</v>
      </c>
      <c r="N53" s="233">
        <f t="shared" si="5"/>
        <v>2.7577077522960777E-2</v>
      </c>
      <c r="O53" s="233">
        <f t="shared" si="5"/>
        <v>2.9501779829710768E-2</v>
      </c>
      <c r="P53" s="233">
        <f t="shared" si="5"/>
        <v>3.0458719724040989E-2</v>
      </c>
      <c r="Q53" s="233">
        <f t="shared" si="5"/>
        <v>3.0446593647326735E-2</v>
      </c>
      <c r="R53" s="233">
        <f t="shared" si="5"/>
        <v>3.0600930337522977E-2</v>
      </c>
      <c r="S53" s="233">
        <f t="shared" si="5"/>
        <v>3.1087825159782076E-2</v>
      </c>
      <c r="T53" s="233">
        <f t="shared" si="5"/>
        <v>3.083678966426362E-2</v>
      </c>
      <c r="U53" s="233">
        <f t="shared" si="5"/>
        <v>3.1180024648983045E-2</v>
      </c>
      <c r="V53" s="233">
        <f t="shared" si="5"/>
        <v>3.1038553524300683E-2</v>
      </c>
      <c r="W53" s="233">
        <f t="shared" si="5"/>
        <v>3.1209701286221445E-2</v>
      </c>
      <c r="X53" s="233">
        <f t="shared" si="5"/>
        <v>3.2174339662840959E-2</v>
      </c>
      <c r="Y53" s="233">
        <f t="shared" si="5"/>
        <v>2.9234353359528169E-2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2.7572331593913871E-2</v>
      </c>
      <c r="C54" s="233">
        <f t="shared" si="6"/>
        <v>2.7452198079352622E-2</v>
      </c>
      <c r="D54" s="233">
        <f t="shared" si="6"/>
        <v>2.8739211362789435E-2</v>
      </c>
      <c r="E54" s="233">
        <f t="shared" si="6"/>
        <v>2.8302877891617187E-2</v>
      </c>
      <c r="F54" s="233">
        <f t="shared" si="6"/>
        <v>2.9612652433648082E-2</v>
      </c>
      <c r="G54" s="233">
        <f t="shared" si="6"/>
        <v>3.0534363665558548E-2</v>
      </c>
      <c r="H54" s="233">
        <f t="shared" si="6"/>
        <v>3.1022526362165993E-2</v>
      </c>
      <c r="I54" s="233">
        <f t="shared" si="6"/>
        <v>3.298503959357512E-2</v>
      </c>
      <c r="J54" s="233">
        <f t="shared" si="6"/>
        <v>3.3077354739939301E-2</v>
      </c>
      <c r="K54" s="233">
        <f t="shared" si="6"/>
        <v>3.1862238035187562E-2</v>
      </c>
      <c r="L54" s="233">
        <f t="shared" si="6"/>
        <v>3.1711737012474928E-2</v>
      </c>
      <c r="M54" s="233">
        <f t="shared" si="6"/>
        <v>3.3416589450865911E-2</v>
      </c>
      <c r="N54" s="233">
        <f t="shared" si="6"/>
        <v>3.4065801646010363E-2</v>
      </c>
      <c r="O54" s="233">
        <f t="shared" si="6"/>
        <v>3.6443375083760374E-2</v>
      </c>
      <c r="P54" s="233">
        <f t="shared" si="6"/>
        <v>3.7625477306168283E-2</v>
      </c>
      <c r="Q54" s="233">
        <f t="shared" si="6"/>
        <v>3.7610498034933056E-2</v>
      </c>
      <c r="R54" s="233">
        <f t="shared" si="6"/>
        <v>3.7801149240469539E-2</v>
      </c>
      <c r="S54" s="233">
        <f t="shared" si="6"/>
        <v>3.8402607550319039E-2</v>
      </c>
      <c r="T54" s="233">
        <f t="shared" si="6"/>
        <v>3.8092504879384474E-2</v>
      </c>
      <c r="U54" s="233">
        <f t="shared" si="6"/>
        <v>3.8516501036979067E-2</v>
      </c>
      <c r="V54" s="233">
        <f t="shared" si="6"/>
        <v>3.8341742588842008E-2</v>
      </c>
      <c r="W54" s="233">
        <f t="shared" si="6"/>
        <v>3.8553160412391201E-2</v>
      </c>
      <c r="X54" s="233">
        <f t="shared" si="6"/>
        <v>3.974477252468589E-2</v>
      </c>
      <c r="Y54" s="233">
        <f t="shared" si="6"/>
        <v>3.6113024738240657E-2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1.7068586224803822E-2</v>
      </c>
      <c r="C55" s="233">
        <f t="shared" si="7"/>
        <v>1.6994217858646871E-2</v>
      </c>
      <c r="D55" s="233">
        <f t="shared" si="7"/>
        <v>1.7790940367441079E-2</v>
      </c>
      <c r="E55" s="233">
        <f t="shared" si="7"/>
        <v>1.7520829171001104E-2</v>
      </c>
      <c r="F55" s="233">
        <f t="shared" si="7"/>
        <v>1.8331641982734532E-2</v>
      </c>
      <c r="G55" s="233">
        <f t="shared" si="7"/>
        <v>1.890222512629814E-2</v>
      </c>
      <c r="H55" s="233">
        <f t="shared" si="7"/>
        <v>1.9204421081340857E-2</v>
      </c>
      <c r="I55" s="233">
        <f t="shared" si="7"/>
        <v>2.0419310224594117E-2</v>
      </c>
      <c r="J55" s="233">
        <f t="shared" si="7"/>
        <v>2.0476457696152892E-2</v>
      </c>
      <c r="K55" s="233">
        <f t="shared" si="7"/>
        <v>1.9724242593211358E-2</v>
      </c>
      <c r="L55" s="233">
        <f t="shared" si="7"/>
        <v>1.9631075293436863E-2</v>
      </c>
      <c r="M55" s="233">
        <f t="shared" si="7"/>
        <v>2.0686460136250331E-2</v>
      </c>
      <c r="N55" s="233">
        <f t="shared" si="7"/>
        <v>2.1088353399911171E-2</v>
      </c>
      <c r="O55" s="233">
        <f t="shared" si="7"/>
        <v>2.2560184575661175E-2</v>
      </c>
      <c r="P55" s="233">
        <f t="shared" si="7"/>
        <v>2.3291962141913692E-2</v>
      </c>
      <c r="Q55" s="233">
        <f t="shared" si="7"/>
        <v>2.3282689259720445E-2</v>
      </c>
      <c r="R55" s="233">
        <f t="shared" si="7"/>
        <v>2.3400711434576386E-2</v>
      </c>
      <c r="S55" s="233">
        <f t="shared" si="7"/>
        <v>2.3773042769245113E-2</v>
      </c>
      <c r="T55" s="233">
        <f t="shared" si="7"/>
        <v>2.3581074449142762E-2</v>
      </c>
      <c r="U55" s="233">
        <f t="shared" si="7"/>
        <v>2.3843548260987047E-2</v>
      </c>
      <c r="V55" s="233">
        <f t="shared" si="7"/>
        <v>2.3735364459759337E-2</v>
      </c>
      <c r="W55" s="233">
        <f t="shared" si="7"/>
        <v>2.386624216005169E-2</v>
      </c>
      <c r="X55" s="233">
        <f t="shared" si="7"/>
        <v>2.4603906800996035E-2</v>
      </c>
      <c r="Y55" s="233">
        <f t="shared" si="7"/>
        <v>2.2355681980815639E-2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2.1715033005741142E-2</v>
      </c>
      <c r="C56" s="300">
        <f t="shared" si="8"/>
        <v>2.1451741925757755E-2</v>
      </c>
      <c r="D56" s="300">
        <f t="shared" si="8"/>
        <v>2.2049018895308525E-2</v>
      </c>
      <c r="E56" s="300">
        <f t="shared" si="8"/>
        <v>2.1227020634267315E-2</v>
      </c>
      <c r="F56" s="300">
        <f t="shared" si="8"/>
        <v>2.2101123348110943E-2</v>
      </c>
      <c r="G56" s="300">
        <f t="shared" si="8"/>
        <v>2.3079881856356912E-2</v>
      </c>
      <c r="H56" s="300">
        <f t="shared" si="8"/>
        <v>2.3017814455700579E-2</v>
      </c>
      <c r="I56" s="300">
        <f t="shared" si="8"/>
        <v>2.3728558460842722E-2</v>
      </c>
      <c r="J56" s="300">
        <f t="shared" si="8"/>
        <v>2.3652539216340394E-2</v>
      </c>
      <c r="K56" s="300">
        <f t="shared" si="8"/>
        <v>2.3865710458830763E-2</v>
      </c>
      <c r="L56" s="300">
        <f t="shared" si="8"/>
        <v>2.3646757444501721E-2</v>
      </c>
      <c r="M56" s="300">
        <f t="shared" si="8"/>
        <v>2.3774388705003834E-2</v>
      </c>
      <c r="N56" s="300">
        <f t="shared" si="8"/>
        <v>2.3904244901950533E-2</v>
      </c>
      <c r="O56" s="300">
        <f t="shared" si="8"/>
        <v>2.4925275894671819E-2</v>
      </c>
      <c r="P56" s="300">
        <f t="shared" si="8"/>
        <v>2.532128082312133E-2</v>
      </c>
      <c r="Q56" s="300">
        <f t="shared" si="8"/>
        <v>2.5213939893319527E-2</v>
      </c>
      <c r="R56" s="300">
        <f t="shared" si="8"/>
        <v>2.5433969078763219E-2</v>
      </c>
      <c r="S56" s="300">
        <f t="shared" si="8"/>
        <v>2.5551260999843398E-2</v>
      </c>
      <c r="T56" s="300">
        <f t="shared" si="8"/>
        <v>2.5821477740367492E-2</v>
      </c>
      <c r="U56" s="300">
        <f t="shared" si="8"/>
        <v>2.5766016025081894E-2</v>
      </c>
      <c r="V56" s="300">
        <f t="shared" si="8"/>
        <v>2.5816642950386749E-2</v>
      </c>
      <c r="W56" s="300">
        <f t="shared" si="8"/>
        <v>2.5614306417666041E-2</v>
      </c>
      <c r="X56" s="300">
        <f t="shared" si="8"/>
        <v>2.5859205947796247E-2</v>
      </c>
      <c r="Y56" s="300">
        <f t="shared" si="8"/>
        <v>2.5963329839231188E-2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0.17559458130123862</v>
      </c>
      <c r="C57" s="301">
        <f t="shared" si="9"/>
        <v>0.16596607136635413</v>
      </c>
      <c r="D57" s="301">
        <f t="shared" si="9"/>
        <v>0.1635178593381546</v>
      </c>
      <c r="E57" s="301">
        <f t="shared" si="9"/>
        <v>0.15727735655636502</v>
      </c>
      <c r="F57" s="301">
        <f t="shared" si="9"/>
        <v>0.15695365838301367</v>
      </c>
      <c r="G57" s="301">
        <f t="shared" si="9"/>
        <v>0.15945478236895705</v>
      </c>
      <c r="H57" s="301">
        <f t="shared" si="9"/>
        <v>0.15860562769266323</v>
      </c>
      <c r="I57" s="301">
        <f t="shared" si="9"/>
        <v>0.16074556044632221</v>
      </c>
      <c r="J57" s="301">
        <f t="shared" si="9"/>
        <v>0.15894152514968454</v>
      </c>
      <c r="K57" s="301">
        <f t="shared" si="9"/>
        <v>0.16012951343873105</v>
      </c>
      <c r="L57" s="301">
        <f t="shared" si="9"/>
        <v>0.15917643504814558</v>
      </c>
      <c r="M57" s="301">
        <f t="shared" si="9"/>
        <v>0.15901714702024256</v>
      </c>
      <c r="N57" s="301">
        <f t="shared" si="9"/>
        <v>0.15944765617300091</v>
      </c>
      <c r="O57" s="301">
        <f t="shared" si="9"/>
        <v>0.16474170928075232</v>
      </c>
      <c r="P57" s="301">
        <f t="shared" si="9"/>
        <v>0.16665426941594466</v>
      </c>
      <c r="Q57" s="301">
        <f t="shared" si="9"/>
        <v>0.16561235835198795</v>
      </c>
      <c r="R57" s="301">
        <f t="shared" si="9"/>
        <v>0.16656156908629019</v>
      </c>
      <c r="S57" s="301">
        <f t="shared" si="9"/>
        <v>0.16695823611938421</v>
      </c>
      <c r="T57" s="301">
        <f t="shared" si="9"/>
        <v>0.16867915471466652</v>
      </c>
      <c r="U57" s="301">
        <f t="shared" si="9"/>
        <v>0.16877485940148787</v>
      </c>
      <c r="V57" s="301">
        <f t="shared" si="9"/>
        <v>0.1689861018889795</v>
      </c>
      <c r="W57" s="301">
        <f t="shared" si="9"/>
        <v>0.16742103611909653</v>
      </c>
      <c r="X57" s="301">
        <f t="shared" si="9"/>
        <v>0.16870775999631157</v>
      </c>
      <c r="Y57" s="301">
        <f t="shared" si="9"/>
        <v>0.17000974159529558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0.14636396837617879</v>
      </c>
      <c r="C58" s="302">
        <f t="shared" si="10"/>
        <v>0.13278587219934399</v>
      </c>
      <c r="D58" s="302">
        <f t="shared" si="10"/>
        <v>0.12376557906403617</v>
      </c>
      <c r="E58" s="302">
        <f t="shared" si="10"/>
        <v>0.11518435528528177</v>
      </c>
      <c r="F58" s="302">
        <f t="shared" si="10"/>
        <v>0.10815720516612626</v>
      </c>
      <c r="G58" s="302">
        <f t="shared" si="10"/>
        <v>0.10796591743922629</v>
      </c>
      <c r="H58" s="302">
        <f t="shared" si="10"/>
        <v>0.10334608316388655</v>
      </c>
      <c r="I58" s="302">
        <f t="shared" si="10"/>
        <v>9.4990163692845575E-2</v>
      </c>
      <c r="J58" s="302">
        <f t="shared" si="10"/>
        <v>9.0351335540313132E-2</v>
      </c>
      <c r="K58" s="302">
        <f t="shared" si="10"/>
        <v>0.10180080544442546</v>
      </c>
      <c r="L58" s="302">
        <f t="shared" si="10"/>
        <v>0.100671291448102</v>
      </c>
      <c r="M58" s="302">
        <f t="shared" si="10"/>
        <v>8.7999988271196844E-2</v>
      </c>
      <c r="N58" s="302">
        <f t="shared" si="10"/>
        <v>8.3839900908813089E-2</v>
      </c>
      <c r="O58" s="302">
        <f t="shared" si="10"/>
        <v>7.7987221923727756E-2</v>
      </c>
      <c r="P58" s="302">
        <f t="shared" si="10"/>
        <v>7.2873915750346158E-2</v>
      </c>
      <c r="Q58" s="302">
        <f t="shared" si="10"/>
        <v>6.9464006355023436E-2</v>
      </c>
      <c r="R58" s="302">
        <f t="shared" si="10"/>
        <v>7.0941536805523703E-2</v>
      </c>
      <c r="S58" s="302">
        <f t="shared" si="10"/>
        <v>6.6124363039221284E-2</v>
      </c>
      <c r="T58" s="302">
        <f t="shared" si="10"/>
        <v>7.5840040304558015E-2</v>
      </c>
      <c r="U58" s="302">
        <f t="shared" si="10"/>
        <v>7.1746272306981801E-2</v>
      </c>
      <c r="V58" s="302">
        <f t="shared" si="10"/>
        <v>7.438798094950573E-2</v>
      </c>
      <c r="W58" s="302">
        <f t="shared" si="10"/>
        <v>6.6298953893372856E-2</v>
      </c>
      <c r="X58" s="302">
        <f t="shared" si="10"/>
        <v>5.7154300022721295E-2</v>
      </c>
      <c r="Y58" s="302">
        <f t="shared" si="10"/>
        <v>9.6495174762857475E-2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2.923061292505981E-2</v>
      </c>
      <c r="C59" s="302">
        <f t="shared" si="11"/>
        <v>3.3180199167010156E-2</v>
      </c>
      <c r="D59" s="302">
        <f t="shared" si="11"/>
        <v>3.975228027411843E-2</v>
      </c>
      <c r="E59" s="302">
        <f t="shared" si="11"/>
        <v>4.2093001271083244E-2</v>
      </c>
      <c r="F59" s="302">
        <f t="shared" si="11"/>
        <v>4.87964532168874E-2</v>
      </c>
      <c r="G59" s="302">
        <f t="shared" si="11"/>
        <v>5.1488864929730746E-2</v>
      </c>
      <c r="H59" s="302">
        <f t="shared" si="11"/>
        <v>5.5259544528776683E-2</v>
      </c>
      <c r="I59" s="302">
        <f t="shared" si="11"/>
        <v>6.575539675347665E-2</v>
      </c>
      <c r="J59" s="302">
        <f t="shared" si="11"/>
        <v>6.859018960937141E-2</v>
      </c>
      <c r="K59" s="302">
        <f t="shared" si="11"/>
        <v>5.8328707994305604E-2</v>
      </c>
      <c r="L59" s="302">
        <f t="shared" si="11"/>
        <v>5.8505143600043594E-2</v>
      </c>
      <c r="M59" s="302">
        <f t="shared" si="11"/>
        <v>7.1017158749045725E-2</v>
      </c>
      <c r="N59" s="302">
        <f t="shared" si="11"/>
        <v>7.5607755264187823E-2</v>
      </c>
      <c r="O59" s="302">
        <f t="shared" si="11"/>
        <v>8.6754487357024609E-2</v>
      </c>
      <c r="P59" s="302">
        <f t="shared" si="11"/>
        <v>9.3780353665598504E-2</v>
      </c>
      <c r="Q59" s="302">
        <f t="shared" si="11"/>
        <v>9.6148351996964518E-2</v>
      </c>
      <c r="R59" s="302">
        <f t="shared" si="11"/>
        <v>9.5620032280766473E-2</v>
      </c>
      <c r="S59" s="302">
        <f t="shared" si="11"/>
        <v>0.10083387308016291</v>
      </c>
      <c r="T59" s="302">
        <f t="shared" si="11"/>
        <v>9.2839114410108489E-2</v>
      </c>
      <c r="U59" s="302">
        <f t="shared" si="11"/>
        <v>9.7028587094506097E-2</v>
      </c>
      <c r="V59" s="302">
        <f t="shared" si="11"/>
        <v>9.4598120939473784E-2</v>
      </c>
      <c r="W59" s="302">
        <f t="shared" si="11"/>
        <v>0.10112208222572366</v>
      </c>
      <c r="X59" s="302">
        <f t="shared" si="11"/>
        <v>0.11155345997359027</v>
      </c>
      <c r="Y59" s="302">
        <f t="shared" si="11"/>
        <v>7.351456683243808E-2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7.2080115420390903E-2</v>
      </c>
      <c r="C60" s="301">
        <f t="shared" si="12"/>
        <v>7.2312433288074254E-2</v>
      </c>
      <c r="D60" s="301">
        <f t="shared" si="12"/>
        <v>7.4111309944899756E-2</v>
      </c>
      <c r="E60" s="301">
        <f t="shared" si="12"/>
        <v>7.1958858320647537E-2</v>
      </c>
      <c r="F60" s="301">
        <f t="shared" si="12"/>
        <v>7.5043551077014367E-2</v>
      </c>
      <c r="G60" s="301">
        <f t="shared" si="12"/>
        <v>7.684713988731981E-2</v>
      </c>
      <c r="H60" s="301">
        <f t="shared" si="12"/>
        <v>7.6945888831371309E-2</v>
      </c>
      <c r="I60" s="301">
        <f t="shared" si="12"/>
        <v>7.8402529854925795E-2</v>
      </c>
      <c r="J60" s="301">
        <f t="shared" si="12"/>
        <v>7.9104104586221233E-2</v>
      </c>
      <c r="K60" s="301">
        <f t="shared" si="12"/>
        <v>8.0035997867274514E-2</v>
      </c>
      <c r="L60" s="301">
        <f t="shared" si="12"/>
        <v>7.9437451421207741E-2</v>
      </c>
      <c r="M60" s="301">
        <f t="shared" si="12"/>
        <v>7.9413325111531832E-2</v>
      </c>
      <c r="N60" s="301">
        <f t="shared" si="12"/>
        <v>7.9692945004440088E-2</v>
      </c>
      <c r="O60" s="301">
        <f t="shared" si="12"/>
        <v>8.1692001859183336E-2</v>
      </c>
      <c r="P60" s="301">
        <f t="shared" si="12"/>
        <v>8.2319802537702352E-2</v>
      </c>
      <c r="Q60" s="301">
        <f t="shared" si="12"/>
        <v>8.190669252635481E-2</v>
      </c>
      <c r="R60" s="301">
        <f t="shared" si="12"/>
        <v>8.2350785667918036E-2</v>
      </c>
      <c r="S60" s="301">
        <f t="shared" si="12"/>
        <v>8.2620318384458324E-2</v>
      </c>
      <c r="T60" s="301">
        <f t="shared" si="12"/>
        <v>8.4158793602350027E-2</v>
      </c>
      <c r="U60" s="301">
        <f t="shared" si="12"/>
        <v>8.3666012309887669E-2</v>
      </c>
      <c r="V60" s="301">
        <f t="shared" si="12"/>
        <v>8.4090079650569666E-2</v>
      </c>
      <c r="W60" s="301">
        <f t="shared" si="12"/>
        <v>8.2986042626260997E-2</v>
      </c>
      <c r="X60" s="301">
        <f t="shared" si="12"/>
        <v>8.2084384469036084E-2</v>
      </c>
      <c r="Y60" s="301">
        <f t="shared" si="12"/>
        <v>8.5657851793293063E-2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5.5339771238371763E-2</v>
      </c>
      <c r="C61" s="302">
        <f t="shared" si="13"/>
        <v>5.5645027311324417E-2</v>
      </c>
      <c r="D61" s="302">
        <f t="shared" si="13"/>
        <v>5.6662503046063316E-2</v>
      </c>
      <c r="E61" s="302">
        <f t="shared" si="13"/>
        <v>5.4774968172165678E-2</v>
      </c>
      <c r="F61" s="302">
        <f t="shared" si="13"/>
        <v>5.7064440670870881E-2</v>
      </c>
      <c r="G61" s="302">
        <f t="shared" si="13"/>
        <v>5.8308419090373556E-2</v>
      </c>
      <c r="H61" s="302">
        <f t="shared" si="13"/>
        <v>5.8110783540056228E-2</v>
      </c>
      <c r="I61" s="302">
        <f t="shared" si="13"/>
        <v>5.8375898673112318E-2</v>
      </c>
      <c r="J61" s="302">
        <f t="shared" si="13"/>
        <v>5.9021424922686638E-2</v>
      </c>
      <c r="K61" s="302">
        <f t="shared" si="13"/>
        <v>6.0691067631624893E-2</v>
      </c>
      <c r="L61" s="302">
        <f t="shared" si="13"/>
        <v>6.0183896806490805E-2</v>
      </c>
      <c r="M61" s="302">
        <f t="shared" si="13"/>
        <v>5.9124681516363228E-2</v>
      </c>
      <c r="N61" s="302">
        <f t="shared" si="13"/>
        <v>5.9010136862219502E-2</v>
      </c>
      <c r="O61" s="302">
        <f t="shared" si="13"/>
        <v>5.9565666986900252E-2</v>
      </c>
      <c r="P61" s="302">
        <f t="shared" si="13"/>
        <v>5.9475762744671617E-2</v>
      </c>
      <c r="Q61" s="302">
        <f t="shared" si="13"/>
        <v>5.9071747290859747E-2</v>
      </c>
      <c r="R61" s="302">
        <f t="shared" si="13"/>
        <v>5.9400087914775808E-2</v>
      </c>
      <c r="S61" s="302">
        <f t="shared" si="13"/>
        <v>5.9304449514621743E-2</v>
      </c>
      <c r="T61" s="302">
        <f t="shared" si="13"/>
        <v>6.1031201354152298E-2</v>
      </c>
      <c r="U61" s="302">
        <f t="shared" si="13"/>
        <v>6.0280993823150372E-2</v>
      </c>
      <c r="V61" s="302">
        <f t="shared" si="13"/>
        <v>6.0811164507344168E-2</v>
      </c>
      <c r="W61" s="302">
        <f t="shared" si="13"/>
        <v>5.9578766661594916E-2</v>
      </c>
      <c r="X61" s="302">
        <f t="shared" si="13"/>
        <v>5.7953629721905368E-2</v>
      </c>
      <c r="Y61" s="302">
        <f t="shared" si="13"/>
        <v>6.3732086773646945E-2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1.674034418201914E-2</v>
      </c>
      <c r="C62" s="302">
        <f t="shared" si="14"/>
        <v>1.6667405976749827E-2</v>
      </c>
      <c r="D62" s="302">
        <f t="shared" si="14"/>
        <v>1.7448806898836447E-2</v>
      </c>
      <c r="E62" s="302">
        <f t="shared" si="14"/>
        <v>1.7183890148481859E-2</v>
      </c>
      <c r="F62" s="302">
        <f t="shared" si="14"/>
        <v>1.7979110406143483E-2</v>
      </c>
      <c r="G62" s="302">
        <f t="shared" si="14"/>
        <v>1.8538720796946257E-2</v>
      </c>
      <c r="H62" s="302">
        <f t="shared" si="14"/>
        <v>1.8835105291315078E-2</v>
      </c>
      <c r="I62" s="302">
        <f t="shared" si="14"/>
        <v>2.0026631181813467E-2</v>
      </c>
      <c r="J62" s="302">
        <f t="shared" si="14"/>
        <v>2.0082679663534584E-2</v>
      </c>
      <c r="K62" s="302">
        <f t="shared" si="14"/>
        <v>1.9344930235649611E-2</v>
      </c>
      <c r="L62" s="302">
        <f t="shared" si="14"/>
        <v>1.9253554614716929E-2</v>
      </c>
      <c r="M62" s="302">
        <f t="shared" si="14"/>
        <v>2.0288643595168604E-2</v>
      </c>
      <c r="N62" s="302">
        <f t="shared" si="14"/>
        <v>2.068280814222058E-2</v>
      </c>
      <c r="O62" s="302">
        <f t="shared" si="14"/>
        <v>2.2126334872283087E-2</v>
      </c>
      <c r="P62" s="302">
        <f t="shared" si="14"/>
        <v>2.2844039793030742E-2</v>
      </c>
      <c r="Q62" s="302">
        <f t="shared" si="14"/>
        <v>2.283494523549507E-2</v>
      </c>
      <c r="R62" s="302">
        <f t="shared" si="14"/>
        <v>2.2950697753142232E-2</v>
      </c>
      <c r="S62" s="302">
        <f t="shared" si="14"/>
        <v>2.3315868869836574E-2</v>
      </c>
      <c r="T62" s="302">
        <f t="shared" si="14"/>
        <v>2.3127592248197732E-2</v>
      </c>
      <c r="U62" s="302">
        <f t="shared" si="14"/>
        <v>2.33850184867373E-2</v>
      </c>
      <c r="V62" s="302">
        <f t="shared" si="14"/>
        <v>2.3278915143225502E-2</v>
      </c>
      <c r="W62" s="302">
        <f t="shared" si="14"/>
        <v>2.3407275964666088E-2</v>
      </c>
      <c r="X62" s="302">
        <f t="shared" si="14"/>
        <v>2.4130754747130716E-2</v>
      </c>
      <c r="Y62" s="302">
        <f t="shared" si="14"/>
        <v>2.1925765019646114E-2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0.25084940185891236</v>
      </c>
      <c r="C63" s="301">
        <f t="shared" si="15"/>
        <v>0.23709438766622024</v>
      </c>
      <c r="D63" s="301">
        <f t="shared" si="15"/>
        <v>0.2335969419116494</v>
      </c>
      <c r="E63" s="301">
        <f t="shared" si="15"/>
        <v>0.22468193793766433</v>
      </c>
      <c r="F63" s="301">
        <f t="shared" si="15"/>
        <v>0.22421951197573384</v>
      </c>
      <c r="G63" s="301">
        <f t="shared" si="15"/>
        <v>0.22779254624136719</v>
      </c>
      <c r="H63" s="301">
        <f t="shared" si="15"/>
        <v>0.22657946813237603</v>
      </c>
      <c r="I63" s="301">
        <f t="shared" si="15"/>
        <v>0.22963651492331738</v>
      </c>
      <c r="J63" s="301">
        <f t="shared" si="15"/>
        <v>0.22705932164240647</v>
      </c>
      <c r="K63" s="301">
        <f t="shared" si="15"/>
        <v>0.22875644776961584</v>
      </c>
      <c r="L63" s="301">
        <f t="shared" si="15"/>
        <v>0.2273949072116366</v>
      </c>
      <c r="M63" s="301">
        <f t="shared" si="15"/>
        <v>0.22716735288606077</v>
      </c>
      <c r="N63" s="301">
        <f t="shared" si="15"/>
        <v>0.22778236596142981</v>
      </c>
      <c r="O63" s="301">
        <f t="shared" si="15"/>
        <v>0.23534529897250336</v>
      </c>
      <c r="P63" s="301">
        <f t="shared" si="15"/>
        <v>0.23807752773706384</v>
      </c>
      <c r="Q63" s="301">
        <f t="shared" si="15"/>
        <v>0.2365890833599828</v>
      </c>
      <c r="R63" s="301">
        <f t="shared" si="15"/>
        <v>0.23794509869470024</v>
      </c>
      <c r="S63" s="301">
        <f t="shared" si="15"/>
        <v>0.23851176588483453</v>
      </c>
      <c r="T63" s="301">
        <f t="shared" si="15"/>
        <v>0.24097022102095225</v>
      </c>
      <c r="U63" s="301">
        <f t="shared" si="15"/>
        <v>0.24110694200212562</v>
      </c>
      <c r="V63" s="301">
        <f t="shared" si="15"/>
        <v>0.24140871698425642</v>
      </c>
      <c r="W63" s="301">
        <f t="shared" si="15"/>
        <v>0.23917290874156646</v>
      </c>
      <c r="X63" s="301">
        <f t="shared" si="15"/>
        <v>0.24101108570901641</v>
      </c>
      <c r="Y63" s="301">
        <f t="shared" si="15"/>
        <v>0.2428710594218508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0.20909138339454122</v>
      </c>
      <c r="C64" s="302">
        <f t="shared" si="16"/>
        <v>0.18969410314192001</v>
      </c>
      <c r="D64" s="302">
        <f t="shared" si="16"/>
        <v>0.17680797009148022</v>
      </c>
      <c r="E64" s="302">
        <f t="shared" si="16"/>
        <v>0.16454907897897397</v>
      </c>
      <c r="F64" s="302">
        <f t="shared" si="16"/>
        <v>0.15451029309446609</v>
      </c>
      <c r="G64" s="302">
        <f t="shared" si="16"/>
        <v>0.15423702491318042</v>
      </c>
      <c r="H64" s="302">
        <f t="shared" si="16"/>
        <v>0.14763726166269506</v>
      </c>
      <c r="I64" s="302">
        <f t="shared" si="16"/>
        <v>0.1357002338469222</v>
      </c>
      <c r="J64" s="302">
        <f t="shared" si="16"/>
        <v>0.12907333648616159</v>
      </c>
      <c r="K64" s="302">
        <f t="shared" si="16"/>
        <v>0.14542972206346497</v>
      </c>
      <c r="L64" s="302">
        <f t="shared" si="16"/>
        <v>0.14381613064014576</v>
      </c>
      <c r="M64" s="302">
        <f t="shared" si="16"/>
        <v>0.12571426895885263</v>
      </c>
      <c r="N64" s="302">
        <f t="shared" si="16"/>
        <v>0.1197712870125901</v>
      </c>
      <c r="O64" s="302">
        <f t="shared" si="16"/>
        <v>0.11141031703389678</v>
      </c>
      <c r="P64" s="302">
        <f t="shared" si="16"/>
        <v>0.10410559392906597</v>
      </c>
      <c r="Q64" s="302">
        <f t="shared" si="16"/>
        <v>9.9234294792890629E-2</v>
      </c>
      <c r="R64" s="302">
        <f t="shared" si="16"/>
        <v>0.10134505257931956</v>
      </c>
      <c r="S64" s="302">
        <f t="shared" si="16"/>
        <v>9.4463375770316119E-2</v>
      </c>
      <c r="T64" s="302">
        <f t="shared" si="16"/>
        <v>0.10834291472079721</v>
      </c>
      <c r="U64" s="302">
        <f t="shared" si="16"/>
        <v>0.1024946747242597</v>
      </c>
      <c r="V64" s="302">
        <f t="shared" si="16"/>
        <v>0.10626854421357959</v>
      </c>
      <c r="W64" s="302">
        <f t="shared" si="16"/>
        <v>9.4712791276246946E-2</v>
      </c>
      <c r="X64" s="302">
        <f t="shared" si="16"/>
        <v>8.1649000032458938E-2</v>
      </c>
      <c r="Y64" s="302">
        <f t="shared" si="16"/>
        <v>0.13785024966122494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4.1758018464371154E-2</v>
      </c>
      <c r="C65" s="302">
        <f t="shared" si="17"/>
        <v>4.7400284524300208E-2</v>
      </c>
      <c r="D65" s="302">
        <f t="shared" si="17"/>
        <v>5.6788971820169162E-2</v>
      </c>
      <c r="E65" s="302">
        <f t="shared" si="17"/>
        <v>6.0132858958690361E-2</v>
      </c>
      <c r="F65" s="302">
        <f t="shared" si="17"/>
        <v>6.9709218881267729E-2</v>
      </c>
      <c r="G65" s="302">
        <f t="shared" si="17"/>
        <v>7.3555521328186782E-2</v>
      </c>
      <c r="H65" s="302">
        <f t="shared" si="17"/>
        <v>7.8942206469680989E-2</v>
      </c>
      <c r="I65" s="302">
        <f t="shared" si="17"/>
        <v>9.3936281076395164E-2</v>
      </c>
      <c r="J65" s="302">
        <f t="shared" si="17"/>
        <v>9.7985985156244876E-2</v>
      </c>
      <c r="K65" s="302">
        <f t="shared" si="17"/>
        <v>8.3326725706150864E-2</v>
      </c>
      <c r="L65" s="302">
        <f t="shared" si="17"/>
        <v>8.3578776571490848E-2</v>
      </c>
      <c r="M65" s="302">
        <f t="shared" si="17"/>
        <v>0.10145308392720812</v>
      </c>
      <c r="N65" s="302">
        <f t="shared" si="17"/>
        <v>0.10801107894883973</v>
      </c>
      <c r="O65" s="302">
        <f t="shared" si="17"/>
        <v>0.12393498193860659</v>
      </c>
      <c r="P65" s="302">
        <f t="shared" si="17"/>
        <v>0.13397193380799785</v>
      </c>
      <c r="Q65" s="302">
        <f t="shared" si="17"/>
        <v>0.13735478856709216</v>
      </c>
      <c r="R65" s="302">
        <f t="shared" si="17"/>
        <v>0.13660004611538065</v>
      </c>
      <c r="S65" s="302">
        <f t="shared" si="17"/>
        <v>0.14404839011451842</v>
      </c>
      <c r="T65" s="302">
        <f t="shared" si="17"/>
        <v>0.13262730630015504</v>
      </c>
      <c r="U65" s="302">
        <f t="shared" si="17"/>
        <v>0.13861226727786591</v>
      </c>
      <c r="V65" s="302">
        <f t="shared" si="17"/>
        <v>0.1351401727706768</v>
      </c>
      <c r="W65" s="302">
        <f t="shared" si="17"/>
        <v>0.14446011746531953</v>
      </c>
      <c r="X65" s="302">
        <f t="shared" si="17"/>
        <v>0.15936208567655746</v>
      </c>
      <c r="Y65" s="302">
        <f t="shared" si="17"/>
        <v>0.10502080976062586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0.26426426796292551</v>
      </c>
      <c r="C66" s="301">
        <f t="shared" si="18"/>
        <v>0.28861769075783572</v>
      </c>
      <c r="D66" s="301">
        <f t="shared" si="18"/>
        <v>0.28210830720750968</v>
      </c>
      <c r="E66" s="301">
        <f t="shared" si="18"/>
        <v>0.30364850789631986</v>
      </c>
      <c r="F66" s="301">
        <f t="shared" si="18"/>
        <v>0.29023905407517714</v>
      </c>
      <c r="G66" s="301">
        <f t="shared" si="18"/>
        <v>0.27417874579444151</v>
      </c>
      <c r="H66" s="301">
        <f t="shared" si="18"/>
        <v>0.27238897219782471</v>
      </c>
      <c r="I66" s="301">
        <f t="shared" si="18"/>
        <v>0.24968622652796074</v>
      </c>
      <c r="J66" s="301">
        <f t="shared" si="18"/>
        <v>0.25272039370820459</v>
      </c>
      <c r="K66" s="301">
        <f t="shared" si="18"/>
        <v>0.25818718161479104</v>
      </c>
      <c r="L66" s="301">
        <f t="shared" si="18"/>
        <v>0.26249556829284848</v>
      </c>
      <c r="M66" s="301">
        <f t="shared" si="18"/>
        <v>0.24945431965198389</v>
      </c>
      <c r="N66" s="301">
        <f t="shared" si="18"/>
        <v>0.24292528468431543</v>
      </c>
      <c r="O66" s="301">
        <f t="shared" si="18"/>
        <v>0.20846585066580878</v>
      </c>
      <c r="P66" s="301">
        <f t="shared" si="18"/>
        <v>0.19355832003768733</v>
      </c>
      <c r="Q66" s="301">
        <f t="shared" si="18"/>
        <v>0.19672619965386728</v>
      </c>
      <c r="R66" s="301">
        <f t="shared" si="18"/>
        <v>0.19226678189156207</v>
      </c>
      <c r="S66" s="301">
        <f t="shared" si="18"/>
        <v>0.18621581560556061</v>
      </c>
      <c r="T66" s="301">
        <f t="shared" si="18"/>
        <v>0.18265141405707791</v>
      </c>
      <c r="U66" s="301">
        <f t="shared" si="18"/>
        <v>0.17965341187980466</v>
      </c>
      <c r="V66" s="301">
        <f t="shared" si="18"/>
        <v>0.18003155675829122</v>
      </c>
      <c r="W66" s="301">
        <f t="shared" si="18"/>
        <v>0.18348642966039866</v>
      </c>
      <c r="X66" s="301">
        <f t="shared" si="18"/>
        <v>0.17170502503769414</v>
      </c>
      <c r="Y66" s="301">
        <f t="shared" si="18"/>
        <v>0.19325006756852781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7.8778090268325301E-2</v>
      </c>
      <c r="C67" s="301">
        <f t="shared" si="19"/>
        <v>7.8434851655293278E-2</v>
      </c>
      <c r="D67" s="301">
        <f t="shared" si="19"/>
        <v>8.2112032465112672E-2</v>
      </c>
      <c r="E67" s="301">
        <f t="shared" si="19"/>
        <v>8.0865365404620485E-2</v>
      </c>
      <c r="F67" s="301">
        <f t="shared" si="19"/>
        <v>8.4607578381851692E-2</v>
      </c>
      <c r="G67" s="301">
        <f t="shared" si="19"/>
        <v>8.7241039044452975E-2</v>
      </c>
      <c r="H67" s="301">
        <f t="shared" si="19"/>
        <v>8.8635789606188536E-2</v>
      </c>
      <c r="I67" s="301">
        <f t="shared" si="19"/>
        <v>9.4242970267357465E-2</v>
      </c>
      <c r="J67" s="301">
        <f t="shared" si="19"/>
        <v>9.4506727828398002E-2</v>
      </c>
      <c r="K67" s="301">
        <f t="shared" si="19"/>
        <v>9.1034965814821636E-2</v>
      </c>
      <c r="L67" s="301">
        <f t="shared" si="19"/>
        <v>9.0604962892785537E-2</v>
      </c>
      <c r="M67" s="301">
        <f t="shared" si="19"/>
        <v>9.5475969859616899E-2</v>
      </c>
      <c r="N67" s="301">
        <f t="shared" si="19"/>
        <v>9.7330861845743882E-2</v>
      </c>
      <c r="O67" s="301">
        <f t="shared" si="19"/>
        <v>0.10412392881074388</v>
      </c>
      <c r="P67" s="301">
        <f t="shared" si="19"/>
        <v>0.10750136373190931</v>
      </c>
      <c r="Q67" s="301">
        <f t="shared" si="19"/>
        <v>0.10745856581409442</v>
      </c>
      <c r="R67" s="301">
        <f t="shared" si="19"/>
        <v>0.10800328354419871</v>
      </c>
      <c r="S67" s="301">
        <f t="shared" si="19"/>
        <v>0.10972173585805441</v>
      </c>
      <c r="T67" s="301">
        <f t="shared" si="19"/>
        <v>0.10883572822681281</v>
      </c>
      <c r="U67" s="301">
        <f t="shared" si="19"/>
        <v>0.11004714581994017</v>
      </c>
      <c r="V67" s="301">
        <f t="shared" si="19"/>
        <v>0.10954783596812001</v>
      </c>
      <c r="W67" s="301">
        <f t="shared" si="19"/>
        <v>0.11015188689254626</v>
      </c>
      <c r="X67" s="301">
        <f t="shared" si="19"/>
        <v>0.113556492927674</v>
      </c>
      <c r="Y67" s="301">
        <f t="shared" si="19"/>
        <v>0.10318007068068759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5.3345031315155014E-2</v>
      </c>
      <c r="C68" s="235">
        <f t="shared" si="20"/>
        <v>5.3112605338612555E-2</v>
      </c>
      <c r="D68" s="235">
        <f t="shared" si="20"/>
        <v>5.5602629211788018E-2</v>
      </c>
      <c r="E68" s="235">
        <f t="shared" si="20"/>
        <v>5.4758441530225695E-2</v>
      </c>
      <c r="F68" s="235">
        <f t="shared" si="20"/>
        <v>5.7292502304971862E-2</v>
      </c>
      <c r="G68" s="235">
        <f t="shared" si="20"/>
        <v>5.9075765151725308E-2</v>
      </c>
      <c r="H68" s="235">
        <f t="shared" si="20"/>
        <v>6.0020228417326071E-2</v>
      </c>
      <c r="I68" s="235">
        <f t="shared" si="20"/>
        <v>6.3817162652986967E-2</v>
      </c>
      <c r="J68" s="235">
        <f t="shared" si="20"/>
        <v>6.3995767583690299E-2</v>
      </c>
      <c r="K68" s="235">
        <f t="shared" si="20"/>
        <v>6.1644844215248844E-2</v>
      </c>
      <c r="L68" s="235">
        <f t="shared" si="20"/>
        <v>6.1353665294009534E-2</v>
      </c>
      <c r="M68" s="235">
        <f t="shared" si="20"/>
        <v>6.465209533079902E-2</v>
      </c>
      <c r="N68" s="235">
        <f t="shared" si="20"/>
        <v>6.5908145975707294E-2</v>
      </c>
      <c r="O68" s="235">
        <f t="shared" si="20"/>
        <v>7.0508109858299348E-2</v>
      </c>
      <c r="P68" s="235">
        <f t="shared" si="20"/>
        <v>7.2795159100300474E-2</v>
      </c>
      <c r="Q68" s="235">
        <f t="shared" si="20"/>
        <v>7.2766178247143404E-2</v>
      </c>
      <c r="R68" s="235">
        <f t="shared" si="20"/>
        <v>7.3135036952290469E-2</v>
      </c>
      <c r="S68" s="235">
        <f t="shared" si="20"/>
        <v>7.4298696698090236E-2</v>
      </c>
      <c r="T68" s="235">
        <f t="shared" si="20"/>
        <v>7.3698731597729647E-2</v>
      </c>
      <c r="U68" s="235">
        <f t="shared" si="20"/>
        <v>7.4519049902235374E-2</v>
      </c>
      <c r="V68" s="235">
        <f t="shared" si="20"/>
        <v>7.4180939399802678E-2</v>
      </c>
      <c r="W68" s="235">
        <f t="shared" si="20"/>
        <v>7.4589975914520268E-2</v>
      </c>
      <c r="X68" s="235">
        <f t="shared" si="20"/>
        <v>7.6895424230683351E-2</v>
      </c>
      <c r="Y68" s="235">
        <f t="shared" si="20"/>
        <v>6.9868970964053215E-2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34.645428678717934</v>
      </c>
      <c r="C72" s="320">
        <f t="shared" si="21"/>
        <v>33.859480761038029</v>
      </c>
      <c r="D72" s="320">
        <f t="shared" si="21"/>
        <v>32.55668394006041</v>
      </c>
      <c r="E72" s="320">
        <f t="shared" si="21"/>
        <v>34.41060599968371</v>
      </c>
      <c r="F72" s="320">
        <f t="shared" si="21"/>
        <v>35.005746367309861</v>
      </c>
      <c r="G72" s="320">
        <f t="shared" si="21"/>
        <v>33.273407087200681</v>
      </c>
      <c r="H72" s="320">
        <f t="shared" si="21"/>
        <v>30.280075308652794</v>
      </c>
      <c r="I72" s="320">
        <f t="shared" si="21"/>
        <v>29.223119137260312</v>
      </c>
      <c r="J72" s="320">
        <f t="shared" si="21"/>
        <v>29.536418993568102</v>
      </c>
      <c r="K72" s="320">
        <f t="shared" si="21"/>
        <v>31.340516934491951</v>
      </c>
      <c r="L72" s="320">
        <f t="shared" si="21"/>
        <v>27.702085430671733</v>
      </c>
      <c r="M72" s="320">
        <f t="shared" si="21"/>
        <v>24.924492419182673</v>
      </c>
      <c r="N72" s="320">
        <f t="shared" si="21"/>
        <v>25.658072416930906</v>
      </c>
      <c r="O72" s="320">
        <f t="shared" si="21"/>
        <v>25.663413278733437</v>
      </c>
      <c r="P72" s="320">
        <f t="shared" si="21"/>
        <v>22.437509136768135</v>
      </c>
      <c r="Q72" s="320">
        <f t="shared" si="21"/>
        <v>21.349572942242183</v>
      </c>
      <c r="R72" s="320">
        <f t="shared" si="21"/>
        <v>21.233046283665818</v>
      </c>
      <c r="S72" s="320">
        <f t="shared" si="21"/>
        <v>20.862461114388747</v>
      </c>
      <c r="T72" s="320">
        <f t="shared" si="21"/>
        <v>21.155617032714073</v>
      </c>
      <c r="U72" s="320">
        <f t="shared" si="21"/>
        <v>21.009449719205392</v>
      </c>
      <c r="V72" s="320">
        <f t="shared" si="21"/>
        <v>23.129100041450616</v>
      </c>
      <c r="W72" s="320">
        <f t="shared" si="21"/>
        <v>21.759846802709646</v>
      </c>
      <c r="X72" s="320">
        <f t="shared" si="21"/>
        <v>19.940487487099585</v>
      </c>
      <c r="Y72" s="320">
        <f t="shared" si="21"/>
        <v>19.22419161703554</v>
      </c>
      <c r="DA72" s="95"/>
    </row>
    <row r="73" spans="1:105" ht="12" customHeight="1" x14ac:dyDescent="0.25">
      <c r="A73" s="55" t="s">
        <v>91</v>
      </c>
      <c r="B73" s="330">
        <f>IF(B$6=0,0,B$6/TRE!B$5*1000)</f>
        <v>0.5686043141326812</v>
      </c>
      <c r="C73" s="330">
        <f>IF(C$6=0,0,C$6/TRE!C$5*1000)</f>
        <v>0.55328403137859894</v>
      </c>
      <c r="D73" s="330">
        <f>IF(D$6=0,0,D$6/TRE!D$5*1000)</f>
        <v>0.55693656013388593</v>
      </c>
      <c r="E73" s="330">
        <f>IF(E$6=0,0,E$6/TRE!E$5*1000)</f>
        <v>0.57971379749142682</v>
      </c>
      <c r="F73" s="330">
        <f>IF(F$6=0,0,F$6/TRE!F$5*1000)</f>
        <v>0.61703154783070602</v>
      </c>
      <c r="G73" s="330">
        <f>IF(G$6=0,0,G$6/TRE!G$5*1000)</f>
        <v>0.60475137642426091</v>
      </c>
      <c r="H73" s="330">
        <f>IF(H$6=0,0,H$6/TRE!H$5*1000)</f>
        <v>0.5591454967327697</v>
      </c>
      <c r="I73" s="330">
        <f>IF(I$6=0,0,I$6/TRE!I$5*1000)</f>
        <v>0.57376532249422274</v>
      </c>
      <c r="J73" s="330">
        <f>IF(J$6=0,0,J$6/TRE!J$5*1000)</f>
        <v>0.58153964809388858</v>
      </c>
      <c r="K73" s="330">
        <f>IF(K$6=0,0,K$6/TRE!K$5*1000)</f>
        <v>0.59439226828131531</v>
      </c>
      <c r="L73" s="330">
        <f>IF(L$6=0,0,L$6/TRE!L$5*1000)</f>
        <v>0.52290550468724728</v>
      </c>
      <c r="M73" s="330">
        <f>IF(M$6=0,0,M$6/TRE!M$5*1000)</f>
        <v>0.49576876812086157</v>
      </c>
      <c r="N73" s="330">
        <f>IF(N$6=0,0,N$6/TRE!N$5*1000)</f>
        <v>0.52027547950841535</v>
      </c>
      <c r="O73" s="330">
        <f>IF(O$6=0,0,O$6/TRE!O$5*1000)</f>
        <v>0.55670321193240402</v>
      </c>
      <c r="P73" s="330">
        <f>IF(P$6=0,0,P$6/TRE!P$5*1000)</f>
        <v>0.50251308978119824</v>
      </c>
      <c r="Q73" s="330">
        <f>IF(Q$6=0,0,Q$6/TRE!Q$5*1000)</f>
        <v>0.47795718523265435</v>
      </c>
      <c r="R73" s="330">
        <f>IF(R$6=0,0,R$6/TRE!R$5*1000)</f>
        <v>0.4777580663087197</v>
      </c>
      <c r="S73" s="330">
        <f>IF(S$6=0,0,S$6/TRE!S$5*1000)</f>
        <v>0.47688863494622796</v>
      </c>
      <c r="T73" s="330">
        <f>IF(T$6=0,0,T$6/TRE!T$5*1000)</f>
        <v>0.47968478871729192</v>
      </c>
      <c r="U73" s="330">
        <f>IF(U$6=0,0,U$6/TRE!U$5*1000)</f>
        <v>0.48167291184293692</v>
      </c>
      <c r="V73" s="330">
        <f>IF(V$6=0,0,V$6/TRE!V$5*1000)</f>
        <v>0.52786309529813946</v>
      </c>
      <c r="W73" s="330">
        <f>IF(W$6=0,0,W$6/TRE!W$5*1000)</f>
        <v>0.49935170496066816</v>
      </c>
      <c r="X73" s="330">
        <f>IF(X$6=0,0,X$6/TRE!X$5*1000)</f>
        <v>0.47174413047983232</v>
      </c>
      <c r="Y73" s="330">
        <f>IF(Y$6=0,0,Y$6/TRE!Y$5*1000)</f>
        <v>0.41324030204683504</v>
      </c>
      <c r="DA73" s="67"/>
    </row>
    <row r="74" spans="1:105" ht="12" customHeight="1" x14ac:dyDescent="0.25">
      <c r="A74" s="173" t="s">
        <v>92</v>
      </c>
      <c r="B74" s="331">
        <f>IF(B$7=0,0,B$7/TRE!B$5*1000)</f>
        <v>0.77330186722044658</v>
      </c>
      <c r="C74" s="331">
        <f>IF(C$7=0,0,C$7/TRE!C$5*1000)</f>
        <v>0.75246628267489424</v>
      </c>
      <c r="D74" s="331">
        <f>IF(D$7=0,0,D$7/TRE!D$5*1000)</f>
        <v>0.7574337217820849</v>
      </c>
      <c r="E74" s="331">
        <f>IF(E$7=0,0,E$7/TRE!E$5*1000)</f>
        <v>0.78841076458834036</v>
      </c>
      <c r="F74" s="331">
        <f>IF(F$7=0,0,F$7/TRE!F$5*1000)</f>
        <v>0.83916290504976021</v>
      </c>
      <c r="G74" s="331">
        <f>IF(G$7=0,0,G$7/TRE!G$5*1000)</f>
        <v>0.82246187193699449</v>
      </c>
      <c r="H74" s="331">
        <f>IF(H$7=0,0,H$7/TRE!H$5*1000)</f>
        <v>0.76043787555656717</v>
      </c>
      <c r="I74" s="331">
        <f>IF(I$7=0,0,I$7/TRE!I$5*1000)</f>
        <v>0.7803208385921433</v>
      </c>
      <c r="J74" s="331">
        <f>IF(J$7=0,0,J$7/TRE!J$5*1000)</f>
        <v>0.79089392140768888</v>
      </c>
      <c r="K74" s="331">
        <f>IF(K$7=0,0,K$7/TRE!K$5*1000)</f>
        <v>0.80837348486258886</v>
      </c>
      <c r="L74" s="331">
        <f>IF(L$7=0,0,L$7/TRE!L$5*1000)</f>
        <v>0.71115148637465642</v>
      </c>
      <c r="M74" s="331">
        <f>IF(M$7=0,0,M$7/TRE!M$5*1000)</f>
        <v>0.67424552464437171</v>
      </c>
      <c r="N74" s="331">
        <f>IF(N$7=0,0,N$7/TRE!N$5*1000)</f>
        <v>0.70757465213144499</v>
      </c>
      <c r="O74" s="331">
        <f>IF(O$7=0,0,O$7/TRE!O$5*1000)</f>
        <v>0.75711636822806938</v>
      </c>
      <c r="P74" s="331">
        <f>IF(P$7=0,0,P$7/TRE!P$5*1000)</f>
        <v>0.68341780210242942</v>
      </c>
      <c r="Q74" s="331">
        <f>IF(Q$7=0,0,Q$7/TRE!Q$5*1000)</f>
        <v>0.65002177191640942</v>
      </c>
      <c r="R74" s="331">
        <f>IF(R$7=0,0,R$7/TRE!R$5*1000)</f>
        <v>0.64975097017985883</v>
      </c>
      <c r="S74" s="331">
        <f>IF(S$7=0,0,S$7/TRE!S$5*1000)</f>
        <v>0.64856854352686977</v>
      </c>
      <c r="T74" s="331">
        <f>IF(T$7=0,0,T$7/TRE!T$5*1000)</f>
        <v>0.65237131265551662</v>
      </c>
      <c r="U74" s="331">
        <f>IF(U$7=0,0,U$7/TRE!U$5*1000)</f>
        <v>0.65507516010639422</v>
      </c>
      <c r="V74" s="331">
        <f>IF(V$7=0,0,V$7/TRE!V$5*1000)</f>
        <v>0.71789380960547011</v>
      </c>
      <c r="W74" s="331">
        <f>IF(W$7=0,0,W$7/TRE!W$5*1000)</f>
        <v>0.67911831874650896</v>
      </c>
      <c r="X74" s="331">
        <f>IF(X$7=0,0,X$7/TRE!X$5*1000)</f>
        <v>0.64157201745257197</v>
      </c>
      <c r="Y74" s="331">
        <f>IF(Y$7=0,0,Y$7/TRE!Y$5*1000)</f>
        <v>0.56200681078369608</v>
      </c>
      <c r="DA74" s="177"/>
    </row>
    <row r="75" spans="1:105" ht="12" customHeight="1" x14ac:dyDescent="0.25">
      <c r="A75" s="173" t="s">
        <v>93</v>
      </c>
      <c r="B75" s="331">
        <f>IF(B$8=0,0,B$8/TRE!B$5*1000)</f>
        <v>0.95525524774290449</v>
      </c>
      <c r="C75" s="331">
        <f>IF(C$8=0,0,C$8/TRE!C$5*1000)</f>
        <v>0.92951717271604528</v>
      </c>
      <c r="D75" s="331">
        <f>IF(D$8=0,0,D$8/TRE!D$5*1000)</f>
        <v>0.93565342102492821</v>
      </c>
      <c r="E75" s="331">
        <f>IF(E$8=0,0,E$8/TRE!E$5*1000)</f>
        <v>0.9739191797855975</v>
      </c>
      <c r="F75" s="331">
        <f>IF(F$8=0,0,F$8/TRE!F$5*1000)</f>
        <v>1.036613000355586</v>
      </c>
      <c r="G75" s="331">
        <f>IF(G$8=0,0,G$8/TRE!G$5*1000)</f>
        <v>1.0159823123927585</v>
      </c>
      <c r="H75" s="331">
        <f>IF(H$8=0,0,H$8/TRE!H$5*1000)</f>
        <v>0.93936443451105278</v>
      </c>
      <c r="I75" s="331">
        <f>IF(I$8=0,0,I$8/TRE!I$5*1000)</f>
        <v>0.96392574179029433</v>
      </c>
      <c r="J75" s="331">
        <f>IF(J$8=0,0,J$8/TRE!J$5*1000)</f>
        <v>0.97698660879773291</v>
      </c>
      <c r="K75" s="331">
        <f>IF(K$8=0,0,K$8/TRE!K$5*1000)</f>
        <v>0.99857901071260924</v>
      </c>
      <c r="L75" s="331">
        <f>IF(L$8=0,0,L$8/TRE!L$5*1000)</f>
        <v>0.87848124787457538</v>
      </c>
      <c r="M75" s="331">
        <f>IF(M$8=0,0,M$8/TRE!M$5*1000)</f>
        <v>0.83289153044304709</v>
      </c>
      <c r="N75" s="331">
        <f>IF(N$8=0,0,N$8/TRE!N$5*1000)</f>
        <v>0.87406280557413751</v>
      </c>
      <c r="O75" s="331">
        <f>IF(O$8=0,0,O$8/TRE!O$5*1000)</f>
        <v>0.9352613960464391</v>
      </c>
      <c r="P75" s="331">
        <f>IF(P$8=0,0,P$8/TRE!P$5*1000)</f>
        <v>0.84422199083241278</v>
      </c>
      <c r="Q75" s="331">
        <f>IF(Q$8=0,0,Q$8/TRE!Q$5*1000)</f>
        <v>0.80296807119085944</v>
      </c>
      <c r="R75" s="331">
        <f>IF(R$8=0,0,R$8/TRE!R$5*1000)</f>
        <v>0.80263355139864867</v>
      </c>
      <c r="S75" s="331">
        <f>IF(S$8=0,0,S$8/TRE!S$5*1000)</f>
        <v>0.80117290670966279</v>
      </c>
      <c r="T75" s="331">
        <f>IF(T$8=0,0,T$8/TRE!T$5*1000)</f>
        <v>0.8058704450450499</v>
      </c>
      <c r="U75" s="331">
        <f>IF(U$8=0,0,U$8/TRE!U$5*1000)</f>
        <v>0.80921049189613425</v>
      </c>
      <c r="V75" s="331">
        <f>IF(V$8=0,0,V$8/TRE!V$5*1000)</f>
        <v>0.88681000010087452</v>
      </c>
      <c r="W75" s="331">
        <f>IF(W$8=0,0,W$8/TRE!W$5*1000)</f>
        <v>0.83891086433392281</v>
      </c>
      <c r="X75" s="331">
        <f>IF(X$8=0,0,X$8/TRE!X$5*1000)</f>
        <v>0.79253013920611826</v>
      </c>
      <c r="Y75" s="331">
        <f>IF(Y$8=0,0,Y$8/TRE!Y$5*1000)</f>
        <v>0.6942437074386828</v>
      </c>
      <c r="DA75" s="177"/>
    </row>
    <row r="76" spans="1:105" ht="12" customHeight="1" x14ac:dyDescent="0.25">
      <c r="A76" s="173" t="s">
        <v>94</v>
      </c>
      <c r="B76" s="331">
        <f>IF(B$9=0,0,B$9/TRE!B$5*1000)</f>
        <v>0.59134848669798834</v>
      </c>
      <c r="C76" s="331">
        <f>IF(C$9=0,0,C$9/TRE!C$5*1000)</f>
        <v>0.57541539263374275</v>
      </c>
      <c r="D76" s="331">
        <f>IF(D$9=0,0,D$9/TRE!D$5*1000)</f>
        <v>0.57921402253924126</v>
      </c>
      <c r="E76" s="331">
        <f>IF(E$9=0,0,E$9/TRE!E$5*1000)</f>
        <v>0.60290234939108367</v>
      </c>
      <c r="F76" s="331">
        <f>IF(F$9=0,0,F$9/TRE!F$5*1000)</f>
        <v>0.64171280974393419</v>
      </c>
      <c r="G76" s="331">
        <f>IF(G$9=0,0,G$9/TRE!G$5*1000)</f>
        <v>0.62894143148123127</v>
      </c>
      <c r="H76" s="331">
        <f>IF(H$9=0,0,H$9/TRE!H$5*1000)</f>
        <v>0.58151131660208055</v>
      </c>
      <c r="I76" s="331">
        <f>IF(I$9=0,0,I$9/TRE!I$5*1000)</f>
        <v>0.5967159353939917</v>
      </c>
      <c r="J76" s="331">
        <f>IF(J$9=0,0,J$9/TRE!J$5*1000)</f>
        <v>0.60480123401764396</v>
      </c>
      <c r="K76" s="331">
        <f>IF(K$9=0,0,K$9/TRE!K$5*1000)</f>
        <v>0.61816795901256805</v>
      </c>
      <c r="L76" s="331">
        <f>IF(L$9=0,0,L$9/TRE!L$5*1000)</f>
        <v>0.54382172487473712</v>
      </c>
      <c r="M76" s="331">
        <f>IF(M$9=0,0,M$9/TRE!M$5*1000)</f>
        <v>0.51559951884569599</v>
      </c>
      <c r="N76" s="331">
        <f>IF(N$9=0,0,N$9/TRE!N$5*1000)</f>
        <v>0.54108649868875169</v>
      </c>
      <c r="O76" s="331">
        <f>IF(O$9=0,0,O$9/TRE!O$5*1000)</f>
        <v>0.57897134040970022</v>
      </c>
      <c r="P76" s="331">
        <f>IF(P$9=0,0,P$9/TRE!P$5*1000)</f>
        <v>0.52261361337244594</v>
      </c>
      <c r="Q76" s="331">
        <f>IF(Q$9=0,0,Q$9/TRE!Q$5*1000)</f>
        <v>0.49707547264196023</v>
      </c>
      <c r="R76" s="331">
        <f>IF(R$9=0,0,R$9/TRE!R$5*1000)</f>
        <v>0.49686838896106833</v>
      </c>
      <c r="S76" s="331">
        <f>IF(S$9=0,0,S$9/TRE!S$5*1000)</f>
        <v>0.4959641803440768</v>
      </c>
      <c r="T76" s="331">
        <f>IF(T$9=0,0,T$9/TRE!T$5*1000)</f>
        <v>0.49887218026598318</v>
      </c>
      <c r="U76" s="331">
        <f>IF(U$9=0,0,U$9/TRE!U$5*1000)</f>
        <v>0.50093982831665462</v>
      </c>
      <c r="V76" s="331">
        <f>IF(V$9=0,0,V$9/TRE!V$5*1000)</f>
        <v>0.54897761911006515</v>
      </c>
      <c r="W76" s="331">
        <f>IF(W$9=0,0,W$9/TRE!W$5*1000)</f>
        <v>0.51932577315909501</v>
      </c>
      <c r="X76" s="331">
        <f>IF(X$9=0,0,X$9/TRE!X$5*1000)</f>
        <v>0.4906138956990258</v>
      </c>
      <c r="Y76" s="331">
        <f>IF(Y$9=0,0,Y$9/TRE!Y$5*1000)</f>
        <v>0.4297699141287083</v>
      </c>
      <c r="DA76" s="177"/>
    </row>
    <row r="77" spans="1:105" ht="12" customHeight="1" x14ac:dyDescent="0.25">
      <c r="A77" s="56" t="s">
        <v>95</v>
      </c>
      <c r="B77" s="332">
        <f>IF(B$10=0,0,B$10/TRE!B$5*1000)</f>
        <v>0.75232662725641086</v>
      </c>
      <c r="C77" s="332">
        <f>IF(C$10=0,0,C$10/TRE!C$5*1000)</f>
        <v>0.7263448430259476</v>
      </c>
      <c r="D77" s="332">
        <f>IF(D$10=0,0,D$10/TRE!D$5*1000)</f>
        <v>0.71784293936297938</v>
      </c>
      <c r="E77" s="332">
        <f>IF(E$10=0,0,E$10/TRE!E$5*1000)</f>
        <v>0.73043464359292865</v>
      </c>
      <c r="F77" s="332">
        <f>IF(F$10=0,0,F$10/TRE!F$5*1000)</f>
        <v>0.77366631835660182</v>
      </c>
      <c r="G77" s="332">
        <f>IF(G$10=0,0,G$10/TRE!G$5*1000)</f>
        <v>0.76794630453106039</v>
      </c>
      <c r="H77" s="332">
        <f>IF(H$10=0,0,H$10/TRE!H$5*1000)</f>
        <v>0.69698115515921055</v>
      </c>
      <c r="I77" s="332">
        <f>IF(I$10=0,0,I$10/TRE!I$5*1000)</f>
        <v>0.69342249085665308</v>
      </c>
      <c r="J77" s="332">
        <f>IF(J$10=0,0,J$10/TRE!J$5*1000)</f>
        <v>0.69861130855563069</v>
      </c>
      <c r="K77" s="332">
        <f>IF(K$10=0,0,K$10/TRE!K$5*1000)</f>
        <v>0.7479637027886672</v>
      </c>
      <c r="L77" s="332">
        <f>IF(L$10=0,0,L$10/TRE!L$5*1000)</f>
        <v>0.65506449488595964</v>
      </c>
      <c r="M77" s="332">
        <f>IF(M$10=0,0,M$10/TRE!M$5*1000)</f>
        <v>0.5925645710485703</v>
      </c>
      <c r="N77" s="332">
        <f>IF(N$10=0,0,N$10/TRE!N$5*1000)</f>
        <v>0.61333684676629796</v>
      </c>
      <c r="O77" s="332">
        <f>IF(O$10=0,0,O$10/TRE!O$5*1000)</f>
        <v>0.63966765637141509</v>
      </c>
      <c r="P77" s="332">
        <f>IF(P$10=0,0,P$10/TRE!P$5*1000)</f>
        <v>0.5681464698234564</v>
      </c>
      <c r="Q77" s="332">
        <f>IF(Q$10=0,0,Q$10/TRE!Q$5*1000)</f>
        <v>0.53830684891373526</v>
      </c>
      <c r="R77" s="332">
        <f>IF(R$10=0,0,R$10/TRE!R$5*1000)</f>
        <v>0.5400406426267047</v>
      </c>
      <c r="S77" s="332">
        <f>IF(S$10=0,0,S$10/TRE!S$5*1000)</f>
        <v>0.53306218903283065</v>
      </c>
      <c r="T77" s="332">
        <f>IF(T$10=0,0,T$10/TRE!T$5*1000)</f>
        <v>0.54626929429396565</v>
      </c>
      <c r="U77" s="332">
        <f>IF(U$10=0,0,U$10/TRE!U$5*1000)</f>
        <v>0.54132981814319847</v>
      </c>
      <c r="V77" s="332">
        <f>IF(V$10=0,0,V$10/TRE!V$5*1000)</f>
        <v>0.59711571753390591</v>
      </c>
      <c r="W77" s="332">
        <f>IF(W$10=0,0,W$10/TRE!W$5*1000)</f>
        <v>0.55736338360607562</v>
      </c>
      <c r="X77" s="332">
        <f>IF(X$10=0,0,X$10/TRE!X$5*1000)</f>
        <v>0.51564517262836218</v>
      </c>
      <c r="Y77" s="332">
        <f>IF(Y$10=0,0,Y$10/TRE!Y$5*1000)</f>
        <v>0.49912402784567672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6.0835495428414017</v>
      </c>
      <c r="C78" s="348">
        <f>IF(C$16=0,0,C$16/TRE!C$5*1000)</f>
        <v>5.6195250004141322</v>
      </c>
      <c r="D78" s="348">
        <f>IF(D$16=0,0,D$16/TRE!D$5*1000)</f>
        <v>5.3235992650275534</v>
      </c>
      <c r="E78" s="348">
        <f>IF(E$16=0,0,E$16/TRE!E$5*1000)</f>
        <v>5.4120091491328468</v>
      </c>
      <c r="F78" s="348">
        <f>IF(F$16=0,0,F$16/TRE!F$5*1000)</f>
        <v>5.4942799567771736</v>
      </c>
      <c r="G78" s="348">
        <f>IF(G$16=0,0,G$16/TRE!G$5*1000)</f>
        <v>5.305603885763297</v>
      </c>
      <c r="H78" s="348">
        <f>IF(H$16=0,0,H$16/TRE!H$5*1000)</f>
        <v>4.8025903509099903</v>
      </c>
      <c r="I78" s="348">
        <f>IF(I$16=0,0,I$16/TRE!I$5*1000)</f>
        <v>4.6974866637085544</v>
      </c>
      <c r="J78" s="348">
        <f>IF(J$16=0,0,J$16/TRE!J$5*1000)</f>
        <v>4.6945634822978244</v>
      </c>
      <c r="K78" s="348">
        <f>IF(K$16=0,0,K$16/TRE!K$5*1000)</f>
        <v>5.0185417276385076</v>
      </c>
      <c r="L78" s="348">
        <f>IF(L$16=0,0,L$16/TRE!L$5*1000)</f>
        <v>4.4095192022534997</v>
      </c>
      <c r="M78" s="348">
        <f>IF(M$16=0,0,M$16/TRE!M$5*1000)</f>
        <v>3.9634216754260927</v>
      </c>
      <c r="N78" s="348">
        <f>IF(N$16=0,0,N$16/TRE!N$5*1000)</f>
        <v>4.0911195087967567</v>
      </c>
      <c r="O78" s="348">
        <f>IF(O$16=0,0,O$16/TRE!O$5*1000)</f>
        <v>4.2278345695169017</v>
      </c>
      <c r="P78" s="348">
        <f>IF(P$16=0,0,P$16/TRE!P$5*1000)</f>
        <v>3.739306692701676</v>
      </c>
      <c r="Q78" s="348">
        <f>IF(Q$16=0,0,Q$16/TRE!Q$5*1000)</f>
        <v>3.5357531247725178</v>
      </c>
      <c r="R78" s="348">
        <f>IF(R$16=0,0,R$16/TRE!R$5*1000)</f>
        <v>3.5366095054892011</v>
      </c>
      <c r="S78" s="348">
        <f>IF(S$16=0,0,S$16/TRE!S$5*1000)</f>
        <v>3.4831597087675878</v>
      </c>
      <c r="T78" s="348">
        <f>IF(T$16=0,0,T$16/TRE!T$5*1000)</f>
        <v>3.5685115985454106</v>
      </c>
      <c r="U78" s="348">
        <f>IF(U$16=0,0,U$16/TRE!U$5*1000)</f>
        <v>3.5458669224615198</v>
      </c>
      <c r="V78" s="348">
        <f>IF(V$16=0,0,V$16/TRE!V$5*1000)</f>
        <v>3.9084964562049738</v>
      </c>
      <c r="W78" s="348">
        <f>IF(W$16=0,0,W$16/TRE!W$5*1000)</f>
        <v>3.6430560975024586</v>
      </c>
      <c r="X78" s="348">
        <f>IF(X$16=0,0,X$16/TRE!X$5*1000)</f>
        <v>3.3641149771830507</v>
      </c>
      <c r="Y78" s="348">
        <f>IF(Y$16=0,0,Y$16/TRE!Y$5*1000)</f>
        <v>3.2682998491906585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2.4972464979509104</v>
      </c>
      <c r="C79" s="348">
        <f>IF(C$24=0,0,C$24/TRE!C$5*1000)</f>
        <v>2.4484614437013961</v>
      </c>
      <c r="D79" s="348">
        <f>IF(D$24=0,0,D$24/TRE!D$5*1000)</f>
        <v>2.4128184942599571</v>
      </c>
      <c r="E79" s="348">
        <f>IF(E$24=0,0,E$24/TRE!E$5*1000)</f>
        <v>2.4761479218588631</v>
      </c>
      <c r="F79" s="348">
        <f>IF(F$24=0,0,F$24/TRE!F$5*1000)</f>
        <v>2.6269555155042275</v>
      </c>
      <c r="G79" s="348">
        <f>IF(G$24=0,0,G$24/TRE!G$5*1000)</f>
        <v>2.5569661689578491</v>
      </c>
      <c r="H79" s="348">
        <f>IF(H$24=0,0,H$24/TRE!H$5*1000)</f>
        <v>2.3299273085051491</v>
      </c>
      <c r="I79" s="348">
        <f>IF(I$24=0,0,I$24/TRE!I$5*1000)</f>
        <v>2.2911664706131054</v>
      </c>
      <c r="J79" s="348">
        <f>IF(J$24=0,0,J$24/TRE!J$5*1000)</f>
        <v>2.3364519771696624</v>
      </c>
      <c r="K79" s="348">
        <f>IF(K$24=0,0,K$24/TRE!K$5*1000)</f>
        <v>2.5083695465282783</v>
      </c>
      <c r="L79" s="348">
        <f>IF(L$24=0,0,L$24/TRE!L$5*1000)</f>
        <v>2.2005830656651324</v>
      </c>
      <c r="M79" s="348">
        <f>IF(M$24=0,0,M$24/TRE!M$5*1000)</f>
        <v>1.9793368197244641</v>
      </c>
      <c r="N79" s="348">
        <f>IF(N$24=0,0,N$24/TRE!N$5*1000)</f>
        <v>2.0447673540424152</v>
      </c>
      <c r="O79" s="348">
        <f>IF(O$24=0,0,O$24/TRE!O$5*1000)</f>
        <v>2.0964956052792818</v>
      </c>
      <c r="P79" s="348">
        <f>IF(P$24=0,0,P$24/TRE!P$5*1000)</f>
        <v>1.8470513215766451</v>
      </c>
      <c r="Q79" s="348">
        <f>IF(Q$24=0,0,Q$24/TRE!Q$5*1000)</f>
        <v>1.7486729065492146</v>
      </c>
      <c r="R79" s="348">
        <f>IF(R$24=0,0,R$24/TRE!R$5*1000)</f>
        <v>1.7485580435831474</v>
      </c>
      <c r="S79" s="348">
        <f>IF(S$24=0,0,S$24/TRE!S$5*1000)</f>
        <v>1.7236631795541797</v>
      </c>
      <c r="T79" s="348">
        <f>IF(T$24=0,0,T$24/TRE!T$5*1000)</f>
        <v>1.780431207386544</v>
      </c>
      <c r="U79" s="348">
        <f>IF(U$24=0,0,U$24/TRE!U$5*1000)</f>
        <v>1.7577768788310046</v>
      </c>
      <c r="V79" s="348">
        <f>IF(V$24=0,0,V$24/TRE!V$5*1000)</f>
        <v>1.9449278647315766</v>
      </c>
      <c r="W79" s="348">
        <f>IF(W$24=0,0,W$24/TRE!W$5*1000)</f>
        <v>1.805763574310572</v>
      </c>
      <c r="X79" s="348">
        <f>IF(X$24=0,0,X$24/TRE!X$5*1000)</f>
        <v>1.6368026413910854</v>
      </c>
      <c r="Y79" s="348">
        <f>IF(Y$24=0,0,Y$24/TRE!Y$5*1000)</f>
        <v>1.6467029563778965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8.6907850612020052</v>
      </c>
      <c r="C80" s="348">
        <f>IF(C$27=0,0,C$27/TRE!C$5*1000)</f>
        <v>8.027892857734475</v>
      </c>
      <c r="D80" s="348">
        <f>IF(D$27=0,0,D$27/TRE!D$5*1000)</f>
        <v>7.6051418071822185</v>
      </c>
      <c r="E80" s="348">
        <f>IF(E$27=0,0,E$27/TRE!E$5*1000)</f>
        <v>7.7314416416183525</v>
      </c>
      <c r="F80" s="348">
        <f>IF(F$27=0,0,F$27/TRE!F$5*1000)</f>
        <v>7.8489713668245358</v>
      </c>
      <c r="G80" s="348">
        <f>IF(G$27=0,0,G$27/TRE!G$5*1000)</f>
        <v>7.579434122518995</v>
      </c>
      <c r="H80" s="348">
        <f>IF(H$27=0,0,H$27/TRE!H$5*1000)</f>
        <v>6.8608433584428425</v>
      </c>
      <c r="I80" s="348">
        <f>IF(I$27=0,0,I$27/TRE!I$5*1000)</f>
        <v>6.7106952338693606</v>
      </c>
      <c r="J80" s="348">
        <f>IF(J$27=0,0,J$27/TRE!J$5*1000)</f>
        <v>6.7065192604254626</v>
      </c>
      <c r="K80" s="348">
        <f>IF(K$27=0,0,K$27/TRE!K$5*1000)</f>
        <v>7.1693453251978685</v>
      </c>
      <c r="L80" s="348">
        <f>IF(L$27=0,0,L$27/TRE!L$5*1000)</f>
        <v>6.2993131460764298</v>
      </c>
      <c r="M80" s="348">
        <f>IF(M$27=0,0,M$27/TRE!M$5*1000)</f>
        <v>5.6620309648944174</v>
      </c>
      <c r="N80" s="348">
        <f>IF(N$27=0,0,N$27/TRE!N$5*1000)</f>
        <v>5.844456441138222</v>
      </c>
      <c r="O80" s="348">
        <f>IF(O$27=0,0,O$27/TRE!O$5*1000)</f>
        <v>6.0397636707384326</v>
      </c>
      <c r="P80" s="348">
        <f>IF(P$27=0,0,P$27/TRE!P$5*1000)</f>
        <v>5.3418667038595382</v>
      </c>
      <c r="Q80" s="348">
        <f>IF(Q$27=0,0,Q$27/TRE!Q$5*1000)</f>
        <v>5.0510758925321682</v>
      </c>
      <c r="R80" s="348">
        <f>IF(R$27=0,0,R$27/TRE!R$5*1000)</f>
        <v>5.0522992935560014</v>
      </c>
      <c r="S80" s="348">
        <f>IF(S$27=0,0,S$27/TRE!S$5*1000)</f>
        <v>4.9759424410965529</v>
      </c>
      <c r="T80" s="348">
        <f>IF(T$27=0,0,T$27/TRE!T$5*1000)</f>
        <v>5.0978737122077309</v>
      </c>
      <c r="U80" s="348">
        <f>IF(U$27=0,0,U$27/TRE!U$5*1000)</f>
        <v>5.0655241749450299</v>
      </c>
      <c r="V80" s="348">
        <f>IF(V$27=0,0,V$27/TRE!V$5*1000)</f>
        <v>5.5835663660071058</v>
      </c>
      <c r="W80" s="348">
        <f>IF(W$27=0,0,W$27/TRE!W$5*1000)</f>
        <v>5.2043658535749415</v>
      </c>
      <c r="X80" s="348">
        <f>IF(X$27=0,0,X$27/TRE!X$5*1000)</f>
        <v>4.8058785388329266</v>
      </c>
      <c r="Y80" s="348">
        <f>IF(Y$27=0,0,Y$27/TRE!Y$5*1000)</f>
        <v>4.6689997845580837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9.1555488480431428</v>
      </c>
      <c r="C81" s="348">
        <f>IF(C$35=0,0,C$35/TRE!C$5*1000)</f>
        <v>9.7724451475101617</v>
      </c>
      <c r="D81" s="348">
        <f>IF(D$35=0,0,D$35/TRE!D$5*1000)</f>
        <v>9.1845109946203571</v>
      </c>
      <c r="E81" s="348">
        <f>IF(E$35=0,0,E$35/TRE!E$5*1000)</f>
        <v>10.448729167612107</v>
      </c>
      <c r="F81" s="348">
        <f>IF(F$35=0,0,F$35/TRE!F$5*1000)</f>
        <v>10.160034712843583</v>
      </c>
      <c r="G81" s="348">
        <f>IF(G$35=0,0,G$35/TRE!G$5*1000)</f>
        <v>9.1228610234765615</v>
      </c>
      <c r="H81" s="348">
        <f>IF(H$35=0,0,H$35/TRE!H$5*1000)</f>
        <v>8.2479585913966638</v>
      </c>
      <c r="I81" s="348">
        <f>IF(I$35=0,0,I$35/TRE!I$5*1000)</f>
        <v>7.2966103447595643</v>
      </c>
      <c r="J81" s="348">
        <f>IF(J$35=0,0,J$35/TRE!J$5*1000)</f>
        <v>7.4644554367850233</v>
      </c>
      <c r="K81" s="348">
        <f>IF(K$35=0,0,K$35/TRE!K$5*1000)</f>
        <v>8.0917197376671091</v>
      </c>
      <c r="L81" s="348">
        <f>IF(L$35=0,0,L$35/TRE!L$5*1000)</f>
        <v>7.2716746580212153</v>
      </c>
      <c r="M81" s="348">
        <f>IF(M$35=0,0,M$35/TRE!M$5*1000)</f>
        <v>6.2175222990982437</v>
      </c>
      <c r="N81" s="348">
        <f>IF(N$35=0,0,N$35/TRE!N$5*1000)</f>
        <v>6.2329945463337193</v>
      </c>
      <c r="O81" s="348">
        <f>IF(O$35=0,0,O$35/TRE!O$5*1000)</f>
        <v>5.3499452801393774</v>
      </c>
      <c r="P81" s="348">
        <f>IF(P$35=0,0,P$35/TRE!P$5*1000)</f>
        <v>4.342966574343099</v>
      </c>
      <c r="Q81" s="348">
        <f>IF(Q$35=0,0,Q$35/TRE!Q$5*1000)</f>
        <v>4.2000203491603374</v>
      </c>
      <c r="R81" s="348">
        <f>IF(R$35=0,0,R$35/TRE!R$5*1000)</f>
        <v>4.0824094787150189</v>
      </c>
      <c r="S81" s="348">
        <f>IF(S$35=0,0,S$35/TRE!S$5*1000)</f>
        <v>3.884920211955194</v>
      </c>
      <c r="T81" s="348">
        <f>IF(T$35=0,0,T$35/TRE!T$5*1000)</f>
        <v>3.864103366275228</v>
      </c>
      <c r="U81" s="348">
        <f>IF(U$35=0,0,U$35/TRE!U$5*1000)</f>
        <v>3.7744193237724537</v>
      </c>
      <c r="V81" s="348">
        <f>IF(V$35=0,0,V$35/TRE!V$5*1000)</f>
        <v>4.1639678868806129</v>
      </c>
      <c r="W81" s="348">
        <f>IF(W$35=0,0,W$35/TRE!W$5*1000)</f>
        <v>3.9926365997864339</v>
      </c>
      <c r="X81" s="348">
        <f>IF(X$35=0,0,X$35/TRE!X$5*1000)</f>
        <v>3.4238819032362602</v>
      </c>
      <c r="Y81" s="348">
        <f>IF(Y$35=0,0,Y$35/TRE!Y$5*1000)</f>
        <v>3.7150763289424424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2.7293007078368681</v>
      </c>
      <c r="C82" s="348">
        <f>IF(C$46=0,0,C$46/TRE!C$5*1000)</f>
        <v>2.6557633506172746</v>
      </c>
      <c r="D82" s="348">
        <f>IF(D$46=0,0,D$46/TRE!D$5*1000)</f>
        <v>2.6732954886426525</v>
      </c>
      <c r="E82" s="348">
        <f>IF(E$46=0,0,E$46/TRE!E$5*1000)</f>
        <v>2.7826262279588483</v>
      </c>
      <c r="F82" s="348">
        <f>IF(F$46=0,0,F$46/TRE!F$5*1000)</f>
        <v>2.9617514295873888</v>
      </c>
      <c r="G82" s="348">
        <f>IF(G$46=0,0,G$46/TRE!G$5*1000)</f>
        <v>2.9028066068364522</v>
      </c>
      <c r="H82" s="348">
        <f>IF(H$46=0,0,H$46/TRE!H$5*1000)</f>
        <v>2.6838983843172937</v>
      </c>
      <c r="I82" s="348">
        <f>IF(I$46=0,0,I$46/TRE!I$5*1000)</f>
        <v>2.7540735479722693</v>
      </c>
      <c r="J82" s="348">
        <f>IF(J$46=0,0,J$46/TRE!J$5*1000)</f>
        <v>2.7913903108506659</v>
      </c>
      <c r="K82" s="348">
        <f>IF(K$46=0,0,K$46/TRE!K$5*1000)</f>
        <v>2.8530828877503134</v>
      </c>
      <c r="L82" s="348">
        <f>IF(L$46=0,0,L$46/TRE!L$5*1000)</f>
        <v>2.5099464224987877</v>
      </c>
      <c r="M82" s="348">
        <f>IF(M$46=0,0,M$46/TRE!M$5*1000)</f>
        <v>2.3796900869801347</v>
      </c>
      <c r="N82" s="348">
        <f>IF(N$46=0,0,N$46/TRE!N$5*1000)</f>
        <v>2.4973223016403931</v>
      </c>
      <c r="O82" s="348">
        <f>IF(O$46=0,0,O$46/TRE!O$5*1000)</f>
        <v>2.6721754172755388</v>
      </c>
      <c r="P82" s="348">
        <f>IF(P$46=0,0,P$46/TRE!P$5*1000)</f>
        <v>2.4120628309497496</v>
      </c>
      <c r="Q82" s="348">
        <f>IF(Q$46=0,0,Q$46/TRE!Q$5*1000)</f>
        <v>2.294194489116741</v>
      </c>
      <c r="R82" s="348">
        <f>IF(R$46=0,0,R$46/TRE!R$5*1000)</f>
        <v>2.2932387182818541</v>
      </c>
      <c r="S82" s="348">
        <f>IF(S$46=0,0,S$46/TRE!S$5*1000)</f>
        <v>2.2890654477418937</v>
      </c>
      <c r="T82" s="348">
        <f>IF(T$46=0,0,T$46/TRE!T$5*1000)</f>
        <v>2.3024869858430006</v>
      </c>
      <c r="U82" s="348">
        <f>IF(U$46=0,0,U$46/TRE!U$5*1000)</f>
        <v>2.3120299768460977</v>
      </c>
      <c r="V82" s="348">
        <f>IF(V$46=0,0,V$46/TRE!V$5*1000)</f>
        <v>2.5337428574310699</v>
      </c>
      <c r="W82" s="348">
        <f>IF(W$46=0,0,W$46/TRE!W$5*1000)</f>
        <v>2.3968881838112073</v>
      </c>
      <c r="X82" s="348">
        <f>IF(X$46=0,0,X$46/TRE!X$5*1000)</f>
        <v>2.2643718263031958</v>
      </c>
      <c r="Y82" s="348">
        <f>IF(Y$46=0,0,Y$46/TRE!Y$5*1000)</f>
        <v>1.983553449824808</v>
      </c>
      <c r="DA82" s="178"/>
    </row>
    <row r="83" spans="1:105" ht="12" customHeight="1" x14ac:dyDescent="0.25">
      <c r="A83" s="41" t="s">
        <v>2442</v>
      </c>
      <c r="B83" s="333">
        <f>IF(B$47=0,0,B$47/TRE!B$5*1000)</f>
        <v>1.8481614777931783</v>
      </c>
      <c r="C83" s="333">
        <f>IF(C$47=0,0,C$47/TRE!C$5*1000)</f>
        <v>1.7983652386313576</v>
      </c>
      <c r="D83" s="333">
        <f>IF(D$47=0,0,D$47/TRE!D$5*1000)</f>
        <v>1.8102372254845522</v>
      </c>
      <c r="E83" s="333">
        <f>IF(E$47=0,0,E$47/TRE!E$5*1000)</f>
        <v>1.8842711566533132</v>
      </c>
      <c r="F83" s="333">
        <f>IF(F$47=0,0,F$47/TRE!F$5*1000)</f>
        <v>2.0055668044363606</v>
      </c>
      <c r="G83" s="333">
        <f>IF(G$47=0,0,G$47/TRE!G$5*1000)</f>
        <v>1.9656519828812198</v>
      </c>
      <c r="H83" s="333">
        <f>IF(H$47=0,0,H$47/TRE!H$5*1000)</f>
        <v>1.8174170365191762</v>
      </c>
      <c r="I83" s="333">
        <f>IF(I$47=0,0,I$47/TRE!I$5*1000)</f>
        <v>1.8649365472101578</v>
      </c>
      <c r="J83" s="333">
        <f>IF(J$47=0,0,J$47/TRE!J$5*1000)</f>
        <v>1.89020580516688</v>
      </c>
      <c r="K83" s="333">
        <f>IF(K$47=0,0,K$47/TRE!K$5*1000)</f>
        <v>1.9319812840521247</v>
      </c>
      <c r="L83" s="333">
        <f>IF(L$47=0,0,L$47/TRE!L$5*1000)</f>
        <v>1.6996244774594915</v>
      </c>
      <c r="M83" s="333">
        <f>IF(M$47=0,0,M$47/TRE!M$5*1000)</f>
        <v>1.6114206599567757</v>
      </c>
      <c r="N83" s="333">
        <f>IF(N$47=0,0,N$47/TRE!N$5*1000)</f>
        <v>1.6910759823103503</v>
      </c>
      <c r="O83" s="333">
        <f>IF(O$47=0,0,O$47/TRE!O$5*1000)</f>
        <v>1.8094787627958753</v>
      </c>
      <c r="P83" s="333">
        <f>IF(P$47=0,0,P$47/TRE!P$5*1000)</f>
        <v>1.6333420474254818</v>
      </c>
      <c r="Q83" s="333">
        <f>IF(Q$47=0,0,Q$47/TRE!Q$5*1000)</f>
        <v>1.5535268302155845</v>
      </c>
      <c r="R83" s="333">
        <f>IF(R$47=0,0,R$47/TRE!R$5*1000)</f>
        <v>1.5528796245655934</v>
      </c>
      <c r="S83" s="333">
        <f>IF(S$47=0,0,S$47/TRE!S$5*1000)</f>
        <v>1.5500536707136712</v>
      </c>
      <c r="T83" s="333">
        <f>IF(T$47=0,0,T$47/TRE!T$5*1000)</f>
        <v>1.5591421414783517</v>
      </c>
      <c r="U83" s="333">
        <f>IF(U$47=0,0,U$47/TRE!U$5*1000)</f>
        <v>1.5656042320439718</v>
      </c>
      <c r="V83" s="333">
        <f>IF(V$47=0,0,V$47/TRE!V$5*1000)</f>
        <v>1.7157383685468217</v>
      </c>
      <c r="W83" s="333">
        <f>IF(W$47=0,0,W$47/TRE!W$5*1000)</f>
        <v>1.6230664489177635</v>
      </c>
      <c r="X83" s="333">
        <f>IF(X$47=0,0,X$47/TRE!X$5*1000)</f>
        <v>1.5333322446871553</v>
      </c>
      <c r="Y83" s="333">
        <f>IF(Y$47=0,0,Y$47/TRE!Y$5*1000)</f>
        <v>1.3431744858980512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PL: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224.86768278496081</v>
      </c>
      <c r="C5" s="223">
        <v>213.7506435801408</v>
      </c>
      <c r="D5" s="223">
        <v>186.72238286787501</v>
      </c>
      <c r="E5" s="223">
        <v>217.30741906317749</v>
      </c>
      <c r="F5" s="223">
        <v>226.33808917461019</v>
      </c>
      <c r="G5" s="223">
        <v>241.57685517049569</v>
      </c>
      <c r="H5" s="223">
        <v>247.66386648563321</v>
      </c>
      <c r="I5" s="223">
        <v>251.87693304096439</v>
      </c>
      <c r="J5" s="223">
        <v>258.28194720716198</v>
      </c>
      <c r="K5" s="223">
        <v>194.1903758814893</v>
      </c>
      <c r="L5" s="223">
        <v>204.5158197808519</v>
      </c>
      <c r="M5" s="223">
        <v>203.95755619784509</v>
      </c>
      <c r="N5" s="223">
        <v>205.08154771830749</v>
      </c>
      <c r="O5" s="223">
        <v>232.96638744927361</v>
      </c>
      <c r="P5" s="223">
        <v>221.62118758141179</v>
      </c>
      <c r="Q5" s="223">
        <v>222.1180183290451</v>
      </c>
      <c r="R5" s="223">
        <v>234.59547652013211</v>
      </c>
      <c r="S5" s="223">
        <v>246.23268459733021</v>
      </c>
      <c r="T5" s="223">
        <v>266.3249076609996</v>
      </c>
      <c r="U5" s="223">
        <v>279.20612048791668</v>
      </c>
      <c r="V5" s="223">
        <v>254.90754417229331</v>
      </c>
      <c r="W5" s="223">
        <v>242.89949247517339</v>
      </c>
      <c r="X5" s="223">
        <v>240.70761420883639</v>
      </c>
      <c r="Y5" s="223">
        <v>201.65691730561741</v>
      </c>
      <c r="DA5" s="89" t="s">
        <v>2444</v>
      </c>
    </row>
    <row r="6" spans="1:105" ht="12" customHeight="1" x14ac:dyDescent="0.25">
      <c r="A6" s="55" t="s">
        <v>91</v>
      </c>
      <c r="B6" s="259">
        <v>3.280964249373346</v>
      </c>
      <c r="C6" s="259">
        <v>3.0224603648730071</v>
      </c>
      <c r="D6" s="259">
        <v>2.7410716499181711</v>
      </c>
      <c r="E6" s="259">
        <v>3.0973950285790619</v>
      </c>
      <c r="F6" s="259">
        <v>3.358660733656146</v>
      </c>
      <c r="G6" s="259">
        <v>3.7087014757142018</v>
      </c>
      <c r="H6" s="259">
        <v>3.8530929942682941</v>
      </c>
      <c r="I6" s="259">
        <v>4.1739281067666418</v>
      </c>
      <c r="J6" s="259">
        <v>4.2562991892380566</v>
      </c>
      <c r="K6" s="259">
        <v>3.0970951651356291</v>
      </c>
      <c r="L6" s="259">
        <v>3.243665026174984</v>
      </c>
      <c r="M6" s="259">
        <v>3.392711426132613</v>
      </c>
      <c r="N6" s="259">
        <v>3.4872325087564482</v>
      </c>
      <c r="O6" s="259">
        <v>4.2632135556936168</v>
      </c>
      <c r="P6" s="259">
        <v>4.1880852655773069</v>
      </c>
      <c r="Q6" s="259">
        <v>4.1838462516491388</v>
      </c>
      <c r="R6" s="259">
        <v>4.450938340275167</v>
      </c>
      <c r="S6" s="259">
        <v>4.7281897330876452</v>
      </c>
      <c r="T6" s="259">
        <v>5.1068328823018954</v>
      </c>
      <c r="U6" s="259">
        <v>5.4159656153691857</v>
      </c>
      <c r="V6" s="259">
        <v>4.9263804835341984</v>
      </c>
      <c r="W6" s="259">
        <v>4.6841876021792386</v>
      </c>
      <c r="X6" s="259">
        <v>4.7852037726423937</v>
      </c>
      <c r="Y6" s="259">
        <v>3.7047412258732511</v>
      </c>
      <c r="DA6" s="67" t="s">
        <v>2445</v>
      </c>
    </row>
    <row r="7" spans="1:105" ht="12" customHeight="1" x14ac:dyDescent="0.25">
      <c r="A7" s="173" t="s">
        <v>92</v>
      </c>
      <c r="B7" s="224">
        <v>1.1570335907909579</v>
      </c>
      <c r="C7" s="224">
        <v>1.065872073936891</v>
      </c>
      <c r="D7" s="224">
        <v>0.96664021082395701</v>
      </c>
      <c r="E7" s="224">
        <v>1.0922978184536409</v>
      </c>
      <c r="F7" s="224">
        <v>1.1844332926373691</v>
      </c>
      <c r="G7" s="224">
        <v>1.307875325504358</v>
      </c>
      <c r="H7" s="224">
        <v>1.3587950626591629</v>
      </c>
      <c r="I7" s="224">
        <v>1.47193771648012</v>
      </c>
      <c r="J7" s="224">
        <v>1.5009859175836351</v>
      </c>
      <c r="K7" s="224">
        <v>1.092192071468812</v>
      </c>
      <c r="L7" s="224">
        <v>1.1438800021289799</v>
      </c>
      <c r="M7" s="224">
        <v>1.196441285407327</v>
      </c>
      <c r="N7" s="224">
        <v>1.2297741897980381</v>
      </c>
      <c r="O7" s="224">
        <v>1.5034242721769979</v>
      </c>
      <c r="P7" s="224">
        <v>1.476930245215301</v>
      </c>
      <c r="Q7" s="224">
        <v>1.47543535495319</v>
      </c>
      <c r="R7" s="224">
        <v>1.569625506044857</v>
      </c>
      <c r="S7" s="224">
        <v>1.6673983405519339</v>
      </c>
      <c r="T7" s="224">
        <v>1.8009270257997041</v>
      </c>
      <c r="U7" s="224">
        <v>1.90994282999208</v>
      </c>
      <c r="V7" s="224">
        <v>1.737290402220856</v>
      </c>
      <c r="W7" s="224">
        <v>1.6518809683229829</v>
      </c>
      <c r="X7" s="224">
        <v>1.687504368505188</v>
      </c>
      <c r="Y7" s="224">
        <v>1.306478741529151</v>
      </c>
      <c r="DA7" s="177" t="s">
        <v>2446</v>
      </c>
    </row>
    <row r="8" spans="1:105" ht="12" customHeight="1" x14ac:dyDescent="0.25">
      <c r="A8" s="173" t="s">
        <v>93</v>
      </c>
      <c r="B8" s="224">
        <v>7.7250593418223952</v>
      </c>
      <c r="C8" s="224">
        <v>7.1164096595717776</v>
      </c>
      <c r="D8" s="224">
        <v>6.4538774416238267</v>
      </c>
      <c r="E8" s="224">
        <v>7.292843987985858</v>
      </c>
      <c r="F8" s="224">
        <v>7.9079964012098136</v>
      </c>
      <c r="G8" s="224">
        <v>8.7321704241271636</v>
      </c>
      <c r="H8" s="224">
        <v>9.0721415315536635</v>
      </c>
      <c r="I8" s="224">
        <v>9.8275506413796485</v>
      </c>
      <c r="J8" s="224">
        <v>10.021494083544059</v>
      </c>
      <c r="K8" s="224">
        <v>7.292137956856318</v>
      </c>
      <c r="L8" s="224">
        <v>7.6372379909295161</v>
      </c>
      <c r="M8" s="224">
        <v>7.9881690577881628</v>
      </c>
      <c r="N8" s="224">
        <v>8.2107197827653966</v>
      </c>
      <c r="O8" s="224">
        <v>10.037774020513959</v>
      </c>
      <c r="P8" s="224">
        <v>9.8608837970045133</v>
      </c>
      <c r="Q8" s="224">
        <v>9.850903001221031</v>
      </c>
      <c r="R8" s="224">
        <v>10.4797736860392</v>
      </c>
      <c r="S8" s="224">
        <v>11.132564542412711</v>
      </c>
      <c r="T8" s="224">
        <v>12.02408318593749</v>
      </c>
      <c r="U8" s="224">
        <v>12.75193893989783</v>
      </c>
      <c r="V8" s="224">
        <v>11.599206417127551</v>
      </c>
      <c r="W8" s="224">
        <v>11.028961136036379</v>
      </c>
      <c r="X8" s="224">
        <v>11.266804602773499</v>
      </c>
      <c r="Y8" s="224">
        <v>8.722845980852405</v>
      </c>
      <c r="DA8" s="177" t="s">
        <v>2447</v>
      </c>
    </row>
    <row r="9" spans="1:105" ht="12" customHeight="1" x14ac:dyDescent="0.25">
      <c r="A9" s="173" t="s">
        <v>94</v>
      </c>
      <c r="B9" s="224">
        <v>3.3810549127981919</v>
      </c>
      <c r="C9" s="224">
        <v>3.1146649852535009</v>
      </c>
      <c r="D9" s="224">
        <v>2.8246920916793852</v>
      </c>
      <c r="E9" s="224">
        <v>3.1918856416232342</v>
      </c>
      <c r="F9" s="224">
        <v>3.4611216431631111</v>
      </c>
      <c r="G9" s="224">
        <v>3.8218408953893301</v>
      </c>
      <c r="H9" s="224">
        <v>3.9706372906158101</v>
      </c>
      <c r="I9" s="224">
        <v>4.3012599523890636</v>
      </c>
      <c r="J9" s="224">
        <v>4.3861438864690134</v>
      </c>
      <c r="K9" s="224">
        <v>3.1915766304022868</v>
      </c>
      <c r="L9" s="224">
        <v>3.342617821670955</v>
      </c>
      <c r="M9" s="224">
        <v>3.4962111023377189</v>
      </c>
      <c r="N9" s="224">
        <v>3.59361569028145</v>
      </c>
      <c r="O9" s="224">
        <v>4.3932691858921711</v>
      </c>
      <c r="P9" s="224">
        <v>4.3158489962523721</v>
      </c>
      <c r="Q9" s="224">
        <v>4.311480664939408</v>
      </c>
      <c r="R9" s="224">
        <v>4.5867207924693103</v>
      </c>
      <c r="S9" s="224">
        <v>4.8724301487744919</v>
      </c>
      <c r="T9" s="224">
        <v>5.2626243668592307</v>
      </c>
      <c r="U9" s="224">
        <v>5.58118765082172</v>
      </c>
      <c r="V9" s="224">
        <v>5.0766670009731909</v>
      </c>
      <c r="W9" s="224">
        <v>4.8270856678311604</v>
      </c>
      <c r="X9" s="224">
        <v>4.9311834858679608</v>
      </c>
      <c r="Y9" s="224">
        <v>3.8177598322740538</v>
      </c>
      <c r="DA9" s="177" t="s">
        <v>2448</v>
      </c>
    </row>
    <row r="10" spans="1:105" ht="12" customHeight="1" x14ac:dyDescent="0.25">
      <c r="A10" s="56" t="s">
        <v>95</v>
      </c>
      <c r="B10" s="260">
        <v>6.5276764563031628</v>
      </c>
      <c r="C10" s="260">
        <v>5.9985219996949972</v>
      </c>
      <c r="D10" s="260">
        <v>5.3630928986063449</v>
      </c>
      <c r="E10" s="260">
        <v>5.9907547857062671</v>
      </c>
      <c r="F10" s="260">
        <v>6.4750248277300511</v>
      </c>
      <c r="G10" s="260">
        <v>7.1476568437981767</v>
      </c>
      <c r="H10" s="260">
        <v>7.3516900721397924</v>
      </c>
      <c r="I10" s="260">
        <v>7.7876187326941029</v>
      </c>
      <c r="J10" s="260">
        <v>7.9491494684049631</v>
      </c>
      <c r="K10" s="260">
        <v>5.9513689905523677</v>
      </c>
      <c r="L10" s="260">
        <v>6.2197507182349234</v>
      </c>
      <c r="M10" s="260">
        <v>6.3158438749906001</v>
      </c>
      <c r="N10" s="260">
        <v>6.4442305641576931</v>
      </c>
      <c r="O10" s="260">
        <v>7.737615727854136</v>
      </c>
      <c r="P10" s="260">
        <v>7.5347513414593514</v>
      </c>
      <c r="Q10" s="260">
        <v>7.5212504403311282</v>
      </c>
      <c r="R10" s="260">
        <v>7.9900876112239034</v>
      </c>
      <c r="S10" s="260">
        <v>8.4582287100069937</v>
      </c>
      <c r="T10" s="260">
        <v>9.1879253383635486</v>
      </c>
      <c r="U10" s="260">
        <v>9.7025065184124593</v>
      </c>
      <c r="V10" s="260">
        <v>8.8462332288349792</v>
      </c>
      <c r="W10" s="260">
        <v>8.3799479908007353</v>
      </c>
      <c r="X10" s="260">
        <v>8.4842656029296766</v>
      </c>
      <c r="Y10" s="260">
        <v>6.879786328876718</v>
      </c>
      <c r="DA10" s="68" t="s">
        <v>2449</v>
      </c>
    </row>
    <row r="11" spans="1:105" ht="12" customHeight="1" x14ac:dyDescent="0.25">
      <c r="A11" s="37" t="s">
        <v>159</v>
      </c>
      <c r="B11" s="226">
        <v>1.13911221099864</v>
      </c>
      <c r="C11" s="226">
        <v>0.75996485075915832</v>
      </c>
      <c r="D11" s="226">
        <v>0.62693461110506277</v>
      </c>
      <c r="E11" s="226">
        <v>0.53373632167564411</v>
      </c>
      <c r="F11" s="226">
        <v>0.38469883828916063</v>
      </c>
      <c r="G11" s="226">
        <v>0.81809146500851637</v>
      </c>
      <c r="H11" s="226">
        <v>0.69254899513499879</v>
      </c>
      <c r="I11" s="226">
        <v>0.81430080296526652</v>
      </c>
      <c r="J11" s="226">
        <v>0.44901223748791341</v>
      </c>
      <c r="K11" s="226">
        <v>0.31572337562444358</v>
      </c>
      <c r="L11" s="226">
        <v>0.32048306689164879</v>
      </c>
      <c r="M11" s="226">
        <v>0.34055298175962928</v>
      </c>
      <c r="N11" s="226">
        <v>0.30008092860951191</v>
      </c>
      <c r="O11" s="226">
        <v>0.42243496496227823</v>
      </c>
      <c r="P11" s="226">
        <v>0.34172185742629541</v>
      </c>
      <c r="Q11" s="226">
        <v>0.30987322930040478</v>
      </c>
      <c r="R11" s="226">
        <v>0.44048287843179468</v>
      </c>
      <c r="S11" s="226">
        <v>0.28176923770639828</v>
      </c>
      <c r="T11" s="226">
        <v>0.35611655038607981</v>
      </c>
      <c r="U11" s="226">
        <v>0.27287565103015299</v>
      </c>
      <c r="V11" s="226">
        <v>0.25578793465903488</v>
      </c>
      <c r="W11" s="226">
        <v>0.1896821812353067</v>
      </c>
      <c r="X11" s="226">
        <v>0.1844419858314553</v>
      </c>
      <c r="Y11" s="226">
        <v>0.33804909603843769</v>
      </c>
      <c r="DA11" s="69" t="s">
        <v>2450</v>
      </c>
    </row>
    <row r="12" spans="1:105" ht="12" customHeight="1" x14ac:dyDescent="0.25">
      <c r="A12" s="37" t="s">
        <v>35</v>
      </c>
      <c r="B12" s="226">
        <v>2.2473234828529578</v>
      </c>
      <c r="C12" s="226">
        <v>2.3608028682267421</v>
      </c>
      <c r="D12" s="226">
        <v>2.0901047269952051</v>
      </c>
      <c r="E12" s="226">
        <v>2.2854037525395881</v>
      </c>
      <c r="F12" s="226">
        <v>2.72022121748895</v>
      </c>
      <c r="G12" s="226">
        <v>2.8190776622802969</v>
      </c>
      <c r="H12" s="226">
        <v>2.842248345615936</v>
      </c>
      <c r="I12" s="226">
        <v>2.5804301005379879</v>
      </c>
      <c r="J12" s="226">
        <v>2.9754753229574309</v>
      </c>
      <c r="K12" s="226">
        <v>2.7462613250530148</v>
      </c>
      <c r="L12" s="226">
        <v>2.8175141533840811</v>
      </c>
      <c r="M12" s="226">
        <v>2.336948824092266</v>
      </c>
      <c r="N12" s="226">
        <v>2.271210565377261</v>
      </c>
      <c r="O12" s="226">
        <v>2.36634402176167</v>
      </c>
      <c r="P12" s="226">
        <v>2.16599829958172</v>
      </c>
      <c r="Q12" s="226">
        <v>2.108723177099928</v>
      </c>
      <c r="R12" s="226">
        <v>2.245455326626784</v>
      </c>
      <c r="S12" s="226">
        <v>2.3764568321756161</v>
      </c>
      <c r="T12" s="226">
        <v>3.0288912823459579</v>
      </c>
      <c r="U12" s="226">
        <v>2.9741390549403128</v>
      </c>
      <c r="V12" s="226">
        <v>2.863464982734202</v>
      </c>
      <c r="W12" s="226">
        <v>2.43828736773684</v>
      </c>
      <c r="X12" s="226">
        <v>2.0375416432768052</v>
      </c>
      <c r="Y12" s="226">
        <v>3.0014273180682869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3.1412407624515648</v>
      </c>
      <c r="C15" s="226">
        <v>2.8777542807090968</v>
      </c>
      <c r="D15" s="226">
        <v>2.6460535605060769</v>
      </c>
      <c r="E15" s="226">
        <v>3.171614711491034</v>
      </c>
      <c r="F15" s="226">
        <v>3.3701047719519401</v>
      </c>
      <c r="G15" s="226">
        <v>3.5104877165093629</v>
      </c>
      <c r="H15" s="226">
        <v>3.8168927313888572</v>
      </c>
      <c r="I15" s="226">
        <v>4.3928878291908484</v>
      </c>
      <c r="J15" s="226">
        <v>4.5246619079596186</v>
      </c>
      <c r="K15" s="226">
        <v>2.8893842898749091</v>
      </c>
      <c r="L15" s="226">
        <v>3.081753497959193</v>
      </c>
      <c r="M15" s="226">
        <v>3.6383420691387038</v>
      </c>
      <c r="N15" s="226">
        <v>3.8729390701709199</v>
      </c>
      <c r="O15" s="226">
        <v>4.9488367411301866</v>
      </c>
      <c r="P15" s="226">
        <v>5.027031184451336</v>
      </c>
      <c r="Q15" s="226">
        <v>5.1026540339307953</v>
      </c>
      <c r="R15" s="226">
        <v>5.3041494061653234</v>
      </c>
      <c r="S15" s="226">
        <v>5.8000026401249789</v>
      </c>
      <c r="T15" s="226">
        <v>5.8029175056315117</v>
      </c>
      <c r="U15" s="226">
        <v>6.4554918124419931</v>
      </c>
      <c r="V15" s="226">
        <v>5.7269803114417419</v>
      </c>
      <c r="W15" s="226">
        <v>5.7519784418285891</v>
      </c>
      <c r="X15" s="226">
        <v>6.2622819738214162</v>
      </c>
      <c r="Y15" s="226">
        <v>3.5403099147699928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35.19204573081732</v>
      </c>
      <c r="C16" s="261">
        <f t="shared" si="0"/>
        <v>31.553061160852288</v>
      </c>
      <c r="D16" s="261">
        <f t="shared" si="0"/>
        <v>27.608705627082774</v>
      </c>
      <c r="E16" s="261">
        <f t="shared" si="0"/>
        <v>30.72082761184798</v>
      </c>
      <c r="F16" s="261">
        <f t="shared" si="0"/>
        <v>32.684069556163493</v>
      </c>
      <c r="G16" s="261">
        <f t="shared" si="0"/>
        <v>35.92500447204327</v>
      </c>
      <c r="H16" s="261">
        <f t="shared" si="0"/>
        <v>36.88271792292899</v>
      </c>
      <c r="I16" s="261">
        <f t="shared" si="0"/>
        <v>38.859593315074449</v>
      </c>
      <c r="J16" s="261">
        <f t="shared" si="0"/>
        <v>39.591975605637948</v>
      </c>
      <c r="K16" s="261">
        <f t="shared" si="0"/>
        <v>29.703402755679448</v>
      </c>
      <c r="L16" s="261">
        <f t="shared" si="0"/>
        <v>31.039897880459868</v>
      </c>
      <c r="M16" s="261">
        <f t="shared" si="0"/>
        <v>31.432059482307501</v>
      </c>
      <c r="N16" s="261">
        <f t="shared" si="0"/>
        <v>32.03538823251111</v>
      </c>
      <c r="O16" s="261">
        <f t="shared" si="0"/>
        <v>38.42370363378047</v>
      </c>
      <c r="P16" s="261">
        <f t="shared" si="0"/>
        <v>37.384226436721598</v>
      </c>
      <c r="Q16" s="261">
        <f t="shared" si="0"/>
        <v>37.340284558630458</v>
      </c>
      <c r="R16" s="261">
        <f t="shared" si="0"/>
        <v>39.72979107729526</v>
      </c>
      <c r="S16" s="261">
        <f t="shared" si="0"/>
        <v>42.04423550842445</v>
      </c>
      <c r="T16" s="261">
        <f t="shared" si="0"/>
        <v>45.729896644015511</v>
      </c>
      <c r="U16" s="261">
        <f t="shared" si="0"/>
        <v>48.15559031235037</v>
      </c>
      <c r="V16" s="261">
        <f t="shared" si="0"/>
        <v>43.952694091165952</v>
      </c>
      <c r="W16" s="261">
        <f t="shared" si="0"/>
        <v>41.66934531014553</v>
      </c>
      <c r="X16" s="261">
        <f t="shared" si="0"/>
        <v>42.129731176268336</v>
      </c>
      <c r="Y16" s="261">
        <f t="shared" si="0"/>
        <v>34.344115254082332</v>
      </c>
      <c r="DA16" s="70"/>
    </row>
    <row r="17" spans="1:105" ht="12" customHeight="1" x14ac:dyDescent="0.25">
      <c r="A17" s="60" t="s">
        <v>2404</v>
      </c>
      <c r="B17" s="329">
        <v>27.42228443579133</v>
      </c>
      <c r="C17" s="329">
        <v>23.392796802607311</v>
      </c>
      <c r="D17" s="329">
        <v>19.139370142664259</v>
      </c>
      <c r="E17" s="329">
        <v>20.43077391947882</v>
      </c>
      <c r="F17" s="329">
        <v>20.321212918692591</v>
      </c>
      <c r="G17" s="329">
        <v>21.955272605574699</v>
      </c>
      <c r="H17" s="329">
        <v>21.55133331501742</v>
      </c>
      <c r="I17" s="329">
        <v>20.27294394157131</v>
      </c>
      <c r="J17" s="329">
        <v>19.876596614518729</v>
      </c>
      <c r="K17" s="329">
        <v>17.03848487217283</v>
      </c>
      <c r="L17" s="329">
        <v>17.672349463436721</v>
      </c>
      <c r="M17" s="329">
        <v>15.325979903084081</v>
      </c>
      <c r="N17" s="329">
        <v>14.74636791010705</v>
      </c>
      <c r="O17" s="329">
        <v>15.75366844796879</v>
      </c>
      <c r="P17" s="329">
        <v>14.0664511706012</v>
      </c>
      <c r="Q17" s="329">
        <v>13.44840998331645</v>
      </c>
      <c r="R17" s="329">
        <v>14.579836241739679</v>
      </c>
      <c r="S17" s="329">
        <v>14.312159642950951</v>
      </c>
      <c r="T17" s="329">
        <v>17.927332432751768</v>
      </c>
      <c r="U17" s="329">
        <v>17.678708744841661</v>
      </c>
      <c r="V17" s="329">
        <v>16.80203586725391</v>
      </c>
      <c r="W17" s="329">
        <v>14.22442034448262</v>
      </c>
      <c r="X17" s="329">
        <v>12.12807601803854</v>
      </c>
      <c r="Y17" s="329">
        <v>17.497635495890421</v>
      </c>
      <c r="DA17" s="72" t="s">
        <v>2455</v>
      </c>
    </row>
    <row r="18" spans="1:105" ht="12" customHeight="1" x14ac:dyDescent="0.25">
      <c r="A18" s="59" t="s">
        <v>28</v>
      </c>
      <c r="B18" s="230">
        <v>17.32693505509398</v>
      </c>
      <c r="C18" s="230">
        <v>12.442595249072189</v>
      </c>
      <c r="D18" s="230">
        <v>8.965255182555488</v>
      </c>
      <c r="E18" s="230">
        <v>9.9372219919786726</v>
      </c>
      <c r="F18" s="230">
        <v>7.6013258042835812</v>
      </c>
      <c r="G18" s="230">
        <v>6.3127666217618303</v>
      </c>
      <c r="H18" s="230">
        <v>6.0061370183264113</v>
      </c>
      <c r="I18" s="230">
        <v>5.0638816008769751</v>
      </c>
      <c r="J18" s="230">
        <v>4.1416598811941947</v>
      </c>
      <c r="K18" s="230">
        <v>3.1603709971898541</v>
      </c>
      <c r="L18" s="230">
        <v>3.6013109788684372</v>
      </c>
      <c r="M18" s="230">
        <v>3.0274115049378159</v>
      </c>
      <c r="N18" s="230">
        <v>2.8326683202389469</v>
      </c>
      <c r="O18" s="230">
        <v>2.3852115365716182</v>
      </c>
      <c r="P18" s="230">
        <v>1.8774030456901749</v>
      </c>
      <c r="Q18" s="230">
        <v>1.568821205921147</v>
      </c>
      <c r="R18" s="230">
        <v>1.273642130873754</v>
      </c>
      <c r="S18" s="230">
        <v>1.017052335171964</v>
      </c>
      <c r="T18" s="230">
        <v>1.0013660489609071</v>
      </c>
      <c r="U18" s="230">
        <v>1.719053885845351</v>
      </c>
      <c r="V18" s="230">
        <v>1.3567259319974561</v>
      </c>
      <c r="W18" s="230">
        <v>0.81358277077072727</v>
      </c>
      <c r="X18" s="230">
        <v>0.76869667269981434</v>
      </c>
      <c r="Y18" s="230">
        <v>0.74660670134808982</v>
      </c>
      <c r="DA18" s="71" t="s">
        <v>2456</v>
      </c>
    </row>
    <row r="19" spans="1:105" ht="12" customHeight="1" x14ac:dyDescent="0.25">
      <c r="A19" s="59" t="s">
        <v>31</v>
      </c>
      <c r="B19" s="230">
        <v>0.58304022428483626</v>
      </c>
      <c r="C19" s="230">
        <v>0.79880556266633673</v>
      </c>
      <c r="D19" s="230">
        <v>0.79251839216648257</v>
      </c>
      <c r="E19" s="230">
        <v>0.80868037326239539</v>
      </c>
      <c r="F19" s="230">
        <v>0.79739625559040173</v>
      </c>
      <c r="G19" s="230">
        <v>0.58740013903039401</v>
      </c>
      <c r="H19" s="230">
        <v>0.78011214279268093</v>
      </c>
      <c r="I19" s="230">
        <v>0.56413263356320553</v>
      </c>
      <c r="J19" s="230">
        <v>0.56592825992794582</v>
      </c>
      <c r="K19" s="230">
        <v>0.37247857875614321</v>
      </c>
      <c r="L19" s="230">
        <v>0.3744966398628346</v>
      </c>
      <c r="M19" s="230">
        <v>0.36454601851841528</v>
      </c>
      <c r="N19" s="230">
        <v>0.35948562105135351</v>
      </c>
      <c r="O19" s="230">
        <v>0.49806419589135698</v>
      </c>
      <c r="P19" s="230">
        <v>0.47460174799449739</v>
      </c>
      <c r="Q19" s="230">
        <v>0.47713942072218379</v>
      </c>
      <c r="R19" s="230">
        <v>0.47169329928024473</v>
      </c>
      <c r="S19" s="230">
        <v>0.50187828647893884</v>
      </c>
      <c r="T19" s="230">
        <v>0.60539683064934258</v>
      </c>
      <c r="U19" s="230">
        <v>0.54131384525291659</v>
      </c>
      <c r="V19" s="230">
        <v>0.57240461456267555</v>
      </c>
      <c r="W19" s="230">
        <v>0.79152982889967771</v>
      </c>
      <c r="X19" s="230">
        <v>0.64211837786048176</v>
      </c>
      <c r="Y19" s="230">
        <v>0.75190632374658728</v>
      </c>
      <c r="DA19" s="71" t="s">
        <v>2457</v>
      </c>
    </row>
    <row r="20" spans="1:105" ht="12" customHeight="1" x14ac:dyDescent="0.25">
      <c r="A20" s="59" t="s">
        <v>159</v>
      </c>
      <c r="B20" s="230">
        <v>2.8974533795098099</v>
      </c>
      <c r="C20" s="230">
        <v>2.2160906592476848</v>
      </c>
      <c r="D20" s="230">
        <v>2.0635569046676179</v>
      </c>
      <c r="E20" s="230">
        <v>1.780768533118904</v>
      </c>
      <c r="F20" s="230">
        <v>1.4512418794207229</v>
      </c>
      <c r="G20" s="230">
        <v>3.347849850218203</v>
      </c>
      <c r="H20" s="230">
        <v>2.8606546069479761</v>
      </c>
      <c r="I20" s="230">
        <v>3.543066901167776</v>
      </c>
      <c r="J20" s="230">
        <v>2.0119661583506718</v>
      </c>
      <c r="K20" s="230">
        <v>1.4231389532722361</v>
      </c>
      <c r="L20" s="230">
        <v>1.4295602163621259</v>
      </c>
      <c r="M20" s="230">
        <v>1.5502955379577259</v>
      </c>
      <c r="N20" s="230">
        <v>1.3775634538829791</v>
      </c>
      <c r="O20" s="230">
        <v>1.989997002366916</v>
      </c>
      <c r="P20" s="230">
        <v>1.630015704563226</v>
      </c>
      <c r="Q20" s="230">
        <v>1.492044094371153</v>
      </c>
      <c r="R20" s="230">
        <v>2.1478007526996401</v>
      </c>
      <c r="S20" s="230">
        <v>1.385451294573163</v>
      </c>
      <c r="T20" s="230">
        <v>1.7545837828988839</v>
      </c>
      <c r="U20" s="230">
        <v>1.324797424070524</v>
      </c>
      <c r="V20" s="230">
        <v>1.247033801438199</v>
      </c>
      <c r="W20" s="230">
        <v>0.9307109652586395</v>
      </c>
      <c r="X20" s="230">
        <v>0.90869028086968529</v>
      </c>
      <c r="Y20" s="230">
        <v>1.654211971461939</v>
      </c>
      <c r="DA20" s="71" t="s">
        <v>2458</v>
      </c>
    </row>
    <row r="21" spans="1:105" ht="12" customHeight="1" x14ac:dyDescent="0.25">
      <c r="A21" s="59" t="s">
        <v>32</v>
      </c>
      <c r="B21" s="230">
        <v>1.035426432583769</v>
      </c>
      <c r="C21" s="230">
        <v>1.2159441798105359</v>
      </c>
      <c r="D21" s="230">
        <v>0.60318691518061018</v>
      </c>
      <c r="E21" s="230">
        <v>0.46161929492429898</v>
      </c>
      <c r="F21" s="230">
        <v>0.45517797816206029</v>
      </c>
      <c r="G21" s="230">
        <v>0.44707443052973761</v>
      </c>
      <c r="H21" s="230">
        <v>0.44531168212362882</v>
      </c>
      <c r="I21" s="230">
        <v>0.1431175376858409</v>
      </c>
      <c r="J21" s="230">
        <v>0.14357307882747319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2.6052192583640439E-3</v>
      </c>
      <c r="T21" s="230">
        <v>0</v>
      </c>
      <c r="U21" s="230">
        <v>0</v>
      </c>
      <c r="V21" s="230">
        <v>0</v>
      </c>
      <c r="W21" s="230">
        <v>1.116262516822867E-2</v>
      </c>
      <c r="X21" s="230">
        <v>1.0584337813654549E-2</v>
      </c>
      <c r="Y21" s="230">
        <v>9.3903825973099906E-3</v>
      </c>
      <c r="DA21" s="71" t="s">
        <v>2459</v>
      </c>
    </row>
    <row r="22" spans="1:105" ht="12" customHeight="1" x14ac:dyDescent="0.25">
      <c r="A22" s="59" t="s">
        <v>35</v>
      </c>
      <c r="B22" s="230">
        <v>5.5794293443189362</v>
      </c>
      <c r="C22" s="230">
        <v>6.7193611518105651</v>
      </c>
      <c r="D22" s="230">
        <v>6.7148527480940672</v>
      </c>
      <c r="E22" s="230">
        <v>7.4424837261945482</v>
      </c>
      <c r="F22" s="230">
        <v>10.016071001235821</v>
      </c>
      <c r="G22" s="230">
        <v>11.26018156403453</v>
      </c>
      <c r="H22" s="230">
        <v>11.45911786482672</v>
      </c>
      <c r="I22" s="230">
        <v>10.95874526827752</v>
      </c>
      <c r="J22" s="230">
        <v>13.01346923621845</v>
      </c>
      <c r="K22" s="230">
        <v>12.082496342954601</v>
      </c>
      <c r="L22" s="230">
        <v>12.26698162834332</v>
      </c>
      <c r="M22" s="230">
        <v>10.38372684167012</v>
      </c>
      <c r="N22" s="230">
        <v>10.176650514933771</v>
      </c>
      <c r="O22" s="230">
        <v>10.880395713138901</v>
      </c>
      <c r="P22" s="230">
        <v>10.084430672353299</v>
      </c>
      <c r="Q22" s="230">
        <v>9.9104052623019676</v>
      </c>
      <c r="R22" s="230">
        <v>10.686700058886039</v>
      </c>
      <c r="S22" s="230">
        <v>11.405172507468521</v>
      </c>
      <c r="T22" s="230">
        <v>14.565985770242641</v>
      </c>
      <c r="U22" s="230">
        <v>14.093543589672869</v>
      </c>
      <c r="V22" s="230">
        <v>13.625871519255581</v>
      </c>
      <c r="W22" s="230">
        <v>11.677434154385351</v>
      </c>
      <c r="X22" s="230">
        <v>9.7979863487949075</v>
      </c>
      <c r="Y22" s="230">
        <v>14.3355201167365</v>
      </c>
      <c r="DA22" s="71" t="s">
        <v>2460</v>
      </c>
    </row>
    <row r="23" spans="1:105" ht="12" customHeight="1" x14ac:dyDescent="0.25">
      <c r="A23" s="60" t="s">
        <v>2411</v>
      </c>
      <c r="B23" s="329">
        <v>7.7697612950259893</v>
      </c>
      <c r="C23" s="329">
        <v>8.1602643582449783</v>
      </c>
      <c r="D23" s="329">
        <v>8.4693354844185151</v>
      </c>
      <c r="E23" s="329">
        <v>10.29005369236916</v>
      </c>
      <c r="F23" s="329">
        <v>12.3628566374709</v>
      </c>
      <c r="G23" s="329">
        <v>13.969731866468569</v>
      </c>
      <c r="H23" s="329">
        <v>15.33138460791157</v>
      </c>
      <c r="I23" s="329">
        <v>18.586649373503139</v>
      </c>
      <c r="J23" s="329">
        <v>19.71537899111922</v>
      </c>
      <c r="K23" s="329">
        <v>12.66491788350662</v>
      </c>
      <c r="L23" s="329">
        <v>13.36754841702315</v>
      </c>
      <c r="M23" s="329">
        <v>16.106079579223419</v>
      </c>
      <c r="N23" s="329">
        <v>17.28902032240406</v>
      </c>
      <c r="O23" s="329">
        <v>22.670035185811681</v>
      </c>
      <c r="P23" s="329">
        <v>23.3177752661204</v>
      </c>
      <c r="Q23" s="329">
        <v>23.891874575314009</v>
      </c>
      <c r="R23" s="329">
        <v>25.14995483555558</v>
      </c>
      <c r="S23" s="329">
        <v>27.732075865473501</v>
      </c>
      <c r="T23" s="329">
        <v>27.802564211263739</v>
      </c>
      <c r="U23" s="329">
        <v>30.476881567508709</v>
      </c>
      <c r="V23" s="329">
        <v>27.150658223912039</v>
      </c>
      <c r="W23" s="329">
        <v>27.44492496566291</v>
      </c>
      <c r="X23" s="329">
        <v>30.001655158229799</v>
      </c>
      <c r="Y23" s="329">
        <v>16.846479758191911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13.970833240500543</v>
      </c>
      <c r="C24" s="261">
        <f t="shared" si="1"/>
        <v>12.962867208103459</v>
      </c>
      <c r="D24" s="261">
        <f t="shared" si="1"/>
        <v>11.521945485553339</v>
      </c>
      <c r="E24" s="261">
        <f t="shared" si="1"/>
        <v>12.846337043464926</v>
      </c>
      <c r="F24" s="261">
        <f t="shared" si="1"/>
        <v>13.887006279146949</v>
      </c>
      <c r="G24" s="261">
        <f t="shared" si="1"/>
        <v>15.234616624076843</v>
      </c>
      <c r="H24" s="261">
        <f t="shared" si="1"/>
        <v>15.611309221782596</v>
      </c>
      <c r="I24" s="261">
        <f t="shared" si="1"/>
        <v>16.245476438278253</v>
      </c>
      <c r="J24" s="261">
        <f t="shared" si="1"/>
        <v>16.661767106814445</v>
      </c>
      <c r="K24" s="261">
        <f t="shared" si="1"/>
        <v>12.699310846093397</v>
      </c>
      <c r="L24" s="261">
        <f t="shared" si="1"/>
        <v>13.265518665276215</v>
      </c>
      <c r="M24" s="261">
        <f t="shared" si="1"/>
        <v>13.202535748893524</v>
      </c>
      <c r="N24" s="261">
        <f t="shared" si="1"/>
        <v>13.370911649772257</v>
      </c>
      <c r="O24" s="261">
        <f t="shared" si="1"/>
        <v>15.703342960673197</v>
      </c>
      <c r="P24" s="261">
        <f t="shared" si="1"/>
        <v>15.079468239482907</v>
      </c>
      <c r="Q24" s="261">
        <f t="shared" si="1"/>
        <v>14.998948572041886</v>
      </c>
      <c r="R24" s="261">
        <f t="shared" si="1"/>
        <v>15.961713306935408</v>
      </c>
      <c r="S24" s="261">
        <f t="shared" si="1"/>
        <v>16.758337047517781</v>
      </c>
      <c r="T24" s="261">
        <f t="shared" si="1"/>
        <v>18.556454630591581</v>
      </c>
      <c r="U24" s="261">
        <f t="shared" si="1"/>
        <v>19.369699556067001</v>
      </c>
      <c r="V24" s="261">
        <f t="shared" si="1"/>
        <v>17.778012055345723</v>
      </c>
      <c r="W24" s="261">
        <f t="shared" si="1"/>
        <v>16.610215487852081</v>
      </c>
      <c r="X24" s="261">
        <f t="shared" si="1"/>
        <v>16.324671896001757</v>
      </c>
      <c r="Y24" s="261">
        <f t="shared" si="1"/>
        <v>14.390918029436406</v>
      </c>
      <c r="DA24" s="70"/>
    </row>
    <row r="25" spans="1:105" ht="12" customHeight="1" x14ac:dyDescent="0.25">
      <c r="A25" s="60" t="s">
        <v>2414</v>
      </c>
      <c r="B25" s="262">
        <v>10.15677476036252</v>
      </c>
      <c r="C25" s="262">
        <v>9.4493145725553145</v>
      </c>
      <c r="D25" s="262">
        <v>8.3355018743396183</v>
      </c>
      <c r="E25" s="262">
        <v>9.2456742878906475</v>
      </c>
      <c r="F25" s="262">
        <v>9.9826271151391381</v>
      </c>
      <c r="G25" s="262">
        <v>10.92332176115664</v>
      </c>
      <c r="H25" s="262">
        <v>11.13216196732645</v>
      </c>
      <c r="I25" s="262">
        <v>11.39336447328493</v>
      </c>
      <c r="J25" s="262">
        <v>11.713900326547449</v>
      </c>
      <c r="K25" s="262">
        <v>9.098996676063603</v>
      </c>
      <c r="L25" s="262">
        <v>9.4948198220404958</v>
      </c>
      <c r="M25" s="262">
        <v>9.2585733031052904</v>
      </c>
      <c r="N25" s="262">
        <v>9.3170702448328786</v>
      </c>
      <c r="O25" s="262">
        <v>10.7474383610305</v>
      </c>
      <c r="P25" s="262">
        <v>10.2108988468822</v>
      </c>
      <c r="Q25" s="262">
        <v>10.13530695243451</v>
      </c>
      <c r="R25" s="262">
        <v>10.787582218935791</v>
      </c>
      <c r="S25" s="262">
        <v>11.261906493411979</v>
      </c>
      <c r="T25" s="262">
        <v>12.6198586237587</v>
      </c>
      <c r="U25" s="262">
        <v>13.0737426320072</v>
      </c>
      <c r="V25" s="262">
        <v>12.05118852680566</v>
      </c>
      <c r="W25" s="262">
        <v>11.164936573258171</v>
      </c>
      <c r="X25" s="262">
        <v>10.761963606290561</v>
      </c>
      <c r="Y25" s="262">
        <v>10.08422688156498</v>
      </c>
      <c r="DA25" s="72" t="s">
        <v>2462</v>
      </c>
    </row>
    <row r="26" spans="1:105" ht="12" customHeight="1" x14ac:dyDescent="0.25">
      <c r="A26" s="60" t="s">
        <v>2416</v>
      </c>
      <c r="B26" s="262">
        <v>3.814058480138022</v>
      </c>
      <c r="C26" s="262">
        <v>3.5135526355481441</v>
      </c>
      <c r="D26" s="262">
        <v>3.1864436112137211</v>
      </c>
      <c r="E26" s="262">
        <v>3.6006627555742781</v>
      </c>
      <c r="F26" s="262">
        <v>3.90437916400781</v>
      </c>
      <c r="G26" s="262">
        <v>4.3112948629202039</v>
      </c>
      <c r="H26" s="262">
        <v>4.4791472544561461</v>
      </c>
      <c r="I26" s="262">
        <v>4.8521119649933242</v>
      </c>
      <c r="J26" s="262">
        <v>4.9478667802669936</v>
      </c>
      <c r="K26" s="262">
        <v>3.6003141700297929</v>
      </c>
      <c r="L26" s="262">
        <v>3.770698843235718</v>
      </c>
      <c r="M26" s="262">
        <v>3.943962445788233</v>
      </c>
      <c r="N26" s="262">
        <v>4.0538414049393792</v>
      </c>
      <c r="O26" s="262">
        <v>4.9559045996426967</v>
      </c>
      <c r="P26" s="262">
        <v>4.8685693926007056</v>
      </c>
      <c r="Q26" s="262">
        <v>4.8636416196073764</v>
      </c>
      <c r="R26" s="262">
        <v>5.1741310879996174</v>
      </c>
      <c r="S26" s="262">
        <v>5.4964305541058014</v>
      </c>
      <c r="T26" s="262">
        <v>5.9365960068328816</v>
      </c>
      <c r="U26" s="262">
        <v>6.2959569240598023</v>
      </c>
      <c r="V26" s="262">
        <v>5.7268235285400628</v>
      </c>
      <c r="W26" s="262">
        <v>5.4452789145939109</v>
      </c>
      <c r="X26" s="262">
        <v>5.5627082897111952</v>
      </c>
      <c r="Y26" s="262">
        <v>4.3066911478714252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43.092300894878349</v>
      </c>
      <c r="C27" s="261">
        <f t="shared" si="2"/>
        <v>38.636401421451787</v>
      </c>
      <c r="D27" s="261">
        <f t="shared" si="2"/>
        <v>33.806578318876873</v>
      </c>
      <c r="E27" s="261">
        <f t="shared" si="2"/>
        <v>37.61733993287509</v>
      </c>
      <c r="F27" s="261">
        <f t="shared" si="2"/>
        <v>40.021309660608374</v>
      </c>
      <c r="G27" s="261">
        <f t="shared" si="2"/>
        <v>43.989801394338699</v>
      </c>
      <c r="H27" s="261">
        <f t="shared" si="2"/>
        <v>45.162511742362028</v>
      </c>
      <c r="I27" s="261">
        <f t="shared" si="2"/>
        <v>47.583175487846262</v>
      </c>
      <c r="J27" s="261">
        <f t="shared" si="2"/>
        <v>48.479970129352587</v>
      </c>
      <c r="K27" s="261">
        <f t="shared" si="2"/>
        <v>36.371513578383002</v>
      </c>
      <c r="L27" s="261">
        <f t="shared" si="2"/>
        <v>38.008038220971258</v>
      </c>
      <c r="M27" s="261">
        <f t="shared" si="2"/>
        <v>38.48823610078469</v>
      </c>
      <c r="N27" s="261">
        <f t="shared" si="2"/>
        <v>39.227005998993199</v>
      </c>
      <c r="O27" s="261">
        <f t="shared" si="2"/>
        <v>47.049433020955682</v>
      </c>
      <c r="P27" s="261">
        <f t="shared" si="2"/>
        <v>45.776603800067278</v>
      </c>
      <c r="Q27" s="261">
        <f t="shared" si="2"/>
        <v>45.722797418731176</v>
      </c>
      <c r="R27" s="261">
        <f t="shared" si="2"/>
        <v>48.648723768116653</v>
      </c>
      <c r="S27" s="261">
        <f t="shared" si="2"/>
        <v>51.482737357254436</v>
      </c>
      <c r="T27" s="261">
        <f t="shared" si="2"/>
        <v>55.995791808998604</v>
      </c>
      <c r="U27" s="261">
        <f t="shared" si="2"/>
        <v>58.96602895389843</v>
      </c>
      <c r="V27" s="261">
        <f t="shared" si="2"/>
        <v>53.81962541775421</v>
      </c>
      <c r="W27" s="261">
        <f t="shared" si="2"/>
        <v>51.02368813487206</v>
      </c>
      <c r="X27" s="261">
        <f t="shared" si="2"/>
        <v>51.587425930124475</v>
      </c>
      <c r="Y27" s="261">
        <f t="shared" si="2"/>
        <v>42.054018678468161</v>
      </c>
      <c r="DA27" s="70"/>
    </row>
    <row r="28" spans="1:105" ht="12" customHeight="1" x14ac:dyDescent="0.25">
      <c r="A28" s="60" t="s">
        <v>2419</v>
      </c>
      <c r="B28" s="329">
        <v>33.578307472397547</v>
      </c>
      <c r="C28" s="329">
        <v>28.644240982784471</v>
      </c>
      <c r="D28" s="329">
        <v>23.43596343999705</v>
      </c>
      <c r="E28" s="329">
        <v>25.017274187116929</v>
      </c>
      <c r="F28" s="329">
        <v>24.883117859623582</v>
      </c>
      <c r="G28" s="329">
        <v>26.88400727213228</v>
      </c>
      <c r="H28" s="329">
        <v>26.38938773267439</v>
      </c>
      <c r="I28" s="329">
        <v>24.824012989679151</v>
      </c>
      <c r="J28" s="329">
        <v>24.338689732063749</v>
      </c>
      <c r="K28" s="329">
        <v>20.863450863885099</v>
      </c>
      <c r="L28" s="329">
        <v>21.639611587881689</v>
      </c>
      <c r="M28" s="329">
        <v>18.766506003776421</v>
      </c>
      <c r="N28" s="329">
        <v>18.05677703278414</v>
      </c>
      <c r="O28" s="329">
        <v>19.290206262818931</v>
      </c>
      <c r="P28" s="329">
        <v>17.224225923185141</v>
      </c>
      <c r="Q28" s="329">
        <v>16.467440795897691</v>
      </c>
      <c r="R28" s="329">
        <v>17.852860704171039</v>
      </c>
      <c r="S28" s="329">
        <v>17.525093440348108</v>
      </c>
      <c r="T28" s="329">
        <v>21.951835631940941</v>
      </c>
      <c r="U28" s="329">
        <v>21.647398463071429</v>
      </c>
      <c r="V28" s="329">
        <v>20.573921470106821</v>
      </c>
      <c r="W28" s="329">
        <v>17.417657564672592</v>
      </c>
      <c r="X28" s="329">
        <v>14.85070532821045</v>
      </c>
      <c r="Y28" s="329">
        <v>21.425676117416831</v>
      </c>
      <c r="DA28" s="72" t="s">
        <v>2464</v>
      </c>
    </row>
    <row r="29" spans="1:105" ht="12" customHeight="1" x14ac:dyDescent="0.25">
      <c r="A29" s="59" t="s">
        <v>28</v>
      </c>
      <c r="B29" s="230">
        <v>21.216655169502829</v>
      </c>
      <c r="C29" s="230">
        <v>15.23583091723126</v>
      </c>
      <c r="D29" s="230">
        <v>10.97786348884345</v>
      </c>
      <c r="E29" s="230">
        <v>12.168026928953481</v>
      </c>
      <c r="F29" s="230">
        <v>9.3077458827962207</v>
      </c>
      <c r="G29" s="230">
        <v>7.7299183123614279</v>
      </c>
      <c r="H29" s="230">
        <v>7.3544534918282594</v>
      </c>
      <c r="I29" s="230">
        <v>6.2006713480126221</v>
      </c>
      <c r="J29" s="230">
        <v>5.0714202626867682</v>
      </c>
      <c r="K29" s="230">
        <v>3.8698420373753328</v>
      </c>
      <c r="L29" s="230">
        <v>4.409768545553189</v>
      </c>
      <c r="M29" s="230">
        <v>3.7070344958422239</v>
      </c>
      <c r="N29" s="230">
        <v>3.4685734533538128</v>
      </c>
      <c r="O29" s="230">
        <v>2.920667187638716</v>
      </c>
      <c r="P29" s="230">
        <v>2.2988608722736839</v>
      </c>
      <c r="Q29" s="230">
        <v>1.921005558270791</v>
      </c>
      <c r="R29" s="230">
        <v>1.559561792906637</v>
      </c>
      <c r="S29" s="230">
        <v>1.245370206333017</v>
      </c>
      <c r="T29" s="230">
        <v>1.226162508931723</v>
      </c>
      <c r="U29" s="230">
        <v>2.1049639418514499</v>
      </c>
      <c r="V29" s="230">
        <v>1.6612970595887211</v>
      </c>
      <c r="W29" s="230">
        <v>0.99622380094374763</v>
      </c>
      <c r="X29" s="230">
        <v>0.94126123187732369</v>
      </c>
      <c r="Y29" s="230">
        <v>0.91421228736500781</v>
      </c>
      <c r="DA29" s="71" t="s">
        <v>2465</v>
      </c>
    </row>
    <row r="30" spans="1:105" ht="12" customHeight="1" x14ac:dyDescent="0.25">
      <c r="A30" s="59" t="s">
        <v>31</v>
      </c>
      <c r="B30" s="230">
        <v>0.71392680524673835</v>
      </c>
      <c r="C30" s="230">
        <v>0.97812926040775927</v>
      </c>
      <c r="D30" s="230">
        <v>0.97043068428548873</v>
      </c>
      <c r="E30" s="230">
        <v>0.99022086521925956</v>
      </c>
      <c r="F30" s="230">
        <v>0.97640357827396163</v>
      </c>
      <c r="G30" s="230">
        <v>0.71926547636374805</v>
      </c>
      <c r="H30" s="230">
        <v>0.95523935852164998</v>
      </c>
      <c r="I30" s="230">
        <v>0.69077465334270072</v>
      </c>
      <c r="J30" s="230">
        <v>0.69297337950360693</v>
      </c>
      <c r="K30" s="230">
        <v>0.4560962188850734</v>
      </c>
      <c r="L30" s="230">
        <v>0.45856731411775681</v>
      </c>
      <c r="M30" s="230">
        <v>0.44638287981846769</v>
      </c>
      <c r="N30" s="230">
        <v>0.44018647475675921</v>
      </c>
      <c r="O30" s="230">
        <v>0.60987452558125355</v>
      </c>
      <c r="P30" s="230">
        <v>0.58114499754428273</v>
      </c>
      <c r="Q30" s="230">
        <v>0.5842523519047147</v>
      </c>
      <c r="R30" s="230">
        <v>0.57758363177172811</v>
      </c>
      <c r="S30" s="230">
        <v>0.61454484058645575</v>
      </c>
      <c r="T30" s="230">
        <v>0.74130224161143987</v>
      </c>
      <c r="U30" s="230">
        <v>0.66283327990153063</v>
      </c>
      <c r="V30" s="230">
        <v>0.70090360966858245</v>
      </c>
      <c r="W30" s="230">
        <v>0.96922019865266673</v>
      </c>
      <c r="X30" s="230">
        <v>0.78626740146181417</v>
      </c>
      <c r="Y30" s="230">
        <v>0.9207016209141885</v>
      </c>
      <c r="DA30" s="71" t="s">
        <v>2466</v>
      </c>
    </row>
    <row r="31" spans="1:105" ht="12" customHeight="1" x14ac:dyDescent="0.25">
      <c r="A31" s="59" t="s">
        <v>159</v>
      </c>
      <c r="B31" s="230">
        <v>3.5479020973589521</v>
      </c>
      <c r="C31" s="230">
        <v>2.713580399078797</v>
      </c>
      <c r="D31" s="230">
        <v>2.5268043730623888</v>
      </c>
      <c r="E31" s="230">
        <v>2.180532897696617</v>
      </c>
      <c r="F31" s="230">
        <v>1.7770308727600701</v>
      </c>
      <c r="G31" s="230">
        <v>4.0994079798590253</v>
      </c>
      <c r="H31" s="230">
        <v>3.5028423758546641</v>
      </c>
      <c r="I31" s="230">
        <v>4.3384492667360526</v>
      </c>
      <c r="J31" s="230">
        <v>2.4636320306334771</v>
      </c>
      <c r="K31" s="230">
        <v>1.7426191264558</v>
      </c>
      <c r="L31" s="230">
        <v>1.750481897586277</v>
      </c>
      <c r="M31" s="230">
        <v>1.898321066887011</v>
      </c>
      <c r="N31" s="230">
        <v>1.68681239250977</v>
      </c>
      <c r="O31" s="230">
        <v>2.4367310233064279</v>
      </c>
      <c r="P31" s="230">
        <v>1.9959375974243601</v>
      </c>
      <c r="Q31" s="230">
        <v>1.8269927686177381</v>
      </c>
      <c r="R31" s="230">
        <v>2.6299601053464969</v>
      </c>
      <c r="S31" s="230">
        <v>1.69647097294673</v>
      </c>
      <c r="T31" s="230">
        <v>2.1484699382435322</v>
      </c>
      <c r="U31" s="230">
        <v>1.6222009274332949</v>
      </c>
      <c r="V31" s="230">
        <v>1.5269801650263659</v>
      </c>
      <c r="W31" s="230">
        <v>1.1396460799085379</v>
      </c>
      <c r="X31" s="230">
        <v>1.112681976575125</v>
      </c>
      <c r="Y31" s="230">
        <v>2.025565679341149</v>
      </c>
      <c r="DA31" s="71" t="s">
        <v>2467</v>
      </c>
    </row>
    <row r="32" spans="1:105" ht="12" customHeight="1" x14ac:dyDescent="0.25">
      <c r="A32" s="59" t="s">
        <v>32</v>
      </c>
      <c r="B32" s="230">
        <v>1.267869101122983</v>
      </c>
      <c r="C32" s="230">
        <v>1.4889112405843301</v>
      </c>
      <c r="D32" s="230">
        <v>0.73859622267013469</v>
      </c>
      <c r="E32" s="230">
        <v>0.56524811623383542</v>
      </c>
      <c r="F32" s="230">
        <v>0.55736078958619661</v>
      </c>
      <c r="G32" s="230">
        <v>0.5474380781996786</v>
      </c>
      <c r="H32" s="230">
        <v>0.54527961076362708</v>
      </c>
      <c r="I32" s="230">
        <v>0.17524596451327451</v>
      </c>
      <c r="J32" s="230">
        <v>0.17580376999282421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3.190064397996789E-3</v>
      </c>
      <c r="T32" s="230">
        <v>0</v>
      </c>
      <c r="U32" s="230">
        <v>0</v>
      </c>
      <c r="V32" s="230">
        <v>0</v>
      </c>
      <c r="W32" s="230">
        <v>1.3668520614157549E-2</v>
      </c>
      <c r="X32" s="230">
        <v>1.2960413649372921E-2</v>
      </c>
      <c r="Y32" s="230">
        <v>1.14984276701755E-2</v>
      </c>
      <c r="DA32" s="71" t="s">
        <v>2468</v>
      </c>
    </row>
    <row r="33" spans="1:105" ht="12" customHeight="1" x14ac:dyDescent="0.25">
      <c r="A33" s="59" t="s">
        <v>35</v>
      </c>
      <c r="B33" s="230">
        <v>6.8319542991660436</v>
      </c>
      <c r="C33" s="230">
        <v>8.2277891654823225</v>
      </c>
      <c r="D33" s="230">
        <v>8.2222686711355912</v>
      </c>
      <c r="E33" s="230">
        <v>9.1132453790137316</v>
      </c>
      <c r="F33" s="230">
        <v>12.264576736207131</v>
      </c>
      <c r="G33" s="230">
        <v>13.7879774253484</v>
      </c>
      <c r="H33" s="230">
        <v>14.031572895706191</v>
      </c>
      <c r="I33" s="230">
        <v>13.4188717570745</v>
      </c>
      <c r="J33" s="230">
        <v>15.934860289247069</v>
      </c>
      <c r="K33" s="230">
        <v>14.79489348116889</v>
      </c>
      <c r="L33" s="230">
        <v>15.02079383062447</v>
      </c>
      <c r="M33" s="230">
        <v>12.714767561228721</v>
      </c>
      <c r="N33" s="230">
        <v>12.4612047121638</v>
      </c>
      <c r="O33" s="230">
        <v>13.32293352629253</v>
      </c>
      <c r="P33" s="230">
        <v>12.348282455942821</v>
      </c>
      <c r="Q33" s="230">
        <v>12.13519011710445</v>
      </c>
      <c r="R33" s="230">
        <v>13.08575517414617</v>
      </c>
      <c r="S33" s="230">
        <v>13.965517356083909</v>
      </c>
      <c r="T33" s="230">
        <v>17.83590094315425</v>
      </c>
      <c r="U33" s="230">
        <v>17.25740031388515</v>
      </c>
      <c r="V33" s="230">
        <v>16.68474063582315</v>
      </c>
      <c r="W33" s="230">
        <v>14.29889896455348</v>
      </c>
      <c r="X33" s="230">
        <v>11.99753430464682</v>
      </c>
      <c r="Y33" s="230">
        <v>17.553698102126319</v>
      </c>
      <c r="DA33" s="71" t="s">
        <v>2469</v>
      </c>
    </row>
    <row r="34" spans="1:105" ht="12" customHeight="1" x14ac:dyDescent="0.25">
      <c r="A34" s="60" t="s">
        <v>2426</v>
      </c>
      <c r="B34" s="329">
        <v>9.5139934224808052</v>
      </c>
      <c r="C34" s="329">
        <v>9.9921604386673177</v>
      </c>
      <c r="D34" s="329">
        <v>10.37061487887982</v>
      </c>
      <c r="E34" s="329">
        <v>12.60006574575816</v>
      </c>
      <c r="F34" s="329">
        <v>15.13819180098479</v>
      </c>
      <c r="G34" s="329">
        <v>17.105794122206419</v>
      </c>
      <c r="H34" s="329">
        <v>18.773124009687638</v>
      </c>
      <c r="I34" s="329">
        <v>22.759162498167111</v>
      </c>
      <c r="J34" s="329">
        <v>24.141280397288838</v>
      </c>
      <c r="K34" s="329">
        <v>15.5080627144979</v>
      </c>
      <c r="L34" s="329">
        <v>16.36842663308957</v>
      </c>
      <c r="M34" s="329">
        <v>19.721730097008269</v>
      </c>
      <c r="N34" s="329">
        <v>21.170228966209059</v>
      </c>
      <c r="O34" s="329">
        <v>27.759226758136752</v>
      </c>
      <c r="P34" s="329">
        <v>28.55237787688214</v>
      </c>
      <c r="Q34" s="329">
        <v>29.255356622833489</v>
      </c>
      <c r="R34" s="329">
        <v>30.79586306394561</v>
      </c>
      <c r="S34" s="329">
        <v>33.957643916906328</v>
      </c>
      <c r="T34" s="329">
        <v>34.043956177057659</v>
      </c>
      <c r="U34" s="329">
        <v>37.318630490826997</v>
      </c>
      <c r="V34" s="329">
        <v>33.245703947647392</v>
      </c>
      <c r="W34" s="329">
        <v>33.606030570199472</v>
      </c>
      <c r="X34" s="329">
        <v>36.736720601914023</v>
      </c>
      <c r="Y34" s="329">
        <v>20.62834256105133</v>
      </c>
      <c r="DA34" s="72" t="s">
        <v>2470</v>
      </c>
    </row>
    <row r="35" spans="1:105" ht="12" customHeight="1" x14ac:dyDescent="0.25">
      <c r="A35" s="57" t="s">
        <v>2428</v>
      </c>
      <c r="B35" s="261">
        <v>77.449494037525483</v>
      </c>
      <c r="C35" s="261">
        <v>79.796388456744381</v>
      </c>
      <c r="D35" s="261">
        <v>67.789819293493323</v>
      </c>
      <c r="E35" s="261">
        <v>84.217963307820327</v>
      </c>
      <c r="F35" s="261">
        <v>83.483613565155423</v>
      </c>
      <c r="G35" s="261">
        <v>84.303885998163949</v>
      </c>
      <c r="H35" s="261">
        <v>85.539361822951705</v>
      </c>
      <c r="I35" s="261">
        <v>79.528898095031053</v>
      </c>
      <c r="J35" s="261">
        <v>82.505887216387265</v>
      </c>
      <c r="K35" s="261">
        <v>63.555028351313247</v>
      </c>
      <c r="L35" s="261">
        <v>67.900186438522923</v>
      </c>
      <c r="M35" s="261">
        <v>64.227065691950585</v>
      </c>
      <c r="N35" s="261">
        <v>62.311063890466713</v>
      </c>
      <c r="O35" s="261">
        <v>60.856599400960327</v>
      </c>
      <c r="P35" s="261">
        <v>53.764108325465223</v>
      </c>
      <c r="Q35" s="261">
        <v>54.515544870924728</v>
      </c>
      <c r="R35" s="261">
        <v>56.286732060325811</v>
      </c>
      <c r="S35" s="261">
        <v>57.40088473177741</v>
      </c>
      <c r="T35" s="261">
        <v>61.153766020452949</v>
      </c>
      <c r="U35" s="261">
        <v>62.728796734850313</v>
      </c>
      <c r="V35" s="261">
        <v>57.484840031845152</v>
      </c>
      <c r="W35" s="261">
        <v>55.780299345124583</v>
      </c>
      <c r="X35" s="261">
        <v>51.248111460472728</v>
      </c>
      <c r="Y35" s="261">
        <v>49.070893890556107</v>
      </c>
      <c r="DA35" s="70" t="s">
        <v>2471</v>
      </c>
    </row>
    <row r="36" spans="1:105" ht="12" customHeight="1" x14ac:dyDescent="0.25">
      <c r="A36" s="46" t="s">
        <v>28</v>
      </c>
      <c r="B36" s="229">
        <v>10.70595733527689</v>
      </c>
      <c r="C36" s="229">
        <v>6.3935373727946336</v>
      </c>
      <c r="D36" s="229">
        <v>4.8752914310723856</v>
      </c>
      <c r="E36" s="229">
        <v>4.6479751467532386</v>
      </c>
      <c r="F36" s="229">
        <v>3.9566148524029749</v>
      </c>
      <c r="G36" s="229">
        <v>3.718726136740869</v>
      </c>
      <c r="H36" s="229">
        <v>3.6296602456636151</v>
      </c>
      <c r="I36" s="229">
        <v>3.7873978856016741</v>
      </c>
      <c r="J36" s="229">
        <v>3.0449496059172709</v>
      </c>
      <c r="K36" s="229">
        <v>2.134958560380662</v>
      </c>
      <c r="L36" s="229">
        <v>2.3564143280478649</v>
      </c>
      <c r="M36" s="229">
        <v>2.3045424539974229</v>
      </c>
      <c r="N36" s="229">
        <v>2.3167309954923971</v>
      </c>
      <c r="O36" s="229">
        <v>2.7548105084354231</v>
      </c>
      <c r="P36" s="229">
        <v>2.578274056749859</v>
      </c>
      <c r="Q36" s="229">
        <v>2.115815081798015</v>
      </c>
      <c r="R36" s="229">
        <v>1.7855210601896949</v>
      </c>
      <c r="S36" s="229">
        <v>1.5537380407637429</v>
      </c>
      <c r="T36" s="229">
        <v>1.515012600372889</v>
      </c>
      <c r="U36" s="229">
        <v>2.745879696215145</v>
      </c>
      <c r="V36" s="229">
        <v>2.1288315131868858</v>
      </c>
      <c r="W36" s="229">
        <v>1.2784199518910639</v>
      </c>
      <c r="X36" s="229">
        <v>1.451745581841035</v>
      </c>
      <c r="Y36" s="229">
        <v>0.92716563206860914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0.36383939892980288</v>
      </c>
      <c r="C38" s="229">
        <v>0.41455175822667339</v>
      </c>
      <c r="D38" s="229">
        <v>0.43526597821920621</v>
      </c>
      <c r="E38" s="229">
        <v>0.38201740926023958</v>
      </c>
      <c r="F38" s="229">
        <v>0.41919497520565668</v>
      </c>
      <c r="G38" s="229">
        <v>0.34947487148928541</v>
      </c>
      <c r="H38" s="229">
        <v>0.47614060995058832</v>
      </c>
      <c r="I38" s="229">
        <v>0.42613387523836971</v>
      </c>
      <c r="J38" s="229">
        <v>0.42021785951361651</v>
      </c>
      <c r="K38" s="229">
        <v>0.2541324541534587</v>
      </c>
      <c r="L38" s="229">
        <v>0.24748358695301659</v>
      </c>
      <c r="M38" s="229">
        <v>0.28026770813951918</v>
      </c>
      <c r="N38" s="229">
        <v>0.29694010256299502</v>
      </c>
      <c r="O38" s="229">
        <v>0.5809752070992702</v>
      </c>
      <c r="P38" s="229">
        <v>0.65827648393020488</v>
      </c>
      <c r="Q38" s="229">
        <v>0.64991566229512199</v>
      </c>
      <c r="R38" s="229">
        <v>0.66785889409459764</v>
      </c>
      <c r="S38" s="229">
        <v>0.77435543498716042</v>
      </c>
      <c r="T38" s="229">
        <v>0.9250622785410465</v>
      </c>
      <c r="U38" s="229">
        <v>0.87327011380425867</v>
      </c>
      <c r="V38" s="229">
        <v>0.90710954638162067</v>
      </c>
      <c r="W38" s="229">
        <v>1.256164540102096</v>
      </c>
      <c r="X38" s="229">
        <v>1.2247799223916429</v>
      </c>
      <c r="Y38" s="229">
        <v>0.94305413871761234</v>
      </c>
      <c r="DA38" s="73" t="s">
        <v>2474</v>
      </c>
    </row>
    <row r="39" spans="1:105" ht="12" customHeight="1" x14ac:dyDescent="0.25">
      <c r="A39" s="46" t="s">
        <v>159</v>
      </c>
      <c r="B39" s="229">
        <v>1.8425064948478529</v>
      </c>
      <c r="C39" s="229">
        <v>1.1719432101437379</v>
      </c>
      <c r="D39" s="229">
        <v>1.1548968197313481</v>
      </c>
      <c r="E39" s="229">
        <v>0.85722551286331539</v>
      </c>
      <c r="F39" s="229">
        <v>0.77743312635015827</v>
      </c>
      <c r="G39" s="229">
        <v>2.0296878116451511</v>
      </c>
      <c r="H39" s="229">
        <v>1.7792008349523609</v>
      </c>
      <c r="I39" s="229">
        <v>2.7272537793863729</v>
      </c>
      <c r="J39" s="229">
        <v>1.5223522717559299</v>
      </c>
      <c r="K39" s="229">
        <v>0.98943552206054375</v>
      </c>
      <c r="L39" s="229">
        <v>0.96268076227739119</v>
      </c>
      <c r="M39" s="229">
        <v>1.2145532569265829</v>
      </c>
      <c r="N39" s="229">
        <v>1.159525505529809</v>
      </c>
      <c r="O39" s="229">
        <v>2.365408002685863</v>
      </c>
      <c r="P39" s="229">
        <v>2.3038391763535171</v>
      </c>
      <c r="Q39" s="229">
        <v>2.0709743752808651</v>
      </c>
      <c r="R39" s="229">
        <v>3.0988486140436158</v>
      </c>
      <c r="S39" s="229">
        <v>2.178284344706702</v>
      </c>
      <c r="T39" s="229">
        <v>2.7320352784462369</v>
      </c>
      <c r="U39" s="229">
        <v>2.17786171412095</v>
      </c>
      <c r="V39" s="229">
        <v>2.0137993654601209</v>
      </c>
      <c r="W39" s="229">
        <v>1.5051349396758711</v>
      </c>
      <c r="X39" s="229">
        <v>1.7662013182854559</v>
      </c>
      <c r="Y39" s="229">
        <v>2.1141967970008881</v>
      </c>
      <c r="DA39" s="73" t="s">
        <v>2475</v>
      </c>
    </row>
    <row r="40" spans="1:105" ht="12" customHeight="1" x14ac:dyDescent="0.25">
      <c r="A40" s="46" t="s">
        <v>32</v>
      </c>
      <c r="B40" s="229">
        <v>0.63833580901526366</v>
      </c>
      <c r="C40" s="229">
        <v>0.62340469982000468</v>
      </c>
      <c r="D40" s="229">
        <v>0.32727741603888538</v>
      </c>
      <c r="E40" s="229">
        <v>0.21543137744573909</v>
      </c>
      <c r="F40" s="229">
        <v>0.23639695138963471</v>
      </c>
      <c r="G40" s="229">
        <v>0.26277285143767343</v>
      </c>
      <c r="H40" s="229">
        <v>0.26851034788739842</v>
      </c>
      <c r="I40" s="229">
        <v>0.1068012768359627</v>
      </c>
      <c r="J40" s="229">
        <v>0.1053185549264881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3.9710465415065547E-3</v>
      </c>
      <c r="T40" s="229">
        <v>0</v>
      </c>
      <c r="U40" s="229">
        <v>0</v>
      </c>
      <c r="V40" s="229">
        <v>0</v>
      </c>
      <c r="W40" s="229">
        <v>1.7501059378930279E-2</v>
      </c>
      <c r="X40" s="229">
        <v>1.994460336090809E-2</v>
      </c>
      <c r="Y40" s="229">
        <v>1.163522880820095E-2</v>
      </c>
      <c r="DA40" s="73" t="s">
        <v>2476</v>
      </c>
    </row>
    <row r="41" spans="1:105" ht="12" customHeight="1" x14ac:dyDescent="0.25">
      <c r="A41" s="46" t="s">
        <v>33</v>
      </c>
      <c r="B41" s="229">
        <v>1.9085674392045859</v>
      </c>
      <c r="C41" s="229">
        <v>1.270442380607482</v>
      </c>
      <c r="D41" s="229">
        <v>0.63522119030412172</v>
      </c>
      <c r="E41" s="229">
        <v>1.2733462489033109</v>
      </c>
      <c r="F41" s="229">
        <v>1.273346248906555</v>
      </c>
      <c r="G41" s="229">
        <v>1.2733462489059899</v>
      </c>
      <c r="H41" s="229">
        <v>1.9085674392089349</v>
      </c>
      <c r="I41" s="229">
        <v>1.9085674392106109</v>
      </c>
      <c r="J41" s="229">
        <v>0.6352211903020446</v>
      </c>
      <c r="K41" s="229">
        <v>1.2675385123068019</v>
      </c>
      <c r="L41" s="229">
        <v>1.915723400365438</v>
      </c>
      <c r="M41" s="229">
        <v>0.61935362424275409</v>
      </c>
      <c r="N41" s="229">
        <v>3.6874460460146512</v>
      </c>
      <c r="O41" s="229">
        <v>2.0021653370372561</v>
      </c>
      <c r="P41" s="229">
        <v>0.61935362424139984</v>
      </c>
      <c r="Q41" s="229">
        <v>1.843748950402639</v>
      </c>
      <c r="R41" s="229">
        <v>2.0021653370377819</v>
      </c>
      <c r="S41" s="229">
        <v>0.64377723082481553</v>
      </c>
      <c r="T41" s="229">
        <v>0.27296362006154468</v>
      </c>
      <c r="U41" s="229">
        <v>0.82143174494611371</v>
      </c>
      <c r="V41" s="229">
        <v>0.37288780240601882</v>
      </c>
      <c r="W41" s="229">
        <v>0.27560821440527811</v>
      </c>
      <c r="X41" s="229">
        <v>0.94754259676432817</v>
      </c>
      <c r="Y41" s="229">
        <v>1.134271699320933</v>
      </c>
      <c r="DA41" s="73" t="s">
        <v>2477</v>
      </c>
    </row>
    <row r="42" spans="1:105" ht="12" customHeight="1" x14ac:dyDescent="0.25">
      <c r="A42" s="46" t="s">
        <v>35</v>
      </c>
      <c r="B42" s="229">
        <v>3.473412775295758</v>
      </c>
      <c r="C42" s="229">
        <v>3.4787328046571879</v>
      </c>
      <c r="D42" s="229">
        <v>3.6790634153720991</v>
      </c>
      <c r="E42" s="229">
        <v>3.5073536089483079</v>
      </c>
      <c r="F42" s="229">
        <v>5.2528461171861496</v>
      </c>
      <c r="G42" s="229">
        <v>6.6831730981994308</v>
      </c>
      <c r="H42" s="229">
        <v>6.9772579635588903</v>
      </c>
      <c r="I42" s="229">
        <v>8.2581178422708295</v>
      </c>
      <c r="J42" s="229">
        <v>9.6396579168119896</v>
      </c>
      <c r="K42" s="229">
        <v>8.2237691147351892</v>
      </c>
      <c r="L42" s="229">
        <v>8.0870773863217575</v>
      </c>
      <c r="M42" s="229">
        <v>7.9639654129543436</v>
      </c>
      <c r="N42" s="229">
        <v>8.3858598167072742</v>
      </c>
      <c r="O42" s="229">
        <v>12.6611272808926</v>
      </c>
      <c r="P42" s="229">
        <v>13.953584912660521</v>
      </c>
      <c r="Q42" s="229">
        <v>13.466617538243611</v>
      </c>
      <c r="R42" s="229">
        <v>15.094684323689171</v>
      </c>
      <c r="S42" s="229">
        <v>17.554934380292661</v>
      </c>
      <c r="T42" s="229">
        <v>22.203739216052359</v>
      </c>
      <c r="U42" s="229">
        <v>22.68167236378714</v>
      </c>
      <c r="V42" s="229">
        <v>21.541518207923591</v>
      </c>
      <c r="W42" s="229">
        <v>18.487665653142191</v>
      </c>
      <c r="X42" s="229">
        <v>18.643832656261029</v>
      </c>
      <c r="Y42" s="229">
        <v>17.936667191945521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1.4009381011572361E-2</v>
      </c>
      <c r="C44" s="229">
        <v>1.400938101161029E-2</v>
      </c>
      <c r="D44" s="229">
        <v>4.1977749577979742E-2</v>
      </c>
      <c r="E44" s="229">
        <v>4.19777495778655E-2</v>
      </c>
      <c r="F44" s="229">
        <v>8.4005892612821181E-2</v>
      </c>
      <c r="G44" s="229">
        <v>2.8018762023220081E-2</v>
      </c>
      <c r="H44" s="229">
        <v>9.7964880167477383E-2</v>
      </c>
      <c r="I44" s="229">
        <v>6.999651160120661E-2</v>
      </c>
      <c r="J44" s="229">
        <v>6.9996511600988257E-2</v>
      </c>
      <c r="K44" s="229">
        <v>5.5987130589469997E-2</v>
      </c>
      <c r="L44" s="229">
        <v>8.4005892612410343E-2</v>
      </c>
      <c r="M44" s="229">
        <v>9.7964880167336774E-2</v>
      </c>
      <c r="N44" s="229">
        <v>5.598713058955266E-2</v>
      </c>
      <c r="O44" s="229">
        <v>4.1977749577763991E-2</v>
      </c>
      <c r="P44" s="229">
        <v>2.8018762023107088E-2</v>
      </c>
      <c r="Q44" s="229">
        <v>0.1959801537918503</v>
      </c>
      <c r="R44" s="229">
        <v>0.20998953480262739</v>
      </c>
      <c r="S44" s="229">
        <v>6.5360313568415415E-2</v>
      </c>
      <c r="T44" s="229">
        <v>6.3243788379657509E-2</v>
      </c>
      <c r="U44" s="229">
        <v>5.7196573554529638E-2</v>
      </c>
      <c r="V44" s="229">
        <v>0.38656820769802702</v>
      </c>
      <c r="W44" s="229">
        <v>0.49058030269078151</v>
      </c>
      <c r="X44" s="229">
        <v>0.77278366119418851</v>
      </c>
      <c r="Y44" s="229">
        <v>1.209090210831004</v>
      </c>
      <c r="DA44" s="73" t="s">
        <v>2480</v>
      </c>
    </row>
    <row r="45" spans="1:105" ht="12" customHeight="1" x14ac:dyDescent="0.25">
      <c r="A45" s="46" t="s">
        <v>39</v>
      </c>
      <c r="B45" s="229">
        <v>58.502865403943758</v>
      </c>
      <c r="C45" s="229">
        <v>66.429766849483059</v>
      </c>
      <c r="D45" s="229">
        <v>56.640825293177294</v>
      </c>
      <c r="E45" s="229">
        <v>73.292636254068313</v>
      </c>
      <c r="F45" s="229">
        <v>71.483775401101468</v>
      </c>
      <c r="G45" s="229">
        <v>69.958686217722331</v>
      </c>
      <c r="H45" s="229">
        <v>70.402059501562434</v>
      </c>
      <c r="I45" s="229">
        <v>62.244629484886033</v>
      </c>
      <c r="J45" s="229">
        <v>67.068173305558929</v>
      </c>
      <c r="K45" s="229">
        <v>50.629207057087129</v>
      </c>
      <c r="L45" s="229">
        <v>54.246801081945051</v>
      </c>
      <c r="M45" s="229">
        <v>51.746418355522621</v>
      </c>
      <c r="N45" s="229">
        <v>46.408574293570027</v>
      </c>
      <c r="O45" s="229">
        <v>40.450135315232153</v>
      </c>
      <c r="P45" s="229">
        <v>33.622761309506608</v>
      </c>
      <c r="Q45" s="229">
        <v>34.172493109112629</v>
      </c>
      <c r="R45" s="229">
        <v>33.427664296468329</v>
      </c>
      <c r="S45" s="229">
        <v>34.626463940092407</v>
      </c>
      <c r="T45" s="229">
        <v>33.441709238599223</v>
      </c>
      <c r="U45" s="229">
        <v>33.371484528422172</v>
      </c>
      <c r="V45" s="229">
        <v>30.134125388788899</v>
      </c>
      <c r="W45" s="229">
        <v>32.46922468383837</v>
      </c>
      <c r="X45" s="229">
        <v>26.42128112037414</v>
      </c>
      <c r="Y45" s="229">
        <v>24.794812991863349</v>
      </c>
      <c r="DA45" s="73" t="s">
        <v>2481</v>
      </c>
    </row>
    <row r="46" spans="1:105" ht="12" customHeight="1" x14ac:dyDescent="0.25">
      <c r="A46" s="57" t="s">
        <v>2440</v>
      </c>
      <c r="B46" s="261">
        <v>20.38464612010003</v>
      </c>
      <c r="C46" s="261">
        <v>18.778560285054109</v>
      </c>
      <c r="D46" s="261">
        <v>17.030290892103661</v>
      </c>
      <c r="E46" s="261">
        <v>19.244129698700839</v>
      </c>
      <c r="F46" s="261">
        <v>20.86737473781762</v>
      </c>
      <c r="G46" s="261">
        <v>23.042179494021081</v>
      </c>
      <c r="H46" s="261">
        <v>23.939284669437491</v>
      </c>
      <c r="I46" s="261">
        <v>25.932634713538221</v>
      </c>
      <c r="J46" s="261">
        <v>26.444406631513289</v>
      </c>
      <c r="K46" s="261">
        <v>19.242266645734048</v>
      </c>
      <c r="L46" s="261">
        <v>20.152905873128908</v>
      </c>
      <c r="M46" s="261">
        <v>21.078931848325499</v>
      </c>
      <c r="N46" s="261">
        <v>21.666191773679351</v>
      </c>
      <c r="O46" s="261">
        <v>26.487365622416089</v>
      </c>
      <c r="P46" s="261">
        <v>26.020593206983101</v>
      </c>
      <c r="Q46" s="261">
        <v>25.994256193758918</v>
      </c>
      <c r="R46" s="261">
        <v>27.653700580926468</v>
      </c>
      <c r="S46" s="261">
        <v>29.376264772190261</v>
      </c>
      <c r="T46" s="261">
        <v>31.728776416901709</v>
      </c>
      <c r="U46" s="261">
        <v>33.649419523244482</v>
      </c>
      <c r="V46" s="261">
        <v>30.607624825230062</v>
      </c>
      <c r="W46" s="261">
        <v>29.102879328484349</v>
      </c>
      <c r="X46" s="261">
        <v>29.73049326475093</v>
      </c>
      <c r="Y46" s="261">
        <v>23.017574443365501</v>
      </c>
      <c r="DA46" s="70" t="s">
        <v>2482</v>
      </c>
    </row>
    <row r="47" spans="1:105" ht="12" customHeight="1" x14ac:dyDescent="0.25">
      <c r="A47" s="41" t="s">
        <v>2442</v>
      </c>
      <c r="B47" s="350">
        <v>12.706574210051031</v>
      </c>
      <c r="C47" s="350">
        <v>11.70543596460463</v>
      </c>
      <c r="D47" s="350">
        <v>10.615668958113339</v>
      </c>
      <c r="E47" s="350">
        <v>11.99564420612024</v>
      </c>
      <c r="F47" s="350">
        <v>13.00747847732187</v>
      </c>
      <c r="G47" s="350">
        <v>14.36312222331865</v>
      </c>
      <c r="H47" s="350">
        <v>14.92232415493371</v>
      </c>
      <c r="I47" s="350">
        <v>16.164859841486521</v>
      </c>
      <c r="J47" s="350">
        <v>16.483867972216739</v>
      </c>
      <c r="K47" s="350">
        <v>11.994482889870721</v>
      </c>
      <c r="L47" s="350">
        <v>12.562121143353419</v>
      </c>
      <c r="M47" s="350">
        <v>13.1393505789269</v>
      </c>
      <c r="N47" s="350">
        <v>13.50541343712583</v>
      </c>
      <c r="O47" s="350">
        <v>16.510646048356961</v>
      </c>
      <c r="P47" s="350">
        <v>16.219687927182829</v>
      </c>
      <c r="Q47" s="350">
        <v>16.20327100186401</v>
      </c>
      <c r="R47" s="350">
        <v>17.237669790479998</v>
      </c>
      <c r="S47" s="350">
        <v>18.31141370533205</v>
      </c>
      <c r="T47" s="350">
        <v>19.777829340777391</v>
      </c>
      <c r="U47" s="350">
        <v>20.975043853012838</v>
      </c>
      <c r="V47" s="350">
        <v>19.078970218261379</v>
      </c>
      <c r="W47" s="350">
        <v>18.14100150352435</v>
      </c>
      <c r="X47" s="350">
        <v>18.532218648499459</v>
      </c>
      <c r="Y47" s="350">
        <v>14.347784900303321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1</v>
      </c>
      <c r="D51" s="232">
        <f t="shared" si="3"/>
        <v>0.99999999999999978</v>
      </c>
      <c r="E51" s="232">
        <f t="shared" si="3"/>
        <v>0.99999999999999989</v>
      </c>
      <c r="F51" s="232">
        <f t="shared" si="3"/>
        <v>1.0000000000000002</v>
      </c>
      <c r="G51" s="232">
        <f t="shared" si="3"/>
        <v>1.0000000000000002</v>
      </c>
      <c r="H51" s="232">
        <f t="shared" si="3"/>
        <v>1</v>
      </c>
      <c r="I51" s="232">
        <f t="shared" si="3"/>
        <v>0.99999999999999978</v>
      </c>
      <c r="J51" s="232">
        <f t="shared" si="3"/>
        <v>1</v>
      </c>
      <c r="K51" s="232">
        <f t="shared" si="3"/>
        <v>0.99999999999999989</v>
      </c>
      <c r="L51" s="232">
        <f t="shared" si="3"/>
        <v>1.0000000000000002</v>
      </c>
      <c r="M51" s="232">
        <f t="shared" si="3"/>
        <v>1</v>
      </c>
      <c r="N51" s="232">
        <f t="shared" si="3"/>
        <v>1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0.99999999999999978</v>
      </c>
      <c r="S51" s="232">
        <f t="shared" si="3"/>
        <v>0.99999999999999967</v>
      </c>
      <c r="T51" s="232">
        <f t="shared" si="3"/>
        <v>1</v>
      </c>
      <c r="U51" s="232">
        <f t="shared" si="3"/>
        <v>1</v>
      </c>
      <c r="V51" s="232">
        <f t="shared" si="3"/>
        <v>0.99999999999999978</v>
      </c>
      <c r="W51" s="232">
        <f t="shared" si="3"/>
        <v>1.0000000000000004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1.4590643745419418E-2</v>
      </c>
      <c r="C52" s="299">
        <f t="shared" si="4"/>
        <v>1.414012287518473E-2</v>
      </c>
      <c r="D52" s="299">
        <f t="shared" si="4"/>
        <v>1.4679930749693553E-2</v>
      </c>
      <c r="E52" s="299">
        <f t="shared" si="4"/>
        <v>1.4253517169050545E-2</v>
      </c>
      <c r="F52" s="299">
        <f t="shared" si="4"/>
        <v>1.4839131786895499E-2</v>
      </c>
      <c r="G52" s="299">
        <f t="shared" si="4"/>
        <v>1.5352056276652589E-2</v>
      </c>
      <c r="H52" s="299">
        <f t="shared" si="4"/>
        <v>1.5557751919744858E-2</v>
      </c>
      <c r="I52" s="299">
        <f t="shared" si="4"/>
        <v>1.6571299548449752E-2</v>
      </c>
      <c r="J52" s="299">
        <f t="shared" si="4"/>
        <v>1.6479274820644655E-2</v>
      </c>
      <c r="K52" s="299">
        <f t="shared" si="4"/>
        <v>1.5948757249564866E-2</v>
      </c>
      <c r="L52" s="299">
        <f t="shared" si="4"/>
        <v>1.586021575079483E-2</v>
      </c>
      <c r="M52" s="299">
        <f t="shared" si="4"/>
        <v>1.6634399280807125E-2</v>
      </c>
      <c r="N52" s="299">
        <f t="shared" si="4"/>
        <v>1.7004126151546228E-2</v>
      </c>
      <c r="O52" s="299">
        <f t="shared" si="4"/>
        <v>1.8299693798625324E-2</v>
      </c>
      <c r="P52" s="299">
        <f t="shared" si="4"/>
        <v>1.8897494915908381E-2</v>
      </c>
      <c r="Q52" s="299">
        <f t="shared" si="4"/>
        <v>1.8836140728804806E-2</v>
      </c>
      <c r="R52" s="299">
        <f t="shared" si="4"/>
        <v>1.89728225211248E-2</v>
      </c>
      <c r="S52" s="299">
        <f t="shared" si="4"/>
        <v>1.9202120712852395E-2</v>
      </c>
      <c r="T52" s="299">
        <f t="shared" si="4"/>
        <v>1.9175198171108708E-2</v>
      </c>
      <c r="U52" s="299">
        <f t="shared" si="4"/>
        <v>1.9397732420423693E-2</v>
      </c>
      <c r="V52" s="299">
        <f t="shared" si="4"/>
        <v>1.9326146268171775E-2</v>
      </c>
      <c r="W52" s="299">
        <f t="shared" si="4"/>
        <v>1.9284468462436193E-2</v>
      </c>
      <c r="X52" s="299">
        <f t="shared" si="4"/>
        <v>1.987973578804525E-2</v>
      </c>
      <c r="Y52" s="299">
        <f t="shared" si="4"/>
        <v>1.8371505799915602E-2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5.1453974019798126E-3</v>
      </c>
      <c r="C53" s="233">
        <f t="shared" si="5"/>
        <v>4.9865210044959104E-3</v>
      </c>
      <c r="D53" s="233">
        <f t="shared" si="5"/>
        <v>5.1768845061706007E-3</v>
      </c>
      <c r="E53" s="233">
        <f t="shared" si="5"/>
        <v>5.0265095557371587E-3</v>
      </c>
      <c r="F53" s="233">
        <f t="shared" si="5"/>
        <v>5.2330268270650163E-3</v>
      </c>
      <c r="G53" s="233">
        <f t="shared" si="5"/>
        <v>5.4139098904210413E-3</v>
      </c>
      <c r="H53" s="233">
        <f t="shared" si="5"/>
        <v>5.4864485560229496E-3</v>
      </c>
      <c r="I53" s="233">
        <f t="shared" si="5"/>
        <v>5.8438766055672478E-3</v>
      </c>
      <c r="J53" s="233">
        <f t="shared" si="5"/>
        <v>5.8114240418813672E-3</v>
      </c>
      <c r="K53" s="233">
        <f t="shared" si="5"/>
        <v>5.6243367700949095E-3</v>
      </c>
      <c r="L53" s="233">
        <f t="shared" si="5"/>
        <v>5.5931125687719409E-3</v>
      </c>
      <c r="M53" s="233">
        <f t="shared" si="5"/>
        <v>5.8661287559591182E-3</v>
      </c>
      <c r="N53" s="233">
        <f t="shared" si="5"/>
        <v>5.9965131113951364E-3</v>
      </c>
      <c r="O53" s="233">
        <f t="shared" si="5"/>
        <v>6.4533956535011107E-3</v>
      </c>
      <c r="P53" s="233">
        <f t="shared" si="5"/>
        <v>6.6642104996064771E-3</v>
      </c>
      <c r="Q53" s="233">
        <f t="shared" si="5"/>
        <v>6.642573916572061E-3</v>
      </c>
      <c r="R53" s="233">
        <f t="shared" si="5"/>
        <v>6.6907748151322837E-3</v>
      </c>
      <c r="S53" s="233">
        <f t="shared" si="5"/>
        <v>6.7716369306482106E-3</v>
      </c>
      <c r="T53" s="233">
        <f t="shared" si="5"/>
        <v>6.7621426835978602E-3</v>
      </c>
      <c r="U53" s="233">
        <f t="shared" si="5"/>
        <v>6.8406194916301533E-3</v>
      </c>
      <c r="V53" s="233">
        <f t="shared" si="5"/>
        <v>6.815374601257829E-3</v>
      </c>
      <c r="W53" s="233">
        <f t="shared" si="5"/>
        <v>6.8006769033978967E-3</v>
      </c>
      <c r="X53" s="233">
        <f t="shared" si="5"/>
        <v>7.0105982066737613E-3</v>
      </c>
      <c r="Y53" s="233">
        <f t="shared" si="5"/>
        <v>6.4787201896433898E-3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3.4353799737465204E-2</v>
      </c>
      <c r="C54" s="233">
        <f t="shared" si="6"/>
        <v>3.3293044364115079E-2</v>
      </c>
      <c r="D54" s="233">
        <f t="shared" si="6"/>
        <v>3.4564026778678154E-2</v>
      </c>
      <c r="E54" s="233">
        <f t="shared" si="6"/>
        <v>3.3560032231875245E-2</v>
      </c>
      <c r="F54" s="233">
        <f t="shared" si="6"/>
        <v>3.493886702873563E-2</v>
      </c>
      <c r="G54" s="233">
        <f t="shared" si="6"/>
        <v>3.6146552276145542E-2</v>
      </c>
      <c r="H54" s="233">
        <f t="shared" si="6"/>
        <v>3.663086448696759E-2</v>
      </c>
      <c r="I54" s="233">
        <f t="shared" si="6"/>
        <v>3.901727134251444E-2</v>
      </c>
      <c r="J54" s="233">
        <f t="shared" si="6"/>
        <v>3.8800598307035569E-2</v>
      </c>
      <c r="K54" s="233">
        <f t="shared" si="6"/>
        <v>3.7551489994059085E-2</v>
      </c>
      <c r="L54" s="233">
        <f t="shared" si="6"/>
        <v>3.7343018252148745E-2</v>
      </c>
      <c r="M54" s="233">
        <f t="shared" si="6"/>
        <v>3.9165840220400532E-2</v>
      </c>
      <c r="N54" s="233">
        <f t="shared" si="6"/>
        <v>4.0036365407400479E-2</v>
      </c>
      <c r="O54" s="233">
        <f t="shared" si="6"/>
        <v>4.3086790890379395E-2</v>
      </c>
      <c r="P54" s="233">
        <f t="shared" si="6"/>
        <v>4.4494318907943545E-2</v>
      </c>
      <c r="Q54" s="233">
        <f t="shared" si="6"/>
        <v>4.4349859931795028E-2</v>
      </c>
      <c r="R54" s="233">
        <f t="shared" si="6"/>
        <v>4.4671678420618928E-2</v>
      </c>
      <c r="S54" s="233">
        <f t="shared" si="6"/>
        <v>4.5211563040942516E-2</v>
      </c>
      <c r="T54" s="233">
        <f t="shared" si="6"/>
        <v>4.5148173678305523E-2</v>
      </c>
      <c r="U54" s="233">
        <f t="shared" si="6"/>
        <v>4.567213253639868E-2</v>
      </c>
      <c r="V54" s="233">
        <f t="shared" si="6"/>
        <v>4.5503582307817411E-2</v>
      </c>
      <c r="W54" s="233">
        <f t="shared" si="6"/>
        <v>4.5405451545616725E-2</v>
      </c>
      <c r="X54" s="233">
        <f t="shared" si="6"/>
        <v>4.6807013728275712E-2</v>
      </c>
      <c r="Y54" s="233">
        <f t="shared" si="6"/>
        <v>4.3255872882518864E-2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1.5035752896655532E-2</v>
      </c>
      <c r="C55" s="233">
        <f t="shared" si="7"/>
        <v>1.4571488221441215E-2</v>
      </c>
      <c r="D55" s="233">
        <f t="shared" si="7"/>
        <v>1.5127763732953969E-2</v>
      </c>
      <c r="E55" s="233">
        <f t="shared" si="7"/>
        <v>1.4688341775828931E-2</v>
      </c>
      <c r="F55" s="233">
        <f t="shared" si="7"/>
        <v>1.529182143308192E-2</v>
      </c>
      <c r="G55" s="233">
        <f t="shared" si="7"/>
        <v>1.582039344245963E-2</v>
      </c>
      <c r="H55" s="233">
        <f t="shared" si="7"/>
        <v>1.6032364135145825E-2</v>
      </c>
      <c r="I55" s="233">
        <f t="shared" si="7"/>
        <v>1.7076831532205142E-2</v>
      </c>
      <c r="J55" s="233">
        <f t="shared" si="7"/>
        <v>1.6981999454073301E-2</v>
      </c>
      <c r="K55" s="233">
        <f t="shared" si="7"/>
        <v>1.6435297660426E-2</v>
      </c>
      <c r="L55" s="233">
        <f t="shared" si="7"/>
        <v>1.634405507237887E-2</v>
      </c>
      <c r="M55" s="233">
        <f t="shared" si="7"/>
        <v>1.7141856215154329E-2</v>
      </c>
      <c r="N55" s="233">
        <f t="shared" si="7"/>
        <v>1.7522862150511506E-2</v>
      </c>
      <c r="O55" s="233">
        <f t="shared" si="7"/>
        <v>1.8857953003408128E-2</v>
      </c>
      <c r="P55" s="233">
        <f t="shared" si="7"/>
        <v>1.9473990927275215E-2</v>
      </c>
      <c r="Q55" s="233">
        <f t="shared" si="7"/>
        <v>1.9410765040017559E-2</v>
      </c>
      <c r="R55" s="233">
        <f t="shared" si="7"/>
        <v>1.9551616512416832E-2</v>
      </c>
      <c r="S55" s="233">
        <f t="shared" si="7"/>
        <v>1.9787909784367112E-2</v>
      </c>
      <c r="T55" s="233">
        <f t="shared" si="7"/>
        <v>1.9760165930698209E-2</v>
      </c>
      <c r="U55" s="233">
        <f t="shared" si="7"/>
        <v>1.9989488916176031E-2</v>
      </c>
      <c r="V55" s="233">
        <f t="shared" si="7"/>
        <v>1.9915718922551173E-2</v>
      </c>
      <c r="W55" s="233">
        <f t="shared" si="7"/>
        <v>1.987276967375522E-2</v>
      </c>
      <c r="X55" s="233">
        <f t="shared" si="7"/>
        <v>2.0486196508888572E-2</v>
      </c>
      <c r="Y55" s="233">
        <f t="shared" si="7"/>
        <v>1.8931955735930043E-2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2.9028966614760416E-2</v>
      </c>
      <c r="C56" s="300">
        <f t="shared" si="8"/>
        <v>2.8063176321834051E-2</v>
      </c>
      <c r="D56" s="300">
        <f t="shared" si="8"/>
        <v>2.8722281797363716E-2</v>
      </c>
      <c r="E56" s="300">
        <f t="shared" si="8"/>
        <v>2.756810978443669E-2</v>
      </c>
      <c r="F56" s="300">
        <f t="shared" si="8"/>
        <v>2.8607755996096818E-2</v>
      </c>
      <c r="G56" s="300">
        <f t="shared" si="8"/>
        <v>2.9587506794695354E-2</v>
      </c>
      <c r="H56" s="300">
        <f t="shared" si="8"/>
        <v>2.9684144790520981E-2</v>
      </c>
      <c r="I56" s="300">
        <f t="shared" si="8"/>
        <v>3.0918348253142942E-2</v>
      </c>
      <c r="J56" s="300">
        <f t="shared" si="8"/>
        <v>3.0777023149934416E-2</v>
      </c>
      <c r="K56" s="300">
        <f t="shared" si="8"/>
        <v>3.0647085178847251E-2</v>
      </c>
      <c r="L56" s="300">
        <f t="shared" si="8"/>
        <v>3.0412076312236736E-2</v>
      </c>
      <c r="M56" s="300">
        <f t="shared" si="8"/>
        <v>3.0966461810632982E-2</v>
      </c>
      <c r="N56" s="300">
        <f t="shared" si="8"/>
        <v>3.1422771262723512E-2</v>
      </c>
      <c r="O56" s="300">
        <f t="shared" si="8"/>
        <v>3.3213442559557799E-2</v>
      </c>
      <c r="P56" s="300">
        <f t="shared" si="8"/>
        <v>3.3998334832907103E-2</v>
      </c>
      <c r="Q56" s="300">
        <f t="shared" si="8"/>
        <v>3.3861505234524317E-2</v>
      </c>
      <c r="R56" s="300">
        <f t="shared" si="8"/>
        <v>3.4059001178303724E-2</v>
      </c>
      <c r="S56" s="300">
        <f t="shared" si="8"/>
        <v>3.4350552299094346E-2</v>
      </c>
      <c r="T56" s="300">
        <f t="shared" si="8"/>
        <v>3.4498933723685739E-2</v>
      </c>
      <c r="U56" s="300">
        <f t="shared" si="8"/>
        <v>3.4750336065187938E-2</v>
      </c>
      <c r="V56" s="300">
        <f t="shared" si="8"/>
        <v>3.4703693284400261E-2</v>
      </c>
      <c r="W56" s="300">
        <f t="shared" si="8"/>
        <v>3.4499652121163835E-2</v>
      </c>
      <c r="X56" s="300">
        <f t="shared" si="8"/>
        <v>3.5247184144199036E-2</v>
      </c>
      <c r="Y56" s="300">
        <f t="shared" si="8"/>
        <v>3.4116292269063028E-2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0.15650112677361111</v>
      </c>
      <c r="C57" s="301">
        <f t="shared" si="9"/>
        <v>0.14761621594379998</v>
      </c>
      <c r="D57" s="301">
        <f t="shared" si="9"/>
        <v>0.14785964704948484</v>
      </c>
      <c r="E57" s="301">
        <f t="shared" si="9"/>
        <v>0.14137035792099006</v>
      </c>
      <c r="F57" s="301">
        <f t="shared" si="9"/>
        <v>0.14440375314359541</v>
      </c>
      <c r="G57" s="301">
        <f t="shared" si="9"/>
        <v>0.14871045674755878</v>
      </c>
      <c r="H57" s="301">
        <f t="shared" si="9"/>
        <v>0.14892248290514568</v>
      </c>
      <c r="I57" s="301">
        <f t="shared" si="9"/>
        <v>0.15428007974336602</v>
      </c>
      <c r="J57" s="301">
        <f t="shared" si="9"/>
        <v>0.15328975189226887</v>
      </c>
      <c r="K57" s="301">
        <f t="shared" si="9"/>
        <v>0.1529602207156078</v>
      </c>
      <c r="L57" s="301">
        <f t="shared" si="9"/>
        <v>0.15177260083704305</v>
      </c>
      <c r="M57" s="301">
        <f t="shared" si="9"/>
        <v>0.15411078691204477</v>
      </c>
      <c r="N57" s="301">
        <f t="shared" si="9"/>
        <v>0.15620804791523099</v>
      </c>
      <c r="O57" s="301">
        <f t="shared" si="9"/>
        <v>0.16493239241281918</v>
      </c>
      <c r="P57" s="301">
        <f t="shared" si="9"/>
        <v>0.16868525453140001</v>
      </c>
      <c r="Q57" s="301">
        <f t="shared" si="9"/>
        <v>0.16811011028972286</v>
      </c>
      <c r="R57" s="301">
        <f t="shared" si="9"/>
        <v>0.16935446354987924</v>
      </c>
      <c r="S57" s="301">
        <f t="shared" si="9"/>
        <v>0.17075001873605986</v>
      </c>
      <c r="T57" s="301">
        <f t="shared" si="9"/>
        <v>0.17170717168603813</v>
      </c>
      <c r="U57" s="301">
        <f t="shared" si="9"/>
        <v>0.17247326179024225</v>
      </c>
      <c r="V57" s="301">
        <f t="shared" si="9"/>
        <v>0.17242602306606547</v>
      </c>
      <c r="W57" s="301">
        <f t="shared" si="9"/>
        <v>0.17154974218155078</v>
      </c>
      <c r="X57" s="301">
        <f t="shared" si="9"/>
        <v>0.17502450562164956</v>
      </c>
      <c r="Y57" s="301">
        <f t="shared" si="9"/>
        <v>0.17030963139257327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0.12194853478351998</v>
      </c>
      <c r="C58" s="302">
        <f t="shared" si="10"/>
        <v>0.10943965552944279</v>
      </c>
      <c r="D58" s="302">
        <f t="shared" si="10"/>
        <v>0.10250174536497481</v>
      </c>
      <c r="E58" s="302">
        <f t="shared" si="10"/>
        <v>9.4017838910226109E-2</v>
      </c>
      <c r="F58" s="302">
        <f t="shared" si="10"/>
        <v>8.9782559324408012E-2</v>
      </c>
      <c r="G58" s="302">
        <f t="shared" si="10"/>
        <v>9.0883179144291407E-2</v>
      </c>
      <c r="H58" s="302">
        <f t="shared" si="10"/>
        <v>8.7018480413926652E-2</v>
      </c>
      <c r="I58" s="302">
        <f t="shared" si="10"/>
        <v>8.0487497194807384E-2</v>
      </c>
      <c r="J58" s="302">
        <f t="shared" si="10"/>
        <v>7.695697213625298E-2</v>
      </c>
      <c r="K58" s="302">
        <f t="shared" si="10"/>
        <v>8.7741139563842718E-2</v>
      </c>
      <c r="L58" s="302">
        <f t="shared" si="10"/>
        <v>8.6410672203125677E-2</v>
      </c>
      <c r="M58" s="302">
        <f t="shared" si="10"/>
        <v>7.5142986554601637E-2</v>
      </c>
      <c r="N58" s="302">
        <f t="shared" si="10"/>
        <v>7.1904898681387566E-2</v>
      </c>
      <c r="O58" s="302">
        <f t="shared" si="10"/>
        <v>6.7622066086246088E-2</v>
      </c>
      <c r="P58" s="302">
        <f t="shared" si="10"/>
        <v>6.3470696660868381E-2</v>
      </c>
      <c r="Q58" s="302">
        <f t="shared" si="10"/>
        <v>6.0546236115766205E-2</v>
      </c>
      <c r="R58" s="302">
        <f t="shared" si="10"/>
        <v>6.2148837897513728E-2</v>
      </c>
      <c r="S58" s="302">
        <f t="shared" si="10"/>
        <v>5.8124532355872838E-2</v>
      </c>
      <c r="T58" s="302">
        <f t="shared" si="10"/>
        <v>6.7313765693936378E-2</v>
      </c>
      <c r="U58" s="302">
        <f t="shared" si="10"/>
        <v>6.3317769373922986E-2</v>
      </c>
      <c r="V58" s="302">
        <f t="shared" si="10"/>
        <v>6.5914235382132619E-2</v>
      </c>
      <c r="W58" s="302">
        <f t="shared" si="10"/>
        <v>5.8560930694149103E-2</v>
      </c>
      <c r="X58" s="302">
        <f t="shared" si="10"/>
        <v>5.0385095036986648E-2</v>
      </c>
      <c r="Y58" s="302">
        <f t="shared" si="10"/>
        <v>8.6769329461543851E-2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3.4552591990091128E-2</v>
      </c>
      <c r="C59" s="302">
        <f t="shared" si="11"/>
        <v>3.81765604143572E-2</v>
      </c>
      <c r="D59" s="302">
        <f t="shared" si="11"/>
        <v>4.5357901684510031E-2</v>
      </c>
      <c r="E59" s="302">
        <f t="shared" si="11"/>
        <v>4.7352519010763948E-2</v>
      </c>
      <c r="F59" s="302">
        <f t="shared" si="11"/>
        <v>5.4621193819187376E-2</v>
      </c>
      <c r="G59" s="302">
        <f t="shared" si="11"/>
        <v>5.7827277603267363E-2</v>
      </c>
      <c r="H59" s="302">
        <f t="shared" si="11"/>
        <v>6.190400249121901E-2</v>
      </c>
      <c r="I59" s="302">
        <f t="shared" si="11"/>
        <v>7.3792582548558625E-2</v>
      </c>
      <c r="J59" s="302">
        <f t="shared" si="11"/>
        <v>7.6332779756015892E-2</v>
      </c>
      <c r="K59" s="302">
        <f t="shared" si="11"/>
        <v>6.5219081151765099E-2</v>
      </c>
      <c r="L59" s="302">
        <f t="shared" si="11"/>
        <v>6.5361928633917377E-2</v>
      </c>
      <c r="M59" s="302">
        <f t="shared" si="11"/>
        <v>7.8967800357443135E-2</v>
      </c>
      <c r="N59" s="302">
        <f t="shared" si="11"/>
        <v>8.4303149233843439E-2</v>
      </c>
      <c r="O59" s="302">
        <f t="shared" si="11"/>
        <v>9.7310326326573104E-2</v>
      </c>
      <c r="P59" s="302">
        <f t="shared" si="11"/>
        <v>0.10521455787053165</v>
      </c>
      <c r="Q59" s="302">
        <f t="shared" si="11"/>
        <v>0.10756387417395667</v>
      </c>
      <c r="R59" s="302">
        <f t="shared" si="11"/>
        <v>0.10720562565236548</v>
      </c>
      <c r="S59" s="302">
        <f t="shared" si="11"/>
        <v>0.11262548638018703</v>
      </c>
      <c r="T59" s="302">
        <f t="shared" si="11"/>
        <v>0.10439340599210174</v>
      </c>
      <c r="U59" s="302">
        <f t="shared" si="11"/>
        <v>0.10915549241631925</v>
      </c>
      <c r="V59" s="302">
        <f t="shared" si="11"/>
        <v>0.10651178768393285</v>
      </c>
      <c r="W59" s="302">
        <f t="shared" si="11"/>
        <v>0.11298881148740168</v>
      </c>
      <c r="X59" s="302">
        <f t="shared" si="11"/>
        <v>0.12463941058466291</v>
      </c>
      <c r="Y59" s="302">
        <f t="shared" si="11"/>
        <v>8.3540301931029431E-2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6.2129128861352391E-2</v>
      </c>
      <c r="C60" s="301">
        <f t="shared" si="12"/>
        <v>6.0644810190914514E-2</v>
      </c>
      <c r="D60" s="301">
        <f t="shared" si="12"/>
        <v>6.1706289886554633E-2</v>
      </c>
      <c r="E60" s="301">
        <f t="shared" si="12"/>
        <v>5.9115961612567533E-2</v>
      </c>
      <c r="F60" s="301">
        <f t="shared" si="12"/>
        <v>6.1355144994768046E-2</v>
      </c>
      <c r="G60" s="301">
        <f t="shared" si="12"/>
        <v>6.3063229353345268E-2</v>
      </c>
      <c r="H60" s="301">
        <f t="shared" si="12"/>
        <v>6.3034262701734067E-2</v>
      </c>
      <c r="I60" s="301">
        <f t="shared" si="12"/>
        <v>6.4497674487866447E-2</v>
      </c>
      <c r="J60" s="301">
        <f t="shared" si="12"/>
        <v>6.4509994937626922E-2</v>
      </c>
      <c r="K60" s="301">
        <f t="shared" si="12"/>
        <v>6.5396190663143602E-2</v>
      </c>
      <c r="L60" s="301">
        <f t="shared" si="12"/>
        <v>6.4863044235359532E-2</v>
      </c>
      <c r="M60" s="301">
        <f t="shared" si="12"/>
        <v>6.4731780449882717E-2</v>
      </c>
      <c r="N60" s="301">
        <f t="shared" si="12"/>
        <v>6.5198023900902347E-2</v>
      </c>
      <c r="O60" s="301">
        <f t="shared" si="12"/>
        <v>6.7406045707312442E-2</v>
      </c>
      <c r="P60" s="301">
        <f t="shared" si="12"/>
        <v>6.804163628959671E-2</v>
      </c>
      <c r="Q60" s="301">
        <f t="shared" si="12"/>
        <v>6.7526933136160427E-2</v>
      </c>
      <c r="R60" s="301">
        <f t="shared" si="12"/>
        <v>6.8039305547162296E-2</v>
      </c>
      <c r="S60" s="301">
        <f t="shared" si="12"/>
        <v>6.8058946256152233E-2</v>
      </c>
      <c r="T60" s="301">
        <f t="shared" si="12"/>
        <v>6.9676001368267709E-2</v>
      </c>
      <c r="U60" s="301">
        <f t="shared" si="12"/>
        <v>6.937419395469617E-2</v>
      </c>
      <c r="V60" s="301">
        <f t="shared" si="12"/>
        <v>6.9742981178028504E-2</v>
      </c>
      <c r="W60" s="301">
        <f t="shared" si="12"/>
        <v>6.8383080255096873E-2</v>
      </c>
      <c r="X60" s="301">
        <f t="shared" si="12"/>
        <v>6.7819507702978496E-2</v>
      </c>
      <c r="Y60" s="301">
        <f t="shared" si="12"/>
        <v>7.1363374099518331E-2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4.5167783269574414E-2</v>
      </c>
      <c r="C61" s="302">
        <f t="shared" si="13"/>
        <v>4.4207186534212774E-2</v>
      </c>
      <c r="D61" s="302">
        <f t="shared" si="13"/>
        <v>4.4641149852065833E-2</v>
      </c>
      <c r="E61" s="302">
        <f t="shared" si="13"/>
        <v>4.2546519247935413E-2</v>
      </c>
      <c r="F61" s="302">
        <f t="shared" si="13"/>
        <v>4.4104936785244159E-2</v>
      </c>
      <c r="G61" s="302">
        <f t="shared" si="13"/>
        <v>4.5216756189028859E-2</v>
      </c>
      <c r="H61" s="302">
        <f t="shared" si="13"/>
        <v>4.4948672268153488E-2</v>
      </c>
      <c r="I61" s="302">
        <f t="shared" si="13"/>
        <v>4.5233854230835632E-2</v>
      </c>
      <c r="J61" s="302">
        <f t="shared" si="13"/>
        <v>4.5353151674793597E-2</v>
      </c>
      <c r="K61" s="302">
        <f t="shared" si="13"/>
        <v>4.6856063977220724E-2</v>
      </c>
      <c r="L61" s="302">
        <f t="shared" si="13"/>
        <v>4.6425845356191181E-2</v>
      </c>
      <c r="M61" s="302">
        <f t="shared" si="13"/>
        <v>4.5394607955216867E-2</v>
      </c>
      <c r="N61" s="302">
        <f t="shared" si="13"/>
        <v>4.5431050957497478E-2</v>
      </c>
      <c r="O61" s="302">
        <f t="shared" si="13"/>
        <v>4.6133000037916032E-2</v>
      </c>
      <c r="P61" s="302">
        <f t="shared" si="13"/>
        <v>4.6073658201706287E-2</v>
      </c>
      <c r="Q61" s="302">
        <f t="shared" si="13"/>
        <v>4.5630278122777465E-2</v>
      </c>
      <c r="R61" s="302">
        <f t="shared" si="13"/>
        <v>4.5983760552220372E-2</v>
      </c>
      <c r="S61" s="302">
        <f t="shared" si="13"/>
        <v>4.5736846478479601E-2</v>
      </c>
      <c r="T61" s="302">
        <f t="shared" si="13"/>
        <v>4.7385198532847339E-2</v>
      </c>
      <c r="U61" s="302">
        <f t="shared" si="13"/>
        <v>4.6824699290834486E-2</v>
      </c>
      <c r="V61" s="302">
        <f t="shared" si="13"/>
        <v>4.727670405337317E-2</v>
      </c>
      <c r="W61" s="302">
        <f t="shared" si="13"/>
        <v>4.5965252786188231E-2</v>
      </c>
      <c r="X61" s="302">
        <f t="shared" si="13"/>
        <v>4.4709693300161037E-2</v>
      </c>
      <c r="Y61" s="302">
        <f t="shared" si="13"/>
        <v>5.0006848345707955E-2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1.696134559177797E-2</v>
      </c>
      <c r="C62" s="302">
        <f t="shared" si="14"/>
        <v>1.643762365670174E-2</v>
      </c>
      <c r="D62" s="302">
        <f t="shared" si="14"/>
        <v>1.7065140034488807E-2</v>
      </c>
      <c r="E62" s="302">
        <f t="shared" si="14"/>
        <v>1.6569442364632116E-2</v>
      </c>
      <c r="F62" s="302">
        <f t="shared" si="14"/>
        <v>1.7250208209523887E-2</v>
      </c>
      <c r="G62" s="302">
        <f t="shared" si="14"/>
        <v>1.7846473164316413E-2</v>
      </c>
      <c r="H62" s="302">
        <f t="shared" si="14"/>
        <v>1.808559043358058E-2</v>
      </c>
      <c r="I62" s="302">
        <f t="shared" si="14"/>
        <v>1.9263820257030814E-2</v>
      </c>
      <c r="J62" s="302">
        <f t="shared" si="14"/>
        <v>1.9156843262833324E-2</v>
      </c>
      <c r="K62" s="302">
        <f t="shared" si="14"/>
        <v>1.8540126685922871E-2</v>
      </c>
      <c r="L62" s="302">
        <f t="shared" si="14"/>
        <v>1.8437198879168344E-2</v>
      </c>
      <c r="M62" s="302">
        <f t="shared" si="14"/>
        <v>1.9337172494665843E-2</v>
      </c>
      <c r="N62" s="302">
        <f t="shared" si="14"/>
        <v>1.9766972943404872E-2</v>
      </c>
      <c r="O62" s="302">
        <f t="shared" si="14"/>
        <v>2.1273045669396411E-2</v>
      </c>
      <c r="P62" s="302">
        <f t="shared" si="14"/>
        <v>2.1967978087890416E-2</v>
      </c>
      <c r="Q62" s="302">
        <f t="shared" si="14"/>
        <v>2.1896655013382973E-2</v>
      </c>
      <c r="R62" s="302">
        <f t="shared" si="14"/>
        <v>2.2055544994941934E-2</v>
      </c>
      <c r="S62" s="302">
        <f t="shared" si="14"/>
        <v>2.232209977767264E-2</v>
      </c>
      <c r="T62" s="302">
        <f t="shared" si="14"/>
        <v>2.2290802835420384E-2</v>
      </c>
      <c r="U62" s="302">
        <f t="shared" si="14"/>
        <v>2.2549494663861695E-2</v>
      </c>
      <c r="V62" s="302">
        <f t="shared" si="14"/>
        <v>2.2466277124655334E-2</v>
      </c>
      <c r="W62" s="302">
        <f t="shared" si="14"/>
        <v>2.2417827468908646E-2</v>
      </c>
      <c r="X62" s="302">
        <f t="shared" si="14"/>
        <v>2.3109814402817456E-2</v>
      </c>
      <c r="Y62" s="302">
        <f t="shared" si="14"/>
        <v>2.1356525753810363E-2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0.19163403278401359</v>
      </c>
      <c r="C63" s="301">
        <f t="shared" si="15"/>
        <v>0.18075455013526531</v>
      </c>
      <c r="D63" s="301">
        <f t="shared" si="15"/>
        <v>0.18105262904018554</v>
      </c>
      <c r="E63" s="301">
        <f t="shared" si="15"/>
        <v>0.17310656071957972</v>
      </c>
      <c r="F63" s="301">
        <f t="shared" si="15"/>
        <v>0.1768209222166475</v>
      </c>
      <c r="G63" s="301">
        <f t="shared" si="15"/>
        <v>0.18209443683374543</v>
      </c>
      <c r="H63" s="301">
        <f t="shared" si="15"/>
        <v>0.18235406070017837</v>
      </c>
      <c r="I63" s="301">
        <f t="shared" si="15"/>
        <v>0.1889143833592237</v>
      </c>
      <c r="J63" s="301">
        <f t="shared" si="15"/>
        <v>0.18770173701094148</v>
      </c>
      <c r="K63" s="301">
        <f t="shared" si="15"/>
        <v>0.18729822944768307</v>
      </c>
      <c r="L63" s="301">
        <f t="shared" si="15"/>
        <v>0.18584400102495063</v>
      </c>
      <c r="M63" s="301">
        <f t="shared" si="15"/>
        <v>0.18870708601474867</v>
      </c>
      <c r="N63" s="301">
        <f t="shared" si="15"/>
        <v>0.19127516071252779</v>
      </c>
      <c r="O63" s="301">
        <f t="shared" si="15"/>
        <v>0.20195803152590106</v>
      </c>
      <c r="P63" s="301">
        <f t="shared" si="15"/>
        <v>0.20655337289559195</v>
      </c>
      <c r="Q63" s="301">
        <f t="shared" si="15"/>
        <v>0.205849114640477</v>
      </c>
      <c r="R63" s="301">
        <f t="shared" si="15"/>
        <v>0.20737281251005624</v>
      </c>
      <c r="S63" s="301">
        <f t="shared" si="15"/>
        <v>0.20908165559517536</v>
      </c>
      <c r="T63" s="301">
        <f t="shared" si="15"/>
        <v>0.21025367961555697</v>
      </c>
      <c r="U63" s="301">
        <f t="shared" si="15"/>
        <v>0.21119174913090893</v>
      </c>
      <c r="V63" s="301">
        <f t="shared" si="15"/>
        <v>0.21113390579518215</v>
      </c>
      <c r="W63" s="301">
        <f t="shared" si="15"/>
        <v>0.2100609087937356</v>
      </c>
      <c r="X63" s="301">
        <f t="shared" si="15"/>
        <v>0.21431572116936673</v>
      </c>
      <c r="Y63" s="301">
        <f t="shared" si="15"/>
        <v>0.20854240578682443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0.1493247364696163</v>
      </c>
      <c r="C64" s="302">
        <f t="shared" si="16"/>
        <v>0.13400774146462385</v>
      </c>
      <c r="D64" s="302">
        <f t="shared" si="16"/>
        <v>0.12551234126323443</v>
      </c>
      <c r="E64" s="302">
        <f t="shared" si="16"/>
        <v>0.11512388437986873</v>
      </c>
      <c r="F64" s="302">
        <f t="shared" si="16"/>
        <v>0.10993782774417309</v>
      </c>
      <c r="G64" s="302">
        <f t="shared" si="16"/>
        <v>0.11128552548280578</v>
      </c>
      <c r="H64" s="302">
        <f t="shared" si="16"/>
        <v>0.10655324132317549</v>
      </c>
      <c r="I64" s="302">
        <f t="shared" si="16"/>
        <v>9.8556119014049842E-2</v>
      </c>
      <c r="J64" s="302">
        <f t="shared" si="16"/>
        <v>9.4233027105615902E-2</v>
      </c>
      <c r="K64" s="302">
        <f t="shared" si="16"/>
        <v>0.10743813007817477</v>
      </c>
      <c r="L64" s="302">
        <f t="shared" si="16"/>
        <v>0.10580898637117425</v>
      </c>
      <c r="M64" s="302">
        <f t="shared" si="16"/>
        <v>9.201182027094075E-2</v>
      </c>
      <c r="N64" s="302">
        <f t="shared" si="16"/>
        <v>8.8046814711903135E-2</v>
      </c>
      <c r="O64" s="302">
        <f t="shared" si="16"/>
        <v>8.2802529901525826E-2</v>
      </c>
      <c r="P64" s="302">
        <f t="shared" si="16"/>
        <v>7.7719220401063327E-2</v>
      </c>
      <c r="Q64" s="302">
        <f t="shared" si="16"/>
        <v>7.4138248305019833E-2</v>
      </c>
      <c r="R64" s="302">
        <f t="shared" si="16"/>
        <v>7.6100617833690293E-2</v>
      </c>
      <c r="S64" s="302">
        <f t="shared" si="16"/>
        <v>7.1172896762293297E-2</v>
      </c>
      <c r="T64" s="302">
        <f t="shared" si="16"/>
        <v>8.2425019217064951E-2</v>
      </c>
      <c r="U64" s="302">
        <f t="shared" si="16"/>
        <v>7.7531962498681231E-2</v>
      </c>
      <c r="V64" s="302">
        <f t="shared" si="16"/>
        <v>8.0711308631182768E-2</v>
      </c>
      <c r="W64" s="302">
        <f t="shared" si="16"/>
        <v>7.1707262074468273E-2</v>
      </c>
      <c r="X64" s="302">
        <f t="shared" si="16"/>
        <v>6.1696034739167301E-2</v>
      </c>
      <c r="Y64" s="302">
        <f t="shared" si="16"/>
        <v>0.10624815852433936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4.230929631439731E-2</v>
      </c>
      <c r="C65" s="302">
        <f t="shared" si="17"/>
        <v>4.674680867064146E-2</v>
      </c>
      <c r="D65" s="302">
        <f t="shared" si="17"/>
        <v>5.5540287776951087E-2</v>
      </c>
      <c r="E65" s="302">
        <f t="shared" si="17"/>
        <v>5.7982676339710978E-2</v>
      </c>
      <c r="F65" s="302">
        <f t="shared" si="17"/>
        <v>6.6883094472474411E-2</v>
      </c>
      <c r="G65" s="302">
        <f t="shared" si="17"/>
        <v>7.0808911350939654E-2</v>
      </c>
      <c r="H65" s="302">
        <f t="shared" si="17"/>
        <v>7.5800819377002879E-2</v>
      </c>
      <c r="I65" s="302">
        <f t="shared" si="17"/>
        <v>9.0358264345173842E-2</v>
      </c>
      <c r="J65" s="302">
        <f t="shared" si="17"/>
        <v>9.3468709905325575E-2</v>
      </c>
      <c r="K65" s="302">
        <f t="shared" si="17"/>
        <v>7.9860099369508275E-2</v>
      </c>
      <c r="L65" s="302">
        <f t="shared" si="17"/>
        <v>8.0035014653776368E-2</v>
      </c>
      <c r="M65" s="302">
        <f t="shared" si="17"/>
        <v>9.669526574380792E-2</v>
      </c>
      <c r="N65" s="302">
        <f t="shared" si="17"/>
        <v>0.10322834600062464</v>
      </c>
      <c r="O65" s="302">
        <f t="shared" si="17"/>
        <v>0.11915550162437523</v>
      </c>
      <c r="P65" s="302">
        <f t="shared" si="17"/>
        <v>0.12883415249452862</v>
      </c>
      <c r="Q65" s="302">
        <f t="shared" si="17"/>
        <v>0.1317108663354572</v>
      </c>
      <c r="R65" s="302">
        <f t="shared" si="17"/>
        <v>0.13127219467636592</v>
      </c>
      <c r="S65" s="302">
        <f t="shared" si="17"/>
        <v>0.13790875883288206</v>
      </c>
      <c r="T65" s="302">
        <f t="shared" si="17"/>
        <v>0.127828660398492</v>
      </c>
      <c r="U65" s="302">
        <f t="shared" si="17"/>
        <v>0.13365978663222769</v>
      </c>
      <c r="V65" s="302">
        <f t="shared" si="17"/>
        <v>0.1304225971639994</v>
      </c>
      <c r="W65" s="302">
        <f t="shared" si="17"/>
        <v>0.13835364671926734</v>
      </c>
      <c r="X65" s="302">
        <f t="shared" si="17"/>
        <v>0.15261968643019941</v>
      </c>
      <c r="Y65" s="302">
        <f t="shared" si="17"/>
        <v>0.10229424726248505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0.34442252029425602</v>
      </c>
      <c r="C66" s="301">
        <f t="shared" si="18"/>
        <v>0.37331531320899436</v>
      </c>
      <c r="D66" s="301">
        <f t="shared" si="18"/>
        <v>0.36305138276572596</v>
      </c>
      <c r="E66" s="301">
        <f t="shared" si="18"/>
        <v>0.38755217686946875</v>
      </c>
      <c r="F66" s="301">
        <f t="shared" si="18"/>
        <v>0.36884473960876896</v>
      </c>
      <c r="G66" s="301">
        <f t="shared" si="18"/>
        <v>0.34897335648593281</v>
      </c>
      <c r="H66" s="301">
        <f t="shared" si="18"/>
        <v>0.34538490833063762</v>
      </c>
      <c r="I66" s="301">
        <f t="shared" si="18"/>
        <v>0.31574506301494765</v>
      </c>
      <c r="J66" s="301">
        <f t="shared" si="18"/>
        <v>0.31944116926689886</v>
      </c>
      <c r="K66" s="301">
        <f t="shared" si="18"/>
        <v>0.3272820708174522</v>
      </c>
      <c r="L66" s="301">
        <f t="shared" si="18"/>
        <v>0.33200456821032764</v>
      </c>
      <c r="M66" s="301">
        <f t="shared" si="18"/>
        <v>0.3149040755795699</v>
      </c>
      <c r="N66" s="301">
        <f t="shared" si="18"/>
        <v>0.30383554534148</v>
      </c>
      <c r="O66" s="301">
        <f t="shared" si="18"/>
        <v>0.26122480615024912</v>
      </c>
      <c r="P66" s="301">
        <f t="shared" si="18"/>
        <v>0.24259462243751023</v>
      </c>
      <c r="Q66" s="301">
        <f t="shared" si="18"/>
        <v>0.2454350407095994</v>
      </c>
      <c r="R66" s="301">
        <f t="shared" si="18"/>
        <v>0.23993102038988162</v>
      </c>
      <c r="S66" s="301">
        <f t="shared" si="18"/>
        <v>0.23311643141789384</v>
      </c>
      <c r="T66" s="301">
        <f t="shared" si="18"/>
        <v>0.22962090387090089</v>
      </c>
      <c r="U66" s="301">
        <f t="shared" si="18"/>
        <v>0.22466841566807649</v>
      </c>
      <c r="V66" s="301">
        <f t="shared" si="18"/>
        <v>0.22551250971603592</v>
      </c>
      <c r="W66" s="301">
        <f t="shared" si="18"/>
        <v>0.22964354011907148</v>
      </c>
      <c r="X66" s="301">
        <f t="shared" si="18"/>
        <v>0.21290606709271023</v>
      </c>
      <c r="Y66" s="301">
        <f t="shared" si="18"/>
        <v>0.24333851050687055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9.0651737357891962E-2</v>
      </c>
      <c r="C67" s="301">
        <f t="shared" si="19"/>
        <v>8.7852649098637811E-2</v>
      </c>
      <c r="D67" s="301">
        <f t="shared" si="19"/>
        <v>9.1206477930148924E-2</v>
      </c>
      <c r="E67" s="301">
        <f t="shared" si="19"/>
        <v>8.8557168373096448E-2</v>
      </c>
      <c r="F67" s="301">
        <f t="shared" si="19"/>
        <v>9.2195594713708709E-2</v>
      </c>
      <c r="G67" s="301">
        <f t="shared" si="19"/>
        <v>9.5382396950894954E-2</v>
      </c>
      <c r="H67" s="301">
        <f t="shared" si="19"/>
        <v>9.6660384936799779E-2</v>
      </c>
      <c r="I67" s="301">
        <f t="shared" si="19"/>
        <v>0.10295756106145944</v>
      </c>
      <c r="J67" s="301">
        <f t="shared" si="19"/>
        <v>0.10238581100018904</v>
      </c>
      <c r="K67" s="301">
        <f t="shared" si="19"/>
        <v>9.9089702867032087E-2</v>
      </c>
      <c r="L67" s="301">
        <f t="shared" si="19"/>
        <v>9.8539594123934635E-2</v>
      </c>
      <c r="M67" s="301">
        <f t="shared" si="19"/>
        <v>0.1033495999916683</v>
      </c>
      <c r="N67" s="301">
        <f t="shared" si="19"/>
        <v>0.10564671475680122</v>
      </c>
      <c r="O67" s="301">
        <f t="shared" si="19"/>
        <v>0.11369608256548804</v>
      </c>
      <c r="P67" s="301">
        <f t="shared" si="19"/>
        <v>0.1174102236837104</v>
      </c>
      <c r="Q67" s="301">
        <f t="shared" si="19"/>
        <v>0.11702902983427076</v>
      </c>
      <c r="R67" s="301">
        <f t="shared" si="19"/>
        <v>0.11787823444478619</v>
      </c>
      <c r="S67" s="301">
        <f t="shared" si="19"/>
        <v>0.11930286517498651</v>
      </c>
      <c r="T67" s="301">
        <f t="shared" si="19"/>
        <v>0.11913559529808877</v>
      </c>
      <c r="U67" s="301">
        <f t="shared" si="19"/>
        <v>0.12051820162266372</v>
      </c>
      <c r="V67" s="301">
        <f t="shared" si="19"/>
        <v>0.12007343652623405</v>
      </c>
      <c r="W67" s="301">
        <f t="shared" si="19"/>
        <v>0.11981449212562244</v>
      </c>
      <c r="X67" s="301">
        <f t="shared" si="19"/>
        <v>0.12351289078440594</v>
      </c>
      <c r="Y67" s="301">
        <f t="shared" si="19"/>
        <v>0.11414225086304201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5.6506893532594575E-2</v>
      </c>
      <c r="C68" s="235">
        <f t="shared" si="20"/>
        <v>5.4762108635317164E-2</v>
      </c>
      <c r="D68" s="235">
        <f t="shared" si="20"/>
        <v>5.6852685763039985E-2</v>
      </c>
      <c r="E68" s="235">
        <f t="shared" si="20"/>
        <v>5.5201263987368798E-2</v>
      </c>
      <c r="F68" s="235">
        <f t="shared" si="20"/>
        <v>5.7469242250636633E-2</v>
      </c>
      <c r="G68" s="235">
        <f t="shared" si="20"/>
        <v>5.9455704948148731E-2</v>
      </c>
      <c r="H68" s="235">
        <f t="shared" si="20"/>
        <v>6.0252326537102427E-2</v>
      </c>
      <c r="I68" s="235">
        <f t="shared" si="20"/>
        <v>6.4177611051257022E-2</v>
      </c>
      <c r="J68" s="235">
        <f t="shared" si="20"/>
        <v>6.3821216118505608E-2</v>
      </c>
      <c r="K68" s="235">
        <f t="shared" si="20"/>
        <v>6.1766618636088975E-2</v>
      </c>
      <c r="L68" s="235">
        <f t="shared" si="20"/>
        <v>6.1423713612053628E-2</v>
      </c>
      <c r="M68" s="235">
        <f t="shared" si="20"/>
        <v>6.4421984769131704E-2</v>
      </c>
      <c r="N68" s="235">
        <f t="shared" si="20"/>
        <v>6.585386928948074E-2</v>
      </c>
      <c r="O68" s="235">
        <f t="shared" si="20"/>
        <v>7.0871365732758373E-2</v>
      </c>
      <c r="P68" s="235">
        <f t="shared" si="20"/>
        <v>7.3186540078549939E-2</v>
      </c>
      <c r="Q68" s="235">
        <f t="shared" si="20"/>
        <v>7.2948926538055653E-2</v>
      </c>
      <c r="R68" s="235">
        <f t="shared" si="20"/>
        <v>7.3478270110637553E-2</v>
      </c>
      <c r="S68" s="235">
        <f t="shared" si="20"/>
        <v>7.4366300051827455E-2</v>
      </c>
      <c r="T68" s="235">
        <f t="shared" si="20"/>
        <v>7.4262033973751529E-2</v>
      </c>
      <c r="U68" s="235">
        <f t="shared" si="20"/>
        <v>7.5123868403596056E-2</v>
      </c>
      <c r="V68" s="235">
        <f t="shared" si="20"/>
        <v>7.4846628334255205E-2</v>
      </c>
      <c r="W68" s="235">
        <f t="shared" si="20"/>
        <v>7.468521781855321E-2</v>
      </c>
      <c r="X68" s="235">
        <f t="shared" si="20"/>
        <v>7.6990579252806793E-2</v>
      </c>
      <c r="Y68" s="235">
        <f t="shared" si="20"/>
        <v>7.1149480474100482E-2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0.54016748400367776</v>
      </c>
      <c r="C72" s="322">
        <f>IF(C$5=0,0,C$5/TRE_fec!C$5)</f>
        <v>0.55494933967319815</v>
      </c>
      <c r="D72" s="322">
        <f>IF(D$5=0,0,D$5/TRE_fec!D$5)</f>
        <v>0.55960326290818041</v>
      </c>
      <c r="E72" s="322">
        <f>IF(E$5=0,0,E$5/TRE_fec!E$5)</f>
        <v>0.56759420533198812</v>
      </c>
      <c r="F72" s="322">
        <f>IF(F$5=0,0,F$5/TRE_fec!F$5)</f>
        <v>0.57042455991298935</v>
      </c>
      <c r="G72" s="322">
        <f>IF(G$5=0,0,G$5/TRE_fec!G$5)</f>
        <v>0.56852781673014208</v>
      </c>
      <c r="H72" s="322">
        <f>IF(H$5=0,0,H$5/TRE_fec!H$5)</f>
        <v>0.56998013357136124</v>
      </c>
      <c r="I72" s="322">
        <f>IF(I$5=0,0,I$5/TRE_fec!I$5)</f>
        <v>0.56897061890149814</v>
      </c>
      <c r="J72" s="322">
        <f>IF(J$5=0,0,J$5/TRE_fec!J$5)</f>
        <v>0.5737491736137591</v>
      </c>
      <c r="K72" s="322">
        <f>IF(K$5=0,0,K$5/TRE_fec!K$5)</f>
        <v>0.57105617033058997</v>
      </c>
      <c r="L72" s="322">
        <f>IF(L$5=0,0,L$5/TRE_fec!L$5)</f>
        <v>0.57153172019013287</v>
      </c>
      <c r="M72" s="322">
        <f>IF(M$5=0,0,M$5/TRE_fec!M$5)</f>
        <v>0.57422804554288009</v>
      </c>
      <c r="N72" s="322">
        <f>IF(N$5=0,0,N$5/TRE_fec!N$5)</f>
        <v>0.57265583938732834</v>
      </c>
      <c r="O72" s="322">
        <f>IF(O$5=0,0,O$5/TRE_fec!O$5)</f>
        <v>0.56925147755308192</v>
      </c>
      <c r="P72" s="322">
        <f>IF(P$5=0,0,P$5/TRE_fec!P$5)</f>
        <v>0.56912436577045999</v>
      </c>
      <c r="Q72" s="322">
        <f>IF(Q$5=0,0,Q$5/TRE_fec!Q$5)</f>
        <v>0.57075083614579991</v>
      </c>
      <c r="R72" s="322">
        <f>IF(R$5=0,0,R$5/TRE_fec!R$5)</f>
        <v>0.56951144732344428</v>
      </c>
      <c r="S72" s="322">
        <f>IF(S$5=0,0,S$5/TRE_fec!S$5)</f>
        <v>0.57166409653138139</v>
      </c>
      <c r="T72" s="322">
        <f>IF(T$5=0,0,T$5/TRE_fec!T$5)</f>
        <v>0.56784403680593398</v>
      </c>
      <c r="U72" s="322">
        <f>IF(U$5=0,0,U$5/TRE_fec!U$5)</f>
        <v>0.56757761906446469</v>
      </c>
      <c r="V72" s="322">
        <f>IF(V$5=0,0,V$5/TRE_fec!V$5)</f>
        <v>0.56709521598021806</v>
      </c>
      <c r="W72" s="322">
        <f>IF(W$5=0,0,W$5/TRE_fec!W$5)</f>
        <v>0.57145457102311958</v>
      </c>
      <c r="X72" s="322">
        <f>IF(X$5=0,0,X$5/TRE_fec!X$5)</f>
        <v>0.57147706567747658</v>
      </c>
      <c r="Y72" s="322">
        <f>IF(Y$5=0,0,Y$5/TRE_fec!Y$5)</f>
        <v>0.56188638605712582</v>
      </c>
      <c r="DA72" s="95"/>
    </row>
    <row r="73" spans="1:105" ht="12" customHeight="1" x14ac:dyDescent="0.25">
      <c r="A73" s="55" t="s">
        <v>91</v>
      </c>
      <c r="B73" s="334">
        <f>IF(B$6=0,0,B$6/TRE_fec!B$6)</f>
        <v>0.48021827155926028</v>
      </c>
      <c r="C73" s="334">
        <f>IF(C$6=0,0,C$6/TRE_fec!C$6)</f>
        <v>0.48021827155926022</v>
      </c>
      <c r="D73" s="334">
        <f>IF(D$6=0,0,D$6/TRE_fec!D$6)</f>
        <v>0.48021827155926028</v>
      </c>
      <c r="E73" s="334">
        <f>IF(E$6=0,0,E$6/TRE_fec!E$6)</f>
        <v>0.48021827155926017</v>
      </c>
      <c r="F73" s="334">
        <f>IF(F$6=0,0,F$6/TRE_fec!F$6)</f>
        <v>0.48021827155926017</v>
      </c>
      <c r="G73" s="334">
        <f>IF(G$6=0,0,G$6/TRE_fec!G$6)</f>
        <v>0.48021827155926022</v>
      </c>
      <c r="H73" s="334">
        <f>IF(H$6=0,0,H$6/TRE_fec!H$6)</f>
        <v>0.48021827155926028</v>
      </c>
      <c r="I73" s="334">
        <f>IF(I$6=0,0,I$6/TRE_fec!I$6)</f>
        <v>0.48021827155926022</v>
      </c>
      <c r="J73" s="334">
        <f>IF(J$6=0,0,J$6/TRE_fec!J$6)</f>
        <v>0.48021827155926017</v>
      </c>
      <c r="K73" s="334">
        <f>IF(K$6=0,0,K$6/TRE_fec!K$6)</f>
        <v>0.48021827155926022</v>
      </c>
      <c r="L73" s="334">
        <f>IF(L$6=0,0,L$6/TRE_fec!L$6)</f>
        <v>0.48021827155926011</v>
      </c>
      <c r="M73" s="334">
        <f>IF(M$6=0,0,M$6/TRE_fec!M$6)</f>
        <v>0.48021827155926022</v>
      </c>
      <c r="N73" s="334">
        <f>IF(N$6=0,0,N$6/TRE_fec!N$6)</f>
        <v>0.48021827155926022</v>
      </c>
      <c r="O73" s="334">
        <f>IF(O$6=0,0,O$6/TRE_fec!O$6)</f>
        <v>0.48021827155926022</v>
      </c>
      <c r="P73" s="334">
        <f>IF(P$6=0,0,P$6/TRE_fec!P$6)</f>
        <v>0.48021827155926022</v>
      </c>
      <c r="Q73" s="334">
        <f>IF(Q$6=0,0,Q$6/TRE_fec!Q$6)</f>
        <v>0.48021827155926028</v>
      </c>
      <c r="R73" s="334">
        <f>IF(R$6=0,0,R$6/TRE_fec!R$6)</f>
        <v>0.48021827155926017</v>
      </c>
      <c r="S73" s="334">
        <f>IF(S$6=0,0,S$6/TRE_fec!S$6)</f>
        <v>0.48021827155926017</v>
      </c>
      <c r="T73" s="334">
        <f>IF(T$6=0,0,T$6/TRE_fec!T$6)</f>
        <v>0.48021827155926</v>
      </c>
      <c r="U73" s="334">
        <f>IF(U$6=0,0,U$6/TRE_fec!U$6)</f>
        <v>0.48021827155926039</v>
      </c>
      <c r="V73" s="334">
        <f>IF(V$6=0,0,V$6/TRE_fec!V$6)</f>
        <v>0.48021827155926039</v>
      </c>
      <c r="W73" s="334">
        <f>IF(W$6=0,0,W$6/TRE_fec!W$6)</f>
        <v>0.48021827155926022</v>
      </c>
      <c r="X73" s="334">
        <f>IF(X$6=0,0,X$6/TRE_fec!X$6)</f>
        <v>0.48021827155926022</v>
      </c>
      <c r="Y73" s="334">
        <f>IF(Y$6=0,0,Y$6/TRE_fec!Y$6)</f>
        <v>0.48021827155926022</v>
      </c>
      <c r="DA73" s="67"/>
    </row>
    <row r="74" spans="1:105" ht="12" customHeight="1" x14ac:dyDescent="0.25">
      <c r="A74" s="173" t="s">
        <v>92</v>
      </c>
      <c r="B74" s="335">
        <f>IF(B$7=0,0,B$7/TRE_fec!B$7)</f>
        <v>0.12452147064329029</v>
      </c>
      <c r="C74" s="335">
        <f>IF(C$7=0,0,C$7/TRE_fec!C$7)</f>
        <v>0.12452147064329029</v>
      </c>
      <c r="D74" s="335">
        <f>IF(D$7=0,0,D$7/TRE_fec!D$7)</f>
        <v>0.12452147064329033</v>
      </c>
      <c r="E74" s="335">
        <f>IF(E$7=0,0,E$7/TRE_fec!E$7)</f>
        <v>0.12452147064329028</v>
      </c>
      <c r="F74" s="335">
        <f>IF(F$7=0,0,F$7/TRE_fec!F$7)</f>
        <v>0.12452147064329036</v>
      </c>
      <c r="G74" s="335">
        <f>IF(G$7=0,0,G$7/TRE_fec!G$7)</f>
        <v>0.12452147064329032</v>
      </c>
      <c r="H74" s="335">
        <f>IF(H$7=0,0,H$7/TRE_fec!H$7)</f>
        <v>0.12452147064329028</v>
      </c>
      <c r="I74" s="335">
        <f>IF(I$7=0,0,I$7/TRE_fec!I$7)</f>
        <v>0.12452147064329026</v>
      </c>
      <c r="J74" s="335">
        <f>IF(J$7=0,0,J$7/TRE_fec!J$7)</f>
        <v>0.12452147064329031</v>
      </c>
      <c r="K74" s="335">
        <f>IF(K$7=0,0,K$7/TRE_fec!K$7)</f>
        <v>0.12452147064329024</v>
      </c>
      <c r="L74" s="335">
        <f>IF(L$7=0,0,L$7/TRE_fec!L$7)</f>
        <v>0.12452147064329029</v>
      </c>
      <c r="M74" s="335">
        <f>IF(M$7=0,0,M$7/TRE_fec!M$7)</f>
        <v>0.12452147064329039</v>
      </c>
      <c r="N74" s="335">
        <f>IF(N$7=0,0,N$7/TRE_fec!N$7)</f>
        <v>0.12452147064329031</v>
      </c>
      <c r="O74" s="335">
        <f>IF(O$7=0,0,O$7/TRE_fec!O$7)</f>
        <v>0.12452147064329031</v>
      </c>
      <c r="P74" s="335">
        <f>IF(P$7=0,0,P$7/TRE_fec!P$7)</f>
        <v>0.12452147064329028</v>
      </c>
      <c r="Q74" s="335">
        <f>IF(Q$7=0,0,Q$7/TRE_fec!Q$7)</f>
        <v>0.12452147064329031</v>
      </c>
      <c r="R74" s="335">
        <f>IF(R$7=0,0,R$7/TRE_fec!R$7)</f>
        <v>0.12452147064329026</v>
      </c>
      <c r="S74" s="335">
        <f>IF(S$7=0,0,S$7/TRE_fec!S$7)</f>
        <v>0.12452147064329031</v>
      </c>
      <c r="T74" s="335">
        <f>IF(T$7=0,0,T$7/TRE_fec!T$7)</f>
        <v>0.12452147064329031</v>
      </c>
      <c r="U74" s="335">
        <f>IF(U$7=0,0,U$7/TRE_fec!U$7)</f>
        <v>0.12452147064329033</v>
      </c>
      <c r="V74" s="335">
        <f>IF(V$7=0,0,V$7/TRE_fec!V$7)</f>
        <v>0.12452147064329025</v>
      </c>
      <c r="W74" s="335">
        <f>IF(W$7=0,0,W$7/TRE_fec!W$7)</f>
        <v>0.12452147064329026</v>
      </c>
      <c r="X74" s="335">
        <f>IF(X$7=0,0,X$7/TRE_fec!X$7)</f>
        <v>0.12452147064329026</v>
      </c>
      <c r="Y74" s="335">
        <f>IF(Y$7=0,0,Y$7/TRE_fec!Y$7)</f>
        <v>0.12452147064329026</v>
      </c>
      <c r="DA74" s="177"/>
    </row>
    <row r="75" spans="1:105" ht="12" customHeight="1" x14ac:dyDescent="0.25">
      <c r="A75" s="173" t="s">
        <v>93</v>
      </c>
      <c r="B75" s="335">
        <f>IF(B$8=0,0,B$8/TRE_fec!B$8)</f>
        <v>0.6730227186970611</v>
      </c>
      <c r="C75" s="335">
        <f>IF(C$8=0,0,C$8/TRE_fec!C$8)</f>
        <v>0.67302271869706154</v>
      </c>
      <c r="D75" s="335">
        <f>IF(D$8=0,0,D$8/TRE_fec!D$8)</f>
        <v>0.67302271869706121</v>
      </c>
      <c r="E75" s="335">
        <f>IF(E$8=0,0,E$8/TRE_fec!E$8)</f>
        <v>0.67302271869706098</v>
      </c>
      <c r="F75" s="335">
        <f>IF(F$8=0,0,F$8/TRE_fec!F$8)</f>
        <v>0.67302271869706121</v>
      </c>
      <c r="G75" s="335">
        <f>IF(G$8=0,0,G$8/TRE_fec!G$8)</f>
        <v>0.6730227186970611</v>
      </c>
      <c r="H75" s="335">
        <f>IF(H$8=0,0,H$8/TRE_fec!H$8)</f>
        <v>0.67302271869706154</v>
      </c>
      <c r="I75" s="335">
        <f>IF(I$8=0,0,I$8/TRE_fec!I$8)</f>
        <v>0.6730227186970611</v>
      </c>
      <c r="J75" s="335">
        <f>IF(J$8=0,0,J$8/TRE_fec!J$8)</f>
        <v>0.67302271869706143</v>
      </c>
      <c r="K75" s="335">
        <f>IF(K$8=0,0,K$8/TRE_fec!K$8)</f>
        <v>0.67302271869706143</v>
      </c>
      <c r="L75" s="335">
        <f>IF(L$8=0,0,L$8/TRE_fec!L$8)</f>
        <v>0.67302271869706132</v>
      </c>
      <c r="M75" s="335">
        <f>IF(M$8=0,0,M$8/TRE_fec!M$8)</f>
        <v>0.67302271869706143</v>
      </c>
      <c r="N75" s="335">
        <f>IF(N$8=0,0,N$8/TRE_fec!N$8)</f>
        <v>0.67302271869706121</v>
      </c>
      <c r="O75" s="335">
        <f>IF(O$8=0,0,O$8/TRE_fec!O$8)</f>
        <v>0.67302271869706098</v>
      </c>
      <c r="P75" s="335">
        <f>IF(P$8=0,0,P$8/TRE_fec!P$8)</f>
        <v>0.67302271869706121</v>
      </c>
      <c r="Q75" s="335">
        <f>IF(Q$8=0,0,Q$8/TRE_fec!Q$8)</f>
        <v>0.67302271869706121</v>
      </c>
      <c r="R75" s="335">
        <f>IF(R$8=0,0,R$8/TRE_fec!R$8)</f>
        <v>0.67302271869706132</v>
      </c>
      <c r="S75" s="335">
        <f>IF(S$8=0,0,S$8/TRE_fec!S$8)</f>
        <v>0.67302271869706098</v>
      </c>
      <c r="T75" s="335">
        <f>IF(T$8=0,0,T$8/TRE_fec!T$8)</f>
        <v>0.67302271869706154</v>
      </c>
      <c r="U75" s="335">
        <f>IF(U$8=0,0,U$8/TRE_fec!U$8)</f>
        <v>0.67302271869706132</v>
      </c>
      <c r="V75" s="335">
        <f>IF(V$8=0,0,V$8/TRE_fec!V$8)</f>
        <v>0.6730227186970611</v>
      </c>
      <c r="W75" s="335">
        <f>IF(W$8=0,0,W$8/TRE_fec!W$8)</f>
        <v>0.67302271869706132</v>
      </c>
      <c r="X75" s="335">
        <f>IF(X$8=0,0,X$8/TRE_fec!X$8)</f>
        <v>0.67302271869706132</v>
      </c>
      <c r="Y75" s="335">
        <f>IF(Y$8=0,0,Y$8/TRE_fec!Y$8)</f>
        <v>0.67302271869706121</v>
      </c>
      <c r="DA75" s="177"/>
    </row>
    <row r="76" spans="1:105" ht="12" customHeight="1" x14ac:dyDescent="0.25">
      <c r="A76" s="173" t="s">
        <v>94</v>
      </c>
      <c r="B76" s="335">
        <f>IF(B$9=0,0,B$9/TRE_fec!B$9)</f>
        <v>0.47583465351599602</v>
      </c>
      <c r="C76" s="335">
        <f>IF(C$9=0,0,C$9/TRE_fec!C$9)</f>
        <v>0.47583465351599608</v>
      </c>
      <c r="D76" s="335">
        <f>IF(D$9=0,0,D$9/TRE_fec!D$9)</f>
        <v>0.47583465351599624</v>
      </c>
      <c r="E76" s="335">
        <f>IF(E$9=0,0,E$9/TRE_fec!E$9)</f>
        <v>0.47583465351599608</v>
      </c>
      <c r="F76" s="335">
        <f>IF(F$9=0,0,F$9/TRE_fec!F$9)</f>
        <v>0.47583465351599613</v>
      </c>
      <c r="G76" s="335">
        <f>IF(G$9=0,0,G$9/TRE_fec!G$9)</f>
        <v>0.47583465351599608</v>
      </c>
      <c r="H76" s="335">
        <f>IF(H$9=0,0,H$9/TRE_fec!H$9)</f>
        <v>0.47583465351599613</v>
      </c>
      <c r="I76" s="335">
        <f>IF(I$9=0,0,I$9/TRE_fec!I$9)</f>
        <v>0.47583465351599608</v>
      </c>
      <c r="J76" s="335">
        <f>IF(J$9=0,0,J$9/TRE_fec!J$9)</f>
        <v>0.47583465351599613</v>
      </c>
      <c r="K76" s="335">
        <f>IF(K$9=0,0,K$9/TRE_fec!K$9)</f>
        <v>0.47583465351599602</v>
      </c>
      <c r="L76" s="335">
        <f>IF(L$9=0,0,L$9/TRE_fec!L$9)</f>
        <v>0.47583465351599613</v>
      </c>
      <c r="M76" s="335">
        <f>IF(M$9=0,0,M$9/TRE_fec!M$9)</f>
        <v>0.47583465351599608</v>
      </c>
      <c r="N76" s="335">
        <f>IF(N$9=0,0,N$9/TRE_fec!N$9)</f>
        <v>0.47583465351599619</v>
      </c>
      <c r="O76" s="335">
        <f>IF(O$9=0,0,O$9/TRE_fec!O$9)</f>
        <v>0.47583465351599613</v>
      </c>
      <c r="P76" s="335">
        <f>IF(P$9=0,0,P$9/TRE_fec!P$9)</f>
        <v>0.47583465351599608</v>
      </c>
      <c r="Q76" s="335">
        <f>IF(Q$9=0,0,Q$9/TRE_fec!Q$9)</f>
        <v>0.47583465351599613</v>
      </c>
      <c r="R76" s="335">
        <f>IF(R$9=0,0,R$9/TRE_fec!R$9)</f>
        <v>0.47583465351599608</v>
      </c>
      <c r="S76" s="335">
        <f>IF(S$9=0,0,S$9/TRE_fec!S$9)</f>
        <v>0.47583465351599624</v>
      </c>
      <c r="T76" s="335">
        <f>IF(T$9=0,0,T$9/TRE_fec!T$9)</f>
        <v>0.47583465351599613</v>
      </c>
      <c r="U76" s="335">
        <f>IF(U$9=0,0,U$9/TRE_fec!U$9)</f>
        <v>0.47583465351599591</v>
      </c>
      <c r="V76" s="335">
        <f>IF(V$9=0,0,V$9/TRE_fec!V$9)</f>
        <v>0.47583465351599613</v>
      </c>
      <c r="W76" s="335">
        <f>IF(W$9=0,0,W$9/TRE_fec!W$9)</f>
        <v>0.47583465351599591</v>
      </c>
      <c r="X76" s="335">
        <f>IF(X$9=0,0,X$9/TRE_fec!X$9)</f>
        <v>0.47583465351599591</v>
      </c>
      <c r="Y76" s="335">
        <f>IF(Y$9=0,0,Y$9/TRE_fec!Y$9)</f>
        <v>0.47583465351599602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0.72210361620800634</v>
      </c>
      <c r="C77" s="336">
        <f>IF(C$10=0,0,C$10/TRE_fec!C$10)</f>
        <v>0.72598492107694967</v>
      </c>
      <c r="D77" s="336">
        <f>IF(D$10=0,0,D$10/TRE_fec!D$10)</f>
        <v>0.72897042214394936</v>
      </c>
      <c r="E77" s="336">
        <f>IF(E$10=0,0,E$10/TRE_fec!E$10)</f>
        <v>0.73715005205875173</v>
      </c>
      <c r="F77" s="336">
        <f>IF(F$10=0,0,F$10/TRE_fec!F$10)</f>
        <v>0.73835914886048148</v>
      </c>
      <c r="G77" s="336">
        <f>IF(G$10=0,0,G$10/TRE_fec!G$10)</f>
        <v>0.72883044831719024</v>
      </c>
      <c r="H77" s="336">
        <f>IF(H$10=0,0,H$10/TRE_fec!H$10)</f>
        <v>0.73505557381285302</v>
      </c>
      <c r="I77" s="336">
        <f>IF(I$10=0,0,I$10/TRE_fec!I$10)</f>
        <v>0.74136959352304566</v>
      </c>
      <c r="J77" s="336">
        <f>IF(J$10=0,0,J$10/TRE_fec!J$10)</f>
        <v>0.74657065091629349</v>
      </c>
      <c r="K77" s="336">
        <f>IF(K$10=0,0,K$10/TRE_fec!K$10)</f>
        <v>0.73332018018982204</v>
      </c>
      <c r="L77" s="336">
        <f>IF(L$10=0,0,L$10/TRE_fec!L$10)</f>
        <v>0.73504649971904479</v>
      </c>
      <c r="M77" s="336">
        <f>IF(M$10=0,0,M$10/TRE_fec!M$10)</f>
        <v>0.74793977096687436</v>
      </c>
      <c r="N77" s="336">
        <f>IF(N$10=0,0,N$10/TRE_fec!N$10)</f>
        <v>0.75277146494858094</v>
      </c>
      <c r="O77" s="336">
        <f>IF(O$10=0,0,O$10/TRE_fec!O$10)</f>
        <v>0.75853929687872879</v>
      </c>
      <c r="P77" s="336">
        <f>IF(P$10=0,0,P$10/TRE_fec!P$10)</f>
        <v>0.76415094813694451</v>
      </c>
      <c r="Q77" s="336">
        <f>IF(Q$10=0,0,Q$10/TRE_fec!Q$10)</f>
        <v>0.76649990075056518</v>
      </c>
      <c r="R77" s="336">
        <f>IF(R$10=0,0,R$10/TRE_fec!R$10)</f>
        <v>0.76264113537995504</v>
      </c>
      <c r="S77" s="336">
        <f>IF(S$10=0,0,S$10/TRE_fec!S$10)</f>
        <v>0.76853261549541874</v>
      </c>
      <c r="T77" s="336">
        <f>IF(T$10=0,0,T$10/TRE_fec!T$10)</f>
        <v>0.75867128861228661</v>
      </c>
      <c r="U77" s="336">
        <f>IF(U$10=0,0,U$10/TRE_fec!U$10)</f>
        <v>0.76548555222388825</v>
      </c>
      <c r="V77" s="336">
        <f>IF(V$10=0,0,V$10/TRE_fec!V$10)</f>
        <v>0.76231051714387932</v>
      </c>
      <c r="W77" s="336">
        <f>IF(W$10=0,0,W$10/TRE_fec!W$10)</f>
        <v>0.76968642374595886</v>
      </c>
      <c r="X77" s="336">
        <f>IF(X$10=0,0,X$10/TRE_fec!X$10)</f>
        <v>0.77894725030553968</v>
      </c>
      <c r="Y77" s="336">
        <f>IF(Y$10=0,0,Y$10/TRE_fec!Y$10)</f>
        <v>0.73832903126959315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0.48143182589453754</v>
      </c>
      <c r="C78" s="349">
        <f>IF(C$16=0,0,C$16/TRE_fec!C$16)</f>
        <v>0.49359197870171045</v>
      </c>
      <c r="D78" s="349">
        <f>IF(D$16=0,0,D$16/TRE_fec!D$16)</f>
        <v>0.50601653713085737</v>
      </c>
      <c r="E78" s="349">
        <f>IF(E$16=0,0,E$16/TRE_fec!E$16)</f>
        <v>0.5101878472436453</v>
      </c>
      <c r="F78" s="349">
        <f>IF(F$16=0,0,F$16/TRE_fec!F$16)</f>
        <v>0.52481380928189969</v>
      </c>
      <c r="G78" s="349">
        <f>IF(G$16=0,0,G$16/TRE_fec!G$16)</f>
        <v>0.53021947691730942</v>
      </c>
      <c r="H78" s="349">
        <f>IF(H$16=0,0,H$16/TRE_fec!H$16)</f>
        <v>0.53518187174628351</v>
      </c>
      <c r="I78" s="349">
        <f>IF(I$16=0,0,I$16/TRE_fec!I$16)</f>
        <v>0.54608557904818855</v>
      </c>
      <c r="J78" s="349">
        <f>IF(J$16=0,0,J$16/TRE_fec!J$16)</f>
        <v>0.55334732939563713</v>
      </c>
      <c r="K78" s="349">
        <f>IF(K$16=0,0,K$16/TRE_fec!K$16)</f>
        <v>0.54548893566830392</v>
      </c>
      <c r="L78" s="349">
        <f>IF(L$16=0,0,L$16/TRE_fec!L$16)</f>
        <v>0.54494784738638469</v>
      </c>
      <c r="M78" s="349">
        <f>IF(M$16=0,0,M$16/TRE_fec!M$16)</f>
        <v>0.55651065073072603</v>
      </c>
      <c r="N78" s="349">
        <f>IF(N$16=0,0,N$16/TRE_fec!N$16)</f>
        <v>0.56102079481742584</v>
      </c>
      <c r="O78" s="349">
        <f>IF(O$16=0,0,O$16/TRE_fec!O$16)</f>
        <v>0.56991036749144297</v>
      </c>
      <c r="P78" s="349">
        <f>IF(P$16=0,0,P$16/TRE_fec!P$16)</f>
        <v>0.5760601803749924</v>
      </c>
      <c r="Q78" s="349">
        <f>IF(Q$16=0,0,Q$16/TRE_fec!Q$16)</f>
        <v>0.57935885321127201</v>
      </c>
      <c r="R78" s="349">
        <f>IF(R$16=0,0,R$16/TRE_fec!R$16)</f>
        <v>0.57906098133003259</v>
      </c>
      <c r="S78" s="349">
        <f>IF(S$16=0,0,S$16/TRE_fec!S$16)</f>
        <v>0.58464713968149784</v>
      </c>
      <c r="T78" s="349">
        <f>IF(T$16=0,0,T$16/TRE_fec!T$16)</f>
        <v>0.57803759856197368</v>
      </c>
      <c r="U78" s="349">
        <f>IF(U$16=0,0,U$16/TRE_fec!U$16)</f>
        <v>0.58001507823104603</v>
      </c>
      <c r="V78" s="349">
        <f>IF(V$16=0,0,V$16/TRE_fec!V$16)</f>
        <v>0.57863914072354461</v>
      </c>
      <c r="W78" s="349">
        <f>IF(W$16=0,0,W$16/TRE_fec!W$16)</f>
        <v>0.58554699337631777</v>
      </c>
      <c r="X78" s="349">
        <f>IF(X$16=0,0,X$16/TRE_fec!X$16)</f>
        <v>0.59287427499777168</v>
      </c>
      <c r="Y78" s="349">
        <f>IF(Y$16=0,0,Y$16/TRE_fec!Y$16)</f>
        <v>0.56287752922825596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0.46559491511140261</v>
      </c>
      <c r="C79" s="349">
        <f>IF(C$24=0,0,C$24/TRE_fec!C$24)</f>
        <v>0.46540817173144122</v>
      </c>
      <c r="D79" s="349">
        <f>IF(D$24=0,0,D$24/TRE_fec!D$24)</f>
        <v>0.46593483758615445</v>
      </c>
      <c r="E79" s="349">
        <f>IF(E$24=0,0,E$24/TRE_fec!E$24)</f>
        <v>0.466292518210976</v>
      </c>
      <c r="F79" s="349">
        <f>IF(F$24=0,0,F$24/TRE_fec!F$24)</f>
        <v>0.46637560562826508</v>
      </c>
      <c r="G79" s="349">
        <f>IF(G$24=0,0,G$24/TRE_fec!G$24)</f>
        <v>0.46655217296025309</v>
      </c>
      <c r="H79" s="349">
        <f>IF(H$24=0,0,H$24/TRE_fec!H$24)</f>
        <v>0.46692913708546929</v>
      </c>
      <c r="I79" s="349">
        <f>IF(I$24=0,0,I$24/TRE_fec!I$24)</f>
        <v>0.4680624699097406</v>
      </c>
      <c r="J79" s="349">
        <f>IF(J$24=0,0,J$24/TRE_fec!J$24)</f>
        <v>0.46789678587346373</v>
      </c>
      <c r="K79" s="349">
        <f>IF(K$24=0,0,K$24/TRE_fec!K$24)</f>
        <v>0.46660126929677009</v>
      </c>
      <c r="L79" s="349">
        <f>IF(L$24=0,0,L$24/TRE_fec!L$24)</f>
        <v>0.46667266617149605</v>
      </c>
      <c r="M79" s="349">
        <f>IF(M$24=0,0,M$24/TRE_fec!M$24)</f>
        <v>0.46806759092435091</v>
      </c>
      <c r="N79" s="349">
        <f>IF(N$24=0,0,N$24/TRE_fec!N$24)</f>
        <v>0.46849854904077337</v>
      </c>
      <c r="O79" s="349">
        <f>IF(O$24=0,0,O$24/TRE_fec!O$24)</f>
        <v>0.46970315626541032</v>
      </c>
      <c r="P79" s="349">
        <f>IF(P$24=0,0,P$24/TRE_fec!P$24)</f>
        <v>0.47041115145490575</v>
      </c>
      <c r="Q79" s="349">
        <f>IF(Q$24=0,0,Q$24/TRE_fec!Q$24)</f>
        <v>0.47054828318728509</v>
      </c>
      <c r="R79" s="349">
        <f>IF(R$24=0,0,R$24/TRE_fec!R$24)</f>
        <v>0.47053787116620349</v>
      </c>
      <c r="S79" s="349">
        <f>IF(S$24=0,0,S$24/TRE_fec!S$24)</f>
        <v>0.4709114753268715</v>
      </c>
      <c r="T79" s="349">
        <f>IF(T$24=0,0,T$24/TRE_fec!T$24)</f>
        <v>0.47012439451541888</v>
      </c>
      <c r="U79" s="349">
        <f>IF(U$24=0,0,U$24/TRE_fec!U$24)</f>
        <v>0.4706240771160724</v>
      </c>
      <c r="V79" s="349">
        <f>IF(V$24=0,0,V$24/TRE_fec!V$24)</f>
        <v>0.47033979678232379</v>
      </c>
      <c r="W79" s="349">
        <f>IF(W$24=0,0,W$24/TRE_fec!W$24)</f>
        <v>0.4708963405859497</v>
      </c>
      <c r="X79" s="349">
        <f>IF(X$24=0,0,X$24/TRE_fec!X$24)</f>
        <v>0.4721640237481371</v>
      </c>
      <c r="Y79" s="349">
        <f>IF(Y$24=0,0,Y$24/TRE_fec!Y$24)</f>
        <v>0.46811947218084093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0.41265585076674632</v>
      </c>
      <c r="C80" s="349">
        <f>IF(C$27=0,0,C$27/TRE_fec!C$27)</f>
        <v>0.4230788388871804</v>
      </c>
      <c r="D80" s="349">
        <f>IF(D$27=0,0,D$27/TRE_fec!D$27)</f>
        <v>0.43372846039787788</v>
      </c>
      <c r="E80" s="349">
        <f>IF(E$27=0,0,E$27/TRE_fec!E$27)</f>
        <v>0.43730386906598179</v>
      </c>
      <c r="F80" s="349">
        <f>IF(F$27=0,0,F$27/TRE_fec!F$27)</f>
        <v>0.44984040795591412</v>
      </c>
      <c r="G80" s="349">
        <f>IF(G$27=0,0,G$27/TRE_fec!G$27)</f>
        <v>0.45447383735769381</v>
      </c>
      <c r="H80" s="349">
        <f>IF(H$27=0,0,H$27/TRE_fec!H$27)</f>
        <v>0.45872731863967153</v>
      </c>
      <c r="I80" s="349">
        <f>IF(I$27=0,0,I$27/TRE_fec!I$27)</f>
        <v>0.468073353469876</v>
      </c>
      <c r="J80" s="349">
        <f>IF(J$27=0,0,J$27/TRE_fec!J$27)</f>
        <v>0.47429771091054612</v>
      </c>
      <c r="K80" s="349">
        <f>IF(K$27=0,0,K$27/TRE_fec!K$27)</f>
        <v>0.46756194485854619</v>
      </c>
      <c r="L80" s="349">
        <f>IF(L$27=0,0,L$27/TRE_fec!L$27)</f>
        <v>0.46709815490261519</v>
      </c>
      <c r="M80" s="349">
        <f>IF(M$27=0,0,M$27/TRE_fec!M$27)</f>
        <v>0.47700912919776522</v>
      </c>
      <c r="N80" s="349">
        <f>IF(N$27=0,0,N$27/TRE_fec!N$27)</f>
        <v>0.48087496698636517</v>
      </c>
      <c r="O80" s="349">
        <f>IF(O$27=0,0,O$27/TRE_fec!O$27)</f>
        <v>0.48849460070695111</v>
      </c>
      <c r="P80" s="349">
        <f>IF(P$27=0,0,P$27/TRE_fec!P$27)</f>
        <v>0.49376586889285068</v>
      </c>
      <c r="Q80" s="349">
        <f>IF(Q$27=0,0,Q$27/TRE_fec!Q$27)</f>
        <v>0.49659330275251895</v>
      </c>
      <c r="R80" s="349">
        <f>IF(R$27=0,0,R$27/TRE_fec!R$27)</f>
        <v>0.49633798399717094</v>
      </c>
      <c r="S80" s="349">
        <f>IF(S$27=0,0,S$27/TRE_fec!S$27)</f>
        <v>0.50112611972699828</v>
      </c>
      <c r="T80" s="349">
        <f>IF(T$27=0,0,T$27/TRE_fec!T$27)</f>
        <v>0.49546079876740601</v>
      </c>
      <c r="U80" s="349">
        <f>IF(U$27=0,0,U$27/TRE_fec!U$27)</f>
        <v>0.49715578134089661</v>
      </c>
      <c r="V80" s="349">
        <f>IF(V$27=0,0,V$27/TRE_fec!V$27)</f>
        <v>0.49597640633446666</v>
      </c>
      <c r="W80" s="349">
        <f>IF(W$27=0,0,W$27/TRE_fec!W$27)</f>
        <v>0.50189742289398642</v>
      </c>
      <c r="X80" s="349">
        <f>IF(X$27=0,0,X$27/TRE_fec!X$27)</f>
        <v>0.50817794999809007</v>
      </c>
      <c r="Y80" s="349">
        <f>IF(Y$27=0,0,Y$27/TRE_fec!Y$27)</f>
        <v>0.48246645362421936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0.70401438550767248</v>
      </c>
      <c r="C81" s="349">
        <f>IF(C$35=0,0,C$35/TRE_fec!C$35)</f>
        <v>0.71780453239455511</v>
      </c>
      <c r="D81" s="349">
        <f>IF(D$35=0,0,D$35/TRE_fec!D$35)</f>
        <v>0.72016574205163553</v>
      </c>
      <c r="E81" s="349">
        <f>IF(E$35=0,0,E$35/TRE_fec!E$35)</f>
        <v>0.72443092633281547</v>
      </c>
      <c r="F81" s="349">
        <f>IF(F$35=0,0,F$35/TRE_fec!F$35)</f>
        <v>0.7249131201104877</v>
      </c>
      <c r="G81" s="349">
        <f>IF(G$35=0,0,G$35/TRE_fec!G$35)</f>
        <v>0.72361940341168196</v>
      </c>
      <c r="H81" s="349">
        <f>IF(H$35=0,0,H$35/TRE_fec!H$35)</f>
        <v>0.72272579390936631</v>
      </c>
      <c r="I81" s="349">
        <f>IF(I$35=0,0,I$35/TRE_fec!I$35)</f>
        <v>0.71950169785832985</v>
      </c>
      <c r="J81" s="349">
        <f>IF(J$35=0,0,J$35/TRE_fec!J$35)</f>
        <v>0.72522483918220471</v>
      </c>
      <c r="K81" s="349">
        <f>IF(K$35=0,0,K$35/TRE_fec!K$35)</f>
        <v>0.72387964735493382</v>
      </c>
      <c r="L81" s="349">
        <f>IF(L$35=0,0,L$35/TRE_fec!L$35)</f>
        <v>0.72287369731339013</v>
      </c>
      <c r="M81" s="349">
        <f>IF(M$35=0,0,M$35/TRE_fec!M$35)</f>
        <v>0.72488923866228072</v>
      </c>
      <c r="N81" s="349">
        <f>IF(N$35=0,0,N$35/TRE_fec!N$35)</f>
        <v>0.71624161922600327</v>
      </c>
      <c r="O81" s="349">
        <f>IF(O$35=0,0,O$35/TRE_fec!O$35)</f>
        <v>0.71331878290671014</v>
      </c>
      <c r="P81" s="349">
        <f>IF(P$35=0,0,P$35/TRE_fec!P$35)</f>
        <v>0.71330703122030392</v>
      </c>
      <c r="Q81" s="349">
        <f>IF(Q$35=0,0,Q$35/TRE_fec!Q$35)</f>
        <v>0.71206710113320959</v>
      </c>
      <c r="R81" s="349">
        <f>IF(R$35=0,0,R$35/TRE_fec!R$35)</f>
        <v>0.71069719550982469</v>
      </c>
      <c r="S81" s="349">
        <f>IF(S$35=0,0,S$35/TRE_fec!S$35)</f>
        <v>0.71564433837031505</v>
      </c>
      <c r="T81" s="349">
        <f>IF(T$35=0,0,T$35/TRE_fec!T$35)</f>
        <v>0.71386724084344411</v>
      </c>
      <c r="U81" s="349">
        <f>IF(U$35=0,0,U$35/TRE_fec!U$35)</f>
        <v>0.70979316846588003</v>
      </c>
      <c r="V81" s="349">
        <f>IF(V$35=0,0,V$35/TRE_fec!V$35)</f>
        <v>0.71035915984082976</v>
      </c>
      <c r="W81" s="349">
        <f>IF(W$35=0,0,W$35/TRE_fec!W$35)</f>
        <v>0.71520739135782374</v>
      </c>
      <c r="X81" s="349">
        <f>IF(X$35=0,0,X$35/TRE_fec!X$35)</f>
        <v>0.7086043897688129</v>
      </c>
      <c r="Y81" s="349">
        <f>IF(Y$35=0,0,Y$35/TRE_fec!Y$35)</f>
        <v>0.70752159612438181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0.62158298992001781</v>
      </c>
      <c r="C82" s="349">
        <f>IF(C$46=0,0,C$46/TRE_fec!C$46)</f>
        <v>0.6215829899200177</v>
      </c>
      <c r="D82" s="349">
        <f>IF(D$46=0,0,D$46/TRE_fec!D$46)</f>
        <v>0.62158298992001748</v>
      </c>
      <c r="E82" s="349">
        <f>IF(E$46=0,0,E$46/TRE_fec!E$46)</f>
        <v>0.62158298992001759</v>
      </c>
      <c r="F82" s="349">
        <f>IF(F$46=0,0,F$46/TRE_fec!F$46)</f>
        <v>0.62158298992001759</v>
      </c>
      <c r="G82" s="349">
        <f>IF(G$46=0,0,G$46/TRE_fec!G$46)</f>
        <v>0.62158298992001759</v>
      </c>
      <c r="H82" s="349">
        <f>IF(H$46=0,0,H$46/TRE_fec!H$46)</f>
        <v>0.62158298992001793</v>
      </c>
      <c r="I82" s="349">
        <f>IF(I$46=0,0,I$46/TRE_fec!I$46)</f>
        <v>0.62158298992001748</v>
      </c>
      <c r="J82" s="349">
        <f>IF(J$46=0,0,J$46/TRE_fec!J$46)</f>
        <v>0.62158298992001781</v>
      </c>
      <c r="K82" s="349">
        <f>IF(K$46=0,0,K$46/TRE_fec!K$46)</f>
        <v>0.62158298992001759</v>
      </c>
      <c r="L82" s="349">
        <f>IF(L$46=0,0,L$46/TRE_fec!L$46)</f>
        <v>0.62158298992001748</v>
      </c>
      <c r="M82" s="349">
        <f>IF(M$46=0,0,M$46/TRE_fec!M$46)</f>
        <v>0.62158298992001759</v>
      </c>
      <c r="N82" s="349">
        <f>IF(N$46=0,0,N$46/TRE_fec!N$46)</f>
        <v>0.6215829899200177</v>
      </c>
      <c r="O82" s="349">
        <f>IF(O$46=0,0,O$46/TRE_fec!O$46)</f>
        <v>0.6215829899200177</v>
      </c>
      <c r="P82" s="349">
        <f>IF(P$46=0,0,P$46/TRE_fec!P$46)</f>
        <v>0.62158298992001759</v>
      </c>
      <c r="Q82" s="349">
        <f>IF(Q$46=0,0,Q$46/TRE_fec!Q$46)</f>
        <v>0.6215829899200177</v>
      </c>
      <c r="R82" s="349">
        <f>IF(R$46=0,0,R$46/TRE_fec!R$46)</f>
        <v>0.62158298992001759</v>
      </c>
      <c r="S82" s="349">
        <f>IF(S$46=0,0,S$46/TRE_fec!S$46)</f>
        <v>0.62158298992001759</v>
      </c>
      <c r="T82" s="349">
        <f>IF(T$46=0,0,T$46/TRE_fec!T$46)</f>
        <v>0.6215829899200177</v>
      </c>
      <c r="U82" s="349">
        <f>IF(U$46=0,0,U$46/TRE_fec!U$46)</f>
        <v>0.62158298992001759</v>
      </c>
      <c r="V82" s="349">
        <f>IF(V$46=0,0,V$46/TRE_fec!V$46)</f>
        <v>0.6215829899200177</v>
      </c>
      <c r="W82" s="349">
        <f>IF(W$46=0,0,W$46/TRE_fec!W$46)</f>
        <v>0.62158298992001759</v>
      </c>
      <c r="X82" s="349">
        <f>IF(X$46=0,0,X$46/TRE_fec!X$46)</f>
        <v>0.62158298992001759</v>
      </c>
      <c r="Y82" s="349">
        <f>IF(Y$46=0,0,Y$46/TRE_fec!Y$46)</f>
        <v>0.62158298992001748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0.57218424576486926</v>
      </c>
      <c r="C83" s="337">
        <f>IF(C$47=0,0,C$47/TRE_fec!C$47)</f>
        <v>0.57218424576486948</v>
      </c>
      <c r="D83" s="337">
        <f>IF(D$47=0,0,D$47/TRE_fec!D$47)</f>
        <v>0.57218424576486959</v>
      </c>
      <c r="E83" s="337">
        <f>IF(E$47=0,0,E$47/TRE_fec!E$47)</f>
        <v>0.57218424576486937</v>
      </c>
      <c r="F83" s="337">
        <f>IF(F$47=0,0,F$47/TRE_fec!F$47)</f>
        <v>0.57218424576486959</v>
      </c>
      <c r="G83" s="337">
        <f>IF(G$47=0,0,G$47/TRE_fec!G$47)</f>
        <v>0.57218424576486948</v>
      </c>
      <c r="H83" s="337">
        <f>IF(H$47=0,0,H$47/TRE_fec!H$47)</f>
        <v>0.57218424576486959</v>
      </c>
      <c r="I83" s="337">
        <f>IF(I$47=0,0,I$47/TRE_fec!I$47)</f>
        <v>0.57218424576486937</v>
      </c>
      <c r="J83" s="337">
        <f>IF(J$47=0,0,J$47/TRE_fec!J$47)</f>
        <v>0.57218424576486937</v>
      </c>
      <c r="K83" s="337">
        <f>IF(K$47=0,0,K$47/TRE_fec!K$47)</f>
        <v>0.57218424576486926</v>
      </c>
      <c r="L83" s="337">
        <f>IF(L$47=0,0,L$47/TRE_fec!L$47)</f>
        <v>0.57218424576486937</v>
      </c>
      <c r="M83" s="337">
        <f>IF(M$47=0,0,M$47/TRE_fec!M$47)</f>
        <v>0.57218424576486959</v>
      </c>
      <c r="N83" s="337">
        <f>IF(N$47=0,0,N$47/TRE_fec!N$47)</f>
        <v>0.57218424576486959</v>
      </c>
      <c r="O83" s="337">
        <f>IF(O$47=0,0,O$47/TRE_fec!O$47)</f>
        <v>0.57218424576486926</v>
      </c>
      <c r="P83" s="337">
        <f>IF(P$47=0,0,P$47/TRE_fec!P$47)</f>
        <v>0.57218424576486926</v>
      </c>
      <c r="Q83" s="337">
        <f>IF(Q$47=0,0,Q$47/TRE_fec!Q$47)</f>
        <v>0.57218424576486948</v>
      </c>
      <c r="R83" s="337">
        <f>IF(R$47=0,0,R$47/TRE_fec!R$47)</f>
        <v>0.57218424576486937</v>
      </c>
      <c r="S83" s="337">
        <f>IF(S$47=0,0,S$47/TRE_fec!S$47)</f>
        <v>0.57218424576486959</v>
      </c>
      <c r="T83" s="337">
        <f>IF(T$47=0,0,T$47/TRE_fec!T$47)</f>
        <v>0.57218424576486937</v>
      </c>
      <c r="U83" s="337">
        <f>IF(U$47=0,0,U$47/TRE_fec!U$47)</f>
        <v>0.57218424576486948</v>
      </c>
      <c r="V83" s="337">
        <f>IF(V$47=0,0,V$47/TRE_fec!V$47)</f>
        <v>0.57218424576486915</v>
      </c>
      <c r="W83" s="337">
        <f>IF(W$47=0,0,W$47/TRE_fec!W$47)</f>
        <v>0.57218424576486948</v>
      </c>
      <c r="X83" s="337">
        <f>IF(X$47=0,0,X$47/TRE_fec!X$47)</f>
        <v>0.57218424576486948</v>
      </c>
      <c r="Y83" s="337">
        <f>IF(Y$47=0,0,Y$47/TRE_fec!Y$47)</f>
        <v>0.57218424576486948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PL: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704.99168557383859</v>
      </c>
      <c r="C5" s="223">
        <v>561.48523403287072</v>
      </c>
      <c r="D5" s="223">
        <v>446.70162681428172</v>
      </c>
      <c r="E5" s="223">
        <v>472.07140054241972</v>
      </c>
      <c r="F5" s="223">
        <v>448.47163080288328</v>
      </c>
      <c r="G5" s="223">
        <v>476.61752404394872</v>
      </c>
      <c r="H5" s="223">
        <v>469.56626519165962</v>
      </c>
      <c r="I5" s="223">
        <v>455.93584156922208</v>
      </c>
      <c r="J5" s="223">
        <v>422.08303591293731</v>
      </c>
      <c r="K5" s="223">
        <v>346.9179309147184</v>
      </c>
      <c r="L5" s="223">
        <v>365.03734230198478</v>
      </c>
      <c r="M5" s="223">
        <v>324.58294480646902</v>
      </c>
      <c r="N5" s="223">
        <v>338.09639987571933</v>
      </c>
      <c r="O5" s="223">
        <v>367.6987972367092</v>
      </c>
      <c r="P5" s="223">
        <v>331.242537853626</v>
      </c>
      <c r="Q5" s="223">
        <v>322.86009920947743</v>
      </c>
      <c r="R5" s="223">
        <v>347.91733433380631</v>
      </c>
      <c r="S5" s="223">
        <v>334.17399273910212</v>
      </c>
      <c r="T5" s="223">
        <v>403.04770662622002</v>
      </c>
      <c r="U5" s="223">
        <v>418.31217260303441</v>
      </c>
      <c r="V5" s="223">
        <v>386.67460303532027</v>
      </c>
      <c r="W5" s="223">
        <v>327.46925519678359</v>
      </c>
      <c r="X5" s="223">
        <v>305.62590615328162</v>
      </c>
      <c r="Y5" s="223">
        <v>364.08874107387442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13.786032564830141</v>
      </c>
      <c r="C10" s="260">
        <v>12.22981253278464</v>
      </c>
      <c r="D10" s="260">
        <v>10.59079576541018</v>
      </c>
      <c r="E10" s="260">
        <v>10.79751476678009</v>
      </c>
      <c r="F10" s="260">
        <v>11.55930232993904</v>
      </c>
      <c r="G10" s="260">
        <v>14.14273079305706</v>
      </c>
      <c r="H10" s="260">
        <v>13.576736041488809</v>
      </c>
      <c r="I10" s="260">
        <v>13.283154001153621</v>
      </c>
      <c r="J10" s="260">
        <v>12.78951229753533</v>
      </c>
      <c r="K10" s="260">
        <v>11.29518311403581</v>
      </c>
      <c r="L10" s="260">
        <v>11.570539294954751</v>
      </c>
      <c r="M10" s="260">
        <v>9.982501212992041</v>
      </c>
      <c r="N10" s="260">
        <v>9.542349889678853</v>
      </c>
      <c r="O10" s="260">
        <v>10.50832166265136</v>
      </c>
      <c r="P10" s="260">
        <v>9.3867952590292472</v>
      </c>
      <c r="Q10" s="260">
        <v>9.020913682743771</v>
      </c>
      <c r="R10" s="260">
        <v>10.175893081201931</v>
      </c>
      <c r="S10" s="260">
        <v>9.8183575326768509</v>
      </c>
      <c r="T10" s="260">
        <v>12.49837268662135</v>
      </c>
      <c r="U10" s="260">
        <v>11.876287735741499</v>
      </c>
      <c r="V10" s="260">
        <v>11.39858271490966</v>
      </c>
      <c r="W10" s="260">
        <v>9.5610076551768994</v>
      </c>
      <c r="X10" s="260">
        <v>8.1233787851652082</v>
      </c>
      <c r="Y10" s="260">
        <v>12.30850846517167</v>
      </c>
      <c r="DA10" s="68" t="s">
        <v>2489</v>
      </c>
    </row>
    <row r="11" spans="1:105" ht="12" customHeight="1" x14ac:dyDescent="0.25">
      <c r="A11" s="37" t="s">
        <v>159</v>
      </c>
      <c r="B11" s="226">
        <v>5.8755955593490361</v>
      </c>
      <c r="C11" s="226">
        <v>3.9199352436642392</v>
      </c>
      <c r="D11" s="226">
        <v>3.2337588706750502</v>
      </c>
      <c r="E11" s="226">
        <v>2.7530376122923039</v>
      </c>
      <c r="F11" s="226">
        <v>1.984295106411798</v>
      </c>
      <c r="G11" s="226">
        <v>4.2197551150218722</v>
      </c>
      <c r="H11" s="226">
        <v>3.5722010186156239</v>
      </c>
      <c r="I11" s="226">
        <v>4.2002026979261187</v>
      </c>
      <c r="J11" s="226">
        <v>2.3160267120343501</v>
      </c>
      <c r="K11" s="226">
        <v>1.628516353253177</v>
      </c>
      <c r="L11" s="226">
        <v>1.65306706968255</v>
      </c>
      <c r="M11" s="226">
        <v>1.7565886556476751</v>
      </c>
      <c r="N11" s="226">
        <v>1.5478318593720071</v>
      </c>
      <c r="O11" s="226">
        <v>2.1789398623601368</v>
      </c>
      <c r="P11" s="226">
        <v>1.7626177725425529</v>
      </c>
      <c r="Q11" s="226">
        <v>1.598341017205352</v>
      </c>
      <c r="R11" s="226">
        <v>2.2720318678826139</v>
      </c>
      <c r="S11" s="226">
        <v>1.453379277163112</v>
      </c>
      <c r="T11" s="226">
        <v>1.836866291008135</v>
      </c>
      <c r="U11" s="226">
        <v>1.407505729432619</v>
      </c>
      <c r="V11" s="226">
        <v>1.319366466715439</v>
      </c>
      <c r="W11" s="226">
        <v>0.97838981181384055</v>
      </c>
      <c r="X11" s="226">
        <v>0.95136063194226472</v>
      </c>
      <c r="Y11" s="226">
        <v>1.7436734926966491</v>
      </c>
      <c r="DA11" s="69" t="s">
        <v>2490</v>
      </c>
    </row>
    <row r="12" spans="1:105" ht="12" customHeight="1" x14ac:dyDescent="0.25">
      <c r="A12" s="37" t="s">
        <v>35</v>
      </c>
      <c r="B12" s="226">
        <v>7.9104370054811088</v>
      </c>
      <c r="C12" s="226">
        <v>8.3098772891204025</v>
      </c>
      <c r="D12" s="226">
        <v>7.3570368947351286</v>
      </c>
      <c r="E12" s="226">
        <v>8.0444771544877884</v>
      </c>
      <c r="F12" s="226">
        <v>9.5750072235272388</v>
      </c>
      <c r="G12" s="226">
        <v>9.9229756780351899</v>
      </c>
      <c r="H12" s="226">
        <v>10.00453502287318</v>
      </c>
      <c r="I12" s="226">
        <v>9.0829513032274978</v>
      </c>
      <c r="J12" s="226">
        <v>10.473485585500979</v>
      </c>
      <c r="K12" s="226">
        <v>9.6666667607826344</v>
      </c>
      <c r="L12" s="226">
        <v>9.9174722252722045</v>
      </c>
      <c r="M12" s="226">
        <v>8.2259125573443654</v>
      </c>
      <c r="N12" s="226">
        <v>7.9945180303068462</v>
      </c>
      <c r="O12" s="226">
        <v>8.3293818002912197</v>
      </c>
      <c r="P12" s="226">
        <v>7.6241774864866931</v>
      </c>
      <c r="Q12" s="226">
        <v>7.4225726655384179</v>
      </c>
      <c r="R12" s="226">
        <v>7.9038612133193196</v>
      </c>
      <c r="S12" s="226">
        <v>8.3649782555137389</v>
      </c>
      <c r="T12" s="226">
        <v>10.66150639561322</v>
      </c>
      <c r="U12" s="226">
        <v>10.46878200630888</v>
      </c>
      <c r="V12" s="226">
        <v>10.07921624819422</v>
      </c>
      <c r="W12" s="226">
        <v>8.5826178433630584</v>
      </c>
      <c r="X12" s="226">
        <v>7.1720181532229432</v>
      </c>
      <c r="Y12" s="226">
        <v>10.564834972475021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217.2501277832954</v>
      </c>
      <c r="C16" s="261">
        <f t="shared" si="0"/>
        <v>175.172548122687</v>
      </c>
      <c r="D16" s="261">
        <f t="shared" si="0"/>
        <v>137.1253519955352</v>
      </c>
      <c r="E16" s="261">
        <f t="shared" si="0"/>
        <v>146.13183538032959</v>
      </c>
      <c r="F16" s="261">
        <f t="shared" si="0"/>
        <v>134.04768444223529</v>
      </c>
      <c r="G16" s="261">
        <f t="shared" si="0"/>
        <v>138.77909216176371</v>
      </c>
      <c r="H16" s="261">
        <f t="shared" si="0"/>
        <v>134.54052337841881</v>
      </c>
      <c r="I16" s="261">
        <f t="shared" si="0"/>
        <v>124.7891985324197</v>
      </c>
      <c r="J16" s="261">
        <f t="shared" si="0"/>
        <v>115.49995176660531</v>
      </c>
      <c r="K16" s="261">
        <f t="shared" si="0"/>
        <v>95.834441372959489</v>
      </c>
      <c r="L16" s="261">
        <f t="shared" si="0"/>
        <v>100.6808716080711</v>
      </c>
      <c r="M16" s="261">
        <f t="shared" si="0"/>
        <v>87.532312639722591</v>
      </c>
      <c r="N16" s="261">
        <f t="shared" si="0"/>
        <v>83.608908289020462</v>
      </c>
      <c r="O16" s="261">
        <f t="shared" si="0"/>
        <v>87.423038547428519</v>
      </c>
      <c r="P16" s="261">
        <f t="shared" si="0"/>
        <v>76.606298786140258</v>
      </c>
      <c r="Q16" s="261">
        <f t="shared" si="0"/>
        <v>72.062703137910916</v>
      </c>
      <c r="R16" s="261">
        <f t="shared" si="0"/>
        <v>77.131383034194357</v>
      </c>
      <c r="S16" s="261">
        <f t="shared" si="0"/>
        <v>73.242886555200855</v>
      </c>
      <c r="T16" s="261">
        <f t="shared" si="0"/>
        <v>90.475850934129738</v>
      </c>
      <c r="U16" s="261">
        <f t="shared" si="0"/>
        <v>91.826204401511092</v>
      </c>
      <c r="V16" s="261">
        <f t="shared" si="0"/>
        <v>85.977355790265918</v>
      </c>
      <c r="W16" s="261">
        <f t="shared" si="0"/>
        <v>71.228108464218479</v>
      </c>
      <c r="X16" s="261">
        <f t="shared" si="0"/>
        <v>61.298960615269372</v>
      </c>
      <c r="Y16" s="261">
        <f t="shared" si="0"/>
        <v>87.252178442180991</v>
      </c>
      <c r="DA16" s="70"/>
    </row>
    <row r="17" spans="1:105" ht="12" customHeight="1" x14ac:dyDescent="0.25">
      <c r="A17" s="60" t="s">
        <v>2404</v>
      </c>
      <c r="B17" s="329">
        <v>217.2501277832954</v>
      </c>
      <c r="C17" s="329">
        <v>175.172548122687</v>
      </c>
      <c r="D17" s="329">
        <v>137.1253519955352</v>
      </c>
      <c r="E17" s="329">
        <v>146.13183538032959</v>
      </c>
      <c r="F17" s="329">
        <v>134.04768444223529</v>
      </c>
      <c r="G17" s="329">
        <v>138.77909216176371</v>
      </c>
      <c r="H17" s="329">
        <v>134.54052337841881</v>
      </c>
      <c r="I17" s="329">
        <v>124.7891985324197</v>
      </c>
      <c r="J17" s="329">
        <v>115.49995176660531</v>
      </c>
      <c r="K17" s="329">
        <v>95.834441372959489</v>
      </c>
      <c r="L17" s="329">
        <v>100.6808716080711</v>
      </c>
      <c r="M17" s="329">
        <v>87.532312639722591</v>
      </c>
      <c r="N17" s="329">
        <v>83.608908289020462</v>
      </c>
      <c r="O17" s="329">
        <v>87.423038547428519</v>
      </c>
      <c r="P17" s="329">
        <v>76.606298786140258</v>
      </c>
      <c r="Q17" s="329">
        <v>72.062703137910916</v>
      </c>
      <c r="R17" s="329">
        <v>77.131383034194357</v>
      </c>
      <c r="S17" s="329">
        <v>73.242886555200855</v>
      </c>
      <c r="T17" s="329">
        <v>90.475850934129738</v>
      </c>
      <c r="U17" s="329">
        <v>91.826204401511092</v>
      </c>
      <c r="V17" s="329">
        <v>85.977355790265918</v>
      </c>
      <c r="W17" s="329">
        <v>71.228108464218479</v>
      </c>
      <c r="X17" s="329">
        <v>61.298960615269372</v>
      </c>
      <c r="Y17" s="329">
        <v>87.252178442180991</v>
      </c>
      <c r="DA17" s="72" t="s">
        <v>2495</v>
      </c>
    </row>
    <row r="18" spans="1:105" ht="12" customHeight="1" x14ac:dyDescent="0.25">
      <c r="A18" s="59" t="s">
        <v>28</v>
      </c>
      <c r="B18" s="230">
        <v>162.17010106308351</v>
      </c>
      <c r="C18" s="230">
        <v>116.8690437753494</v>
      </c>
      <c r="D18" s="230">
        <v>84.356575671002417</v>
      </c>
      <c r="E18" s="230">
        <v>92.837496630299043</v>
      </c>
      <c r="F18" s="230">
        <v>71.260584576623202</v>
      </c>
      <c r="G18" s="230">
        <v>59.0991849123291</v>
      </c>
      <c r="H18" s="230">
        <v>56.122553340799463</v>
      </c>
      <c r="I18" s="230">
        <v>47.558964710026167</v>
      </c>
      <c r="J18" s="230">
        <v>38.874208934391952</v>
      </c>
      <c r="K18" s="230">
        <v>29.385012244870719</v>
      </c>
      <c r="L18" s="230">
        <v>33.336331389060867</v>
      </c>
      <c r="M18" s="230">
        <v>28.051894389045518</v>
      </c>
      <c r="N18" s="230">
        <v>26.229171582158241</v>
      </c>
      <c r="O18" s="230">
        <v>22.09289776575989</v>
      </c>
      <c r="P18" s="230">
        <v>17.386796104999821</v>
      </c>
      <c r="Q18" s="230">
        <v>14.525527785639349</v>
      </c>
      <c r="R18" s="230">
        <v>11.79527508720739</v>
      </c>
      <c r="S18" s="230">
        <v>9.4255375420913836</v>
      </c>
      <c r="T18" s="230">
        <v>9.2825786465237883</v>
      </c>
      <c r="U18" s="230">
        <v>15.938105473470401</v>
      </c>
      <c r="V18" s="230">
        <v>12.567460665070151</v>
      </c>
      <c r="W18" s="230">
        <v>7.5349675740948738</v>
      </c>
      <c r="X18" s="230">
        <v>7.130639012959759</v>
      </c>
      <c r="Y18" s="230">
        <v>6.9192210141935444</v>
      </c>
      <c r="DA18" s="71" t="s">
        <v>2496</v>
      </c>
    </row>
    <row r="19" spans="1:105" ht="12" customHeight="1" x14ac:dyDescent="0.25">
      <c r="A19" s="59" t="s">
        <v>31</v>
      </c>
      <c r="B19" s="230">
        <v>3.0998006395434361</v>
      </c>
      <c r="C19" s="230">
        <v>4.2469419619567814</v>
      </c>
      <c r="D19" s="230">
        <v>4.2135154944085569</v>
      </c>
      <c r="E19" s="230">
        <v>4.299442532116549</v>
      </c>
      <c r="F19" s="230">
        <v>4.2394492182431636</v>
      </c>
      <c r="G19" s="230">
        <v>3.1229806294544451</v>
      </c>
      <c r="H19" s="230">
        <v>4.1475562378402522</v>
      </c>
      <c r="I19" s="230">
        <v>2.999276251396755</v>
      </c>
      <c r="J19" s="230">
        <v>3.0088229061933949</v>
      </c>
      <c r="K19" s="230">
        <v>1.9803253507264951</v>
      </c>
      <c r="L19" s="230">
        <v>1.991054605499325</v>
      </c>
      <c r="M19" s="230">
        <v>1.938150978746779</v>
      </c>
      <c r="N19" s="230">
        <v>1.9112467916060321</v>
      </c>
      <c r="O19" s="230">
        <v>2.6480157777303961</v>
      </c>
      <c r="P19" s="230">
        <v>2.5232749657475688</v>
      </c>
      <c r="Q19" s="230">
        <v>2.5367667956704252</v>
      </c>
      <c r="R19" s="230">
        <v>2.5078118625018559</v>
      </c>
      <c r="S19" s="230">
        <v>2.668293830513401</v>
      </c>
      <c r="T19" s="230">
        <v>3.2186621173972529</v>
      </c>
      <c r="U19" s="230">
        <v>2.877957529888985</v>
      </c>
      <c r="V19" s="230">
        <v>3.0432551930279268</v>
      </c>
      <c r="W19" s="230">
        <v>4.2082596837131119</v>
      </c>
      <c r="X19" s="230">
        <v>3.4138964610820972</v>
      </c>
      <c r="Y19" s="230">
        <v>3.9975967457225798</v>
      </c>
      <c r="DA19" s="71" t="s">
        <v>2497</v>
      </c>
    </row>
    <row r="20" spans="1:105" ht="12" customHeight="1" x14ac:dyDescent="0.25">
      <c r="A20" s="59" t="s">
        <v>159</v>
      </c>
      <c r="B20" s="230">
        <v>18.924291614653971</v>
      </c>
      <c r="C20" s="230">
        <v>14.47407098132809</v>
      </c>
      <c r="D20" s="230">
        <v>13.4778191440545</v>
      </c>
      <c r="E20" s="230">
        <v>11.63082838787316</v>
      </c>
      <c r="F20" s="230">
        <v>9.4785733995839347</v>
      </c>
      <c r="G20" s="230">
        <v>21.865990077922628</v>
      </c>
      <c r="H20" s="230">
        <v>18.683945831026801</v>
      </c>
      <c r="I20" s="230">
        <v>23.141021602656771</v>
      </c>
      <c r="J20" s="230">
        <v>13.140861754222501</v>
      </c>
      <c r="K20" s="230">
        <v>9.2950232608931724</v>
      </c>
      <c r="L20" s="230">
        <v>9.3369627985943939</v>
      </c>
      <c r="M20" s="230">
        <v>10.12552783650734</v>
      </c>
      <c r="N20" s="230">
        <v>8.9973535737723704</v>
      </c>
      <c r="O20" s="230">
        <v>12.99737343537516</v>
      </c>
      <c r="P20" s="230">
        <v>10.646208407618561</v>
      </c>
      <c r="Q20" s="230">
        <v>9.7450670797605436</v>
      </c>
      <c r="R20" s="230">
        <v>14.028045476658431</v>
      </c>
      <c r="S20" s="230">
        <v>9.0488718478839054</v>
      </c>
      <c r="T20" s="230">
        <v>11.45980653381166</v>
      </c>
      <c r="U20" s="230">
        <v>8.6527199922348625</v>
      </c>
      <c r="V20" s="230">
        <v>8.1448183010073087</v>
      </c>
      <c r="W20" s="230">
        <v>6.0788021094891072</v>
      </c>
      <c r="X20" s="230">
        <v>5.9349772404238008</v>
      </c>
      <c r="Y20" s="230">
        <v>10.804242774630429</v>
      </c>
      <c r="DA20" s="71" t="s">
        <v>2498</v>
      </c>
    </row>
    <row r="21" spans="1:105" ht="12" customHeight="1" x14ac:dyDescent="0.25">
      <c r="A21" s="59" t="s">
        <v>32</v>
      </c>
      <c r="B21" s="230">
        <v>7.5777654567677324</v>
      </c>
      <c r="C21" s="230">
        <v>8.8988840859831893</v>
      </c>
      <c r="D21" s="230">
        <v>4.4144217551256322</v>
      </c>
      <c r="E21" s="230">
        <v>3.378359521425319</v>
      </c>
      <c r="F21" s="230">
        <v>3.3312187626799679</v>
      </c>
      <c r="G21" s="230">
        <v>3.2719129719515481</v>
      </c>
      <c r="H21" s="230">
        <v>3.2590123026616489</v>
      </c>
      <c r="I21" s="230">
        <v>1.047405300082175</v>
      </c>
      <c r="J21" s="230">
        <v>1.0507391766556979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1.9066289870613221E-2</v>
      </c>
      <c r="T21" s="230">
        <v>0</v>
      </c>
      <c r="U21" s="230">
        <v>0</v>
      </c>
      <c r="V21" s="230">
        <v>0</v>
      </c>
      <c r="W21" s="230">
        <v>8.1693641136407674E-2</v>
      </c>
      <c r="X21" s="230">
        <v>7.74614467460807E-2</v>
      </c>
      <c r="Y21" s="230">
        <v>6.8723488827847332E-2</v>
      </c>
      <c r="DA21" s="71" t="s">
        <v>2499</v>
      </c>
    </row>
    <row r="22" spans="1:105" ht="12" customHeight="1" x14ac:dyDescent="0.25">
      <c r="A22" s="59" t="s">
        <v>35</v>
      </c>
      <c r="B22" s="230">
        <v>25.478169009246781</v>
      </c>
      <c r="C22" s="230">
        <v>30.683607318069591</v>
      </c>
      <c r="D22" s="230">
        <v>30.663019930944099</v>
      </c>
      <c r="E22" s="230">
        <v>33.985708308615543</v>
      </c>
      <c r="F22" s="230">
        <v>45.737858485105058</v>
      </c>
      <c r="G22" s="230">
        <v>51.41902357010602</v>
      </c>
      <c r="H22" s="230">
        <v>52.327455666090657</v>
      </c>
      <c r="I22" s="230">
        <v>50.042530668257832</v>
      </c>
      <c r="J22" s="230">
        <v>59.42531899514173</v>
      </c>
      <c r="K22" s="230">
        <v>55.174080516469097</v>
      </c>
      <c r="L22" s="230">
        <v>56.016522814916513</v>
      </c>
      <c r="M22" s="230">
        <v>47.41673943542294</v>
      </c>
      <c r="N22" s="230">
        <v>46.471136341483813</v>
      </c>
      <c r="O22" s="230">
        <v>49.684751568563073</v>
      </c>
      <c r="P22" s="230">
        <v>46.050019307774313</v>
      </c>
      <c r="Q22" s="230">
        <v>45.255341476840591</v>
      </c>
      <c r="R22" s="230">
        <v>48.800250607826683</v>
      </c>
      <c r="S22" s="230">
        <v>52.081117044841562</v>
      </c>
      <c r="T22" s="230">
        <v>66.514803636397048</v>
      </c>
      <c r="U22" s="230">
        <v>64.357421405916838</v>
      </c>
      <c r="V22" s="230">
        <v>62.221821631160537</v>
      </c>
      <c r="W22" s="230">
        <v>53.324385455784977</v>
      </c>
      <c r="X22" s="230">
        <v>44.741986454057617</v>
      </c>
      <c r="Y22" s="230">
        <v>65.462394418806596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54.110437219354942</v>
      </c>
      <c r="C24" s="261">
        <f t="shared" si="1"/>
        <v>50.341427766971577</v>
      </c>
      <c r="D24" s="261">
        <f t="shared" si="1"/>
        <v>44.407566526282857</v>
      </c>
      <c r="E24" s="261">
        <f t="shared" si="1"/>
        <v>49.25652974583187</v>
      </c>
      <c r="F24" s="261">
        <f t="shared" si="1"/>
        <v>53.182661872742628</v>
      </c>
      <c r="G24" s="261">
        <f t="shared" si="1"/>
        <v>58.194232945930082</v>
      </c>
      <c r="H24" s="261">
        <f t="shared" si="1"/>
        <v>59.306833661358901</v>
      </c>
      <c r="I24" s="261">
        <f t="shared" si="1"/>
        <v>60.698395661469682</v>
      </c>
      <c r="J24" s="261">
        <f t="shared" si="1"/>
        <v>62.406057352679078</v>
      </c>
      <c r="K24" s="261">
        <f t="shared" si="1"/>
        <v>48.475101596295069</v>
      </c>
      <c r="L24" s="261">
        <f t="shared" si="1"/>
        <v>50.583857967848758</v>
      </c>
      <c r="M24" s="261">
        <f t="shared" si="1"/>
        <v>49.325249528384028</v>
      </c>
      <c r="N24" s="261">
        <f t="shared" si="1"/>
        <v>49.636893250683343</v>
      </c>
      <c r="O24" s="261">
        <f t="shared" si="1"/>
        <v>57.257210327530267</v>
      </c>
      <c r="P24" s="261">
        <f t="shared" si="1"/>
        <v>54.398784460952477</v>
      </c>
      <c r="Q24" s="261">
        <f t="shared" si="1"/>
        <v>53.996067008285657</v>
      </c>
      <c r="R24" s="261">
        <f t="shared" si="1"/>
        <v>57.471077598802623</v>
      </c>
      <c r="S24" s="261">
        <f t="shared" si="1"/>
        <v>59.998050430357651</v>
      </c>
      <c r="T24" s="261">
        <f t="shared" si="1"/>
        <v>67.232569776279732</v>
      </c>
      <c r="U24" s="261">
        <f t="shared" si="1"/>
        <v>69.650646647398887</v>
      </c>
      <c r="V24" s="261">
        <f t="shared" si="1"/>
        <v>64.202967534848952</v>
      </c>
      <c r="W24" s="261">
        <f t="shared" si="1"/>
        <v>59.481441083350653</v>
      </c>
      <c r="X24" s="261">
        <f t="shared" si="1"/>
        <v>57.334593885823537</v>
      </c>
      <c r="Y24" s="261">
        <f t="shared" si="1"/>
        <v>53.723936825904062</v>
      </c>
      <c r="DA24" s="70"/>
    </row>
    <row r="25" spans="1:105" ht="12" customHeight="1" x14ac:dyDescent="0.25">
      <c r="A25" s="60" t="s">
        <v>2414</v>
      </c>
      <c r="B25" s="262">
        <v>54.110437219354942</v>
      </c>
      <c r="C25" s="262">
        <v>50.341427766971577</v>
      </c>
      <c r="D25" s="262">
        <v>44.407566526282857</v>
      </c>
      <c r="E25" s="262">
        <v>49.25652974583187</v>
      </c>
      <c r="F25" s="262">
        <v>53.182661872742628</v>
      </c>
      <c r="G25" s="262">
        <v>58.194232945930082</v>
      </c>
      <c r="H25" s="262">
        <v>59.306833661358901</v>
      </c>
      <c r="I25" s="262">
        <v>60.698395661469682</v>
      </c>
      <c r="J25" s="262">
        <v>62.406057352679078</v>
      </c>
      <c r="K25" s="262">
        <v>48.475101596295069</v>
      </c>
      <c r="L25" s="262">
        <v>50.583857967848758</v>
      </c>
      <c r="M25" s="262">
        <v>49.325249528384028</v>
      </c>
      <c r="N25" s="262">
        <v>49.636893250683343</v>
      </c>
      <c r="O25" s="262">
        <v>57.257210327530267</v>
      </c>
      <c r="P25" s="262">
        <v>54.398784460952477</v>
      </c>
      <c r="Q25" s="262">
        <v>53.996067008285657</v>
      </c>
      <c r="R25" s="262">
        <v>57.471077598802623</v>
      </c>
      <c r="S25" s="262">
        <v>59.998050430357651</v>
      </c>
      <c r="T25" s="262">
        <v>67.232569776279732</v>
      </c>
      <c r="U25" s="262">
        <v>69.650646647398887</v>
      </c>
      <c r="V25" s="262">
        <v>64.202967534848952</v>
      </c>
      <c r="W25" s="262">
        <v>59.481441083350653</v>
      </c>
      <c r="X25" s="262">
        <v>57.334593885823537</v>
      </c>
      <c r="Y25" s="262">
        <v>53.723936825904062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310.35732540470781</v>
      </c>
      <c r="C27" s="261">
        <f t="shared" si="2"/>
        <v>250.24649731812431</v>
      </c>
      <c r="D27" s="261">
        <f t="shared" si="2"/>
        <v>195.89335999362169</v>
      </c>
      <c r="E27" s="261">
        <f t="shared" si="2"/>
        <v>208.7597648290423</v>
      </c>
      <c r="F27" s="261">
        <f t="shared" si="2"/>
        <v>191.49669206033619</v>
      </c>
      <c r="G27" s="261">
        <f t="shared" si="2"/>
        <v>198.25584594537679</v>
      </c>
      <c r="H27" s="261">
        <f t="shared" si="2"/>
        <v>192.2007476834554</v>
      </c>
      <c r="I27" s="261">
        <f t="shared" si="2"/>
        <v>178.27028361774239</v>
      </c>
      <c r="J27" s="261">
        <f t="shared" si="2"/>
        <v>164.9999310951504</v>
      </c>
      <c r="K27" s="261">
        <f t="shared" si="2"/>
        <v>136.90634481851359</v>
      </c>
      <c r="L27" s="261">
        <f t="shared" si="2"/>
        <v>143.8298165829587</v>
      </c>
      <c r="M27" s="261">
        <f t="shared" si="2"/>
        <v>125.04616091388939</v>
      </c>
      <c r="N27" s="261">
        <f t="shared" si="2"/>
        <v>119.4412975557435</v>
      </c>
      <c r="O27" s="261">
        <f t="shared" si="2"/>
        <v>124.890055067755</v>
      </c>
      <c r="P27" s="261">
        <f t="shared" si="2"/>
        <v>109.4375696944861</v>
      </c>
      <c r="Q27" s="261">
        <f t="shared" si="2"/>
        <v>102.9467187684441</v>
      </c>
      <c r="R27" s="261">
        <f t="shared" si="2"/>
        <v>110.18769004884911</v>
      </c>
      <c r="S27" s="261">
        <f t="shared" si="2"/>
        <v>104.6326950788584</v>
      </c>
      <c r="T27" s="261">
        <f t="shared" si="2"/>
        <v>129.25121562018541</v>
      </c>
      <c r="U27" s="261">
        <f t="shared" si="2"/>
        <v>131.18029200215881</v>
      </c>
      <c r="V27" s="261">
        <f t="shared" si="2"/>
        <v>122.82479398609421</v>
      </c>
      <c r="W27" s="261">
        <f t="shared" si="2"/>
        <v>101.75444066316931</v>
      </c>
      <c r="X27" s="261">
        <f t="shared" si="2"/>
        <v>87.569943736099049</v>
      </c>
      <c r="Y27" s="261">
        <f t="shared" si="2"/>
        <v>124.6459692031157</v>
      </c>
      <c r="DA27" s="70"/>
    </row>
    <row r="28" spans="1:105" ht="12" customHeight="1" x14ac:dyDescent="0.25">
      <c r="A28" s="60" t="s">
        <v>2419</v>
      </c>
      <c r="B28" s="329">
        <v>310.35732540470781</v>
      </c>
      <c r="C28" s="329">
        <v>250.24649731812431</v>
      </c>
      <c r="D28" s="329">
        <v>195.89335999362169</v>
      </c>
      <c r="E28" s="329">
        <v>208.7597648290423</v>
      </c>
      <c r="F28" s="329">
        <v>191.49669206033619</v>
      </c>
      <c r="G28" s="329">
        <v>198.25584594537679</v>
      </c>
      <c r="H28" s="329">
        <v>192.2007476834554</v>
      </c>
      <c r="I28" s="329">
        <v>178.27028361774239</v>
      </c>
      <c r="J28" s="329">
        <v>164.9999310951504</v>
      </c>
      <c r="K28" s="329">
        <v>136.90634481851359</v>
      </c>
      <c r="L28" s="329">
        <v>143.8298165829587</v>
      </c>
      <c r="M28" s="329">
        <v>125.04616091388939</v>
      </c>
      <c r="N28" s="329">
        <v>119.4412975557435</v>
      </c>
      <c r="O28" s="329">
        <v>124.890055067755</v>
      </c>
      <c r="P28" s="329">
        <v>109.4375696944861</v>
      </c>
      <c r="Q28" s="329">
        <v>102.9467187684441</v>
      </c>
      <c r="R28" s="329">
        <v>110.18769004884911</v>
      </c>
      <c r="S28" s="329">
        <v>104.6326950788584</v>
      </c>
      <c r="T28" s="329">
        <v>129.25121562018541</v>
      </c>
      <c r="U28" s="329">
        <v>131.18029200215881</v>
      </c>
      <c r="V28" s="329">
        <v>122.82479398609421</v>
      </c>
      <c r="W28" s="329">
        <v>101.75444066316931</v>
      </c>
      <c r="X28" s="329">
        <v>87.569943736099049</v>
      </c>
      <c r="Y28" s="329">
        <v>124.6459692031157</v>
      </c>
      <c r="DA28" s="72" t="s">
        <v>2504</v>
      </c>
    </row>
    <row r="29" spans="1:105" ht="12" customHeight="1" x14ac:dyDescent="0.25">
      <c r="A29" s="59" t="s">
        <v>28</v>
      </c>
      <c r="B29" s="230">
        <v>231.67157294726221</v>
      </c>
      <c r="C29" s="230">
        <v>166.95577682192771</v>
      </c>
      <c r="D29" s="230">
        <v>120.5093938157177</v>
      </c>
      <c r="E29" s="230">
        <v>132.62499518614149</v>
      </c>
      <c r="F29" s="230">
        <v>101.8008351094617</v>
      </c>
      <c r="G29" s="230">
        <v>84.427407017613021</v>
      </c>
      <c r="H29" s="230">
        <v>80.175076201142076</v>
      </c>
      <c r="I29" s="230">
        <v>67.941378157180225</v>
      </c>
      <c r="J29" s="230">
        <v>55.534584191988493</v>
      </c>
      <c r="K29" s="230">
        <v>41.978588921243897</v>
      </c>
      <c r="L29" s="230">
        <v>47.62333055580126</v>
      </c>
      <c r="M29" s="230">
        <v>40.074134841493603</v>
      </c>
      <c r="N29" s="230">
        <v>37.470245117368918</v>
      </c>
      <c r="O29" s="230">
        <v>31.56128252251413</v>
      </c>
      <c r="P29" s="230">
        <v>24.838280149999751</v>
      </c>
      <c r="Q29" s="230">
        <v>20.750753979484781</v>
      </c>
      <c r="R29" s="230">
        <v>16.850392981724841</v>
      </c>
      <c r="S29" s="230">
        <v>13.465053631559121</v>
      </c>
      <c r="T29" s="230">
        <v>13.26082663789113</v>
      </c>
      <c r="U29" s="230">
        <v>22.768722104957721</v>
      </c>
      <c r="V29" s="230">
        <v>17.9535152358145</v>
      </c>
      <c r="W29" s="230">
        <v>10.764239391564111</v>
      </c>
      <c r="X29" s="230">
        <v>10.18662716137108</v>
      </c>
      <c r="Y29" s="230">
        <v>9.8846014488479206</v>
      </c>
      <c r="DA29" s="71" t="s">
        <v>2505</v>
      </c>
    </row>
    <row r="30" spans="1:105" ht="12" customHeight="1" x14ac:dyDescent="0.25">
      <c r="A30" s="59" t="s">
        <v>31</v>
      </c>
      <c r="B30" s="230">
        <v>4.4282866279191948</v>
      </c>
      <c r="C30" s="230">
        <v>6.0670599456525451</v>
      </c>
      <c r="D30" s="230">
        <v>6.0193078491550809</v>
      </c>
      <c r="E30" s="230">
        <v>6.1420607601665003</v>
      </c>
      <c r="F30" s="230">
        <v>6.0563560260616649</v>
      </c>
      <c r="G30" s="230">
        <v>4.461400899220636</v>
      </c>
      <c r="H30" s="230">
        <v>5.9250803397717879</v>
      </c>
      <c r="I30" s="230">
        <v>4.2846803591382212</v>
      </c>
      <c r="J30" s="230">
        <v>4.2983184374191348</v>
      </c>
      <c r="K30" s="230">
        <v>2.8290362153235642</v>
      </c>
      <c r="L30" s="230">
        <v>2.844363722141892</v>
      </c>
      <c r="M30" s="230">
        <v>2.768787112495398</v>
      </c>
      <c r="N30" s="230">
        <v>2.730352559437188</v>
      </c>
      <c r="O30" s="230">
        <v>3.7828796824719948</v>
      </c>
      <c r="P30" s="230">
        <v>3.604678522496529</v>
      </c>
      <c r="Q30" s="230">
        <v>3.6239525652434632</v>
      </c>
      <c r="R30" s="230">
        <v>3.5825883750026519</v>
      </c>
      <c r="S30" s="230">
        <v>3.811848329304858</v>
      </c>
      <c r="T30" s="230">
        <v>4.5980887391389338</v>
      </c>
      <c r="U30" s="230">
        <v>4.1113678998414072</v>
      </c>
      <c r="V30" s="230">
        <v>4.3475074186113254</v>
      </c>
      <c r="W30" s="230">
        <v>6.0117995481615889</v>
      </c>
      <c r="X30" s="230">
        <v>4.8769949444029939</v>
      </c>
      <c r="Y30" s="230">
        <v>5.7108524938893996</v>
      </c>
      <c r="DA30" s="71" t="s">
        <v>2506</v>
      </c>
    </row>
    <row r="31" spans="1:105" ht="12" customHeight="1" x14ac:dyDescent="0.25">
      <c r="A31" s="59" t="s">
        <v>159</v>
      </c>
      <c r="B31" s="230">
        <v>27.034702306648541</v>
      </c>
      <c r="C31" s="230">
        <v>20.67724425904013</v>
      </c>
      <c r="D31" s="230">
        <v>19.25402734864927</v>
      </c>
      <c r="E31" s="230">
        <v>16.615469125533089</v>
      </c>
      <c r="F31" s="230">
        <v>13.54081914226277</v>
      </c>
      <c r="G31" s="230">
        <v>31.237128682746619</v>
      </c>
      <c r="H31" s="230">
        <v>26.691351187181141</v>
      </c>
      <c r="I31" s="230">
        <v>33.058602289509672</v>
      </c>
      <c r="J31" s="230">
        <v>18.772659648889292</v>
      </c>
      <c r="K31" s="230">
        <v>13.27860465841882</v>
      </c>
      <c r="L31" s="230">
        <v>13.33851828370628</v>
      </c>
      <c r="M31" s="230">
        <v>14.465039766439061</v>
      </c>
      <c r="N31" s="230">
        <v>12.853362248246251</v>
      </c>
      <c r="O31" s="230">
        <v>18.56767633625023</v>
      </c>
      <c r="P31" s="230">
        <v>15.20886915374081</v>
      </c>
      <c r="Q31" s="230">
        <v>13.921524399657921</v>
      </c>
      <c r="R31" s="230">
        <v>20.040064966654899</v>
      </c>
      <c r="S31" s="230">
        <v>12.92695978269129</v>
      </c>
      <c r="T31" s="230">
        <v>16.371152191159521</v>
      </c>
      <c r="U31" s="230">
        <v>12.361028560335519</v>
      </c>
      <c r="V31" s="230">
        <v>11.63545471572473</v>
      </c>
      <c r="W31" s="230">
        <v>8.6840030135558681</v>
      </c>
      <c r="X31" s="230">
        <v>8.4785389148911428</v>
      </c>
      <c r="Y31" s="230">
        <v>15.434632535186321</v>
      </c>
      <c r="DA31" s="71" t="s">
        <v>2507</v>
      </c>
    </row>
    <row r="32" spans="1:105" ht="12" customHeight="1" x14ac:dyDescent="0.25">
      <c r="A32" s="59" t="s">
        <v>32</v>
      </c>
      <c r="B32" s="230">
        <v>10.825379223953901</v>
      </c>
      <c r="C32" s="230">
        <v>12.71269155140455</v>
      </c>
      <c r="D32" s="230">
        <v>6.3063167930366166</v>
      </c>
      <c r="E32" s="230">
        <v>4.8262278877504574</v>
      </c>
      <c r="F32" s="230">
        <v>4.7588839466856712</v>
      </c>
      <c r="G32" s="230">
        <v>4.6741613885022124</v>
      </c>
      <c r="H32" s="230">
        <v>4.6557318609452132</v>
      </c>
      <c r="I32" s="230">
        <v>1.4962932858316791</v>
      </c>
      <c r="J32" s="230">
        <v>1.5010559666509971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2.7237556958018889E-2</v>
      </c>
      <c r="T32" s="230">
        <v>0</v>
      </c>
      <c r="U32" s="230">
        <v>0</v>
      </c>
      <c r="V32" s="230">
        <v>0</v>
      </c>
      <c r="W32" s="230">
        <v>0.1167052016234395</v>
      </c>
      <c r="X32" s="230">
        <v>0.1106592096372581</v>
      </c>
      <c r="Y32" s="230">
        <v>9.8176412611210476E-2</v>
      </c>
      <c r="DA32" s="71" t="s">
        <v>2508</v>
      </c>
    </row>
    <row r="33" spans="1:105" ht="12" customHeight="1" x14ac:dyDescent="0.25">
      <c r="A33" s="59" t="s">
        <v>35</v>
      </c>
      <c r="B33" s="230">
        <v>36.397384298923981</v>
      </c>
      <c r="C33" s="230">
        <v>43.833724740099413</v>
      </c>
      <c r="D33" s="230">
        <v>43.804314187062992</v>
      </c>
      <c r="E33" s="230">
        <v>48.551011869450782</v>
      </c>
      <c r="F33" s="230">
        <v>65.339797835864374</v>
      </c>
      <c r="G33" s="230">
        <v>73.455747957294321</v>
      </c>
      <c r="H33" s="230">
        <v>74.75350809441521</v>
      </c>
      <c r="I33" s="230">
        <v>71.489329526082585</v>
      </c>
      <c r="J33" s="230">
        <v>84.893312850202463</v>
      </c>
      <c r="K33" s="230">
        <v>78.820115023527293</v>
      </c>
      <c r="L33" s="230">
        <v>80.023604021309296</v>
      </c>
      <c r="M33" s="230">
        <v>67.738199193461341</v>
      </c>
      <c r="N33" s="230">
        <v>66.38733763069115</v>
      </c>
      <c r="O33" s="230">
        <v>70.978216526518693</v>
      </c>
      <c r="P33" s="230">
        <v>65.785741868249033</v>
      </c>
      <c r="Q33" s="230">
        <v>64.650487824057976</v>
      </c>
      <c r="R33" s="230">
        <v>69.714643725466686</v>
      </c>
      <c r="S33" s="230">
        <v>74.401595778345083</v>
      </c>
      <c r="T33" s="230">
        <v>95.021148051995809</v>
      </c>
      <c r="U33" s="230">
        <v>91.939173437024081</v>
      </c>
      <c r="V33" s="230">
        <v>88.888316615943609</v>
      </c>
      <c r="W33" s="230">
        <v>76.177693508264269</v>
      </c>
      <c r="X33" s="230">
        <v>63.917123505796567</v>
      </c>
      <c r="Y33" s="230">
        <v>93.517706312580827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109.4877626016505</v>
      </c>
      <c r="C35" s="261">
        <v>73.494948292303306</v>
      </c>
      <c r="D35" s="261">
        <v>58.684552533431713</v>
      </c>
      <c r="E35" s="261">
        <v>57.125755820435842</v>
      </c>
      <c r="F35" s="261">
        <v>58.185290097630059</v>
      </c>
      <c r="G35" s="261">
        <v>67.245622197820978</v>
      </c>
      <c r="H35" s="261">
        <v>69.94142442693763</v>
      </c>
      <c r="I35" s="261">
        <v>78.894809756436757</v>
      </c>
      <c r="J35" s="261">
        <v>66.387583400967259</v>
      </c>
      <c r="K35" s="261">
        <v>54.40686001291445</v>
      </c>
      <c r="L35" s="261">
        <v>58.372256848151501</v>
      </c>
      <c r="M35" s="261">
        <v>52.696720511480891</v>
      </c>
      <c r="N35" s="261">
        <v>75.866950890593188</v>
      </c>
      <c r="O35" s="261">
        <v>87.620171631343979</v>
      </c>
      <c r="P35" s="261">
        <v>81.413089653017849</v>
      </c>
      <c r="Q35" s="261">
        <v>84.833696612092979</v>
      </c>
      <c r="R35" s="261">
        <v>92.951290570758289</v>
      </c>
      <c r="S35" s="261">
        <v>86.482003142008352</v>
      </c>
      <c r="T35" s="261">
        <v>103.58969760900381</v>
      </c>
      <c r="U35" s="261">
        <v>113.7787418162241</v>
      </c>
      <c r="V35" s="261">
        <v>102.2709030092016</v>
      </c>
      <c r="W35" s="261">
        <v>85.444257330868339</v>
      </c>
      <c r="X35" s="261">
        <v>91.299029130924481</v>
      </c>
      <c r="Y35" s="261">
        <v>86.158148137501954</v>
      </c>
      <c r="DA35" s="70" t="s">
        <v>2511</v>
      </c>
    </row>
    <row r="36" spans="1:105" ht="12" customHeight="1" x14ac:dyDescent="0.25">
      <c r="A36" s="46" t="s">
        <v>28</v>
      </c>
      <c r="B36" s="229">
        <v>74.596685283725648</v>
      </c>
      <c r="C36" s="229">
        <v>44.706915435497393</v>
      </c>
      <c r="D36" s="229">
        <v>34.150876127468131</v>
      </c>
      <c r="E36" s="229">
        <v>32.327134365696473</v>
      </c>
      <c r="F36" s="229">
        <v>27.613966396618249</v>
      </c>
      <c r="G36" s="229">
        <v>25.917967153866339</v>
      </c>
      <c r="H36" s="229">
        <v>25.24952092959029</v>
      </c>
      <c r="I36" s="229">
        <v>26.4810233020346</v>
      </c>
      <c r="J36" s="229">
        <v>21.277089706483551</v>
      </c>
      <c r="K36" s="229">
        <v>14.77822382856005</v>
      </c>
      <c r="L36" s="229">
        <v>16.23879563704568</v>
      </c>
      <c r="M36" s="229">
        <v>15.8971924959018</v>
      </c>
      <c r="N36" s="229">
        <v>15.97016633634369</v>
      </c>
      <c r="O36" s="229">
        <v>18.99601458898761</v>
      </c>
      <c r="P36" s="229">
        <v>17.776084399227109</v>
      </c>
      <c r="Q36" s="229">
        <v>14.58415128475283</v>
      </c>
      <c r="R36" s="229">
        <v>12.31035610565306</v>
      </c>
      <c r="S36" s="229">
        <v>10.71977344606587</v>
      </c>
      <c r="T36" s="229">
        <v>10.4553121025716</v>
      </c>
      <c r="U36" s="229">
        <v>18.952813705373192</v>
      </c>
      <c r="V36" s="229">
        <v>14.680528175047099</v>
      </c>
      <c r="W36" s="229">
        <v>8.8145098315956734</v>
      </c>
      <c r="X36" s="229">
        <v>10.02556701995395</v>
      </c>
      <c r="Y36" s="229">
        <v>6.3968714915207698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1.4258784525290751</v>
      </c>
      <c r="C38" s="229">
        <v>1.624619052395422</v>
      </c>
      <c r="D38" s="229">
        <v>1.705797616440923</v>
      </c>
      <c r="E38" s="229">
        <v>1.4971176677329829</v>
      </c>
      <c r="F38" s="229">
        <v>1.6428157157040779</v>
      </c>
      <c r="G38" s="229">
        <v>1.3695841913290989</v>
      </c>
      <c r="H38" s="229">
        <v>1.8659843823938971</v>
      </c>
      <c r="I38" s="229">
        <v>1.670009109465175</v>
      </c>
      <c r="J38" s="229">
        <v>1.6468243763890951</v>
      </c>
      <c r="K38" s="229">
        <v>0.99593939395129094</v>
      </c>
      <c r="L38" s="229">
        <v>0.96988263236163486</v>
      </c>
      <c r="M38" s="229">
        <v>1.09836286875834</v>
      </c>
      <c r="N38" s="229">
        <v>1.1637016089564201</v>
      </c>
      <c r="O38" s="229">
        <v>2.276828819784559</v>
      </c>
      <c r="P38" s="229">
        <v>2.5797707917381798</v>
      </c>
      <c r="Q38" s="229">
        <v>2.5470049190757651</v>
      </c>
      <c r="R38" s="229">
        <v>2.6173240424770849</v>
      </c>
      <c r="S38" s="229">
        <v>3.034681600163915</v>
      </c>
      <c r="T38" s="229">
        <v>3.625298343441945</v>
      </c>
      <c r="U38" s="229">
        <v>3.4223260102497668</v>
      </c>
      <c r="V38" s="229">
        <v>3.554941988342839</v>
      </c>
      <c r="W38" s="229">
        <v>4.9228806881033957</v>
      </c>
      <c r="X38" s="229">
        <v>4.7998850744732424</v>
      </c>
      <c r="Y38" s="229">
        <v>3.695808040363556</v>
      </c>
      <c r="DA38" s="73" t="s">
        <v>2514</v>
      </c>
    </row>
    <row r="39" spans="1:105" ht="12" customHeight="1" x14ac:dyDescent="0.25">
      <c r="A39" s="46" t="s">
        <v>159</v>
      </c>
      <c r="B39" s="229">
        <v>8.7049919593171481</v>
      </c>
      <c r="C39" s="229">
        <v>5.5368902359934387</v>
      </c>
      <c r="D39" s="229">
        <v>5.4563539166425024</v>
      </c>
      <c r="E39" s="229">
        <v>4.0499945143546832</v>
      </c>
      <c r="F39" s="229">
        <v>3.6730123517658262</v>
      </c>
      <c r="G39" s="229">
        <v>9.5893372043467622</v>
      </c>
      <c r="H39" s="229">
        <v>8.4059019632110381</v>
      </c>
      <c r="I39" s="229">
        <v>12.885014129915509</v>
      </c>
      <c r="J39" s="229">
        <v>7.1924111648669484</v>
      </c>
      <c r="K39" s="229">
        <v>4.674625727444738</v>
      </c>
      <c r="L39" s="229">
        <v>4.5482218480353271</v>
      </c>
      <c r="M39" s="229">
        <v>5.7382030214126409</v>
      </c>
      <c r="N39" s="229">
        <v>5.4782223186104098</v>
      </c>
      <c r="O39" s="229">
        <v>11.1754600059552</v>
      </c>
      <c r="P39" s="229">
        <v>10.88457574602648</v>
      </c>
      <c r="Q39" s="229">
        <v>9.7843971433384009</v>
      </c>
      <c r="R39" s="229">
        <v>14.640628048705089</v>
      </c>
      <c r="S39" s="229">
        <v>10.291387172203191</v>
      </c>
      <c r="T39" s="229">
        <v>12.907604503944579</v>
      </c>
      <c r="U39" s="229">
        <v>10.289390437938749</v>
      </c>
      <c r="V39" s="229">
        <v>9.5142716365056259</v>
      </c>
      <c r="W39" s="229">
        <v>7.111067225110479</v>
      </c>
      <c r="X39" s="229">
        <v>8.3444852526719746</v>
      </c>
      <c r="Y39" s="229">
        <v>9.9886031174215955</v>
      </c>
      <c r="DA39" s="73" t="s">
        <v>2515</v>
      </c>
    </row>
    <row r="40" spans="1:105" ht="12" customHeight="1" x14ac:dyDescent="0.25">
      <c r="A40" s="46" t="s">
        <v>32</v>
      </c>
      <c r="B40" s="229">
        <v>3.4856991592580919</v>
      </c>
      <c r="C40" s="229">
        <v>3.404166282622215</v>
      </c>
      <c r="D40" s="229">
        <v>1.7871324118425349</v>
      </c>
      <c r="E40" s="229">
        <v>1.176385470836824</v>
      </c>
      <c r="F40" s="229">
        <v>1.290870170641363</v>
      </c>
      <c r="G40" s="229">
        <v>1.434898519550621</v>
      </c>
      <c r="H40" s="229">
        <v>1.4662287163978021</v>
      </c>
      <c r="I40" s="229">
        <v>0.58319949408619864</v>
      </c>
      <c r="J40" s="229">
        <v>0.57510293669387202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2.1684313171240518E-2</v>
      </c>
      <c r="T40" s="229">
        <v>0</v>
      </c>
      <c r="U40" s="229">
        <v>0</v>
      </c>
      <c r="V40" s="229">
        <v>0</v>
      </c>
      <c r="W40" s="229">
        <v>9.5566357239727617E-2</v>
      </c>
      <c r="X40" s="229">
        <v>0.1089095836157158</v>
      </c>
      <c r="Y40" s="229">
        <v>6.3535378560521577E-2</v>
      </c>
      <c r="DA40" s="73" t="s">
        <v>2516</v>
      </c>
    </row>
    <row r="41" spans="1:105" ht="12" customHeight="1" x14ac:dyDescent="0.25">
      <c r="A41" s="46" t="s">
        <v>33</v>
      </c>
      <c r="B41" s="229">
        <v>9.4116808799162168</v>
      </c>
      <c r="C41" s="229">
        <v>6.3415799999607199</v>
      </c>
      <c r="D41" s="229">
        <v>3.1707899999822602</v>
      </c>
      <c r="E41" s="229">
        <v>6.2408908799480978</v>
      </c>
      <c r="F41" s="229">
        <v>6.2408908799639988</v>
      </c>
      <c r="G41" s="229">
        <v>6.2408908799612286</v>
      </c>
      <c r="H41" s="229">
        <v>9.4116808799376628</v>
      </c>
      <c r="I41" s="229">
        <v>9.4116808799459264</v>
      </c>
      <c r="J41" s="229">
        <v>3.170789999971892</v>
      </c>
      <c r="K41" s="229">
        <v>6.2100849599510086</v>
      </c>
      <c r="L41" s="229">
        <v>9.3285849599005637</v>
      </c>
      <c r="M41" s="229">
        <v>3.0915849599750871</v>
      </c>
      <c r="N41" s="229">
        <v>24.95996099983995</v>
      </c>
      <c r="O41" s="229">
        <v>12.451701959866339</v>
      </c>
      <c r="P41" s="229">
        <v>3.0915849599683272</v>
      </c>
      <c r="Q41" s="229">
        <v>12.48015599991855</v>
      </c>
      <c r="R41" s="229">
        <v>12.451701959869609</v>
      </c>
      <c r="S41" s="229">
        <v>3.1562765999736642</v>
      </c>
      <c r="T41" s="229">
        <v>1.3657643999895099</v>
      </c>
      <c r="U41" s="229">
        <v>3.9992230799705908</v>
      </c>
      <c r="V41" s="229">
        <v>1.8307954799884709</v>
      </c>
      <c r="W41" s="229">
        <v>1.3576921199917</v>
      </c>
      <c r="X41" s="229">
        <v>4.5921560399489101</v>
      </c>
      <c r="Y41" s="229">
        <v>5.4851356799571027</v>
      </c>
      <c r="DA41" s="73" t="s">
        <v>2517</v>
      </c>
    </row>
    <row r="42" spans="1:105" ht="12" customHeight="1" x14ac:dyDescent="0.25">
      <c r="A42" s="46" t="s">
        <v>35</v>
      </c>
      <c r="B42" s="229">
        <v>11.71971246690557</v>
      </c>
      <c r="C42" s="229">
        <v>11.737662885835009</v>
      </c>
      <c r="D42" s="229">
        <v>12.41360246105536</v>
      </c>
      <c r="E42" s="229">
        <v>11.83423292186678</v>
      </c>
      <c r="F42" s="229">
        <v>17.72373458293654</v>
      </c>
      <c r="G42" s="229">
        <v>22.549829848767821</v>
      </c>
      <c r="H42" s="229">
        <v>23.54210755540694</v>
      </c>
      <c r="I42" s="229">
        <v>27.863882840989358</v>
      </c>
      <c r="J42" s="229">
        <v>32.525365216561902</v>
      </c>
      <c r="K42" s="229">
        <v>27.74798610300736</v>
      </c>
      <c r="L42" s="229">
        <v>27.28677177080829</v>
      </c>
      <c r="M42" s="229">
        <v>26.871377165433021</v>
      </c>
      <c r="N42" s="229">
        <v>28.29489962684271</v>
      </c>
      <c r="O42" s="229">
        <v>42.720166256750282</v>
      </c>
      <c r="P42" s="229">
        <v>47.081073756057748</v>
      </c>
      <c r="Q42" s="229">
        <v>45.437987265007429</v>
      </c>
      <c r="R42" s="229">
        <v>50.931280414053447</v>
      </c>
      <c r="S42" s="229">
        <v>59.232460010430692</v>
      </c>
      <c r="T42" s="229">
        <v>74.918086659058588</v>
      </c>
      <c r="U42" s="229">
        <v>76.530690582696138</v>
      </c>
      <c r="V42" s="229">
        <v>72.683673329317585</v>
      </c>
      <c r="W42" s="229">
        <v>62.379607508832017</v>
      </c>
      <c r="X42" s="229">
        <v>62.906533760266477</v>
      </c>
      <c r="Y42" s="229">
        <v>60.520472429678463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0.14311439999872599</v>
      </c>
      <c r="C44" s="229">
        <v>0.14311439999911349</v>
      </c>
      <c r="D44" s="229">
        <v>0</v>
      </c>
      <c r="E44" s="229">
        <v>0</v>
      </c>
      <c r="F44" s="229">
        <v>0</v>
      </c>
      <c r="G44" s="229">
        <v>0.14311439999911091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2.5739999999785219E-2</v>
      </c>
      <c r="T44" s="229">
        <v>0.31763159999756052</v>
      </c>
      <c r="U44" s="229">
        <v>0.5842979999957032</v>
      </c>
      <c r="V44" s="229">
        <v>6.6923999999578578E-3</v>
      </c>
      <c r="W44" s="229">
        <v>0.76293359999533605</v>
      </c>
      <c r="X44" s="229">
        <v>0.52149239999419805</v>
      </c>
      <c r="Y44" s="229">
        <v>7.7219999999396079E-3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1.0000000000000004</v>
      </c>
      <c r="C51" s="232">
        <f t="shared" si="3"/>
        <v>1.0000000000000002</v>
      </c>
      <c r="D51" s="232">
        <f t="shared" si="3"/>
        <v>0.99999999999999989</v>
      </c>
      <c r="E51" s="232">
        <f t="shared" si="3"/>
        <v>1</v>
      </c>
      <c r="F51" s="232">
        <f t="shared" si="3"/>
        <v>0.99999999999999978</v>
      </c>
      <c r="G51" s="232">
        <f t="shared" si="3"/>
        <v>0.99999999999999978</v>
      </c>
      <c r="H51" s="232">
        <f t="shared" si="3"/>
        <v>1</v>
      </c>
      <c r="I51" s="232">
        <f t="shared" si="3"/>
        <v>1.0000000000000002</v>
      </c>
      <c r="J51" s="232">
        <f t="shared" si="3"/>
        <v>1</v>
      </c>
      <c r="K51" s="232">
        <f t="shared" si="3"/>
        <v>1</v>
      </c>
      <c r="L51" s="232">
        <f t="shared" si="3"/>
        <v>1.0000000000000002</v>
      </c>
      <c r="M51" s="232">
        <f t="shared" si="3"/>
        <v>0.99999999999999978</v>
      </c>
      <c r="N51" s="232">
        <f t="shared" si="3"/>
        <v>1</v>
      </c>
      <c r="O51" s="232">
        <f t="shared" si="3"/>
        <v>0.99999999999999978</v>
      </c>
      <c r="P51" s="232">
        <f t="shared" si="3"/>
        <v>0.99999999999999978</v>
      </c>
      <c r="Q51" s="232">
        <f t="shared" si="3"/>
        <v>0.99999999999999989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1</v>
      </c>
      <c r="W51" s="232">
        <f t="shared" si="3"/>
        <v>1.0000000000000002</v>
      </c>
      <c r="X51" s="232">
        <f t="shared" si="3"/>
        <v>1.0000000000000002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1.9554886741123469E-2</v>
      </c>
      <c r="C56" s="300">
        <f t="shared" si="8"/>
        <v>2.1781182819259459E-2</v>
      </c>
      <c r="D56" s="300">
        <f t="shared" si="8"/>
        <v>2.3708881118119036E-2</v>
      </c>
      <c r="E56" s="300">
        <f t="shared" si="8"/>
        <v>2.2872630611330245E-2</v>
      </c>
      <c r="F56" s="300">
        <f t="shared" si="8"/>
        <v>2.5774879693604744E-2</v>
      </c>
      <c r="G56" s="300">
        <f t="shared" si="8"/>
        <v>2.9673123793394061E-2</v>
      </c>
      <c r="H56" s="300">
        <f t="shared" si="8"/>
        <v>2.8913354829583609E-2</v>
      </c>
      <c r="I56" s="300">
        <f t="shared" si="8"/>
        <v>2.9133822766458067E-2</v>
      </c>
      <c r="J56" s="300">
        <f t="shared" si="8"/>
        <v>3.0300938936985402E-2</v>
      </c>
      <c r="K56" s="300">
        <f t="shared" si="8"/>
        <v>3.2558660442410126E-2</v>
      </c>
      <c r="L56" s="300">
        <f t="shared" si="8"/>
        <v>3.1696864824812307E-2</v>
      </c>
      <c r="M56" s="300">
        <f t="shared" si="8"/>
        <v>3.0754854414621381E-2</v>
      </c>
      <c r="N56" s="300">
        <f t="shared" si="8"/>
        <v>2.8223754802436583E-2</v>
      </c>
      <c r="O56" s="300">
        <f t="shared" si="8"/>
        <v>2.8578613097519977E-2</v>
      </c>
      <c r="P56" s="300">
        <f t="shared" si="8"/>
        <v>2.8338133501371775E-2</v>
      </c>
      <c r="Q56" s="300">
        <f t="shared" si="8"/>
        <v>2.7940627240193097E-2</v>
      </c>
      <c r="R56" s="300">
        <f t="shared" si="8"/>
        <v>2.9248019793801816E-2</v>
      </c>
      <c r="S56" s="300">
        <f t="shared" si="8"/>
        <v>2.9380974420538719E-2</v>
      </c>
      <c r="T56" s="300">
        <f t="shared" si="8"/>
        <v>3.1009660844472042E-2</v>
      </c>
      <c r="U56" s="300">
        <f t="shared" si="8"/>
        <v>2.8390968548294523E-2</v>
      </c>
      <c r="V56" s="300">
        <f t="shared" si="8"/>
        <v>2.9478488179552023E-2</v>
      </c>
      <c r="W56" s="300">
        <f t="shared" si="8"/>
        <v>2.919665740660593E-2</v>
      </c>
      <c r="X56" s="300">
        <f t="shared" si="8"/>
        <v>2.657948368123958E-2</v>
      </c>
      <c r="Y56" s="300">
        <f t="shared" si="8"/>
        <v>3.3806341906832668E-2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0.30815984390860068</v>
      </c>
      <c r="C57" s="301">
        <f t="shared" si="9"/>
        <v>0.31198068534146345</v>
      </c>
      <c r="D57" s="301">
        <f t="shared" si="9"/>
        <v>0.30697303023824829</v>
      </c>
      <c r="E57" s="301">
        <f t="shared" si="9"/>
        <v>0.30955451910965398</v>
      </c>
      <c r="F57" s="301">
        <f t="shared" si="9"/>
        <v>0.29889891630882948</v>
      </c>
      <c r="G57" s="301">
        <f t="shared" si="9"/>
        <v>0.2911749676853404</v>
      </c>
      <c r="H57" s="301">
        <f t="shared" si="9"/>
        <v>0.28652084562229857</v>
      </c>
      <c r="I57" s="301">
        <f t="shared" si="9"/>
        <v>0.27369903208952634</v>
      </c>
      <c r="J57" s="301">
        <f t="shared" si="9"/>
        <v>0.27364272415447033</v>
      </c>
      <c r="K57" s="301">
        <f t="shared" si="9"/>
        <v>0.27624528118299579</v>
      </c>
      <c r="L57" s="301">
        <f t="shared" si="9"/>
        <v>0.27580978694716868</v>
      </c>
      <c r="M57" s="301">
        <f t="shared" si="9"/>
        <v>0.26967625391381334</v>
      </c>
      <c r="N57" s="301">
        <f t="shared" si="9"/>
        <v>0.24729310433282997</v>
      </c>
      <c r="O57" s="301">
        <f t="shared" si="9"/>
        <v>0.23775720563793196</v>
      </c>
      <c r="P57" s="301">
        <f t="shared" si="9"/>
        <v>0.23126950808471375</v>
      </c>
      <c r="Q57" s="301">
        <f t="shared" si="9"/>
        <v>0.22320101899973505</v>
      </c>
      <c r="R57" s="301">
        <f t="shared" si="9"/>
        <v>0.221694567710706</v>
      </c>
      <c r="S57" s="301">
        <f t="shared" si="9"/>
        <v>0.21917590281294985</v>
      </c>
      <c r="T57" s="301">
        <f t="shared" si="9"/>
        <v>0.2244792600148339</v>
      </c>
      <c r="U57" s="301">
        <f t="shared" si="9"/>
        <v>0.21951597494785641</v>
      </c>
      <c r="V57" s="301">
        <f t="shared" si="9"/>
        <v>0.22235066672432177</v>
      </c>
      <c r="W57" s="301">
        <f t="shared" si="9"/>
        <v>0.21751082684515197</v>
      </c>
      <c r="X57" s="301">
        <f t="shared" si="9"/>
        <v>0.20056860161757981</v>
      </c>
      <c r="Y57" s="301">
        <f t="shared" si="9"/>
        <v>0.23964536278939022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0.30815984390860068</v>
      </c>
      <c r="C58" s="302">
        <f t="shared" si="10"/>
        <v>0.31198068534146345</v>
      </c>
      <c r="D58" s="302">
        <f t="shared" si="10"/>
        <v>0.30697303023824829</v>
      </c>
      <c r="E58" s="302">
        <f t="shared" si="10"/>
        <v>0.30955451910965398</v>
      </c>
      <c r="F58" s="302">
        <f t="shared" si="10"/>
        <v>0.29889891630882948</v>
      </c>
      <c r="G58" s="302">
        <f t="shared" si="10"/>
        <v>0.2911749676853404</v>
      </c>
      <c r="H58" s="302">
        <f t="shared" si="10"/>
        <v>0.28652084562229857</v>
      </c>
      <c r="I58" s="302">
        <f t="shared" si="10"/>
        <v>0.27369903208952634</v>
      </c>
      <c r="J58" s="302">
        <f t="shared" si="10"/>
        <v>0.27364272415447033</v>
      </c>
      <c r="K58" s="302">
        <f t="shared" si="10"/>
        <v>0.27624528118299579</v>
      </c>
      <c r="L58" s="302">
        <f t="shared" si="10"/>
        <v>0.27580978694716868</v>
      </c>
      <c r="M58" s="302">
        <f t="shared" si="10"/>
        <v>0.26967625391381334</v>
      </c>
      <c r="N58" s="302">
        <f t="shared" si="10"/>
        <v>0.24729310433282997</v>
      </c>
      <c r="O58" s="302">
        <f t="shared" si="10"/>
        <v>0.23775720563793196</v>
      </c>
      <c r="P58" s="302">
        <f t="shared" si="10"/>
        <v>0.23126950808471375</v>
      </c>
      <c r="Q58" s="302">
        <f t="shared" si="10"/>
        <v>0.22320101899973505</v>
      </c>
      <c r="R58" s="302">
        <f t="shared" si="10"/>
        <v>0.221694567710706</v>
      </c>
      <c r="S58" s="302">
        <f t="shared" si="10"/>
        <v>0.21917590281294985</v>
      </c>
      <c r="T58" s="302">
        <f t="shared" si="10"/>
        <v>0.2244792600148339</v>
      </c>
      <c r="U58" s="302">
        <f t="shared" si="10"/>
        <v>0.21951597494785641</v>
      </c>
      <c r="V58" s="302">
        <f t="shared" si="10"/>
        <v>0.22235066672432177</v>
      </c>
      <c r="W58" s="302">
        <f t="shared" si="10"/>
        <v>0.21751082684515197</v>
      </c>
      <c r="X58" s="302">
        <f t="shared" si="10"/>
        <v>0.20056860161757981</v>
      </c>
      <c r="Y58" s="302">
        <f t="shared" si="10"/>
        <v>0.23964536278939022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7.675329840991095E-2</v>
      </c>
      <c r="C60" s="301">
        <f t="shared" si="12"/>
        <v>8.965761647086247E-2</v>
      </c>
      <c r="D60" s="301">
        <f t="shared" si="12"/>
        <v>9.9412144171002775E-2</v>
      </c>
      <c r="E60" s="301">
        <f t="shared" si="12"/>
        <v>0.10434127059854739</v>
      </c>
      <c r="F60" s="301">
        <f t="shared" si="12"/>
        <v>0.11858645724709843</v>
      </c>
      <c r="G60" s="301">
        <f t="shared" si="12"/>
        <v>0.12209839128903706</v>
      </c>
      <c r="H60" s="301">
        <f t="shared" si="12"/>
        <v>0.12630130837263626</v>
      </c>
      <c r="I60" s="301">
        <f t="shared" si="12"/>
        <v>0.13312924786206834</v>
      </c>
      <c r="J60" s="301">
        <f t="shared" si="12"/>
        <v>0.14785255990613069</v>
      </c>
      <c r="K60" s="301">
        <f t="shared" si="12"/>
        <v>0.13973074689013851</v>
      </c>
      <c r="L60" s="301">
        <f t="shared" si="12"/>
        <v>0.13857173528839195</v>
      </c>
      <c r="M60" s="301">
        <f t="shared" si="12"/>
        <v>0.15196500715031089</v>
      </c>
      <c r="N60" s="301">
        <f t="shared" si="12"/>
        <v>0.1468128417484757</v>
      </c>
      <c r="O60" s="301">
        <f t="shared" si="12"/>
        <v>0.15571769817530964</v>
      </c>
      <c r="P60" s="301">
        <f t="shared" si="12"/>
        <v>0.16422644511011131</v>
      </c>
      <c r="Q60" s="301">
        <f t="shared" si="12"/>
        <v>0.16724292391811488</v>
      </c>
      <c r="R60" s="301">
        <f t="shared" si="12"/>
        <v>0.16518601382379669</v>
      </c>
      <c r="S60" s="301">
        <f t="shared" si="12"/>
        <v>0.17954135191244402</v>
      </c>
      <c r="T60" s="301">
        <f t="shared" si="12"/>
        <v>0.16681045114748697</v>
      </c>
      <c r="U60" s="301">
        <f t="shared" si="12"/>
        <v>0.16650399201625729</v>
      </c>
      <c r="V60" s="301">
        <f t="shared" si="12"/>
        <v>0.16603874945721331</v>
      </c>
      <c r="W60" s="301">
        <f t="shared" si="12"/>
        <v>0.18163977270967599</v>
      </c>
      <c r="X60" s="301">
        <f t="shared" si="12"/>
        <v>0.18759729699441224</v>
      </c>
      <c r="Y60" s="301">
        <f t="shared" si="12"/>
        <v>0.14755725944022904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7.675329840991095E-2</v>
      </c>
      <c r="C61" s="302">
        <f t="shared" si="13"/>
        <v>8.965761647086247E-2</v>
      </c>
      <c r="D61" s="302">
        <f t="shared" si="13"/>
        <v>9.9412144171002775E-2</v>
      </c>
      <c r="E61" s="302">
        <f t="shared" si="13"/>
        <v>0.10434127059854739</v>
      </c>
      <c r="F61" s="302">
        <f t="shared" si="13"/>
        <v>0.11858645724709843</v>
      </c>
      <c r="G61" s="302">
        <f t="shared" si="13"/>
        <v>0.12209839128903706</v>
      </c>
      <c r="H61" s="302">
        <f t="shared" si="13"/>
        <v>0.12630130837263626</v>
      </c>
      <c r="I61" s="302">
        <f t="shared" si="13"/>
        <v>0.13312924786206834</v>
      </c>
      <c r="J61" s="302">
        <f t="shared" si="13"/>
        <v>0.14785255990613069</v>
      </c>
      <c r="K61" s="302">
        <f t="shared" si="13"/>
        <v>0.13973074689013851</v>
      </c>
      <c r="L61" s="302">
        <f t="shared" si="13"/>
        <v>0.13857173528839195</v>
      </c>
      <c r="M61" s="302">
        <f t="shared" si="13"/>
        <v>0.15196500715031089</v>
      </c>
      <c r="N61" s="302">
        <f t="shared" si="13"/>
        <v>0.1468128417484757</v>
      </c>
      <c r="O61" s="302">
        <f t="shared" si="13"/>
        <v>0.15571769817530964</v>
      </c>
      <c r="P61" s="302">
        <f t="shared" si="13"/>
        <v>0.16422644511011131</v>
      </c>
      <c r="Q61" s="302">
        <f t="shared" si="13"/>
        <v>0.16724292391811488</v>
      </c>
      <c r="R61" s="302">
        <f t="shared" si="13"/>
        <v>0.16518601382379669</v>
      </c>
      <c r="S61" s="302">
        <f t="shared" si="13"/>
        <v>0.17954135191244402</v>
      </c>
      <c r="T61" s="302">
        <f t="shared" si="13"/>
        <v>0.16681045114748697</v>
      </c>
      <c r="U61" s="302">
        <f t="shared" si="13"/>
        <v>0.16650399201625729</v>
      </c>
      <c r="V61" s="302">
        <f t="shared" si="13"/>
        <v>0.16603874945721331</v>
      </c>
      <c r="W61" s="302">
        <f t="shared" si="13"/>
        <v>0.18163977270967599</v>
      </c>
      <c r="X61" s="302">
        <f t="shared" si="13"/>
        <v>0.18759729699441224</v>
      </c>
      <c r="Y61" s="302">
        <f t="shared" si="13"/>
        <v>0.14755725944022904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0.44022834844085829</v>
      </c>
      <c r="C63" s="301">
        <f t="shared" si="15"/>
        <v>0.44568669334494782</v>
      </c>
      <c r="D63" s="301">
        <f t="shared" si="15"/>
        <v>0.43853290034035464</v>
      </c>
      <c r="E63" s="301">
        <f t="shared" si="15"/>
        <v>0.44222074158522007</v>
      </c>
      <c r="F63" s="301">
        <f t="shared" si="15"/>
        <v>0.42699845186975655</v>
      </c>
      <c r="G63" s="301">
        <f t="shared" si="15"/>
        <v>0.41596423955048639</v>
      </c>
      <c r="H63" s="301">
        <f t="shared" si="15"/>
        <v>0.40931549374614073</v>
      </c>
      <c r="I63" s="301">
        <f t="shared" si="15"/>
        <v>0.3909986172707518</v>
      </c>
      <c r="J63" s="301">
        <f t="shared" si="15"/>
        <v>0.39091817736352896</v>
      </c>
      <c r="K63" s="301">
        <f t="shared" si="15"/>
        <v>0.39463611597570836</v>
      </c>
      <c r="L63" s="301">
        <f t="shared" si="15"/>
        <v>0.39401398135309806</v>
      </c>
      <c r="M63" s="301">
        <f t="shared" si="15"/>
        <v>0.38525179130544751</v>
      </c>
      <c r="N63" s="301">
        <f t="shared" si="15"/>
        <v>0.35327586333261418</v>
      </c>
      <c r="O63" s="301">
        <f t="shared" si="15"/>
        <v>0.3396531509113313</v>
      </c>
      <c r="P63" s="301">
        <f t="shared" si="15"/>
        <v>0.3303850115495911</v>
      </c>
      <c r="Q63" s="301">
        <f t="shared" si="15"/>
        <v>0.31885859857104987</v>
      </c>
      <c r="R63" s="301">
        <f t="shared" si="15"/>
        <v>0.31670652530100862</v>
      </c>
      <c r="S63" s="301">
        <f t="shared" si="15"/>
        <v>0.31310843258992849</v>
      </c>
      <c r="T63" s="301">
        <f t="shared" si="15"/>
        <v>0.32068465716404859</v>
      </c>
      <c r="U63" s="301">
        <f t="shared" si="15"/>
        <v>0.31359424992550944</v>
      </c>
      <c r="V63" s="301">
        <f t="shared" si="15"/>
        <v>0.31764380960617405</v>
      </c>
      <c r="W63" s="301">
        <f t="shared" si="15"/>
        <v>0.31072975263593156</v>
      </c>
      <c r="X63" s="301">
        <f t="shared" si="15"/>
        <v>0.28652657373939955</v>
      </c>
      <c r="Y63" s="301">
        <f t="shared" si="15"/>
        <v>0.34235051827055746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0.44022834844085829</v>
      </c>
      <c r="C64" s="302">
        <f t="shared" si="16"/>
        <v>0.44568669334494782</v>
      </c>
      <c r="D64" s="302">
        <f t="shared" si="16"/>
        <v>0.43853290034035464</v>
      </c>
      <c r="E64" s="302">
        <f t="shared" si="16"/>
        <v>0.44222074158522007</v>
      </c>
      <c r="F64" s="302">
        <f t="shared" si="16"/>
        <v>0.42699845186975655</v>
      </c>
      <c r="G64" s="302">
        <f t="shared" si="16"/>
        <v>0.41596423955048639</v>
      </c>
      <c r="H64" s="302">
        <f t="shared" si="16"/>
        <v>0.40931549374614073</v>
      </c>
      <c r="I64" s="302">
        <f t="shared" si="16"/>
        <v>0.3909986172707518</v>
      </c>
      <c r="J64" s="302">
        <f t="shared" si="16"/>
        <v>0.39091817736352896</v>
      </c>
      <c r="K64" s="302">
        <f t="shared" si="16"/>
        <v>0.39463611597570836</v>
      </c>
      <c r="L64" s="302">
        <f t="shared" si="16"/>
        <v>0.39401398135309806</v>
      </c>
      <c r="M64" s="302">
        <f t="shared" si="16"/>
        <v>0.38525179130544751</v>
      </c>
      <c r="N64" s="302">
        <f t="shared" si="16"/>
        <v>0.35327586333261418</v>
      </c>
      <c r="O64" s="302">
        <f t="shared" si="16"/>
        <v>0.3396531509113313</v>
      </c>
      <c r="P64" s="302">
        <f t="shared" si="16"/>
        <v>0.3303850115495911</v>
      </c>
      <c r="Q64" s="302">
        <f t="shared" si="16"/>
        <v>0.31885859857104987</v>
      </c>
      <c r="R64" s="302">
        <f t="shared" si="16"/>
        <v>0.31670652530100862</v>
      </c>
      <c r="S64" s="302">
        <f t="shared" si="16"/>
        <v>0.31310843258992849</v>
      </c>
      <c r="T64" s="302">
        <f t="shared" si="16"/>
        <v>0.32068465716404859</v>
      </c>
      <c r="U64" s="302">
        <f t="shared" si="16"/>
        <v>0.31359424992550944</v>
      </c>
      <c r="V64" s="302">
        <f t="shared" si="16"/>
        <v>0.31764380960617405</v>
      </c>
      <c r="W64" s="302">
        <f t="shared" si="16"/>
        <v>0.31072975263593156</v>
      </c>
      <c r="X64" s="302">
        <f t="shared" si="16"/>
        <v>0.28652657373939955</v>
      </c>
      <c r="Y64" s="302">
        <f t="shared" si="16"/>
        <v>0.34235051827055746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0.15530362249950691</v>
      </c>
      <c r="C66" s="301">
        <f t="shared" si="18"/>
        <v>0.13089382202346703</v>
      </c>
      <c r="D66" s="301">
        <f t="shared" si="18"/>
        <v>0.1313730441322751</v>
      </c>
      <c r="E66" s="301">
        <f t="shared" si="18"/>
        <v>0.12101083809524825</v>
      </c>
      <c r="F66" s="301">
        <f t="shared" si="18"/>
        <v>0.12974129488071059</v>
      </c>
      <c r="G66" s="301">
        <f t="shared" si="18"/>
        <v>0.1410892776817419</v>
      </c>
      <c r="H66" s="301">
        <f t="shared" si="18"/>
        <v>0.1489489974293407</v>
      </c>
      <c r="I66" s="301">
        <f t="shared" si="18"/>
        <v>0.17303928001119565</v>
      </c>
      <c r="J66" s="301">
        <f t="shared" si="18"/>
        <v>0.15728559963888472</v>
      </c>
      <c r="K66" s="301">
        <f t="shared" si="18"/>
        <v>0.15682919550874727</v>
      </c>
      <c r="L66" s="301">
        <f t="shared" si="18"/>
        <v>0.15990763158652913</v>
      </c>
      <c r="M66" s="301">
        <f t="shared" si="18"/>
        <v>0.16235209321580668</v>
      </c>
      <c r="N66" s="301">
        <f t="shared" si="18"/>
        <v>0.2243944357836436</v>
      </c>
      <c r="O66" s="301">
        <f t="shared" si="18"/>
        <v>0.23829333217790691</v>
      </c>
      <c r="P66" s="301">
        <f t="shared" si="18"/>
        <v>0.24578090175421183</v>
      </c>
      <c r="Q66" s="301">
        <f t="shared" si="18"/>
        <v>0.2627568312709071</v>
      </c>
      <c r="R66" s="301">
        <f t="shared" si="18"/>
        <v>0.26716487337068684</v>
      </c>
      <c r="S66" s="301">
        <f t="shared" si="18"/>
        <v>0.25879333826413892</v>
      </c>
      <c r="T66" s="301">
        <f t="shared" si="18"/>
        <v>0.2570159708291585</v>
      </c>
      <c r="U66" s="301">
        <f t="shared" si="18"/>
        <v>0.2719948145620823</v>
      </c>
      <c r="V66" s="301">
        <f t="shared" si="18"/>
        <v>0.264488286032739</v>
      </c>
      <c r="W66" s="301">
        <f t="shared" si="18"/>
        <v>0.26092299040263484</v>
      </c>
      <c r="X66" s="301">
        <f t="shared" si="18"/>
        <v>0.29872804396736891</v>
      </c>
      <c r="Y66" s="301">
        <f t="shared" si="18"/>
        <v>0.23664051759299054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1.6935007304010925</v>
      </c>
      <c r="C72" s="320">
        <f>IF(C$5=0,0,C$5/TRE_fec!C$5)</f>
        <v>1.4577540195614296</v>
      </c>
      <c r="D72" s="320">
        <f>IF(D$5=0,0,D$5/TRE_fec!D$5)</f>
        <v>1.3387558795698717</v>
      </c>
      <c r="E72" s="320">
        <f>IF(E$5=0,0,E$5/TRE_fec!E$5)</f>
        <v>1.2330227500099025</v>
      </c>
      <c r="F72" s="320">
        <f>IF(F$5=0,0,F$5/TRE_fec!F$5)</f>
        <v>1.1302526833512399</v>
      </c>
      <c r="G72" s="320">
        <f>IF(G$5=0,0,G$5/TRE_fec!G$5)</f>
        <v>1.1216733497453293</v>
      </c>
      <c r="H72" s="320">
        <f>IF(H$5=0,0,H$5/TRE_fec!H$5)</f>
        <v>1.080672147909284</v>
      </c>
      <c r="I72" s="320">
        <f>IF(I$5=0,0,I$5/TRE_fec!I$5)</f>
        <v>1.0299239982996995</v>
      </c>
      <c r="J72" s="320">
        <f>IF(J$5=0,0,J$5/TRE_fec!J$5)</f>
        <v>0.93761796234715389</v>
      </c>
      <c r="K72" s="320">
        <f>IF(K$5=0,0,K$5/TRE_fec!K$5)</f>
        <v>1.0201825098071484</v>
      </c>
      <c r="L72" s="320">
        <f>IF(L$5=0,0,L$5/TRE_fec!L$5)</f>
        <v>1.0201187389955693</v>
      </c>
      <c r="M72" s="320">
        <f>IF(M$5=0,0,M$5/TRE_fec!M$5)</f>
        <v>0.9138402787684532</v>
      </c>
      <c r="N72" s="320">
        <f>IF(N$5=0,0,N$5/TRE_fec!N$5)</f>
        <v>0.94407751364644188</v>
      </c>
      <c r="O72" s="320">
        <f>IF(O$5=0,0,O$5/TRE_fec!O$5)</f>
        <v>0.89846902771355308</v>
      </c>
      <c r="P72" s="320">
        <f>IF(P$5=0,0,P$5/TRE_fec!P$5)</f>
        <v>0.85063256509665153</v>
      </c>
      <c r="Q72" s="320">
        <f>IF(Q$5=0,0,Q$5/TRE_fec!Q$5)</f>
        <v>0.82961604361580454</v>
      </c>
      <c r="R72" s="320">
        <f>IF(R$5=0,0,R$5/TRE_fec!R$5)</f>
        <v>0.84461519703836574</v>
      </c>
      <c r="S72" s="320">
        <f>IF(S$5=0,0,S$5/TRE_fec!S$5)</f>
        <v>0.77583231469001546</v>
      </c>
      <c r="T72" s="320">
        <f>IF(T$5=0,0,T$5/TRE_fec!T$5)</f>
        <v>0.85935723686546428</v>
      </c>
      <c r="U72" s="320">
        <f>IF(U$5=0,0,U$5/TRE_fec!U$5)</f>
        <v>0.85035609726896655</v>
      </c>
      <c r="V72" s="320">
        <f>IF(V$5=0,0,V$5/TRE_fec!V$5)</f>
        <v>0.86023863371484466</v>
      </c>
      <c r="W72" s="320">
        <f>IF(W$5=0,0,W$5/TRE_fec!W$5)</f>
        <v>0.77041660665826739</v>
      </c>
      <c r="X72" s="320">
        <f>IF(X$5=0,0,X$5/TRE_fec!X$5)</f>
        <v>0.7256031206888407</v>
      </c>
      <c r="Y72" s="320">
        <f>IF(Y$5=0,0,Y$5/TRE_fec!Y$5)</f>
        <v>1.0144780038268946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1.5250363639902265</v>
      </c>
      <c r="C77" s="332">
        <f>IF(C$10=0,0,C$10/TRE_fec!C$10)</f>
        <v>1.4801411892547855</v>
      </c>
      <c r="D77" s="332">
        <f>IF(D$10=0,0,D$10/TRE_fec!D$10)</f>
        <v>1.4395381556708871</v>
      </c>
      <c r="E77" s="332">
        <f>IF(E$10=0,0,E$10/TRE_fec!E$10)</f>
        <v>1.3286119791495905</v>
      </c>
      <c r="F77" s="332">
        <f>IF(F$10=0,0,F$10/TRE_fec!F$10)</f>
        <v>1.3181287882021691</v>
      </c>
      <c r="G77" s="332">
        <f>IF(G$10=0,0,G$10/TRE_fec!G$10)</f>
        <v>1.4421023629970111</v>
      </c>
      <c r="H77" s="332">
        <f>IF(H$10=0,0,H$10/TRE_fec!H$10)</f>
        <v>1.3574641209783083</v>
      </c>
      <c r="I77" s="332">
        <f>IF(I$10=0,0,I$10/TRE_fec!I$10)</f>
        <v>1.2645362877353508</v>
      </c>
      <c r="J77" s="332">
        <f>IF(J$10=0,0,J$10/TRE_fec!J$10)</f>
        <v>1.2011693274637596</v>
      </c>
      <c r="K77" s="332">
        <f>IF(K$10=0,0,K$10/TRE_fec!K$10)</f>
        <v>1.3917782160055585</v>
      </c>
      <c r="L77" s="332">
        <f>IF(L$10=0,0,L$10/TRE_fec!L$10)</f>
        <v>1.3673995621213126</v>
      </c>
      <c r="M77" s="332">
        <f>IF(M$10=0,0,M$10/TRE_fec!M$10)</f>
        <v>1.182155515351925</v>
      </c>
      <c r="N77" s="332">
        <f>IF(N$10=0,0,N$10/TRE_fec!N$10)</f>
        <v>1.1146728277318205</v>
      </c>
      <c r="O77" s="332">
        <f>IF(O$10=0,0,O$10/TRE_fec!O$10)</f>
        <v>1.0301590574818658</v>
      </c>
      <c r="P77" s="332">
        <f>IF(P$10=0,0,P$10/TRE_fec!P$10)</f>
        <v>0.95197945786029115</v>
      </c>
      <c r="Q77" s="332">
        <f>IF(Q$10=0,0,Q$10/TRE_fec!Q$10)</f>
        <v>0.91933242980778862</v>
      </c>
      <c r="R77" s="332">
        <f>IF(R$10=0,0,R$10/TRE_fec!R$10)</f>
        <v>0.97127278580167231</v>
      </c>
      <c r="S77" s="332">
        <f>IF(S$10=0,0,S$10/TRE_fec!S$10)</f>
        <v>0.89211680756869105</v>
      </c>
      <c r="T77" s="332">
        <f>IF(T$10=0,0,T$10/TRE_fec!T$10)</f>
        <v>1.032023679178534</v>
      </c>
      <c r="U77" s="332">
        <f>IF(U$10=0,0,U$10/TRE_fec!U$10)</f>
        <v>0.936987432939275</v>
      </c>
      <c r="V77" s="332">
        <f>IF(V$10=0,0,V$10/TRE_fec!V$10)</f>
        <v>0.98225530113616666</v>
      </c>
      <c r="W77" s="332">
        <f>IF(W$10=0,0,W$10/TRE_fec!W$10)</f>
        <v>0.87816509095275008</v>
      </c>
      <c r="X77" s="332">
        <f>IF(X$10=0,0,X$10/TRE_fec!X$10)</f>
        <v>0.74581394124552169</v>
      </c>
      <c r="Y77" s="332">
        <f>IF(Y$10=0,0,Y$10/TRE_fec!Y$10)</f>
        <v>1.3209318861139057</v>
      </c>
      <c r="DA77" s="68"/>
    </row>
    <row r="78" spans="1:105" ht="12" customHeight="1" x14ac:dyDescent="0.25">
      <c r="A78" s="174" t="s">
        <v>2403</v>
      </c>
      <c r="B78" s="348">
        <f>IF(B$16=0,0,B$16/TRE_fec!B$16)</f>
        <v>2.9720103938983038</v>
      </c>
      <c r="C78" s="348">
        <f>IF(C$16=0,0,C$16/TRE_fec!C$16)</f>
        <v>2.7402654912409194</v>
      </c>
      <c r="D78" s="348">
        <f>IF(D$16=0,0,D$16/TRE_fec!D$16)</f>
        <v>2.5132542143361016</v>
      </c>
      <c r="E78" s="348">
        <f>IF(E$16=0,0,E$16/TRE_fec!E$16)</f>
        <v>2.4268449876558633</v>
      </c>
      <c r="F78" s="348">
        <f>IF(F$16=0,0,F$16/TRE_fec!F$16)</f>
        <v>2.1524270647099106</v>
      </c>
      <c r="G78" s="348">
        <f>IF(G$16=0,0,G$16/TRE_fec!G$16)</f>
        <v>2.0482496449048959</v>
      </c>
      <c r="H78" s="348">
        <f>IF(H$16=0,0,H$16/TRE_fec!H$16)</f>
        <v>1.9522327307289917</v>
      </c>
      <c r="I78" s="348">
        <f>IF(I$16=0,0,I$16/TRE_fec!I$16)</f>
        <v>1.7536359988898975</v>
      </c>
      <c r="J78" s="348">
        <f>IF(J$16=0,0,J$16/TRE_fec!J$16)</f>
        <v>1.6142561435169922</v>
      </c>
      <c r="K78" s="348">
        <f>IF(K$16=0,0,K$16/TRE_fec!K$16)</f>
        <v>1.7599541660224962</v>
      </c>
      <c r="L78" s="348">
        <f>IF(L$16=0,0,L$16/TRE_fec!L$16)</f>
        <v>1.7675903595785434</v>
      </c>
      <c r="M78" s="348">
        <f>IF(M$16=0,0,M$16/TRE_fec!M$16)</f>
        <v>1.5497764088451409</v>
      </c>
      <c r="N78" s="348">
        <f>IF(N$16=0,0,N$16/TRE_fec!N$16)</f>
        <v>1.4642037687097744</v>
      </c>
      <c r="O78" s="348">
        <f>IF(O$16=0,0,O$16/TRE_fec!O$16)</f>
        <v>1.2966812491750814</v>
      </c>
      <c r="P78" s="348">
        <f>IF(P$16=0,0,P$16/TRE_fec!P$16)</f>
        <v>1.180440054612361</v>
      </c>
      <c r="Q78" s="348">
        <f>IF(Q$16=0,0,Q$16/TRE_fec!Q$16)</f>
        <v>1.1180998094358305</v>
      </c>
      <c r="R78" s="348">
        <f>IF(R$16=0,0,R$16/TRE_fec!R$16)</f>
        <v>1.1241885028851213</v>
      </c>
      <c r="S78" s="348">
        <f>IF(S$16=0,0,S$16/TRE_fec!S$16)</f>
        <v>1.018480740788698</v>
      </c>
      <c r="T78" s="348">
        <f>IF(T$16=0,0,T$16/TRE_fec!T$16)</f>
        <v>1.1436379139216695</v>
      </c>
      <c r="U78" s="348">
        <f>IF(U$16=0,0,U$16/TRE_fec!U$16)</f>
        <v>1.1060103880803813</v>
      </c>
      <c r="V78" s="348">
        <f>IF(V$16=0,0,V$16/TRE_fec!V$16)</f>
        <v>1.1318956506504836</v>
      </c>
      <c r="W78" s="348">
        <f>IF(W$16=0,0,W$16/TRE_fec!W$16)</f>
        <v>1.0009133679609452</v>
      </c>
      <c r="X78" s="348">
        <f>IF(X$16=0,0,X$16/TRE_fec!X$16)</f>
        <v>0.86263490931949138</v>
      </c>
      <c r="Y78" s="348">
        <f>IF(Y$16=0,0,Y$16/TRE_fec!Y$16)</f>
        <v>1.4300059925253126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1.8032957655490429</v>
      </c>
      <c r="C79" s="348">
        <f>IF(C$24=0,0,C$24/TRE_fec!C$24)</f>
        <v>1.8074174087604877</v>
      </c>
      <c r="D79" s="348">
        <f>IF(D$24=0,0,D$24/TRE_fec!D$24)</f>
        <v>1.7957932818692095</v>
      </c>
      <c r="E79" s="348">
        <f>IF(E$24=0,0,E$24/TRE_fec!E$24)</f>
        <v>1.7878988551994937</v>
      </c>
      <c r="F79" s="348">
        <f>IF(F$24=0,0,F$24/TRE_fec!F$24)</f>
        <v>1.7860650194324814</v>
      </c>
      <c r="G79" s="348">
        <f>IF(G$24=0,0,G$24/TRE_fec!G$24)</f>
        <v>1.7821679734145626</v>
      </c>
      <c r="H79" s="348">
        <f>IF(H$24=0,0,H$24/TRE_fec!H$24)</f>
        <v>1.7738479375023053</v>
      </c>
      <c r="I79" s="348">
        <f>IF(I$24=0,0,I$24/TRE_fec!I$24)</f>
        <v>1.7488339662309855</v>
      </c>
      <c r="J79" s="348">
        <f>IF(J$24=0,0,J$24/TRE_fec!J$24)</f>
        <v>1.7524908052766699</v>
      </c>
      <c r="K79" s="348">
        <f>IF(K$24=0,0,K$24/TRE_fec!K$24)</f>
        <v>1.7810843602650419</v>
      </c>
      <c r="L79" s="348">
        <f>IF(L$24=0,0,L$24/TRE_fec!L$24)</f>
        <v>1.7795085483455335</v>
      </c>
      <c r="M79" s="348">
        <f>IF(M$24=0,0,M$24/TRE_fec!M$24)</f>
        <v>1.7487209394928627</v>
      </c>
      <c r="N79" s="348">
        <f>IF(N$24=0,0,N$24/TRE_fec!N$24)</f>
        <v>1.7392091935057394</v>
      </c>
      <c r="O79" s="348">
        <f>IF(O$24=0,0,O$24/TRE_fec!O$24)</f>
        <v>1.7126221134662452</v>
      </c>
      <c r="P79" s="348">
        <f>IF(P$24=0,0,P$24/TRE_fec!P$24)</f>
        <v>1.6969958376265259</v>
      </c>
      <c r="Q79" s="348">
        <f>IF(Q$24=0,0,Q$24/TRE_fec!Q$24)</f>
        <v>1.6939691810781059</v>
      </c>
      <c r="R79" s="348">
        <f>IF(R$24=0,0,R$24/TRE_fec!R$24)</f>
        <v>1.6941989864721045</v>
      </c>
      <c r="S79" s="348">
        <f>IF(S$24=0,0,S$24/TRE_fec!S$24)</f>
        <v>1.6859531088784649</v>
      </c>
      <c r="T79" s="348">
        <f>IF(T$24=0,0,T$24/TRE_fec!T$24)</f>
        <v>1.7033248962159917</v>
      </c>
      <c r="U79" s="348">
        <f>IF(U$24=0,0,U$24/TRE_fec!U$24)</f>
        <v>1.6922963210703286</v>
      </c>
      <c r="V79" s="348">
        <f>IF(V$24=0,0,V$24/TRE_fec!V$24)</f>
        <v>1.6985707180957219</v>
      </c>
      <c r="W79" s="348">
        <f>IF(W$24=0,0,W$24/TRE_fec!W$24)</f>
        <v>1.6862871501825771</v>
      </c>
      <c r="X79" s="348">
        <f>IF(X$24=0,0,X$24/TRE_fec!X$24)</f>
        <v>1.6583079109679442</v>
      </c>
      <c r="Y79" s="348">
        <f>IF(Y$24=0,0,Y$24/TRE_fec!Y$24)</f>
        <v>1.7475758599261493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2.9720103938983038</v>
      </c>
      <c r="C80" s="348">
        <f>IF(C$27=0,0,C$27/TRE_fec!C$27)</f>
        <v>2.7402654912409194</v>
      </c>
      <c r="D80" s="348">
        <f>IF(D$27=0,0,D$27/TRE_fec!D$27)</f>
        <v>2.5132542143361016</v>
      </c>
      <c r="E80" s="348">
        <f>IF(E$27=0,0,E$27/TRE_fec!E$27)</f>
        <v>2.4268449876558633</v>
      </c>
      <c r="F80" s="348">
        <f>IF(F$27=0,0,F$27/TRE_fec!F$27)</f>
        <v>2.1524270647099111</v>
      </c>
      <c r="G80" s="348">
        <f>IF(G$27=0,0,G$27/TRE_fec!G$27)</f>
        <v>2.0482496449048968</v>
      </c>
      <c r="H80" s="348">
        <f>IF(H$27=0,0,H$27/TRE_fec!H$27)</f>
        <v>1.9522327307289915</v>
      </c>
      <c r="I80" s="348">
        <f>IF(I$27=0,0,I$27/TRE_fec!I$27)</f>
        <v>1.7536359988898977</v>
      </c>
      <c r="J80" s="348">
        <f>IF(J$27=0,0,J$27/TRE_fec!J$27)</f>
        <v>1.614256143516992</v>
      </c>
      <c r="K80" s="348">
        <f>IF(K$27=0,0,K$27/TRE_fec!K$27)</f>
        <v>1.7599541660224964</v>
      </c>
      <c r="L80" s="348">
        <f>IF(L$27=0,0,L$27/TRE_fec!L$27)</f>
        <v>1.7675903595785425</v>
      </c>
      <c r="M80" s="348">
        <f>IF(M$27=0,0,M$27/TRE_fec!M$27)</f>
        <v>1.5497764088451409</v>
      </c>
      <c r="N80" s="348">
        <f>IF(N$27=0,0,N$27/TRE_fec!N$27)</f>
        <v>1.4642037687097744</v>
      </c>
      <c r="O80" s="348">
        <f>IF(O$27=0,0,O$27/TRE_fec!O$27)</f>
        <v>1.296681249175081</v>
      </c>
      <c r="P80" s="348">
        <f>IF(P$27=0,0,P$27/TRE_fec!P$27)</f>
        <v>1.180440054612361</v>
      </c>
      <c r="Q80" s="348">
        <f>IF(Q$27=0,0,Q$27/TRE_fec!Q$27)</f>
        <v>1.1180998094358299</v>
      </c>
      <c r="R80" s="348">
        <f>IF(R$27=0,0,R$27/TRE_fec!R$27)</f>
        <v>1.1241885028851217</v>
      </c>
      <c r="S80" s="348">
        <f>IF(S$27=0,0,S$27/TRE_fec!S$27)</f>
        <v>1.0184807407886984</v>
      </c>
      <c r="T80" s="348">
        <f>IF(T$27=0,0,T$27/TRE_fec!T$27)</f>
        <v>1.1436379139216697</v>
      </c>
      <c r="U80" s="348">
        <f>IF(U$27=0,0,U$27/TRE_fec!U$27)</f>
        <v>1.1060103880803818</v>
      </c>
      <c r="V80" s="348">
        <f>IF(V$27=0,0,V$27/TRE_fec!V$27)</f>
        <v>1.1318956506504838</v>
      </c>
      <c r="W80" s="348">
        <f>IF(W$27=0,0,W$27/TRE_fec!W$27)</f>
        <v>1.0009133679609457</v>
      </c>
      <c r="X80" s="348">
        <f>IF(X$27=0,0,X$27/TRE_fec!X$27)</f>
        <v>0.86263490931949127</v>
      </c>
      <c r="Y80" s="348">
        <f>IF(Y$27=0,0,Y$27/TRE_fec!Y$27)</f>
        <v>1.4300059925253126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0.99524161992929205</v>
      </c>
      <c r="C81" s="348">
        <f>IF(C$35=0,0,C$35/TRE_fec!C$35)</f>
        <v>0.66112023379248486</v>
      </c>
      <c r="D81" s="348">
        <f>IF(D$35=0,0,D$35/TRE_fec!D$35)</f>
        <v>0.62343586046796751</v>
      </c>
      <c r="E81" s="348">
        <f>IF(E$35=0,0,E$35/TRE_fec!E$35)</f>
        <v>0.49138761590803931</v>
      </c>
      <c r="F81" s="348">
        <f>IF(F$35=0,0,F$35/TRE_fec!F$35)</f>
        <v>0.50524023084228054</v>
      </c>
      <c r="G81" s="348">
        <f>IF(G$35=0,0,G$35/TRE_fec!G$35)</f>
        <v>0.5772004035246292</v>
      </c>
      <c r="H81" s="348">
        <f>IF(H$35=0,0,H$35/TRE_fec!H$35)</f>
        <v>0.59093814144574797</v>
      </c>
      <c r="I81" s="348">
        <f>IF(I$35=0,0,I$35/TRE_fec!I$35)</f>
        <v>0.71376507070595052</v>
      </c>
      <c r="J81" s="348">
        <f>IF(J$35=0,0,J$35/TRE_fec!J$35)</f>
        <v>0.58354532167371165</v>
      </c>
      <c r="K81" s="348">
        <f>IF(K$35=0,0,K$35/TRE_fec!K$35)</f>
        <v>0.61968375534559827</v>
      </c>
      <c r="L81" s="348">
        <f>IF(L$35=0,0,L$35/TRE_fec!L$35)</f>
        <v>0.62143819246438059</v>
      </c>
      <c r="M81" s="348">
        <f>IF(M$35=0,0,M$35/TRE_fec!M$35)</f>
        <v>0.59475371013802669</v>
      </c>
      <c r="N81" s="348">
        <f>IF(N$35=0,0,N$35/TRE_fec!N$35)</f>
        <v>0.87206130595262943</v>
      </c>
      <c r="O81" s="348">
        <f>IF(O$35=0,0,O$35/TRE_fec!O$35)</f>
        <v>1.0270227847328759</v>
      </c>
      <c r="P81" s="348">
        <f>IF(P$35=0,0,P$35/TRE_fec!P$35)</f>
        <v>1.0801356349354856</v>
      </c>
      <c r="Q81" s="348">
        <f>IF(Q$35=0,0,Q$35/TRE_fec!Q$35)</f>
        <v>1.1080744871579702</v>
      </c>
      <c r="R81" s="348">
        <f>IF(R$35=0,0,R$35/TRE_fec!R$35)</f>
        <v>1.173637536051233</v>
      </c>
      <c r="S81" s="348">
        <f>IF(S$35=0,0,S$35/TRE_fec!S$35)</f>
        <v>1.0782125782329497</v>
      </c>
      <c r="T81" s="348">
        <f>IF(T$35=0,0,T$35/TRE_fec!T$35)</f>
        <v>1.2092352838452147</v>
      </c>
      <c r="U81" s="348">
        <f>IF(U$35=0,0,U$35/TRE_fec!U$35)</f>
        <v>1.2874369964270562</v>
      </c>
      <c r="V81" s="348">
        <f>IF(V$35=0,0,V$35/TRE_fec!V$35)</f>
        <v>1.2637953362579366</v>
      </c>
      <c r="W81" s="348">
        <f>IF(W$35=0,0,W$35/TRE_fec!W$35)</f>
        <v>1.0955546153313758</v>
      </c>
      <c r="X81" s="348">
        <f>IF(X$35=0,0,X$35/TRE_fec!X$35)</f>
        <v>1.2623858905259853</v>
      </c>
      <c r="Y81" s="348">
        <f>IF(Y$35=0,0,Y$35/TRE_fec!Y$35)</f>
        <v>1.2422588148755545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PL: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10905.825827823601</v>
      </c>
      <c r="C3" s="203">
        <v>10135.74818791946</v>
      </c>
      <c r="D3" s="203">
        <v>10194.90564511063</v>
      </c>
      <c r="E3" s="203">
        <v>11925.24775508464</v>
      </c>
      <c r="F3" s="203">
        <v>12764.21430361768</v>
      </c>
      <c r="G3" s="203">
        <v>13473.37250784953</v>
      </c>
      <c r="H3" s="203">
        <v>15152.62059905169</v>
      </c>
      <c r="I3" s="203">
        <v>16490.885754050239</v>
      </c>
      <c r="J3" s="203">
        <v>18480.303854725869</v>
      </c>
      <c r="K3" s="203">
        <v>19246.550047014309</v>
      </c>
      <c r="L3" s="203">
        <v>18719.11086039602</v>
      </c>
      <c r="M3" s="203">
        <v>19825.527283317551</v>
      </c>
      <c r="N3" s="203">
        <v>20054.88967212108</v>
      </c>
      <c r="O3" s="203">
        <v>17675.034940953941</v>
      </c>
      <c r="P3" s="203">
        <v>20484.975830325639</v>
      </c>
      <c r="Q3" s="203">
        <v>22454.105491999999</v>
      </c>
      <c r="R3" s="203">
        <v>23777.428891653679</v>
      </c>
      <c r="S3" s="203">
        <v>23300.006558829151</v>
      </c>
      <c r="T3" s="203">
        <v>24920.356397650561</v>
      </c>
      <c r="U3" s="203">
        <v>26644.491464327009</v>
      </c>
      <c r="V3" s="203">
        <v>27605.224786382289</v>
      </c>
      <c r="W3" s="203">
        <v>31974.492374942049</v>
      </c>
      <c r="X3" s="203">
        <v>34065.978050980702</v>
      </c>
      <c r="Y3" s="203">
        <v>34299.323096766311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34344.207143100277</v>
      </c>
      <c r="C5" s="203">
        <v>30861.843324033882</v>
      </c>
      <c r="D5" s="203">
        <v>28734.542577287899</v>
      </c>
      <c r="E5" s="203">
        <v>26982.052856161012</v>
      </c>
      <c r="F5" s="203">
        <v>26219.329649886251</v>
      </c>
      <c r="G5" s="203">
        <v>26516.76967253827</v>
      </c>
      <c r="H5" s="203">
        <v>28207.871772507569</v>
      </c>
      <c r="I5" s="203">
        <v>29770.324323768589</v>
      </c>
      <c r="J5" s="203">
        <v>26953.330224064681</v>
      </c>
      <c r="K5" s="203">
        <v>22109.673748726698</v>
      </c>
      <c r="L5" s="203">
        <v>24850.205064496411</v>
      </c>
      <c r="M5" s="203">
        <v>27035.40940095039</v>
      </c>
      <c r="N5" s="203">
        <v>27072.711470784179</v>
      </c>
      <c r="O5" s="203">
        <v>27740.113063263791</v>
      </c>
      <c r="P5" s="203">
        <v>29568.43067203628</v>
      </c>
      <c r="Q5" s="203">
        <v>31405.260728287019</v>
      </c>
      <c r="R5" s="203">
        <v>31070.115424872809</v>
      </c>
      <c r="S5" s="203">
        <v>32978.11119131845</v>
      </c>
      <c r="T5" s="203">
        <v>34834.375837137653</v>
      </c>
      <c r="U5" s="203">
        <v>33407.454363966383</v>
      </c>
      <c r="V5" s="203">
        <v>31692.846684833199</v>
      </c>
      <c r="W5" s="203">
        <v>35785.951394081691</v>
      </c>
      <c r="X5" s="203">
        <v>37602.084643939597</v>
      </c>
      <c r="Y5" s="203">
        <v>28562.947234238822</v>
      </c>
      <c r="DA5" s="112" t="s">
        <v>2525</v>
      </c>
    </row>
    <row r="6" spans="1:105" ht="12" customHeight="1" x14ac:dyDescent="0.25">
      <c r="A6" s="154" t="s">
        <v>2112</v>
      </c>
      <c r="B6" s="338">
        <v>42930.258928875337</v>
      </c>
      <c r="C6" s="338">
        <v>40783.745982431567</v>
      </c>
      <c r="D6" s="338">
        <v>38637.233035987803</v>
      </c>
      <c r="E6" s="338">
        <v>38637.233035987803</v>
      </c>
      <c r="F6" s="338">
        <v>36490.720089544033</v>
      </c>
      <c r="G6" s="338">
        <v>34344.207143100262</v>
      </c>
      <c r="H6" s="338">
        <v>34344.207143100262</v>
      </c>
      <c r="I6" s="338">
        <v>32197.694196656499</v>
      </c>
      <c r="J6" s="338">
        <v>30051.181250212729</v>
      </c>
      <c r="K6" s="338">
        <v>30051.181250212729</v>
      </c>
      <c r="L6" s="338">
        <v>27904.668303768962</v>
      </c>
      <c r="M6" s="338">
        <v>30051.181250212729</v>
      </c>
      <c r="N6" s="338">
        <v>30051.181250212729</v>
      </c>
      <c r="O6" s="338">
        <v>30051.181250212729</v>
      </c>
      <c r="P6" s="338">
        <v>32197.694196656499</v>
      </c>
      <c r="Q6" s="338">
        <v>34344.207143100262</v>
      </c>
      <c r="R6" s="338">
        <v>34344.207143100262</v>
      </c>
      <c r="S6" s="338">
        <v>36490.720089544033</v>
      </c>
      <c r="T6" s="338">
        <v>38637.233035987803</v>
      </c>
      <c r="U6" s="338">
        <v>36490.720089544033</v>
      </c>
      <c r="V6" s="338">
        <v>34344.207143100262</v>
      </c>
      <c r="W6" s="338">
        <v>38637.233035987803</v>
      </c>
      <c r="X6" s="338">
        <v>40783.745982431567</v>
      </c>
      <c r="Y6" s="338">
        <v>40783.745982431567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2146.5129464437669</v>
      </c>
      <c r="N7" s="340">
        <v>2146.5129464437669</v>
      </c>
      <c r="O7" s="340">
        <v>2146.5129464437669</v>
      </c>
      <c r="P7" s="340">
        <v>2146.5129464437669</v>
      </c>
      <c r="Q7" s="340">
        <v>4293.0258928875346</v>
      </c>
      <c r="R7" s="340">
        <v>2146.5129464437669</v>
      </c>
      <c r="S7" s="340">
        <v>2146.5129464437669</v>
      </c>
      <c r="T7" s="340">
        <v>4293.0258928875346</v>
      </c>
      <c r="U7" s="340">
        <v>0</v>
      </c>
      <c r="V7" s="340">
        <v>0</v>
      </c>
      <c r="W7" s="340">
        <v>4293.0258928875346</v>
      </c>
      <c r="X7" s="340">
        <v>4293.0258928875346</v>
      </c>
      <c r="Y7" s="340">
        <v>0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2146.5129464437705</v>
      </c>
      <c r="D8" s="342">
        <f t="shared" si="0"/>
        <v>2146.5129464437632</v>
      </c>
      <c r="E8" s="342">
        <f t="shared" si="0"/>
        <v>0</v>
      </c>
      <c r="F8" s="342">
        <f t="shared" si="0"/>
        <v>2146.5129464437705</v>
      </c>
      <c r="G8" s="342">
        <f t="shared" si="0"/>
        <v>2146.5129464437705</v>
      </c>
      <c r="H8" s="342">
        <f t="shared" si="0"/>
        <v>0</v>
      </c>
      <c r="I8" s="342">
        <f t="shared" si="0"/>
        <v>2146.5129464437632</v>
      </c>
      <c r="J8" s="342">
        <f t="shared" si="0"/>
        <v>2146.5129464437705</v>
      </c>
      <c r="K8" s="342">
        <f t="shared" si="0"/>
        <v>0</v>
      </c>
      <c r="L8" s="342">
        <f t="shared" si="0"/>
        <v>2146.5129464437669</v>
      </c>
      <c r="M8" s="342">
        <f t="shared" si="0"/>
        <v>0</v>
      </c>
      <c r="N8" s="342">
        <f t="shared" si="0"/>
        <v>2146.5129464437669</v>
      </c>
      <c r="O8" s="342">
        <f t="shared" si="0"/>
        <v>2146.5129464437669</v>
      </c>
      <c r="P8" s="342">
        <f t="shared" si="0"/>
        <v>0</v>
      </c>
      <c r="Q8" s="342">
        <f t="shared" si="0"/>
        <v>2146.5129464437705</v>
      </c>
      <c r="R8" s="342">
        <f t="shared" si="0"/>
        <v>2146.5129464437705</v>
      </c>
      <c r="S8" s="342">
        <f t="shared" si="0"/>
        <v>0</v>
      </c>
      <c r="T8" s="342">
        <f t="shared" si="0"/>
        <v>2146.5129464437632</v>
      </c>
      <c r="U8" s="342">
        <f t="shared" si="0"/>
        <v>2146.5129464437705</v>
      </c>
      <c r="V8" s="342">
        <f t="shared" si="0"/>
        <v>2146.5129464437705</v>
      </c>
      <c r="W8" s="342">
        <f t="shared" si="0"/>
        <v>0</v>
      </c>
      <c r="X8" s="342">
        <f t="shared" si="0"/>
        <v>2146.5129464437705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8586.0517857750601</v>
      </c>
      <c r="C9" s="343">
        <f t="shared" si="1"/>
        <v>9921.9026583976847</v>
      </c>
      <c r="D9" s="343">
        <f t="shared" si="1"/>
        <v>9902.6904586999044</v>
      </c>
      <c r="E9" s="343">
        <f t="shared" si="1"/>
        <v>11655.180179826792</v>
      </c>
      <c r="F9" s="343">
        <f t="shared" si="1"/>
        <v>10271.390439657782</v>
      </c>
      <c r="G9" s="343">
        <f t="shared" si="1"/>
        <v>7827.4374705619921</v>
      </c>
      <c r="H9" s="343">
        <f t="shared" si="1"/>
        <v>6136.3353705926929</v>
      </c>
      <c r="I9" s="343">
        <f t="shared" si="1"/>
        <v>2427.3698728879099</v>
      </c>
      <c r="J9" s="343">
        <f t="shared" si="1"/>
        <v>3097.8510261480478</v>
      </c>
      <c r="K9" s="343">
        <f t="shared" si="1"/>
        <v>7941.5075014860304</v>
      </c>
      <c r="L9" s="343">
        <f t="shared" si="1"/>
        <v>3054.4632392725507</v>
      </c>
      <c r="M9" s="343">
        <f t="shared" si="1"/>
        <v>3015.7718492623389</v>
      </c>
      <c r="N9" s="343">
        <f t="shared" si="1"/>
        <v>2978.4697794285494</v>
      </c>
      <c r="O9" s="343">
        <f t="shared" si="1"/>
        <v>2311.0681869489381</v>
      </c>
      <c r="P9" s="343">
        <f t="shared" si="1"/>
        <v>2629.263524620219</v>
      </c>
      <c r="Q9" s="343">
        <f t="shared" si="1"/>
        <v>2938.9464148132429</v>
      </c>
      <c r="R9" s="343">
        <f t="shared" si="1"/>
        <v>3274.0917182274534</v>
      </c>
      <c r="S9" s="343">
        <f t="shared" si="1"/>
        <v>3512.6088982255824</v>
      </c>
      <c r="T9" s="343">
        <f t="shared" si="1"/>
        <v>3802.8571988501499</v>
      </c>
      <c r="U9" s="343">
        <f t="shared" si="1"/>
        <v>3083.2657255776503</v>
      </c>
      <c r="V9" s="343">
        <f t="shared" si="1"/>
        <v>2651.3604582670632</v>
      </c>
      <c r="W9" s="343">
        <f t="shared" si="1"/>
        <v>2851.2816419061128</v>
      </c>
      <c r="X9" s="343">
        <f t="shared" si="1"/>
        <v>3181.6613384919692</v>
      </c>
      <c r="Y9" s="343">
        <f t="shared" si="1"/>
        <v>12220.798748192745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888.42012037833206</v>
      </c>
      <c r="C12" s="210">
        <v>834.84350816852975</v>
      </c>
      <c r="D12" s="210">
        <v>786.12373172828893</v>
      </c>
      <c r="E12" s="210">
        <v>818.05288048151317</v>
      </c>
      <c r="F12" s="210">
        <v>777.88632846087705</v>
      </c>
      <c r="G12" s="210">
        <v>770.11401547721402</v>
      </c>
      <c r="H12" s="210">
        <v>768.25631986242468</v>
      </c>
      <c r="I12" s="210">
        <v>769.48073946689601</v>
      </c>
      <c r="J12" s="210">
        <v>734.5568357695613</v>
      </c>
      <c r="K12" s="210">
        <v>632.37153912295776</v>
      </c>
      <c r="L12" s="210">
        <v>700.99002579535681</v>
      </c>
      <c r="M12" s="210">
        <v>704.1556319862425</v>
      </c>
      <c r="N12" s="210">
        <v>700.00842648323305</v>
      </c>
      <c r="O12" s="210">
        <v>734.86861564918331</v>
      </c>
      <c r="P12" s="210">
        <v>733.8349957007739</v>
      </c>
      <c r="Q12" s="210">
        <v>753.32166809974206</v>
      </c>
      <c r="R12" s="210">
        <v>737.54092863284609</v>
      </c>
      <c r="S12" s="210">
        <v>774.99871023215815</v>
      </c>
      <c r="T12" s="210">
        <v>801.31410146173675</v>
      </c>
      <c r="U12" s="210">
        <v>758.91599312123822</v>
      </c>
      <c r="V12" s="210">
        <v>727.91444539982785</v>
      </c>
      <c r="W12" s="210">
        <v>820.53379191745478</v>
      </c>
      <c r="X12" s="210">
        <v>817.44299226139287</v>
      </c>
      <c r="Y12" s="210">
        <v>593.51126397248493</v>
      </c>
      <c r="DA12" s="109" t="s">
        <v>2528</v>
      </c>
    </row>
    <row r="13" spans="1:105" ht="12" customHeight="1" x14ac:dyDescent="0.25">
      <c r="A13" s="24" t="s">
        <v>28</v>
      </c>
      <c r="B13" s="213">
        <v>235.75460017196909</v>
      </c>
      <c r="C13" s="213">
        <v>199.72837489251941</v>
      </c>
      <c r="D13" s="213">
        <v>168.07644024075671</v>
      </c>
      <c r="E13" s="213">
        <v>151.26680997420459</v>
      </c>
      <c r="F13" s="213">
        <v>122.29251934651759</v>
      </c>
      <c r="G13" s="213">
        <v>118.4348237317283</v>
      </c>
      <c r="H13" s="213">
        <v>95.045141874462601</v>
      </c>
      <c r="I13" s="213">
        <v>80.775838349097143</v>
      </c>
      <c r="J13" s="213">
        <v>70.357437661220985</v>
      </c>
      <c r="K13" s="213">
        <v>51.706104901117797</v>
      </c>
      <c r="L13" s="213">
        <v>55.14290627687015</v>
      </c>
      <c r="M13" s="213">
        <v>48.179707652622533</v>
      </c>
      <c r="N13" s="213">
        <v>44.781943250214937</v>
      </c>
      <c r="O13" s="213">
        <v>44.684952708512469</v>
      </c>
      <c r="P13" s="213">
        <v>35.387618228718821</v>
      </c>
      <c r="Q13" s="213">
        <v>53.047893379191741</v>
      </c>
      <c r="R13" s="213">
        <v>34.760533104041272</v>
      </c>
      <c r="S13" s="213">
        <v>31.481513327601029</v>
      </c>
      <c r="T13" s="213">
        <v>28.606018916595019</v>
      </c>
      <c r="U13" s="213">
        <v>25.213327601031821</v>
      </c>
      <c r="V13" s="213">
        <v>24.40223559759243</v>
      </c>
      <c r="W13" s="213">
        <v>27.789681857265691</v>
      </c>
      <c r="X13" s="213">
        <v>22.468873602751501</v>
      </c>
      <c r="Y13" s="213">
        <v>17.21960447119519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60.511607910576089</v>
      </c>
      <c r="C14" s="204">
        <f t="shared" si="2"/>
        <v>56.403439380911436</v>
      </c>
      <c r="D14" s="204">
        <f t="shared" si="2"/>
        <v>43.020980223559761</v>
      </c>
      <c r="E14" s="204">
        <f t="shared" si="2"/>
        <v>46.98099742046432</v>
      </c>
      <c r="F14" s="204">
        <f t="shared" si="2"/>
        <v>40.983662940670669</v>
      </c>
      <c r="G14" s="204">
        <f t="shared" si="2"/>
        <v>42.896818572656919</v>
      </c>
      <c r="H14" s="204">
        <f t="shared" si="2"/>
        <v>41.802923473774719</v>
      </c>
      <c r="I14" s="204">
        <f t="shared" si="2"/>
        <v>33.495700773860705</v>
      </c>
      <c r="J14" s="204">
        <f t="shared" si="2"/>
        <v>32.272828890799659</v>
      </c>
      <c r="K14" s="204">
        <f t="shared" si="2"/>
        <v>26.347033533963891</v>
      </c>
      <c r="L14" s="204">
        <f t="shared" si="2"/>
        <v>31.250558899398104</v>
      </c>
      <c r="M14" s="204">
        <f t="shared" si="2"/>
        <v>31.379535683576943</v>
      </c>
      <c r="N14" s="204">
        <f t="shared" si="2"/>
        <v>47.484866723989683</v>
      </c>
      <c r="O14" s="204">
        <f t="shared" si="2"/>
        <v>37.761564918314704</v>
      </c>
      <c r="P14" s="204">
        <f t="shared" si="2"/>
        <v>47.897506448839202</v>
      </c>
      <c r="Q14" s="204">
        <f t="shared" si="2"/>
        <v>44.872055030094572</v>
      </c>
      <c r="R14" s="204">
        <f t="shared" si="2"/>
        <v>31.974548581255377</v>
      </c>
      <c r="S14" s="204">
        <f t="shared" si="2"/>
        <v>31.569991401547725</v>
      </c>
      <c r="T14" s="204">
        <f t="shared" si="2"/>
        <v>31.118314703353395</v>
      </c>
      <c r="U14" s="204">
        <f t="shared" si="2"/>
        <v>28.000515907136709</v>
      </c>
      <c r="V14" s="204">
        <f t="shared" si="2"/>
        <v>22.846947549441104</v>
      </c>
      <c r="W14" s="204">
        <f t="shared" si="2"/>
        <v>23.53516766981943</v>
      </c>
      <c r="X14" s="204">
        <f t="shared" si="2"/>
        <v>30.318228718830611</v>
      </c>
      <c r="Y14" s="204">
        <f t="shared" si="2"/>
        <v>53.140498710232158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21.465090283748921</v>
      </c>
      <c r="C16" s="204">
        <v>10.167669819432501</v>
      </c>
      <c r="D16" s="204">
        <v>10.167669819432501</v>
      </c>
      <c r="E16" s="204">
        <v>10.167669819432501</v>
      </c>
      <c r="F16" s="204">
        <v>11.297420464316421</v>
      </c>
      <c r="G16" s="204">
        <v>10.167669819432501</v>
      </c>
      <c r="H16" s="204">
        <v>10.167669819432501</v>
      </c>
      <c r="I16" s="204">
        <v>9.0379191745485805</v>
      </c>
      <c r="J16" s="204">
        <v>9.0379191745485805</v>
      </c>
      <c r="K16" s="204">
        <v>7.690799656061909</v>
      </c>
      <c r="L16" s="204">
        <v>9.8882201203783318</v>
      </c>
      <c r="M16" s="204">
        <v>12.085640584694749</v>
      </c>
      <c r="N16" s="204">
        <v>8.7895098882201186</v>
      </c>
      <c r="O16" s="204">
        <v>9.8882201203783318</v>
      </c>
      <c r="P16" s="204">
        <v>9.8882201203783318</v>
      </c>
      <c r="Q16" s="204">
        <v>8.7895098882201186</v>
      </c>
      <c r="R16" s="204">
        <v>9.8882201203783318</v>
      </c>
      <c r="S16" s="204">
        <v>11.053912295786761</v>
      </c>
      <c r="T16" s="204">
        <v>11.19122957867584</v>
      </c>
      <c r="U16" s="204">
        <v>10.26173688736027</v>
      </c>
      <c r="V16" s="204">
        <v>9.6432502149613057</v>
      </c>
      <c r="W16" s="204">
        <v>11.41324161650903</v>
      </c>
      <c r="X16" s="204">
        <v>12.185554600171971</v>
      </c>
      <c r="Y16" s="204">
        <v>13.65674978503869</v>
      </c>
      <c r="DA16" s="71" t="s">
        <v>2531</v>
      </c>
    </row>
    <row r="17" spans="1:105" ht="12" customHeight="1" x14ac:dyDescent="0.25">
      <c r="A17" s="18" t="s">
        <v>71</v>
      </c>
      <c r="B17" s="204">
        <v>34.919260533104037</v>
      </c>
      <c r="C17" s="204">
        <v>42.108512467755801</v>
      </c>
      <c r="D17" s="204">
        <v>29.784092863284609</v>
      </c>
      <c r="E17" s="204">
        <v>32.865176268271711</v>
      </c>
      <c r="F17" s="204">
        <v>26.703009458297501</v>
      </c>
      <c r="G17" s="204">
        <v>27.73000859845228</v>
      </c>
      <c r="H17" s="204">
        <v>25.67592433361995</v>
      </c>
      <c r="I17" s="204">
        <v>21.56775580395529</v>
      </c>
      <c r="J17" s="204">
        <v>20.540756663800519</v>
      </c>
      <c r="K17" s="204">
        <v>17.58142734307825</v>
      </c>
      <c r="L17" s="204">
        <v>18.615649183147031</v>
      </c>
      <c r="M17" s="204">
        <v>16.547205503009451</v>
      </c>
      <c r="N17" s="204">
        <v>17.58142734307825</v>
      </c>
      <c r="O17" s="204">
        <v>20.684092863284611</v>
      </c>
      <c r="P17" s="204">
        <v>18.615649183147031</v>
      </c>
      <c r="Q17" s="204">
        <v>17.45967325881341</v>
      </c>
      <c r="R17" s="204">
        <v>19.51367153912296</v>
      </c>
      <c r="S17" s="204">
        <v>17.656835769561479</v>
      </c>
      <c r="T17" s="204">
        <v>17.760533104041269</v>
      </c>
      <c r="U17" s="204">
        <v>15.429148753224419</v>
      </c>
      <c r="V17" s="204">
        <v>12.23404987102322</v>
      </c>
      <c r="W17" s="204">
        <v>10.93387790197764</v>
      </c>
      <c r="X17" s="204">
        <v>12.66749785038693</v>
      </c>
      <c r="Y17" s="204">
        <v>32.716251074806543</v>
      </c>
      <c r="DA17" s="71" t="s">
        <v>2532</v>
      </c>
    </row>
    <row r="18" spans="1:105" ht="12" customHeight="1" x14ac:dyDescent="0.25">
      <c r="A18" s="18" t="s">
        <v>32</v>
      </c>
      <c r="B18" s="204">
        <v>0.96491831470335332</v>
      </c>
      <c r="C18" s="204">
        <v>0.96491831470335332</v>
      </c>
      <c r="D18" s="204">
        <v>0.96491831470335332</v>
      </c>
      <c r="E18" s="204">
        <v>1.9298366294067071</v>
      </c>
      <c r="F18" s="204">
        <v>0.96491831470335332</v>
      </c>
      <c r="G18" s="204">
        <v>2.894840928632846</v>
      </c>
      <c r="H18" s="204">
        <v>2.894840928632846</v>
      </c>
      <c r="I18" s="204">
        <v>1.9298366294067071</v>
      </c>
      <c r="J18" s="204">
        <v>1.9298366294067071</v>
      </c>
      <c r="K18" s="204">
        <v>0</v>
      </c>
      <c r="L18" s="204">
        <v>0.95537403267411869</v>
      </c>
      <c r="M18" s="204">
        <v>0.95537403267411869</v>
      </c>
      <c r="N18" s="204">
        <v>0.95537403267411869</v>
      </c>
      <c r="O18" s="204">
        <v>0</v>
      </c>
      <c r="P18" s="204">
        <v>0</v>
      </c>
      <c r="Q18" s="204">
        <v>0</v>
      </c>
      <c r="R18" s="204">
        <v>0</v>
      </c>
      <c r="S18" s="204">
        <v>0.46431642304385212</v>
      </c>
      <c r="T18" s="204">
        <v>0.30722269991401552</v>
      </c>
      <c r="U18" s="204">
        <v>0.49122957867583827</v>
      </c>
      <c r="V18" s="204">
        <v>0.37893379191745491</v>
      </c>
      <c r="W18" s="204">
        <v>0.49690455717970761</v>
      </c>
      <c r="X18" s="204">
        <v>0.39776440240756672</v>
      </c>
      <c r="Y18" s="204">
        <v>0.28435081685296643</v>
      </c>
      <c r="DA18" s="71" t="s">
        <v>2533</v>
      </c>
    </row>
    <row r="19" spans="1:105" ht="12" customHeight="1" x14ac:dyDescent="0.25">
      <c r="A19" s="18" t="s">
        <v>33</v>
      </c>
      <c r="B19" s="204">
        <v>3.1623387790197759</v>
      </c>
      <c r="C19" s="204">
        <v>3.1623387790197759</v>
      </c>
      <c r="D19" s="204">
        <v>2.1042992261392941</v>
      </c>
      <c r="E19" s="204">
        <v>2.0183147033533961</v>
      </c>
      <c r="F19" s="204">
        <v>2.0183147033533961</v>
      </c>
      <c r="G19" s="204">
        <v>2.1042992261392941</v>
      </c>
      <c r="H19" s="204">
        <v>3.064488392089423</v>
      </c>
      <c r="I19" s="204">
        <v>0.96018916595012893</v>
      </c>
      <c r="J19" s="204">
        <v>0.76431642304385194</v>
      </c>
      <c r="K19" s="204">
        <v>1.0748065348237319</v>
      </c>
      <c r="L19" s="204">
        <v>1.791315563198624</v>
      </c>
      <c r="M19" s="204">
        <v>1.791315563198624</v>
      </c>
      <c r="N19" s="204">
        <v>20.15855546001719</v>
      </c>
      <c r="O19" s="204">
        <v>7.1892519346517627</v>
      </c>
      <c r="P19" s="204">
        <v>19.393637145313839</v>
      </c>
      <c r="Q19" s="204">
        <v>18.622871883061041</v>
      </c>
      <c r="R19" s="204">
        <v>2.572656921754084</v>
      </c>
      <c r="S19" s="204">
        <v>2.3949269131556319</v>
      </c>
      <c r="T19" s="204">
        <v>1.8593293207222701</v>
      </c>
      <c r="U19" s="204">
        <v>1.818400687876182</v>
      </c>
      <c r="V19" s="204">
        <v>0.59071367153912291</v>
      </c>
      <c r="W19" s="204">
        <v>0.69114359415305238</v>
      </c>
      <c r="X19" s="204">
        <v>5.0674118658641438</v>
      </c>
      <c r="Y19" s="204">
        <v>6.4831470335339629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197.57093723129839</v>
      </c>
      <c r="C20" s="204">
        <f t="shared" si="3"/>
        <v>185.70507308684432</v>
      </c>
      <c r="D20" s="204">
        <f t="shared" si="3"/>
        <v>190.28374892519346</v>
      </c>
      <c r="E20" s="204">
        <f t="shared" si="3"/>
        <v>200.85984522785898</v>
      </c>
      <c r="F20" s="204">
        <f t="shared" si="3"/>
        <v>213.6595872742906</v>
      </c>
      <c r="G20" s="204">
        <f t="shared" si="3"/>
        <v>195.77480653482368</v>
      </c>
      <c r="H20" s="204">
        <f t="shared" si="3"/>
        <v>208.98538263112636</v>
      </c>
      <c r="I20" s="204">
        <f t="shared" si="3"/>
        <v>218.80911435941533</v>
      </c>
      <c r="J20" s="204">
        <f t="shared" si="3"/>
        <v>213.82201203783316</v>
      </c>
      <c r="K20" s="204">
        <f t="shared" si="3"/>
        <v>186.47179707652626</v>
      </c>
      <c r="L20" s="204">
        <f t="shared" si="3"/>
        <v>201.05881341358551</v>
      </c>
      <c r="M20" s="204">
        <f t="shared" si="3"/>
        <v>200.2770421324162</v>
      </c>
      <c r="N20" s="204">
        <f t="shared" si="3"/>
        <v>191.43800515907134</v>
      </c>
      <c r="O20" s="204">
        <f t="shared" si="3"/>
        <v>209.44411006018916</v>
      </c>
      <c r="P20" s="204">
        <f t="shared" si="3"/>
        <v>210.66259673258813</v>
      </c>
      <c r="Q20" s="204">
        <f t="shared" si="3"/>
        <v>206.11341358555464</v>
      </c>
      <c r="R20" s="204">
        <f t="shared" si="3"/>
        <v>214.5241616509029</v>
      </c>
      <c r="S20" s="204">
        <f t="shared" si="3"/>
        <v>233.3157351676698</v>
      </c>
      <c r="T20" s="204">
        <f t="shared" si="3"/>
        <v>239.58495270851245</v>
      </c>
      <c r="U20" s="204">
        <f t="shared" si="3"/>
        <v>224.51263972484955</v>
      </c>
      <c r="V20" s="204">
        <f t="shared" si="3"/>
        <v>225.35846947549439</v>
      </c>
      <c r="W20" s="204">
        <f t="shared" si="3"/>
        <v>262.96732588134131</v>
      </c>
      <c r="X20" s="204">
        <f t="shared" si="3"/>
        <v>257.39871023215818</v>
      </c>
      <c r="Y20" s="204">
        <f t="shared" si="3"/>
        <v>223.40584694754943</v>
      </c>
      <c r="DA20" s="71"/>
    </row>
    <row r="21" spans="1:105" ht="12" customHeight="1" x14ac:dyDescent="0.25">
      <c r="A21" s="18" t="s">
        <v>73</v>
      </c>
      <c r="B21" s="204">
        <v>197.463456577816</v>
      </c>
      <c r="C21" s="204">
        <v>185.23215821152189</v>
      </c>
      <c r="D21" s="204">
        <v>189.89681857265691</v>
      </c>
      <c r="E21" s="204">
        <v>198.06534823731729</v>
      </c>
      <c r="F21" s="204">
        <v>202.944969905417</v>
      </c>
      <c r="G21" s="204">
        <v>192.84178847807391</v>
      </c>
      <c r="H21" s="204">
        <v>207.50214961306961</v>
      </c>
      <c r="I21" s="204">
        <v>217.39036973344801</v>
      </c>
      <c r="J21" s="204">
        <v>212.70421324161649</v>
      </c>
      <c r="K21" s="204">
        <v>185.53310404127259</v>
      </c>
      <c r="L21" s="204">
        <v>200.37093723129831</v>
      </c>
      <c r="M21" s="204">
        <v>199.38856405846951</v>
      </c>
      <c r="N21" s="204">
        <v>191.10601891659499</v>
      </c>
      <c r="O21" s="204">
        <v>209.11212381771281</v>
      </c>
      <c r="P21" s="204">
        <v>210.50730868443679</v>
      </c>
      <c r="Q21" s="204">
        <v>206.04892519346521</v>
      </c>
      <c r="R21" s="204">
        <v>214.41668099742051</v>
      </c>
      <c r="S21" s="204">
        <v>233.2176268271711</v>
      </c>
      <c r="T21" s="204">
        <v>239.51143594153049</v>
      </c>
      <c r="U21" s="204">
        <v>224.44539982803099</v>
      </c>
      <c r="V21" s="204">
        <v>225.31255374032671</v>
      </c>
      <c r="W21" s="204">
        <v>262.92003439380909</v>
      </c>
      <c r="X21" s="204">
        <v>257.36268271711089</v>
      </c>
      <c r="Y21" s="204">
        <v>223.374290627687</v>
      </c>
      <c r="DA21" s="71" t="s">
        <v>2535</v>
      </c>
    </row>
    <row r="22" spans="1:105" ht="12" customHeight="1" x14ac:dyDescent="0.25">
      <c r="A22" s="18" t="s">
        <v>36</v>
      </c>
      <c r="B22" s="204">
        <v>0.10748065348237321</v>
      </c>
      <c r="C22" s="204">
        <v>0.47291487532244192</v>
      </c>
      <c r="D22" s="204">
        <v>0.3869303525365434</v>
      </c>
      <c r="E22" s="204">
        <v>2.7944969905417021</v>
      </c>
      <c r="F22" s="204">
        <v>10.714617368873601</v>
      </c>
      <c r="G22" s="204">
        <v>2.933018056749785</v>
      </c>
      <c r="H22" s="204">
        <v>1.4832330180567499</v>
      </c>
      <c r="I22" s="204">
        <v>1.418744625967326</v>
      </c>
      <c r="J22" s="204">
        <v>1.1177987962166811</v>
      </c>
      <c r="K22" s="204">
        <v>0.93869303525365422</v>
      </c>
      <c r="L22" s="204">
        <v>0.68787618228718816</v>
      </c>
      <c r="M22" s="204">
        <v>0.88847807394668954</v>
      </c>
      <c r="N22" s="204">
        <v>0.33198624247635428</v>
      </c>
      <c r="O22" s="204">
        <v>0.33198624247635428</v>
      </c>
      <c r="P22" s="204">
        <v>0.15528804815133279</v>
      </c>
      <c r="Q22" s="204">
        <v>6.4488392089423904E-2</v>
      </c>
      <c r="R22" s="204">
        <v>0.10748065348237321</v>
      </c>
      <c r="S22" s="204">
        <v>9.8108340498710228E-2</v>
      </c>
      <c r="T22" s="204">
        <v>7.3516766981943246E-2</v>
      </c>
      <c r="U22" s="204">
        <v>6.7239896818572661E-2</v>
      </c>
      <c r="V22" s="204">
        <v>4.5915735167669822E-2</v>
      </c>
      <c r="W22" s="204">
        <v>4.7291487532244193E-2</v>
      </c>
      <c r="X22" s="204">
        <v>3.6027515047291493E-2</v>
      </c>
      <c r="Y22" s="204">
        <v>3.1556319862424763E-2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7.1625107480653469E-2</v>
      </c>
      <c r="C23" s="204">
        <f t="shared" si="4"/>
        <v>0.14333619948409279</v>
      </c>
      <c r="D23" s="204">
        <f t="shared" si="4"/>
        <v>0.23886500429922611</v>
      </c>
      <c r="E23" s="204">
        <f t="shared" si="4"/>
        <v>0.52545141874462586</v>
      </c>
      <c r="F23" s="204">
        <f t="shared" si="4"/>
        <v>1.241960447119518</v>
      </c>
      <c r="G23" s="204">
        <f t="shared" si="4"/>
        <v>1.2897678417884779</v>
      </c>
      <c r="H23" s="204">
        <f t="shared" si="4"/>
        <v>0.69269131556319852</v>
      </c>
      <c r="I23" s="204">
        <f t="shared" si="4"/>
        <v>0.62098022355975924</v>
      </c>
      <c r="J23" s="204">
        <f t="shared" si="4"/>
        <v>0.88374892519346515</v>
      </c>
      <c r="K23" s="204">
        <f t="shared" si="4"/>
        <v>1.0748065348237319</v>
      </c>
      <c r="L23" s="204">
        <f t="shared" si="4"/>
        <v>0.95537403267411869</v>
      </c>
      <c r="M23" s="204">
        <f t="shared" si="4"/>
        <v>0.35829750644883918</v>
      </c>
      <c r="N23" s="204">
        <f t="shared" si="4"/>
        <v>0.66878761822871879</v>
      </c>
      <c r="O23" s="204">
        <f t="shared" si="4"/>
        <v>1.4331040412725711</v>
      </c>
      <c r="P23" s="204">
        <f t="shared" si="4"/>
        <v>2.269045571797077</v>
      </c>
      <c r="Q23" s="204">
        <f t="shared" si="4"/>
        <v>1.79140154772141</v>
      </c>
      <c r="R23" s="204">
        <f t="shared" si="4"/>
        <v>2.5795356835769558</v>
      </c>
      <c r="S23" s="204">
        <f t="shared" si="4"/>
        <v>2.2201203783319001</v>
      </c>
      <c r="T23" s="204">
        <f t="shared" si="4"/>
        <v>1.25786758383491</v>
      </c>
      <c r="U23" s="204">
        <f t="shared" si="4"/>
        <v>1.5478933791917451</v>
      </c>
      <c r="V23" s="204">
        <f t="shared" si="4"/>
        <v>1.4623387790197759</v>
      </c>
      <c r="W23" s="204">
        <f t="shared" si="4"/>
        <v>2.4181427343078239</v>
      </c>
      <c r="X23" s="204">
        <f t="shared" si="4"/>
        <v>1.599570077386071</v>
      </c>
      <c r="Y23" s="204">
        <f t="shared" si="4"/>
        <v>2.4365434221840072</v>
      </c>
      <c r="DA23" s="71"/>
    </row>
    <row r="24" spans="1:105" ht="12" customHeight="1" x14ac:dyDescent="0.25">
      <c r="A24" s="18" t="s">
        <v>38</v>
      </c>
      <c r="B24" s="204">
        <v>7.1625107480653469E-2</v>
      </c>
      <c r="C24" s="204">
        <v>0.14333619948409279</v>
      </c>
      <c r="D24" s="204">
        <v>0.23886500429922611</v>
      </c>
      <c r="E24" s="204">
        <v>0.52545141874462586</v>
      </c>
      <c r="F24" s="204">
        <v>1.241960447119518</v>
      </c>
      <c r="G24" s="204">
        <v>1.2897678417884779</v>
      </c>
      <c r="H24" s="204">
        <v>0.69269131556319852</v>
      </c>
      <c r="I24" s="204">
        <v>0.62098022355975924</v>
      </c>
      <c r="J24" s="204">
        <v>0.88374892519346515</v>
      </c>
      <c r="K24" s="204">
        <v>1.0748065348237319</v>
      </c>
      <c r="L24" s="204">
        <v>0.95537403267411869</v>
      </c>
      <c r="M24" s="204">
        <v>0.35829750644883918</v>
      </c>
      <c r="N24" s="204">
        <v>0.66878761822871879</v>
      </c>
      <c r="O24" s="204">
        <v>1.4331040412725711</v>
      </c>
      <c r="P24" s="204">
        <v>2.269045571797077</v>
      </c>
      <c r="Q24" s="204">
        <v>1.79140154772141</v>
      </c>
      <c r="R24" s="204">
        <v>2.5795356835769558</v>
      </c>
      <c r="S24" s="204">
        <v>2.2201203783319001</v>
      </c>
      <c r="T24" s="204">
        <v>1.25786758383491</v>
      </c>
      <c r="U24" s="204">
        <v>1.5478933791917451</v>
      </c>
      <c r="V24" s="204">
        <v>1.4623387790197759</v>
      </c>
      <c r="W24" s="204">
        <v>2.4181427343078239</v>
      </c>
      <c r="X24" s="204">
        <v>1.599570077386071</v>
      </c>
      <c r="Y24" s="204">
        <v>2.4365434221840072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2542</v>
      </c>
    </row>
    <row r="30" spans="1:105" ht="12" customHeight="1" x14ac:dyDescent="0.25">
      <c r="A30" s="14" t="s">
        <v>39</v>
      </c>
      <c r="B30" s="204">
        <v>97.950730868443671</v>
      </c>
      <c r="C30" s="204">
        <v>107.05073086844369</v>
      </c>
      <c r="D30" s="204">
        <v>96.111607910576097</v>
      </c>
      <c r="E30" s="204">
        <v>127.4481513327601</v>
      </c>
      <c r="F30" s="204">
        <v>109.9407566638005</v>
      </c>
      <c r="G30" s="204">
        <v>107.9344797936371</v>
      </c>
      <c r="H30" s="204">
        <v>98.858297506448835</v>
      </c>
      <c r="I30" s="204">
        <v>92.528890799656068</v>
      </c>
      <c r="J30" s="204">
        <v>86.438349097162501</v>
      </c>
      <c r="K30" s="204">
        <v>86.892175408426482</v>
      </c>
      <c r="L30" s="204">
        <v>100.45855546001719</v>
      </c>
      <c r="M30" s="204">
        <v>82.258555460017192</v>
      </c>
      <c r="N30" s="204">
        <v>78.747463456577805</v>
      </c>
      <c r="O30" s="204">
        <v>76.024677558039556</v>
      </c>
      <c r="P30" s="204">
        <v>59.544282029234743</v>
      </c>
      <c r="Q30" s="204">
        <v>56.869217540842648</v>
      </c>
      <c r="R30" s="204">
        <v>59.80705073086844</v>
      </c>
      <c r="S30" s="204">
        <v>63.339036973344797</v>
      </c>
      <c r="T30" s="204">
        <v>59.994239036973333</v>
      </c>
      <c r="U30" s="204">
        <v>52.002235597592417</v>
      </c>
      <c r="V30" s="204">
        <v>48.187360275150468</v>
      </c>
      <c r="W30" s="204">
        <v>56.951934651762677</v>
      </c>
      <c r="X30" s="204">
        <v>48.701375752364576</v>
      </c>
      <c r="Y30" s="204">
        <v>43.985554600171973</v>
      </c>
      <c r="DA30" s="71" t="s">
        <v>2543</v>
      </c>
    </row>
    <row r="31" spans="1:105" ht="12" customHeight="1" x14ac:dyDescent="0.25">
      <c r="A31" s="21" t="s">
        <v>40</v>
      </c>
      <c r="B31" s="207">
        <v>296.56061908856401</v>
      </c>
      <c r="C31" s="207">
        <v>285.81255374032668</v>
      </c>
      <c r="D31" s="207">
        <v>288.39208942390371</v>
      </c>
      <c r="E31" s="207">
        <v>290.97162510748058</v>
      </c>
      <c r="F31" s="207">
        <v>289.76784178847811</v>
      </c>
      <c r="G31" s="207">
        <v>303.7833190025795</v>
      </c>
      <c r="H31" s="207">
        <v>322.871883061049</v>
      </c>
      <c r="I31" s="207">
        <v>343.25021496130688</v>
      </c>
      <c r="J31" s="207">
        <v>330.78245915735158</v>
      </c>
      <c r="K31" s="207">
        <v>279.87962166809967</v>
      </c>
      <c r="L31" s="207">
        <v>312.12381771281167</v>
      </c>
      <c r="M31" s="207">
        <v>341.70249355116079</v>
      </c>
      <c r="N31" s="207">
        <v>336.88736027515051</v>
      </c>
      <c r="O31" s="207">
        <v>365.52020636285471</v>
      </c>
      <c r="P31" s="207">
        <v>378.07394668959591</v>
      </c>
      <c r="Q31" s="207">
        <v>390.62768701633701</v>
      </c>
      <c r="R31" s="207">
        <v>393.89509888220118</v>
      </c>
      <c r="S31" s="207">
        <v>413.07231298366293</v>
      </c>
      <c r="T31" s="207">
        <v>440.75270851246768</v>
      </c>
      <c r="U31" s="207">
        <v>427.63938091143592</v>
      </c>
      <c r="V31" s="207">
        <v>405.65709372312978</v>
      </c>
      <c r="W31" s="207">
        <v>446.87153912295781</v>
      </c>
      <c r="X31" s="207">
        <v>456.95623387790192</v>
      </c>
      <c r="Y31" s="207">
        <v>253.32321582115219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1585.007501726541</v>
      </c>
      <c r="C33" s="203">
        <f>MAE_emi!C5</f>
        <v>1406.319821140356</v>
      </c>
      <c r="D33" s="203">
        <f>MAE_emi!D5</f>
        <v>1247.920925624923</v>
      </c>
      <c r="E33" s="203">
        <f>MAE_emi!E5</f>
        <v>1217.728446700585</v>
      </c>
      <c r="F33" s="203">
        <f>MAE_emi!F5</f>
        <v>1111.446979739771</v>
      </c>
      <c r="G33" s="203">
        <f>MAE_emi!G5</f>
        <v>1063.3047586315281</v>
      </c>
      <c r="H33" s="203">
        <f>MAE_emi!H5</f>
        <v>995.65545697571679</v>
      </c>
      <c r="I33" s="203">
        <f>MAE_emi!I5</f>
        <v>937.23054168983685</v>
      </c>
      <c r="J33" s="203">
        <f>MAE_emi!J5</f>
        <v>879.17332449066521</v>
      </c>
      <c r="K33" s="203">
        <f>MAE_emi!K5</f>
        <v>723.5964770038812</v>
      </c>
      <c r="L33" s="203">
        <f>MAE_emi!L5</f>
        <v>787.03012182185182</v>
      </c>
      <c r="M33" s="203">
        <f>MAE_emi!M5</f>
        <v>756.95133626171832</v>
      </c>
      <c r="N33" s="203">
        <f>MAE_emi!N5</f>
        <v>789.90173050524879</v>
      </c>
      <c r="O33" s="203">
        <f>MAE_emi!O5</f>
        <v>788.91734906646877</v>
      </c>
      <c r="P33" s="203">
        <f>MAE_emi!P5</f>
        <v>797.5391780678774</v>
      </c>
      <c r="Q33" s="203">
        <f>MAE_emi!Q5</f>
        <v>846.05928668486149</v>
      </c>
      <c r="R33" s="203">
        <f>MAE_emi!R5</f>
        <v>738.74659386656742</v>
      </c>
      <c r="S33" s="203">
        <f>MAE_emi!S5</f>
        <v>767.03887454777146</v>
      </c>
      <c r="T33" s="203">
        <f>MAE_emi!T5</f>
        <v>768.33820337424004</v>
      </c>
      <c r="U33" s="203">
        <f>MAE_emi!U5</f>
        <v>710.08078296871713</v>
      </c>
      <c r="V33" s="203">
        <f>MAE_emi!V5</f>
        <v>693.91513001535657</v>
      </c>
      <c r="W33" s="203">
        <f>MAE_emi!W5</f>
        <v>797.99634660192442</v>
      </c>
      <c r="X33" s="203">
        <f>MAE_emi!X5</f>
        <v>783.88817932938105</v>
      </c>
      <c r="Y33" s="203">
        <f>MAE_emi!Y5</f>
        <v>753.30343169930495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81.462892806498076</v>
      </c>
      <c r="C35" s="284">
        <f t="shared" si="5"/>
        <v>82.366243980247901</v>
      </c>
      <c r="D35" s="284">
        <f t="shared" si="5"/>
        <v>77.109466148448917</v>
      </c>
      <c r="E35" s="284">
        <f t="shared" si="5"/>
        <v>68.598397054913605</v>
      </c>
      <c r="F35" s="284">
        <f t="shared" si="5"/>
        <v>60.942750564788433</v>
      </c>
      <c r="G35" s="284">
        <f t="shared" si="5"/>
        <v>57.158221894967191</v>
      </c>
      <c r="H35" s="284">
        <f t="shared" si="5"/>
        <v>50.701217973510481</v>
      </c>
      <c r="I35" s="284">
        <f t="shared" si="5"/>
        <v>46.660970850392793</v>
      </c>
      <c r="J35" s="284">
        <f t="shared" si="5"/>
        <v>39.748092972059922</v>
      </c>
      <c r="K35" s="284">
        <f t="shared" si="5"/>
        <v>32.856358026671728</v>
      </c>
      <c r="L35" s="284">
        <f t="shared" si="5"/>
        <v>37.447827037471093</v>
      </c>
      <c r="M35" s="284">
        <f t="shared" si="5"/>
        <v>35.517624420449259</v>
      </c>
      <c r="N35" s="284">
        <f t="shared" si="5"/>
        <v>34.90462614991776</v>
      </c>
      <c r="O35" s="284">
        <f t="shared" si="5"/>
        <v>41.576642880996857</v>
      </c>
      <c r="P35" s="284">
        <f t="shared" si="5"/>
        <v>35.823083306469712</v>
      </c>
      <c r="Q35" s="284">
        <f t="shared" si="5"/>
        <v>33.549395604654002</v>
      </c>
      <c r="R35" s="284">
        <f t="shared" si="5"/>
        <v>31.018531565948102</v>
      </c>
      <c r="S35" s="284">
        <f t="shared" si="5"/>
        <v>33.261737857257614</v>
      </c>
      <c r="T35" s="284">
        <f t="shared" si="5"/>
        <v>32.155001665115954</v>
      </c>
      <c r="U35" s="284">
        <f t="shared" si="5"/>
        <v>28.483035382278295</v>
      </c>
      <c r="V35" s="284">
        <f t="shared" si="5"/>
        <v>26.368720089499487</v>
      </c>
      <c r="W35" s="284">
        <f t="shared" si="5"/>
        <v>25.662136627397885</v>
      </c>
      <c r="X35" s="284">
        <f t="shared" si="5"/>
        <v>23.995876209339013</v>
      </c>
      <c r="Y35" s="284">
        <f t="shared" si="5"/>
        <v>17.303876881128311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25.868121417873958</v>
      </c>
      <c r="C36" s="344">
        <f t="shared" si="6"/>
        <v>27.050993014354052</v>
      </c>
      <c r="D36" s="344">
        <f t="shared" si="6"/>
        <v>27.358143238711232</v>
      </c>
      <c r="E36" s="344">
        <f t="shared" si="6"/>
        <v>30.318407752089222</v>
      </c>
      <c r="F36" s="344">
        <f t="shared" si="6"/>
        <v>29.668429317156544</v>
      </c>
      <c r="G36" s="344">
        <f t="shared" si="6"/>
        <v>29.042527615072665</v>
      </c>
      <c r="H36" s="344">
        <f t="shared" si="6"/>
        <v>27.235529360679934</v>
      </c>
      <c r="I36" s="344">
        <f t="shared" si="6"/>
        <v>25.847240732024659</v>
      </c>
      <c r="J36" s="344">
        <f t="shared" si="6"/>
        <v>27.252915675471098</v>
      </c>
      <c r="K36" s="344">
        <f t="shared" si="6"/>
        <v>28.601577133600909</v>
      </c>
      <c r="L36" s="344">
        <f t="shared" si="6"/>
        <v>28.208621376604416</v>
      </c>
      <c r="M36" s="344">
        <f t="shared" si="6"/>
        <v>26.04568037210818</v>
      </c>
      <c r="N36" s="344">
        <f t="shared" si="6"/>
        <v>25.856605727825048</v>
      </c>
      <c r="O36" s="344">
        <f t="shared" si="6"/>
        <v>26.491190355758473</v>
      </c>
      <c r="P36" s="344">
        <f t="shared" si="6"/>
        <v>24.818192207771883</v>
      </c>
      <c r="Q36" s="344">
        <f t="shared" si="6"/>
        <v>23.987117146307213</v>
      </c>
      <c r="R36" s="344">
        <f t="shared" si="6"/>
        <v>23.737952645081471</v>
      </c>
      <c r="S36" s="344">
        <f t="shared" si="6"/>
        <v>23.500397149372763</v>
      </c>
      <c r="T36" s="344">
        <f t="shared" si="6"/>
        <v>23.003544119985037</v>
      </c>
      <c r="U36" s="344">
        <f t="shared" si="6"/>
        <v>22.716965646440055</v>
      </c>
      <c r="V36" s="344">
        <f t="shared" si="6"/>
        <v>22.967783633906752</v>
      </c>
      <c r="W36" s="344">
        <f t="shared" si="6"/>
        <v>22.928936075544865</v>
      </c>
      <c r="X36" s="344">
        <f t="shared" si="6"/>
        <v>21.739299828770047</v>
      </c>
      <c r="Y36" s="344">
        <f t="shared" si="6"/>
        <v>20.779062437262578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13.64088818334076</v>
      </c>
      <c r="C37" s="344">
        <f>IF(MAE_ued!C$5=0,"",MAE_ued!C$5/C$5*1000)</f>
        <v>14.421755650473139</v>
      </c>
      <c r="D37" s="344">
        <f>IF(MAE_ued!D$5=0,"",MAE_ued!D$5/D$5*1000)</f>
        <v>14.680890240049095</v>
      </c>
      <c r="E37" s="344">
        <f>IF(MAE_ued!E$5=0,"",MAE_ued!E$5/E$5*1000)</f>
        <v>16.501112268398245</v>
      </c>
      <c r="F37" s="344">
        <f>IF(MAE_ued!F$5=0,"",MAE_ued!F$5/F$5*1000)</f>
        <v>16.218584196936053</v>
      </c>
      <c r="G37" s="344">
        <f>IF(MAE_ued!G$5=0,"",MAE_ued!G$5/G$5*1000)</f>
        <v>15.896650390997166</v>
      </c>
      <c r="H37" s="344">
        <f>IF(MAE_ued!H$5=0,"",MAE_ued!H$5/H$5*1000)</f>
        <v>14.978239047370401</v>
      </c>
      <c r="I37" s="344">
        <f>IF(MAE_ued!I$5=0,"",MAE_ued!I$5/I$5*1000)</f>
        <v>14.279915934514353</v>
      </c>
      <c r="J37" s="344">
        <f>IF(MAE_ued!J$5=0,"",MAE_ued!J$5/J$5*1000)</f>
        <v>15.074335711059598</v>
      </c>
      <c r="K37" s="344">
        <f>IF(MAE_ued!K$5=0,"",MAE_ued!K$5/K$5*1000)</f>
        <v>15.940354709725719</v>
      </c>
      <c r="L37" s="344">
        <f>IF(MAE_ued!L$5=0,"",MAE_ued!L$5/L$5*1000)</f>
        <v>15.761978489931712</v>
      </c>
      <c r="M37" s="344">
        <f>IF(MAE_ued!M$5=0,"",MAE_ued!M$5/M$5*1000)</f>
        <v>14.545464503208304</v>
      </c>
      <c r="N37" s="344">
        <f>IF(MAE_ued!N$5=0,"",MAE_ued!N$5/N$5*1000)</f>
        <v>14.438016766941848</v>
      </c>
      <c r="O37" s="344">
        <f>IF(MAE_ued!O$5=0,"",MAE_ued!O$5/O$5*1000)</f>
        <v>14.780602634478781</v>
      </c>
      <c r="P37" s="344">
        <f>IF(MAE_ued!P$5=0,"",MAE_ued!P$5/P$5*1000)</f>
        <v>13.828552896336085</v>
      </c>
      <c r="Q37" s="344">
        <f>IF(MAE_ued!Q$5=0,"",MAE_ued!Q$5/Q$5*1000)</f>
        <v>13.305325684262517</v>
      </c>
      <c r="R37" s="344">
        <f>IF(MAE_ued!R$5=0,"",MAE_ued!R$5/R$5*1000)</f>
        <v>13.257208148878984</v>
      </c>
      <c r="S37" s="344">
        <f>IF(MAE_ued!S$5=0,"",MAE_ued!S$5/S$5*1000)</f>
        <v>13.139927705380019</v>
      </c>
      <c r="T37" s="344">
        <f>IF(MAE_ued!T$5=0,"",MAE_ued!T$5/T$5*1000)</f>
        <v>12.881005042540139</v>
      </c>
      <c r="U37" s="344">
        <f>IF(MAE_ued!U$5=0,"",MAE_ued!U$5/U$5*1000)</f>
        <v>12.729703466174042</v>
      </c>
      <c r="V37" s="344">
        <f>IF(MAE_ued!V$5=0,"",MAE_ued!V$5/V$5*1000)</f>
        <v>12.852894966242552</v>
      </c>
      <c r="W37" s="344">
        <f>IF(MAE_ued!W$5=0,"",MAE_ued!W$5/W$5*1000)</f>
        <v>12.819785501294797</v>
      </c>
      <c r="X37" s="344">
        <f>IF(MAE_ued!X$5=0,"",MAE_ued!X$5/X$5*1000)</f>
        <v>12.159331518610063</v>
      </c>
      <c r="Y37" s="344">
        <f>IF(MAE_ued!Y$5=0,"",MAE_ued!Y$5/Y$5*1000)</f>
        <v>11.404544433165036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1.784074297024665</v>
      </c>
      <c r="C38" s="345">
        <f t="shared" si="7"/>
        <v>1.684531061666305</v>
      </c>
      <c r="D38" s="345">
        <f t="shared" si="7"/>
        <v>1.5874357626647084</v>
      </c>
      <c r="E38" s="345">
        <f t="shared" si="7"/>
        <v>1.4885693526118009</v>
      </c>
      <c r="F38" s="345">
        <f t="shared" si="7"/>
        <v>1.4288038484220127</v>
      </c>
      <c r="G38" s="345">
        <f t="shared" si="7"/>
        <v>1.3807108262698395</v>
      </c>
      <c r="H38" s="345">
        <f t="shared" si="7"/>
        <v>1.2959938385590029</v>
      </c>
      <c r="I38" s="345">
        <f t="shared" si="7"/>
        <v>1.2180039000575369</v>
      </c>
      <c r="J38" s="345">
        <f t="shared" si="7"/>
        <v>1.1968758327183708</v>
      </c>
      <c r="K38" s="345">
        <f t="shared" si="7"/>
        <v>1.1442584497199924</v>
      </c>
      <c r="L38" s="345">
        <f t="shared" si="7"/>
        <v>1.1227408277726523</v>
      </c>
      <c r="M38" s="345">
        <f t="shared" si="7"/>
        <v>1.0749773230195614</v>
      </c>
      <c r="N38" s="345">
        <f t="shared" si="7"/>
        <v>1.1284174598777761</v>
      </c>
      <c r="O38" s="345">
        <f t="shared" si="7"/>
        <v>1.0735488388894372</v>
      </c>
      <c r="P38" s="345">
        <f t="shared" si="7"/>
        <v>1.0868099541999483</v>
      </c>
      <c r="Q38" s="345">
        <f t="shared" si="7"/>
        <v>1.1231049397783162</v>
      </c>
      <c r="R38" s="345">
        <f t="shared" si="7"/>
        <v>1.0016347095963287</v>
      </c>
      <c r="S38" s="345">
        <f t="shared" si="7"/>
        <v>0.98972922718542045</v>
      </c>
      <c r="T38" s="345">
        <f t="shared" si="7"/>
        <v>0.95884772522117989</v>
      </c>
      <c r="U38" s="345">
        <f t="shared" si="7"/>
        <v>0.93565136247600522</v>
      </c>
      <c r="V38" s="345">
        <f t="shared" si="7"/>
        <v>0.95329215459407979</v>
      </c>
      <c r="W38" s="345">
        <f t="shared" si="7"/>
        <v>0.97253319054311704</v>
      </c>
      <c r="X38" s="345">
        <f t="shared" si="7"/>
        <v>0.95895149478352604</v>
      </c>
      <c r="Y38" s="345">
        <f t="shared" si="7"/>
        <v>1.269231904138264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PL: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888.42012037833206</v>
      </c>
      <c r="C5" s="223">
        <v>834.84350816852964</v>
      </c>
      <c r="D5" s="223">
        <v>786.12373172828904</v>
      </c>
      <c r="E5" s="223">
        <v>818.05288048151328</v>
      </c>
      <c r="F5" s="223">
        <v>777.88632846087739</v>
      </c>
      <c r="G5" s="223">
        <v>770.11401547721402</v>
      </c>
      <c r="H5" s="223">
        <v>768.2563198624249</v>
      </c>
      <c r="I5" s="223">
        <v>769.48073946689613</v>
      </c>
      <c r="J5" s="223">
        <v>734.55683576956153</v>
      </c>
      <c r="K5" s="223">
        <v>632.37153912295776</v>
      </c>
      <c r="L5" s="223">
        <v>700.9900257953567</v>
      </c>
      <c r="M5" s="223">
        <v>704.15563198624272</v>
      </c>
      <c r="N5" s="223">
        <v>700.00842648323305</v>
      </c>
      <c r="O5" s="223">
        <v>734.86861564918331</v>
      </c>
      <c r="P5" s="223">
        <v>733.83499570077402</v>
      </c>
      <c r="Q5" s="223">
        <v>753.32166809974206</v>
      </c>
      <c r="R5" s="223">
        <v>737.54092863284632</v>
      </c>
      <c r="S5" s="223">
        <v>774.99871023215849</v>
      </c>
      <c r="T5" s="223">
        <v>801.31410146173698</v>
      </c>
      <c r="U5" s="223">
        <v>758.9159931212381</v>
      </c>
      <c r="V5" s="223">
        <v>727.91444539982797</v>
      </c>
      <c r="W5" s="223">
        <v>820.53379191745512</v>
      </c>
      <c r="X5" s="223">
        <v>817.44299226139299</v>
      </c>
      <c r="Y5" s="223">
        <v>593.51126397248515</v>
      </c>
      <c r="DA5" s="89" t="s">
        <v>2528</v>
      </c>
    </row>
    <row r="6" spans="1:105" ht="12" customHeight="1" x14ac:dyDescent="0.25">
      <c r="A6" s="55" t="s">
        <v>91</v>
      </c>
      <c r="B6" s="259">
        <v>15.669186576879429</v>
      </c>
      <c r="C6" s="259">
        <v>14.83712060821723</v>
      </c>
      <c r="D6" s="259">
        <v>14.53804689330188</v>
      </c>
      <c r="E6" s="259">
        <v>14.65980318424999</v>
      </c>
      <c r="F6" s="259">
        <v>14.29513084684914</v>
      </c>
      <c r="G6" s="259">
        <v>14.628715212123881</v>
      </c>
      <c r="H6" s="259">
        <v>15.132226365494811</v>
      </c>
      <c r="I6" s="259">
        <v>15.656809508122629</v>
      </c>
      <c r="J6" s="259">
        <v>15.02990666662172</v>
      </c>
      <c r="K6" s="259">
        <v>12.71163454402774</v>
      </c>
      <c r="L6" s="259">
        <v>14.084202158733</v>
      </c>
      <c r="M6" s="259">
        <v>14.87828268271223</v>
      </c>
      <c r="N6" s="259">
        <v>14.57629797324878</v>
      </c>
      <c r="O6" s="259">
        <v>15.73229059392421</v>
      </c>
      <c r="P6" s="259">
        <v>15.97487459407288</v>
      </c>
      <c r="Q6" s="259">
        <v>16.504785198160729</v>
      </c>
      <c r="R6" s="259">
        <v>16.471275194169561</v>
      </c>
      <c r="S6" s="259">
        <v>17.298142471179919</v>
      </c>
      <c r="T6" s="259">
        <v>18.187267255196211</v>
      </c>
      <c r="U6" s="259">
        <v>17.43568733236954</v>
      </c>
      <c r="V6" s="259">
        <v>16.682740643686412</v>
      </c>
      <c r="W6" s="259">
        <v>18.599889679708351</v>
      </c>
      <c r="X6" s="259">
        <v>18.76941965769468</v>
      </c>
      <c r="Y6" s="259">
        <v>12.04243711195784</v>
      </c>
      <c r="DA6" s="67" t="s">
        <v>2545</v>
      </c>
    </row>
    <row r="7" spans="1:105" ht="12" customHeight="1" x14ac:dyDescent="0.25">
      <c r="A7" s="173" t="s">
        <v>92</v>
      </c>
      <c r="B7" s="224">
        <v>21.310093744556031</v>
      </c>
      <c r="C7" s="224">
        <v>20.17848402717545</v>
      </c>
      <c r="D7" s="224">
        <v>19.77174377489056</v>
      </c>
      <c r="E7" s="224">
        <v>19.937332330579981</v>
      </c>
      <c r="F7" s="224">
        <v>19.441377951714841</v>
      </c>
      <c r="G7" s="224">
        <v>19.89505268848847</v>
      </c>
      <c r="H7" s="224">
        <v>20.579827857072939</v>
      </c>
      <c r="I7" s="224">
        <v>21.293260931046792</v>
      </c>
      <c r="J7" s="224">
        <v>20.440673066605541</v>
      </c>
      <c r="K7" s="224">
        <v>17.287822979877731</v>
      </c>
      <c r="L7" s="224">
        <v>19.15451493587689</v>
      </c>
      <c r="M7" s="224">
        <v>20.234464448488641</v>
      </c>
      <c r="N7" s="224">
        <v>19.82376524361834</v>
      </c>
      <c r="O7" s="224">
        <v>21.39591520773692</v>
      </c>
      <c r="P7" s="224">
        <v>21.725829447939109</v>
      </c>
      <c r="Q7" s="224">
        <v>22.446507869498589</v>
      </c>
      <c r="R7" s="224">
        <v>22.40093426407061</v>
      </c>
      <c r="S7" s="224">
        <v>23.52547376080469</v>
      </c>
      <c r="T7" s="224">
        <v>24.734683467066851</v>
      </c>
      <c r="U7" s="224">
        <v>23.712534772022579</v>
      </c>
      <c r="V7" s="224">
        <v>22.68852727541352</v>
      </c>
      <c r="W7" s="224">
        <v>25.29584996440337</v>
      </c>
      <c r="X7" s="224">
        <v>25.526410734464768</v>
      </c>
      <c r="Y7" s="224">
        <v>16.377714472262671</v>
      </c>
      <c r="DA7" s="177" t="s">
        <v>2546</v>
      </c>
    </row>
    <row r="8" spans="1:105" ht="12" customHeight="1" x14ac:dyDescent="0.25">
      <c r="A8" s="173" t="s">
        <v>93</v>
      </c>
      <c r="B8" s="224">
        <v>26.32423344915745</v>
      </c>
      <c r="C8" s="224">
        <v>24.926362621804959</v>
      </c>
      <c r="D8" s="224">
        <v>24.423918780747162</v>
      </c>
      <c r="E8" s="224">
        <v>24.62846934953998</v>
      </c>
      <c r="F8" s="224">
        <v>24.015819822706561</v>
      </c>
      <c r="G8" s="224">
        <v>24.57624155636811</v>
      </c>
      <c r="H8" s="224">
        <v>25.422140294031269</v>
      </c>
      <c r="I8" s="224">
        <v>26.303439973646029</v>
      </c>
      <c r="J8" s="224">
        <v>25.250243199924491</v>
      </c>
      <c r="K8" s="224">
        <v>21.355546033966611</v>
      </c>
      <c r="L8" s="224">
        <v>23.661459626671451</v>
      </c>
      <c r="M8" s="224">
        <v>24.995514906956551</v>
      </c>
      <c r="N8" s="224">
        <v>24.488180595057958</v>
      </c>
      <c r="O8" s="224">
        <v>26.430248197792672</v>
      </c>
      <c r="P8" s="224">
        <v>26.837789318042429</v>
      </c>
      <c r="Q8" s="224">
        <v>27.728039132910009</v>
      </c>
      <c r="R8" s="224">
        <v>27.671742326204871</v>
      </c>
      <c r="S8" s="224">
        <v>29.060879351582251</v>
      </c>
      <c r="T8" s="224">
        <v>30.55460898872963</v>
      </c>
      <c r="U8" s="224">
        <v>29.291954718380829</v>
      </c>
      <c r="V8" s="224">
        <v>28.027004281393161</v>
      </c>
      <c r="W8" s="224">
        <v>31.247814661910041</v>
      </c>
      <c r="X8" s="224">
        <v>31.532625024927071</v>
      </c>
      <c r="Y8" s="224">
        <v>20.23129434808919</v>
      </c>
      <c r="DA8" s="177" t="s">
        <v>2547</v>
      </c>
    </row>
    <row r="9" spans="1:105" ht="12" customHeight="1" x14ac:dyDescent="0.25">
      <c r="A9" s="173" t="s">
        <v>94</v>
      </c>
      <c r="B9" s="224">
        <v>16.295954039954609</v>
      </c>
      <c r="C9" s="224">
        <v>15.43060543254593</v>
      </c>
      <c r="D9" s="224">
        <v>15.11956876903395</v>
      </c>
      <c r="E9" s="224">
        <v>15.24619531161999</v>
      </c>
      <c r="F9" s="224">
        <v>14.866936080723111</v>
      </c>
      <c r="G9" s="224">
        <v>15.213863820608831</v>
      </c>
      <c r="H9" s="224">
        <v>15.737515420114599</v>
      </c>
      <c r="I9" s="224">
        <v>16.283081888447541</v>
      </c>
      <c r="J9" s="224">
        <v>15.63110293328659</v>
      </c>
      <c r="K9" s="224">
        <v>13.220099925788849</v>
      </c>
      <c r="L9" s="224">
        <v>14.647570245082321</v>
      </c>
      <c r="M9" s="224">
        <v>15.47341399002072</v>
      </c>
      <c r="N9" s="224">
        <v>15.15934989217873</v>
      </c>
      <c r="O9" s="224">
        <v>16.361582217681171</v>
      </c>
      <c r="P9" s="224">
        <v>16.613869577835789</v>
      </c>
      <c r="Q9" s="224">
        <v>17.164976606087151</v>
      </c>
      <c r="R9" s="224">
        <v>17.130126201936349</v>
      </c>
      <c r="S9" s="224">
        <v>17.990068170027119</v>
      </c>
      <c r="T9" s="224">
        <v>18.914757945404059</v>
      </c>
      <c r="U9" s="224">
        <v>18.133114825664311</v>
      </c>
      <c r="V9" s="224">
        <v>17.350050269433861</v>
      </c>
      <c r="W9" s="224">
        <v>19.343885266896699</v>
      </c>
      <c r="X9" s="224">
        <v>19.520196444002469</v>
      </c>
      <c r="Y9" s="224">
        <v>12.524134596436159</v>
      </c>
      <c r="DA9" s="177" t="s">
        <v>2548</v>
      </c>
    </row>
    <row r="10" spans="1:105" ht="12" customHeight="1" x14ac:dyDescent="0.25">
      <c r="A10" s="56" t="s">
        <v>95</v>
      </c>
      <c r="B10" s="260">
        <v>21.525434309640261</v>
      </c>
      <c r="C10" s="260">
        <v>20.258796985702372</v>
      </c>
      <c r="D10" s="260">
        <v>19.235718826538111</v>
      </c>
      <c r="E10" s="260">
        <v>19.70363675348348</v>
      </c>
      <c r="F10" s="260">
        <v>18.924168362584052</v>
      </c>
      <c r="G10" s="260">
        <v>18.778484972324119</v>
      </c>
      <c r="H10" s="260">
        <v>19.063207392817599</v>
      </c>
      <c r="I10" s="260">
        <v>19.302084064889289</v>
      </c>
      <c r="J10" s="260">
        <v>18.510499674178629</v>
      </c>
      <c r="K10" s="260">
        <v>15.80037215717768</v>
      </c>
      <c r="L10" s="260">
        <v>17.40513687952674</v>
      </c>
      <c r="M10" s="260">
        <v>17.750324640409691</v>
      </c>
      <c r="N10" s="260">
        <v>17.411957194204611</v>
      </c>
      <c r="O10" s="260">
        <v>18.644069344328958</v>
      </c>
      <c r="P10" s="260">
        <v>18.698803329292911</v>
      </c>
      <c r="Q10" s="260">
        <v>19.169422315160961</v>
      </c>
      <c r="R10" s="260">
        <v>19.036930442674802</v>
      </c>
      <c r="S10" s="260">
        <v>20.038122093293872</v>
      </c>
      <c r="T10" s="260">
        <v>20.818263089711209</v>
      </c>
      <c r="U10" s="260">
        <v>19.769232348775951</v>
      </c>
      <c r="V10" s="260">
        <v>19.01345061233279</v>
      </c>
      <c r="W10" s="260">
        <v>21.405009662951901</v>
      </c>
      <c r="X10" s="260">
        <v>21.38571858082053</v>
      </c>
      <c r="Y10" s="260">
        <v>15.793092483283109</v>
      </c>
      <c r="DA10" s="68" t="s">
        <v>2549</v>
      </c>
    </row>
    <row r="11" spans="1:105" ht="12" customHeight="1" x14ac:dyDescent="0.25">
      <c r="A11" s="37" t="s">
        <v>159</v>
      </c>
      <c r="B11" s="226">
        <v>2.7878663053184312</v>
      </c>
      <c r="C11" s="226">
        <v>3.1747748278700172</v>
      </c>
      <c r="D11" s="226">
        <v>2.0952989646301559</v>
      </c>
      <c r="E11" s="226">
        <v>2.303165390446384</v>
      </c>
      <c r="F11" s="226">
        <v>1.7571082223728769</v>
      </c>
      <c r="G11" s="226">
        <v>1.7801880851801259</v>
      </c>
      <c r="H11" s="226">
        <v>1.5178051442253</v>
      </c>
      <c r="I11" s="226">
        <v>1.196847653820805</v>
      </c>
      <c r="J11" s="226">
        <v>1.1174077187796749</v>
      </c>
      <c r="K11" s="226">
        <v>0.95687240058648493</v>
      </c>
      <c r="L11" s="226">
        <v>1.0195144049555069</v>
      </c>
      <c r="M11" s="226">
        <v>0.8498846069890752</v>
      </c>
      <c r="N11" s="226">
        <v>0.91577329622803527</v>
      </c>
      <c r="O11" s="226">
        <v>1.026688041135025</v>
      </c>
      <c r="P11" s="226">
        <v>0.8907096247525097</v>
      </c>
      <c r="Q11" s="226">
        <v>0.85066412341651532</v>
      </c>
      <c r="R11" s="226">
        <v>0.89236971589405867</v>
      </c>
      <c r="S11" s="226">
        <v>0.80181066970278403</v>
      </c>
      <c r="T11" s="226">
        <v>0.77949266051893462</v>
      </c>
      <c r="U11" s="226">
        <v>0.66098742664615229</v>
      </c>
      <c r="V11" s="226">
        <v>0.52421562495571927</v>
      </c>
      <c r="W11" s="226">
        <v>0.47737423417311847</v>
      </c>
      <c r="X11" s="226">
        <v>0.53766619533295468</v>
      </c>
      <c r="Y11" s="226">
        <v>1.5804949929009311</v>
      </c>
      <c r="DA11" s="69" t="s">
        <v>2550</v>
      </c>
    </row>
    <row r="12" spans="1:105" ht="12" customHeight="1" x14ac:dyDescent="0.25">
      <c r="A12" s="37" t="s">
        <v>35</v>
      </c>
      <c r="B12" s="226">
        <v>11.278358222194861</v>
      </c>
      <c r="C12" s="226">
        <v>10.024629306363019</v>
      </c>
      <c r="D12" s="226">
        <v>9.8658310891693741</v>
      </c>
      <c r="E12" s="226">
        <v>10.30765114473345</v>
      </c>
      <c r="F12" s="226">
        <v>10.14051258508746</v>
      </c>
      <c r="G12" s="226">
        <v>9.2974632107476136</v>
      </c>
      <c r="H12" s="226">
        <v>9.4101015115319413</v>
      </c>
      <c r="I12" s="226">
        <v>9.3718587934994488</v>
      </c>
      <c r="J12" s="226">
        <v>9.045058457235573</v>
      </c>
      <c r="K12" s="226">
        <v>7.9313618150102432</v>
      </c>
      <c r="L12" s="226">
        <v>8.5733628203125125</v>
      </c>
      <c r="M12" s="226">
        <v>7.9870603898799244</v>
      </c>
      <c r="N12" s="226">
        <v>7.7074805594531171</v>
      </c>
      <c r="O12" s="226">
        <v>8.1101458970740286</v>
      </c>
      <c r="P12" s="226">
        <v>7.8962187546350497</v>
      </c>
      <c r="Q12" s="226">
        <v>7.7759452011716892</v>
      </c>
      <c r="R12" s="226">
        <v>7.7154640384857469</v>
      </c>
      <c r="S12" s="226">
        <v>8.3999806712722123</v>
      </c>
      <c r="T12" s="226">
        <v>8.3367155964869681</v>
      </c>
      <c r="U12" s="226">
        <v>7.6173670393644892</v>
      </c>
      <c r="V12" s="226">
        <v>7.7213127889637896</v>
      </c>
      <c r="W12" s="226">
        <v>9.2389503933562978</v>
      </c>
      <c r="X12" s="226">
        <v>8.7706464397188952</v>
      </c>
      <c r="Y12" s="226">
        <v>8.8864470474710942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2553</v>
      </c>
    </row>
    <row r="15" spans="1:105" ht="12" customHeight="1" x14ac:dyDescent="0.25">
      <c r="A15" s="37" t="s">
        <v>40</v>
      </c>
      <c r="B15" s="226">
        <v>7.4592097821269681</v>
      </c>
      <c r="C15" s="226">
        <v>7.0593928514693367</v>
      </c>
      <c r="D15" s="226">
        <v>7.2745887727385758</v>
      </c>
      <c r="E15" s="226">
        <v>7.0928202183036451</v>
      </c>
      <c r="F15" s="226">
        <v>7.0265475551237104</v>
      </c>
      <c r="G15" s="226">
        <v>7.7008336763963809</v>
      </c>
      <c r="H15" s="226">
        <v>8.1353007370603621</v>
      </c>
      <c r="I15" s="226">
        <v>8.7333776175690332</v>
      </c>
      <c r="J15" s="226">
        <v>8.3480334981633835</v>
      </c>
      <c r="K15" s="226">
        <v>6.9121379415809523</v>
      </c>
      <c r="L15" s="226">
        <v>7.8122596542587228</v>
      </c>
      <c r="M15" s="226">
        <v>8.91337964354069</v>
      </c>
      <c r="N15" s="226">
        <v>8.7887033385234545</v>
      </c>
      <c r="O15" s="226">
        <v>9.5072354061199054</v>
      </c>
      <c r="P15" s="226">
        <v>9.9118749499053571</v>
      </c>
      <c r="Q15" s="226">
        <v>10.542812990572751</v>
      </c>
      <c r="R15" s="226">
        <v>10.42909668829499</v>
      </c>
      <c r="S15" s="226">
        <v>10.836330752318871</v>
      </c>
      <c r="T15" s="226">
        <v>11.70205483270531</v>
      </c>
      <c r="U15" s="226">
        <v>11.490877882765311</v>
      </c>
      <c r="V15" s="226">
        <v>10.767922198413279</v>
      </c>
      <c r="W15" s="226">
        <v>11.688685035422489</v>
      </c>
      <c r="X15" s="226">
        <v>12.07740594576868</v>
      </c>
      <c r="Y15" s="226">
        <v>5.3261504429110857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163.37909509053665</v>
      </c>
      <c r="C16" s="261">
        <f t="shared" si="0"/>
        <v>150.30541619471239</v>
      </c>
      <c r="D16" s="261">
        <f t="shared" si="0"/>
        <v>139.97205907512031</v>
      </c>
      <c r="E16" s="261">
        <f t="shared" si="0"/>
        <v>142.06527357491061</v>
      </c>
      <c r="F16" s="261">
        <f t="shared" si="0"/>
        <v>133.91643467199191</v>
      </c>
      <c r="G16" s="261">
        <f t="shared" si="0"/>
        <v>132.41330051397296</v>
      </c>
      <c r="H16" s="261">
        <f t="shared" si="0"/>
        <v>131.66463655686982</v>
      </c>
      <c r="I16" s="261">
        <f t="shared" si="0"/>
        <v>131.51694032421017</v>
      </c>
      <c r="J16" s="261">
        <f t="shared" si="0"/>
        <v>125.53838676797515</v>
      </c>
      <c r="K16" s="261">
        <f t="shared" si="0"/>
        <v>106.58336669252603</v>
      </c>
      <c r="L16" s="261">
        <f t="shared" si="0"/>
        <v>117.50094550704594</v>
      </c>
      <c r="M16" s="261">
        <f t="shared" si="0"/>
        <v>118.97013645735639</v>
      </c>
      <c r="N16" s="261">
        <f t="shared" si="0"/>
        <v>116.4970946418475</v>
      </c>
      <c r="O16" s="261">
        <f t="shared" si="0"/>
        <v>124.18272791533289</v>
      </c>
      <c r="P16" s="261">
        <f t="shared" si="0"/>
        <v>123.82414940475263</v>
      </c>
      <c r="Q16" s="261">
        <f t="shared" si="0"/>
        <v>127.83634116313698</v>
      </c>
      <c r="R16" s="261">
        <f t="shared" si="0"/>
        <v>125.74258256355984</v>
      </c>
      <c r="S16" s="261">
        <f t="shared" si="0"/>
        <v>132.13312539965381</v>
      </c>
      <c r="T16" s="261">
        <f t="shared" si="0"/>
        <v>136.89515992874396</v>
      </c>
      <c r="U16" s="261">
        <f t="shared" si="0"/>
        <v>129.79772285055958</v>
      </c>
      <c r="V16" s="261">
        <f t="shared" si="0"/>
        <v>124.83521642561843</v>
      </c>
      <c r="W16" s="261">
        <f t="shared" si="0"/>
        <v>140.66816187166455</v>
      </c>
      <c r="X16" s="261">
        <f t="shared" si="0"/>
        <v>140.21751763681664</v>
      </c>
      <c r="Y16" s="261">
        <f t="shared" si="0"/>
        <v>104.22598951521195</v>
      </c>
      <c r="DA16" s="70"/>
    </row>
    <row r="17" spans="1:105" ht="12" customHeight="1" x14ac:dyDescent="0.25">
      <c r="A17" s="60" t="s">
        <v>2556</v>
      </c>
      <c r="B17" s="329">
        <v>135.63563361430141</v>
      </c>
      <c r="C17" s="329">
        <v>121.9748713120398</v>
      </c>
      <c r="D17" s="329">
        <v>108.9253755567451</v>
      </c>
      <c r="E17" s="329">
        <v>110.5910092876306</v>
      </c>
      <c r="F17" s="329">
        <v>100.78575233179799</v>
      </c>
      <c r="G17" s="329">
        <v>95.732853740274905</v>
      </c>
      <c r="H17" s="329">
        <v>90.236855943220462</v>
      </c>
      <c r="I17" s="329">
        <v>85.000892082908024</v>
      </c>
      <c r="J17" s="329">
        <v>80.344728610417292</v>
      </c>
      <c r="K17" s="329">
        <v>68.250773499070363</v>
      </c>
      <c r="L17" s="329">
        <v>74.259389868640085</v>
      </c>
      <c r="M17" s="329">
        <v>68.629328774989332</v>
      </c>
      <c r="N17" s="329">
        <v>66.328103385423375</v>
      </c>
      <c r="O17" s="329">
        <v>69.255129658699133</v>
      </c>
      <c r="P17" s="329">
        <v>65.307423467112898</v>
      </c>
      <c r="Q17" s="329">
        <v>67.497810370959144</v>
      </c>
      <c r="R17" s="329">
        <v>63.816572681291127</v>
      </c>
      <c r="S17" s="329">
        <v>67.296136312979527</v>
      </c>
      <c r="T17" s="329">
        <v>66.197422080771659</v>
      </c>
      <c r="U17" s="329">
        <v>60.03346948565563</v>
      </c>
      <c r="V17" s="329">
        <v>59.437676043438188</v>
      </c>
      <c r="W17" s="329">
        <v>69.849591748269688</v>
      </c>
      <c r="X17" s="329">
        <v>66.394273367104859</v>
      </c>
      <c r="Y17" s="329">
        <v>72.276178443213624</v>
      </c>
      <c r="DA17" s="72" t="s">
        <v>2557</v>
      </c>
    </row>
    <row r="18" spans="1:105" ht="12" customHeight="1" x14ac:dyDescent="0.25">
      <c r="A18" s="59" t="s">
        <v>28</v>
      </c>
      <c r="B18" s="230">
        <v>76.079976970494513</v>
      </c>
      <c r="C18" s="230">
        <v>65.360320802557283</v>
      </c>
      <c r="D18" s="230">
        <v>54.281965884221691</v>
      </c>
      <c r="E18" s="230">
        <v>50.585201398200489</v>
      </c>
      <c r="F18" s="230">
        <v>40.615106372319708</v>
      </c>
      <c r="G18" s="230">
        <v>38.699720009952387</v>
      </c>
      <c r="H18" s="230">
        <v>30.408911853380509</v>
      </c>
      <c r="I18" s="230">
        <v>25.277291092054021</v>
      </c>
      <c r="J18" s="230">
        <v>21.912447186719891</v>
      </c>
      <c r="K18" s="230">
        <v>16.50447169774155</v>
      </c>
      <c r="L18" s="230">
        <v>17.684401986941101</v>
      </c>
      <c r="M18" s="230">
        <v>14.732497019883841</v>
      </c>
      <c r="N18" s="230">
        <v>14.046855408003671</v>
      </c>
      <c r="O18" s="230">
        <v>13.48372810769407</v>
      </c>
      <c r="P18" s="230">
        <v>10.498491968531811</v>
      </c>
      <c r="Q18" s="230">
        <v>15.54965518966725</v>
      </c>
      <c r="R18" s="230">
        <v>9.8911688619146894</v>
      </c>
      <c r="S18" s="230">
        <v>8.9606314430031233</v>
      </c>
      <c r="T18" s="230">
        <v>7.9332025794513523</v>
      </c>
      <c r="U18" s="230">
        <v>6.8513582761662466</v>
      </c>
      <c r="V18" s="230">
        <v>6.6346548600744759</v>
      </c>
      <c r="W18" s="230">
        <v>7.6866579012357246</v>
      </c>
      <c r="X18" s="230">
        <v>6.0877768179374918</v>
      </c>
      <c r="Y18" s="230">
        <v>5.2433849671824007</v>
      </c>
      <c r="DA18" s="71" t="s">
        <v>2558</v>
      </c>
    </row>
    <row r="19" spans="1:105" ht="12" customHeight="1" x14ac:dyDescent="0.25">
      <c r="A19" s="59" t="s">
        <v>31</v>
      </c>
      <c r="B19" s="230">
        <v>6.9269637719305557</v>
      </c>
      <c r="C19" s="230">
        <v>3.3273297375508668</v>
      </c>
      <c r="D19" s="230">
        <v>3.2837505689071032</v>
      </c>
      <c r="E19" s="230">
        <v>3.400174999751147</v>
      </c>
      <c r="F19" s="230">
        <v>3.7520359899601572</v>
      </c>
      <c r="G19" s="230">
        <v>3.32238409926613</v>
      </c>
      <c r="H19" s="230">
        <v>3.253062378525156</v>
      </c>
      <c r="I19" s="230">
        <v>2.8282481310090239</v>
      </c>
      <c r="J19" s="230">
        <v>2.8148115277270018</v>
      </c>
      <c r="K19" s="230">
        <v>2.4548858495378592</v>
      </c>
      <c r="L19" s="230">
        <v>3.1711650935866249</v>
      </c>
      <c r="M19" s="230">
        <v>3.6955737710399101</v>
      </c>
      <c r="N19" s="230">
        <v>2.7570258355515609</v>
      </c>
      <c r="O19" s="230">
        <v>2.9837800756318589</v>
      </c>
      <c r="P19" s="230">
        <v>2.9335514711927808</v>
      </c>
      <c r="Q19" s="230">
        <v>2.576423668156528</v>
      </c>
      <c r="R19" s="230">
        <v>2.813709866350512</v>
      </c>
      <c r="S19" s="230">
        <v>3.1462920176389599</v>
      </c>
      <c r="T19" s="230">
        <v>3.1036227592396211</v>
      </c>
      <c r="U19" s="230">
        <v>2.7884790561393031</v>
      </c>
      <c r="V19" s="230">
        <v>2.6218760428622221</v>
      </c>
      <c r="W19" s="230">
        <v>3.1569157322797632</v>
      </c>
      <c r="X19" s="230">
        <v>3.3015868138380631</v>
      </c>
      <c r="Y19" s="230">
        <v>4.1584925277016644</v>
      </c>
      <c r="DA19" s="71" t="s">
        <v>2559</v>
      </c>
    </row>
    <row r="20" spans="1:105" ht="12" customHeight="1" x14ac:dyDescent="0.25">
      <c r="A20" s="59" t="s">
        <v>159</v>
      </c>
      <c r="B20" s="230">
        <v>10.36906907053651</v>
      </c>
      <c r="C20" s="230">
        <v>12.740911668434769</v>
      </c>
      <c r="D20" s="230">
        <v>8.9423726706083375</v>
      </c>
      <c r="E20" s="230">
        <v>10.22025569027649</v>
      </c>
      <c r="F20" s="230">
        <v>8.2848929571862353</v>
      </c>
      <c r="G20" s="230">
        <v>8.4793539309600288</v>
      </c>
      <c r="H20" s="230">
        <v>7.7291916502591649</v>
      </c>
      <c r="I20" s="230">
        <v>6.3746955233700904</v>
      </c>
      <c r="J20" s="230">
        <v>6.0492980144671682</v>
      </c>
      <c r="K20" s="230">
        <v>5.3065203240631078</v>
      </c>
      <c r="L20" s="230">
        <v>5.6431033807238302</v>
      </c>
      <c r="M20" s="230">
        <v>4.7999613237214218</v>
      </c>
      <c r="N20" s="230">
        <v>5.2275541364500899</v>
      </c>
      <c r="O20" s="230">
        <v>5.9316410974796998</v>
      </c>
      <c r="P20" s="230">
        <v>5.2584814946800984</v>
      </c>
      <c r="Q20" s="230">
        <v>4.868513123628869</v>
      </c>
      <c r="R20" s="230">
        <v>5.2987231297907504</v>
      </c>
      <c r="S20" s="230">
        <v>4.7974716561667998</v>
      </c>
      <c r="T20" s="230">
        <v>4.7092898260711742</v>
      </c>
      <c r="U20" s="230">
        <v>4.0130349285776914</v>
      </c>
      <c r="V20" s="230">
        <v>3.1837537335720398</v>
      </c>
      <c r="W20" s="230">
        <v>2.8922809174376001</v>
      </c>
      <c r="X20" s="230">
        <v>3.2864890897815249</v>
      </c>
      <c r="Y20" s="230">
        <v>9.480865582877616</v>
      </c>
      <c r="DA20" s="71" t="s">
        <v>2560</v>
      </c>
    </row>
    <row r="21" spans="1:105" ht="12" customHeight="1" x14ac:dyDescent="0.25">
      <c r="A21" s="59" t="s">
        <v>32</v>
      </c>
      <c r="B21" s="230">
        <v>0.31138719290096778</v>
      </c>
      <c r="C21" s="230">
        <v>0.3157657024507049</v>
      </c>
      <c r="D21" s="230">
        <v>0.31163001170634691</v>
      </c>
      <c r="E21" s="230">
        <v>0.64535752807116087</v>
      </c>
      <c r="F21" s="230">
        <v>0.32046326465178138</v>
      </c>
      <c r="G21" s="230">
        <v>0.94591717099359685</v>
      </c>
      <c r="H21" s="230">
        <v>0.92618055896665086</v>
      </c>
      <c r="I21" s="230">
        <v>0.60390635663599956</v>
      </c>
      <c r="J21" s="230">
        <v>0.60103728371250265</v>
      </c>
      <c r="K21" s="230">
        <v>0</v>
      </c>
      <c r="L21" s="230">
        <v>0.30638969873774791</v>
      </c>
      <c r="M21" s="230">
        <v>0.29213637390096803</v>
      </c>
      <c r="N21" s="230">
        <v>0.29967437595442659</v>
      </c>
      <c r="O21" s="230">
        <v>0</v>
      </c>
      <c r="P21" s="230">
        <v>0</v>
      </c>
      <c r="Q21" s="230">
        <v>0</v>
      </c>
      <c r="R21" s="230">
        <v>0</v>
      </c>
      <c r="S21" s="230">
        <v>0.1321590959282683</v>
      </c>
      <c r="T21" s="230">
        <v>8.5200947483467002E-2</v>
      </c>
      <c r="U21" s="230">
        <v>0.13348455597033659</v>
      </c>
      <c r="V21" s="230">
        <v>0.1030272375716116</v>
      </c>
      <c r="W21" s="230">
        <v>0.1374443709080034</v>
      </c>
      <c r="X21" s="230">
        <v>0.1077713529743214</v>
      </c>
      <c r="Y21" s="230">
        <v>8.65850781292304E-2</v>
      </c>
      <c r="DA21" s="71" t="s">
        <v>2561</v>
      </c>
    </row>
    <row r="22" spans="1:105" ht="12" customHeight="1" x14ac:dyDescent="0.25">
      <c r="A22" s="59" t="s">
        <v>35</v>
      </c>
      <c r="B22" s="230">
        <v>41.948236608438883</v>
      </c>
      <c r="C22" s="230">
        <v>40.230543401046191</v>
      </c>
      <c r="D22" s="230">
        <v>42.105656421301617</v>
      </c>
      <c r="E22" s="230">
        <v>45.740019671331297</v>
      </c>
      <c r="F22" s="230">
        <v>47.813253747680129</v>
      </c>
      <c r="G22" s="230">
        <v>44.285478529102747</v>
      </c>
      <c r="H22" s="230">
        <v>47.919509502088971</v>
      </c>
      <c r="I22" s="230">
        <v>49.916750979838888</v>
      </c>
      <c r="J22" s="230">
        <v>48.967134597790732</v>
      </c>
      <c r="K22" s="230">
        <v>43.984895627727838</v>
      </c>
      <c r="L22" s="230">
        <v>47.454329708650782</v>
      </c>
      <c r="M22" s="230">
        <v>45.109160286443192</v>
      </c>
      <c r="N22" s="230">
        <v>43.996993629463617</v>
      </c>
      <c r="O22" s="230">
        <v>46.855980377893502</v>
      </c>
      <c r="P22" s="230">
        <v>46.616898532708213</v>
      </c>
      <c r="Q22" s="230">
        <v>44.5032183895065</v>
      </c>
      <c r="R22" s="230">
        <v>45.812970823235183</v>
      </c>
      <c r="S22" s="230">
        <v>50.259582100242383</v>
      </c>
      <c r="T22" s="230">
        <v>50.366105968526043</v>
      </c>
      <c r="U22" s="230">
        <v>46.247112668802053</v>
      </c>
      <c r="V22" s="230">
        <v>46.894364169357843</v>
      </c>
      <c r="W22" s="230">
        <v>55.976292826408603</v>
      </c>
      <c r="X22" s="230">
        <v>53.610649292573463</v>
      </c>
      <c r="Y22" s="230">
        <v>53.306850287322717</v>
      </c>
      <c r="DA22" s="71" t="s">
        <v>2562</v>
      </c>
    </row>
    <row r="23" spans="1:105" ht="12" customHeight="1" x14ac:dyDescent="0.25">
      <c r="A23" s="60" t="s">
        <v>2563</v>
      </c>
      <c r="B23" s="329">
        <v>27.743461476235229</v>
      </c>
      <c r="C23" s="329">
        <v>28.330544882672591</v>
      </c>
      <c r="D23" s="329">
        <v>31.046683518375211</v>
      </c>
      <c r="E23" s="329">
        <v>31.474264287280018</v>
      </c>
      <c r="F23" s="329">
        <v>33.130682340193921</v>
      </c>
      <c r="G23" s="329">
        <v>36.680446773698037</v>
      </c>
      <c r="H23" s="329">
        <v>41.427780613649361</v>
      </c>
      <c r="I23" s="329">
        <v>46.516048241302137</v>
      </c>
      <c r="J23" s="329">
        <v>45.193658157557863</v>
      </c>
      <c r="K23" s="329">
        <v>38.332593193455658</v>
      </c>
      <c r="L23" s="329">
        <v>43.241555638405849</v>
      </c>
      <c r="M23" s="329">
        <v>50.340807682367057</v>
      </c>
      <c r="N23" s="329">
        <v>50.168991256424121</v>
      </c>
      <c r="O23" s="329">
        <v>54.927598256633758</v>
      </c>
      <c r="P23" s="329">
        <v>58.516725937639741</v>
      </c>
      <c r="Q23" s="329">
        <v>60.338530792177828</v>
      </c>
      <c r="R23" s="329">
        <v>61.926009882268701</v>
      </c>
      <c r="S23" s="329">
        <v>64.836989086674294</v>
      </c>
      <c r="T23" s="329">
        <v>70.697737847972292</v>
      </c>
      <c r="U23" s="329">
        <v>69.764253364903965</v>
      </c>
      <c r="V23" s="329">
        <v>65.397540382180239</v>
      </c>
      <c r="W23" s="329">
        <v>70.818570123394863</v>
      </c>
      <c r="X23" s="329">
        <v>73.823244269711793</v>
      </c>
      <c r="Y23" s="329">
        <v>31.949811071998329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72.179593702045437</v>
      </c>
      <c r="C24" s="261">
        <f t="shared" si="1"/>
        <v>67.404708692133482</v>
      </c>
      <c r="D24" s="261">
        <f t="shared" si="1"/>
        <v>64.485577468678329</v>
      </c>
      <c r="E24" s="261">
        <f t="shared" si="1"/>
        <v>65.932613569325326</v>
      </c>
      <c r="F24" s="261">
        <f t="shared" si="1"/>
        <v>63.41927276271948</v>
      </c>
      <c r="G24" s="261">
        <f t="shared" si="1"/>
        <v>62.936395396016266</v>
      </c>
      <c r="H24" s="261">
        <f t="shared" si="1"/>
        <v>63.751201890679603</v>
      </c>
      <c r="I24" s="261">
        <f t="shared" si="1"/>
        <v>64.475026446029091</v>
      </c>
      <c r="J24" s="261">
        <f t="shared" si="1"/>
        <v>61.763855886680034</v>
      </c>
      <c r="K24" s="261">
        <f t="shared" si="1"/>
        <v>52.769340662061026</v>
      </c>
      <c r="L24" s="261">
        <f t="shared" si="1"/>
        <v>58.192969018749153</v>
      </c>
      <c r="M24" s="261">
        <f t="shared" si="1"/>
        <v>59.056795773113983</v>
      </c>
      <c r="N24" s="261">
        <f t="shared" si="1"/>
        <v>58.002166876214439</v>
      </c>
      <c r="O24" s="261">
        <f t="shared" si="1"/>
        <v>61.768620139604792</v>
      </c>
      <c r="P24" s="261">
        <f t="shared" si="1"/>
        <v>61.772322015485798</v>
      </c>
      <c r="Q24" s="261">
        <f t="shared" si="1"/>
        <v>63.284431026541625</v>
      </c>
      <c r="R24" s="261">
        <f t="shared" si="1"/>
        <v>62.501401830386399</v>
      </c>
      <c r="S24" s="261">
        <f t="shared" si="1"/>
        <v>65.884050028395052</v>
      </c>
      <c r="T24" s="261">
        <f t="shared" si="1"/>
        <v>68.112599325985997</v>
      </c>
      <c r="U24" s="261">
        <f t="shared" si="1"/>
        <v>64.420837498013583</v>
      </c>
      <c r="V24" s="261">
        <f t="shared" si="1"/>
        <v>62.130341538083073</v>
      </c>
      <c r="W24" s="261">
        <f t="shared" si="1"/>
        <v>70.28109683288487</v>
      </c>
      <c r="X24" s="261">
        <f t="shared" si="1"/>
        <v>69.869718324585037</v>
      </c>
      <c r="Y24" s="261">
        <f t="shared" si="1"/>
        <v>51.708096050689484</v>
      </c>
      <c r="DA24" s="70"/>
    </row>
    <row r="25" spans="1:105" ht="12" customHeight="1" x14ac:dyDescent="0.25">
      <c r="A25" s="60" t="s">
        <v>2566</v>
      </c>
      <c r="B25" s="262">
        <v>56.197023393628413</v>
      </c>
      <c r="C25" s="262">
        <v>52.270845671751893</v>
      </c>
      <c r="D25" s="262">
        <v>49.656769637510408</v>
      </c>
      <c r="E25" s="262">
        <v>50.979614321390343</v>
      </c>
      <c r="F25" s="262">
        <v>48.838239298933352</v>
      </c>
      <c r="G25" s="262">
        <v>48.015105879649909</v>
      </c>
      <c r="H25" s="262">
        <v>48.316330997874893</v>
      </c>
      <c r="I25" s="262">
        <v>48.505080747744003</v>
      </c>
      <c r="J25" s="262">
        <v>46.433351086725871</v>
      </c>
      <c r="K25" s="262">
        <v>39.803473427152717</v>
      </c>
      <c r="L25" s="262">
        <v>43.827082816841482</v>
      </c>
      <c r="M25" s="262">
        <v>43.880947436747491</v>
      </c>
      <c r="N25" s="262">
        <v>43.134342943500677</v>
      </c>
      <c r="O25" s="262">
        <v>45.721683733802088</v>
      </c>
      <c r="P25" s="262">
        <v>45.477949929531462</v>
      </c>
      <c r="Q25" s="262">
        <v>46.449550124417676</v>
      </c>
      <c r="R25" s="262">
        <v>45.700701132333442</v>
      </c>
      <c r="S25" s="262">
        <v>48.239944707791537</v>
      </c>
      <c r="T25" s="262">
        <v>49.561586725685864</v>
      </c>
      <c r="U25" s="262">
        <v>46.636436418996659</v>
      </c>
      <c r="V25" s="262">
        <v>45.113946081522933</v>
      </c>
      <c r="W25" s="262">
        <v>51.30920935958234</v>
      </c>
      <c r="X25" s="262">
        <v>50.724910273736469</v>
      </c>
      <c r="Y25" s="262">
        <v>39.424810196492473</v>
      </c>
      <c r="DA25" s="72" t="s">
        <v>2567</v>
      </c>
    </row>
    <row r="26" spans="1:105" ht="12" customHeight="1" x14ac:dyDescent="0.25">
      <c r="A26" s="60" t="s">
        <v>2568</v>
      </c>
      <c r="B26" s="262">
        <v>15.98257030841703</v>
      </c>
      <c r="C26" s="262">
        <v>15.13386302038159</v>
      </c>
      <c r="D26" s="262">
        <v>14.82880783116792</v>
      </c>
      <c r="E26" s="262">
        <v>14.95299924793499</v>
      </c>
      <c r="F26" s="262">
        <v>14.581033463786129</v>
      </c>
      <c r="G26" s="262">
        <v>14.921289516366359</v>
      </c>
      <c r="H26" s="262">
        <v>15.43487089280471</v>
      </c>
      <c r="I26" s="262">
        <v>15.969945698285089</v>
      </c>
      <c r="J26" s="262">
        <v>15.330504799954159</v>
      </c>
      <c r="K26" s="262">
        <v>12.965867234908311</v>
      </c>
      <c r="L26" s="262">
        <v>14.365886201907671</v>
      </c>
      <c r="M26" s="262">
        <v>15.17584833636649</v>
      </c>
      <c r="N26" s="262">
        <v>14.86782393271376</v>
      </c>
      <c r="O26" s="262">
        <v>16.0469364058027</v>
      </c>
      <c r="P26" s="262">
        <v>16.29437208595434</v>
      </c>
      <c r="Q26" s="262">
        <v>16.834880902123949</v>
      </c>
      <c r="R26" s="262">
        <v>16.80070069805296</v>
      </c>
      <c r="S26" s="262">
        <v>17.644105320603519</v>
      </c>
      <c r="T26" s="262">
        <v>18.55101260030014</v>
      </c>
      <c r="U26" s="262">
        <v>17.784401079016931</v>
      </c>
      <c r="V26" s="262">
        <v>17.01639545656014</v>
      </c>
      <c r="W26" s="262">
        <v>18.97188747330253</v>
      </c>
      <c r="X26" s="262">
        <v>19.144808050848571</v>
      </c>
      <c r="Y26" s="262">
        <v>12.283285854197009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233.39870727219525</v>
      </c>
      <c r="C27" s="261">
        <f t="shared" si="2"/>
        <v>214.72202313530346</v>
      </c>
      <c r="D27" s="261">
        <f t="shared" si="2"/>
        <v>199.96008439302889</v>
      </c>
      <c r="E27" s="261">
        <f t="shared" si="2"/>
        <v>202.9503908213008</v>
      </c>
      <c r="F27" s="261">
        <f t="shared" si="2"/>
        <v>191.30919238855995</v>
      </c>
      <c r="G27" s="261">
        <f t="shared" si="2"/>
        <v>189.1618578771043</v>
      </c>
      <c r="H27" s="261">
        <f t="shared" si="2"/>
        <v>188.09233793838553</v>
      </c>
      <c r="I27" s="261">
        <f t="shared" si="2"/>
        <v>187.88134332030018</v>
      </c>
      <c r="J27" s="261">
        <f t="shared" si="2"/>
        <v>179.34055252567882</v>
      </c>
      <c r="K27" s="261">
        <f t="shared" si="2"/>
        <v>152.26195241789435</v>
      </c>
      <c r="L27" s="261">
        <f t="shared" si="2"/>
        <v>167.85849358149426</v>
      </c>
      <c r="M27" s="261">
        <f t="shared" si="2"/>
        <v>169.95733779622341</v>
      </c>
      <c r="N27" s="261">
        <f t="shared" si="2"/>
        <v>166.42442091692499</v>
      </c>
      <c r="O27" s="261">
        <f t="shared" si="2"/>
        <v>177.40389702190413</v>
      </c>
      <c r="P27" s="261">
        <f t="shared" si="2"/>
        <v>176.89164200678948</v>
      </c>
      <c r="Q27" s="261">
        <f t="shared" si="2"/>
        <v>182.62334451876706</v>
      </c>
      <c r="R27" s="261">
        <f t="shared" si="2"/>
        <v>179.63226080508542</v>
      </c>
      <c r="S27" s="261">
        <f t="shared" si="2"/>
        <v>188.76160771379114</v>
      </c>
      <c r="T27" s="261">
        <f t="shared" si="2"/>
        <v>195.56451418391987</v>
      </c>
      <c r="U27" s="261">
        <f t="shared" si="2"/>
        <v>185.42531835794227</v>
      </c>
      <c r="V27" s="261">
        <f t="shared" si="2"/>
        <v>178.33602346516921</v>
      </c>
      <c r="W27" s="261">
        <f t="shared" si="2"/>
        <v>200.95451695952079</v>
      </c>
      <c r="X27" s="261">
        <f t="shared" si="2"/>
        <v>200.31073948116662</v>
      </c>
      <c r="Y27" s="261">
        <f t="shared" si="2"/>
        <v>148.89427073601709</v>
      </c>
      <c r="DA27" s="70"/>
    </row>
    <row r="28" spans="1:105" ht="12" customHeight="1" x14ac:dyDescent="0.25">
      <c r="A28" s="60" t="s">
        <v>2571</v>
      </c>
      <c r="B28" s="329">
        <v>193.7651908775735</v>
      </c>
      <c r="C28" s="329">
        <v>174.24981616005689</v>
      </c>
      <c r="D28" s="329">
        <v>155.6076793667786</v>
      </c>
      <c r="E28" s="329">
        <v>157.98715612518649</v>
      </c>
      <c r="F28" s="329">
        <v>143.97964618828291</v>
      </c>
      <c r="G28" s="329">
        <v>136.7612196289642</v>
      </c>
      <c r="H28" s="329">
        <v>128.9097942046007</v>
      </c>
      <c r="I28" s="329">
        <v>121.4298458327257</v>
      </c>
      <c r="J28" s="329">
        <v>114.77818372916759</v>
      </c>
      <c r="K28" s="329">
        <v>97.501104998671963</v>
      </c>
      <c r="L28" s="329">
        <v>106.08484266948589</v>
      </c>
      <c r="M28" s="329">
        <v>98.041898249984754</v>
      </c>
      <c r="N28" s="329">
        <v>94.754433407747683</v>
      </c>
      <c r="O28" s="329">
        <v>98.935899512427341</v>
      </c>
      <c r="P28" s="329">
        <v>93.296319238732707</v>
      </c>
      <c r="Q28" s="329">
        <v>96.425443387084471</v>
      </c>
      <c r="R28" s="329">
        <v>91.166532401844449</v>
      </c>
      <c r="S28" s="329">
        <v>96.137337589970741</v>
      </c>
      <c r="T28" s="329">
        <v>94.567745829673783</v>
      </c>
      <c r="U28" s="329">
        <v>85.762099265222332</v>
      </c>
      <c r="V28" s="329">
        <v>84.910965776340277</v>
      </c>
      <c r="W28" s="329">
        <v>99.785131068956673</v>
      </c>
      <c r="X28" s="329">
        <v>94.848961953006921</v>
      </c>
      <c r="Y28" s="329">
        <v>103.2516834903052</v>
      </c>
      <c r="DA28" s="72" t="s">
        <v>2572</v>
      </c>
    </row>
    <row r="29" spans="1:105" ht="12" customHeight="1" x14ac:dyDescent="0.25">
      <c r="A29" s="59" t="s">
        <v>28</v>
      </c>
      <c r="B29" s="230">
        <v>108.6856813864207</v>
      </c>
      <c r="C29" s="230">
        <v>93.37188686079611</v>
      </c>
      <c r="D29" s="230">
        <v>77.545665548888095</v>
      </c>
      <c r="E29" s="230">
        <v>72.264573426000695</v>
      </c>
      <c r="F29" s="230">
        <v>58.021580531885327</v>
      </c>
      <c r="G29" s="230">
        <v>55.285314299931997</v>
      </c>
      <c r="H29" s="230">
        <v>43.441302647686463</v>
      </c>
      <c r="I29" s="230">
        <v>36.110415845791437</v>
      </c>
      <c r="J29" s="230">
        <v>31.303495981028419</v>
      </c>
      <c r="K29" s="230">
        <v>23.57781671105937</v>
      </c>
      <c r="L29" s="230">
        <v>25.263431409915849</v>
      </c>
      <c r="M29" s="230">
        <v>21.046424314119768</v>
      </c>
      <c r="N29" s="230">
        <v>20.066936297148089</v>
      </c>
      <c r="O29" s="230">
        <v>19.262468725277252</v>
      </c>
      <c r="P29" s="230">
        <v>14.997845669331159</v>
      </c>
      <c r="Q29" s="230">
        <v>22.213793128096071</v>
      </c>
      <c r="R29" s="230">
        <v>14.1302412313067</v>
      </c>
      <c r="S29" s="230">
        <v>12.80090206143303</v>
      </c>
      <c r="T29" s="230">
        <v>11.33314654207336</v>
      </c>
      <c r="U29" s="230">
        <v>9.7876546802374982</v>
      </c>
      <c r="V29" s="230">
        <v>9.4780783715349664</v>
      </c>
      <c r="W29" s="230">
        <v>10.980939858908179</v>
      </c>
      <c r="X29" s="230">
        <v>8.6968240256249878</v>
      </c>
      <c r="Y29" s="230">
        <v>7.4905499531177151</v>
      </c>
      <c r="DA29" s="71" t="s">
        <v>2573</v>
      </c>
    </row>
    <row r="30" spans="1:105" ht="12" customHeight="1" x14ac:dyDescent="0.25">
      <c r="A30" s="59" t="s">
        <v>31</v>
      </c>
      <c r="B30" s="230">
        <v>9.8956625313293642</v>
      </c>
      <c r="C30" s="230">
        <v>4.7533281965012391</v>
      </c>
      <c r="D30" s="230">
        <v>4.6910722412958599</v>
      </c>
      <c r="E30" s="230">
        <v>4.8573928567873512</v>
      </c>
      <c r="F30" s="230">
        <v>5.3600514142287983</v>
      </c>
      <c r="G30" s="230">
        <v>4.7462629989516154</v>
      </c>
      <c r="H30" s="230">
        <v>4.6472319693216537</v>
      </c>
      <c r="I30" s="230">
        <v>4.0403544728700336</v>
      </c>
      <c r="J30" s="230">
        <v>4.0211593253242892</v>
      </c>
      <c r="K30" s="230">
        <v>3.5069797850540851</v>
      </c>
      <c r="L30" s="230">
        <v>4.5302358479808946</v>
      </c>
      <c r="M30" s="230">
        <v>5.2793911014855839</v>
      </c>
      <c r="N30" s="230">
        <v>3.93860833650223</v>
      </c>
      <c r="O30" s="230">
        <v>4.2625429651883699</v>
      </c>
      <c r="P30" s="230">
        <v>4.1907878159896867</v>
      </c>
      <c r="Q30" s="230">
        <v>3.6806052402236111</v>
      </c>
      <c r="R30" s="230">
        <v>4.0195855233578737</v>
      </c>
      <c r="S30" s="230">
        <v>4.4947028823413717</v>
      </c>
      <c r="T30" s="230">
        <v>4.4337467989137451</v>
      </c>
      <c r="U30" s="230">
        <v>3.9835415087704331</v>
      </c>
      <c r="V30" s="230">
        <v>3.7455372040888881</v>
      </c>
      <c r="W30" s="230">
        <v>4.5098796175425164</v>
      </c>
      <c r="X30" s="230">
        <v>4.7165525911972326</v>
      </c>
      <c r="Y30" s="230">
        <v>5.940703611002375</v>
      </c>
      <c r="DA30" s="71" t="s">
        <v>2574</v>
      </c>
    </row>
    <row r="31" spans="1:105" ht="12" customHeight="1" x14ac:dyDescent="0.25">
      <c r="A31" s="59" t="s">
        <v>159</v>
      </c>
      <c r="B31" s="230">
        <v>14.81295581505216</v>
      </c>
      <c r="C31" s="230">
        <v>18.201302383478239</v>
      </c>
      <c r="D31" s="230">
        <v>12.77481810086905</v>
      </c>
      <c r="E31" s="230">
        <v>14.600365271823559</v>
      </c>
      <c r="F31" s="230">
        <v>11.835561367408911</v>
      </c>
      <c r="G31" s="230">
        <v>12.113362758514331</v>
      </c>
      <c r="H31" s="230">
        <v>11.041702357513101</v>
      </c>
      <c r="I31" s="230">
        <v>9.1067078905286998</v>
      </c>
      <c r="J31" s="230">
        <v>8.6418543063816688</v>
      </c>
      <c r="K31" s="230">
        <v>7.5807433200901562</v>
      </c>
      <c r="L31" s="230">
        <v>8.0615762581769008</v>
      </c>
      <c r="M31" s="230">
        <v>6.8570876053163152</v>
      </c>
      <c r="N31" s="230">
        <v>7.4679344806429864</v>
      </c>
      <c r="O31" s="230">
        <v>8.4737729963995694</v>
      </c>
      <c r="P31" s="230">
        <v>7.5121164209715712</v>
      </c>
      <c r="Q31" s="230">
        <v>6.9550187480412413</v>
      </c>
      <c r="R31" s="230">
        <v>7.5696044711296411</v>
      </c>
      <c r="S31" s="230">
        <v>6.8535309373811426</v>
      </c>
      <c r="T31" s="230">
        <v>6.7275568943873907</v>
      </c>
      <c r="U31" s="230">
        <v>5.7329070408252738</v>
      </c>
      <c r="V31" s="230">
        <v>4.5482196193886297</v>
      </c>
      <c r="W31" s="230">
        <v>4.1318298820537134</v>
      </c>
      <c r="X31" s="230">
        <v>4.6949844139736063</v>
      </c>
      <c r="Y31" s="230">
        <v>13.544093689825161</v>
      </c>
      <c r="DA31" s="71" t="s">
        <v>2575</v>
      </c>
    </row>
    <row r="32" spans="1:105" ht="12" customHeight="1" x14ac:dyDescent="0.25">
      <c r="A32" s="59" t="s">
        <v>32</v>
      </c>
      <c r="B32" s="230">
        <v>0.44483884700138249</v>
      </c>
      <c r="C32" s="230">
        <v>0.45109386064386409</v>
      </c>
      <c r="D32" s="230">
        <v>0.44518573100906678</v>
      </c>
      <c r="E32" s="230">
        <v>0.92193932581594384</v>
      </c>
      <c r="F32" s="230">
        <v>0.45780466378825929</v>
      </c>
      <c r="G32" s="230">
        <v>1.351310244276567</v>
      </c>
      <c r="H32" s="230">
        <v>1.323115084238073</v>
      </c>
      <c r="I32" s="230">
        <v>0.86272336662285631</v>
      </c>
      <c r="J32" s="230">
        <v>0.85862469101786076</v>
      </c>
      <c r="K32" s="230">
        <v>0</v>
      </c>
      <c r="L32" s="230">
        <v>0.43769956962535411</v>
      </c>
      <c r="M32" s="230">
        <v>0.41733767700138291</v>
      </c>
      <c r="N32" s="230">
        <v>0.42810625136346658</v>
      </c>
      <c r="O32" s="230">
        <v>0</v>
      </c>
      <c r="P32" s="230">
        <v>0</v>
      </c>
      <c r="Q32" s="230">
        <v>0</v>
      </c>
      <c r="R32" s="230">
        <v>0</v>
      </c>
      <c r="S32" s="230">
        <v>0.18879870846895469</v>
      </c>
      <c r="T32" s="230">
        <v>0.12171563926209571</v>
      </c>
      <c r="U32" s="230">
        <v>0.1906922228147665</v>
      </c>
      <c r="V32" s="230">
        <v>0.14718176795944521</v>
      </c>
      <c r="W32" s="230">
        <v>0.19634910129714769</v>
      </c>
      <c r="X32" s="230">
        <v>0.153959075677602</v>
      </c>
      <c r="Y32" s="230">
        <v>0.12369296875604339</v>
      </c>
      <c r="DA32" s="71" t="s">
        <v>2576</v>
      </c>
    </row>
    <row r="33" spans="1:105" ht="12" customHeight="1" x14ac:dyDescent="0.25">
      <c r="A33" s="59" t="s">
        <v>35</v>
      </c>
      <c r="B33" s="230">
        <v>59.926052297769829</v>
      </c>
      <c r="C33" s="230">
        <v>57.472204858637419</v>
      </c>
      <c r="D33" s="230">
        <v>60.150937744716558</v>
      </c>
      <c r="E33" s="230">
        <v>65.342885244758975</v>
      </c>
      <c r="F33" s="230">
        <v>68.304648210971649</v>
      </c>
      <c r="G33" s="230">
        <v>63.264969327289663</v>
      </c>
      <c r="H33" s="230">
        <v>68.456442145841422</v>
      </c>
      <c r="I33" s="230">
        <v>71.309644256912705</v>
      </c>
      <c r="J33" s="230">
        <v>69.953049425415344</v>
      </c>
      <c r="K33" s="230">
        <v>62.835565182468358</v>
      </c>
      <c r="L33" s="230">
        <v>67.791899583786844</v>
      </c>
      <c r="M33" s="230">
        <v>64.441657552061699</v>
      </c>
      <c r="N33" s="230">
        <v>62.852848042090898</v>
      </c>
      <c r="O33" s="230">
        <v>66.937114825562148</v>
      </c>
      <c r="P33" s="230">
        <v>66.595569332440292</v>
      </c>
      <c r="Q33" s="230">
        <v>63.576026270723553</v>
      </c>
      <c r="R33" s="230">
        <v>65.447101176050239</v>
      </c>
      <c r="S33" s="230">
        <v>71.799403000346246</v>
      </c>
      <c r="T33" s="230">
        <v>71.95157995503719</v>
      </c>
      <c r="U33" s="230">
        <v>66.067303812574366</v>
      </c>
      <c r="V33" s="230">
        <v>66.991948813368339</v>
      </c>
      <c r="W33" s="230">
        <v>79.966132609155125</v>
      </c>
      <c r="X33" s="230">
        <v>76.586641846533496</v>
      </c>
      <c r="Y33" s="230">
        <v>76.152643267603864</v>
      </c>
      <c r="DA33" s="71" t="s">
        <v>2577</v>
      </c>
    </row>
    <row r="34" spans="1:105" ht="12" customHeight="1" x14ac:dyDescent="0.25">
      <c r="A34" s="60" t="s">
        <v>2578</v>
      </c>
      <c r="B34" s="329">
        <v>39.633516394621758</v>
      </c>
      <c r="C34" s="329">
        <v>40.472206975246557</v>
      </c>
      <c r="D34" s="329">
        <v>44.352405026250288</v>
      </c>
      <c r="E34" s="329">
        <v>44.963234696114313</v>
      </c>
      <c r="F34" s="329">
        <v>47.329546200277044</v>
      </c>
      <c r="G34" s="329">
        <v>52.400638248140083</v>
      </c>
      <c r="H34" s="329">
        <v>59.182543733784833</v>
      </c>
      <c r="I34" s="329">
        <v>66.451497487574457</v>
      </c>
      <c r="J34" s="329">
        <v>64.562368796511223</v>
      </c>
      <c r="K34" s="329">
        <v>54.760847419222387</v>
      </c>
      <c r="L34" s="329">
        <v>61.773650912008357</v>
      </c>
      <c r="M34" s="329">
        <v>71.915439546238659</v>
      </c>
      <c r="N34" s="329">
        <v>71.669987509177318</v>
      </c>
      <c r="O34" s="329">
        <v>78.467997509476788</v>
      </c>
      <c r="P34" s="329">
        <v>83.595322768056761</v>
      </c>
      <c r="Q34" s="329">
        <v>86.197901131682599</v>
      </c>
      <c r="R34" s="329">
        <v>88.465728403240988</v>
      </c>
      <c r="S34" s="329">
        <v>92.624270123820409</v>
      </c>
      <c r="T34" s="329">
        <v>100.9967683542461</v>
      </c>
      <c r="U34" s="329">
        <v>99.663219092719956</v>
      </c>
      <c r="V34" s="329">
        <v>93.425057688828929</v>
      </c>
      <c r="W34" s="329">
        <v>101.1693858905641</v>
      </c>
      <c r="X34" s="329">
        <v>105.4617775281597</v>
      </c>
      <c r="Y34" s="329">
        <v>45.642587245711887</v>
      </c>
      <c r="DA34" s="72" t="s">
        <v>2579</v>
      </c>
    </row>
    <row r="35" spans="1:105" ht="12" customHeight="1" x14ac:dyDescent="0.25">
      <c r="A35" s="57" t="s">
        <v>2580</v>
      </c>
      <c r="B35" s="261">
        <v>192.19542887605061</v>
      </c>
      <c r="C35" s="261">
        <v>187.336017149447</v>
      </c>
      <c r="D35" s="261">
        <v>171.58068768861949</v>
      </c>
      <c r="E35" s="261">
        <v>194.91265910423829</v>
      </c>
      <c r="F35" s="261">
        <v>182.61722804509029</v>
      </c>
      <c r="G35" s="261">
        <v>174.7438659293488</v>
      </c>
      <c r="H35" s="261">
        <v>166.99354899923429</v>
      </c>
      <c r="I35" s="261">
        <v>160.72599939451371</v>
      </c>
      <c r="J35" s="261">
        <v>152.05564700895201</v>
      </c>
      <c r="K35" s="261">
        <v>138.0483313136061</v>
      </c>
      <c r="L35" s="261">
        <v>155.10201550190499</v>
      </c>
      <c r="M35" s="261">
        <v>143.06401897560599</v>
      </c>
      <c r="N35" s="261">
        <v>150.280932614741</v>
      </c>
      <c r="O35" s="261">
        <v>146.2988624424805</v>
      </c>
      <c r="P35" s="261">
        <v>142.89242799582951</v>
      </c>
      <c r="Q35" s="261">
        <v>143.6945678759806</v>
      </c>
      <c r="R35" s="261">
        <v>134.3541897802688</v>
      </c>
      <c r="S35" s="261">
        <v>141.0511872962378</v>
      </c>
      <c r="T35" s="261">
        <v>141.11843005577879</v>
      </c>
      <c r="U35" s="261">
        <v>130.56625257310679</v>
      </c>
      <c r="V35" s="261">
        <v>124.549235360868</v>
      </c>
      <c r="W35" s="261">
        <v>143.0019959893136</v>
      </c>
      <c r="X35" s="261">
        <v>139.21030015395189</v>
      </c>
      <c r="Y35" s="261">
        <v>114.7684339800854</v>
      </c>
      <c r="DA35" s="70" t="s">
        <v>2581</v>
      </c>
    </row>
    <row r="36" spans="1:105" ht="12" customHeight="1" x14ac:dyDescent="0.25">
      <c r="A36" s="46" t="s">
        <v>28</v>
      </c>
      <c r="B36" s="229">
        <v>50.988941814836508</v>
      </c>
      <c r="C36" s="229">
        <v>40.996167229001003</v>
      </c>
      <c r="D36" s="229">
        <v>36.248808807440561</v>
      </c>
      <c r="E36" s="229">
        <v>28.417035149953481</v>
      </c>
      <c r="F36" s="229">
        <v>23.655832442228242</v>
      </c>
      <c r="G36" s="229">
        <v>24.449789421791291</v>
      </c>
      <c r="H36" s="229">
        <v>21.194927373324521</v>
      </c>
      <c r="I36" s="229">
        <v>19.388131411214491</v>
      </c>
      <c r="J36" s="229">
        <v>17.141494493386482</v>
      </c>
      <c r="K36" s="229">
        <v>11.62381649227223</v>
      </c>
      <c r="L36" s="229">
        <v>12.19507287999283</v>
      </c>
      <c r="M36" s="229">
        <v>12.400786318560581</v>
      </c>
      <c r="N36" s="229">
        <v>10.668151545019141</v>
      </c>
      <c r="O36" s="229">
        <v>11.938755875496639</v>
      </c>
      <c r="P36" s="229">
        <v>9.8912805908249481</v>
      </c>
      <c r="Q36" s="229">
        <v>15.284445061396919</v>
      </c>
      <c r="R36" s="229">
        <v>10.73912301078605</v>
      </c>
      <c r="S36" s="229">
        <v>9.7199798231349419</v>
      </c>
      <c r="T36" s="229">
        <v>9.3396697950516341</v>
      </c>
      <c r="U36" s="229">
        <v>8.5743146445859004</v>
      </c>
      <c r="V36" s="229">
        <v>8.2895023659506037</v>
      </c>
      <c r="W36" s="229">
        <v>9.1220840970782771</v>
      </c>
      <c r="X36" s="229">
        <v>7.6842727591608986</v>
      </c>
      <c r="Y36" s="229">
        <v>4.4856695508634017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4.6424639804692083</v>
      </c>
      <c r="C38" s="229">
        <v>2.087011885371993</v>
      </c>
      <c r="D38" s="229">
        <v>2.192847009217056</v>
      </c>
      <c r="E38" s="229">
        <v>1.910101962890645</v>
      </c>
      <c r="F38" s="229">
        <v>2.1853330601196741</v>
      </c>
      <c r="G38" s="229">
        <v>2.0990227212102401</v>
      </c>
      <c r="H38" s="229">
        <v>2.2673754715780849</v>
      </c>
      <c r="I38" s="229">
        <v>2.1693165706653632</v>
      </c>
      <c r="J38" s="229">
        <v>2.2019483214862139</v>
      </c>
      <c r="K38" s="229">
        <v>1.728934021463322</v>
      </c>
      <c r="L38" s="229">
        <v>2.1868191788071591</v>
      </c>
      <c r="M38" s="229">
        <v>3.1106757121546229</v>
      </c>
      <c r="N38" s="229">
        <v>2.0938757161576809</v>
      </c>
      <c r="O38" s="229">
        <v>2.641897079548253</v>
      </c>
      <c r="P38" s="229">
        <v>2.763880833187228</v>
      </c>
      <c r="Q38" s="229">
        <v>2.5324809798347601</v>
      </c>
      <c r="R38" s="229">
        <v>3.0549247306603262</v>
      </c>
      <c r="S38" s="229">
        <v>3.412917395795918</v>
      </c>
      <c r="T38" s="229">
        <v>3.653860020515169</v>
      </c>
      <c r="U38" s="229">
        <v>3.489716322433368</v>
      </c>
      <c r="V38" s="229">
        <v>3.2758369679973982</v>
      </c>
      <c r="W38" s="229">
        <v>3.7464462666688809</v>
      </c>
      <c r="X38" s="229">
        <v>4.1674151951214249</v>
      </c>
      <c r="Y38" s="229">
        <v>3.5575536463095321</v>
      </c>
      <c r="DA38" s="73" t="s">
        <v>2584</v>
      </c>
    </row>
    <row r="39" spans="1:105" ht="12" customHeight="1" x14ac:dyDescent="0.25">
      <c r="A39" s="46" t="s">
        <v>159</v>
      </c>
      <c r="B39" s="229">
        <v>6.949369342168068</v>
      </c>
      <c r="C39" s="229">
        <v>7.9915235879418347</v>
      </c>
      <c r="D39" s="229">
        <v>5.9716031271443892</v>
      </c>
      <c r="E39" s="229">
        <v>5.7413899157161552</v>
      </c>
      <c r="F39" s="229">
        <v>4.8254469113138727</v>
      </c>
      <c r="G39" s="229">
        <v>5.3571038237872246</v>
      </c>
      <c r="H39" s="229">
        <v>5.3872251816053653</v>
      </c>
      <c r="I39" s="229">
        <v>4.8895047362267396</v>
      </c>
      <c r="J39" s="229">
        <v>4.7321966241491626</v>
      </c>
      <c r="K39" s="229">
        <v>3.737291298325109</v>
      </c>
      <c r="L39" s="229">
        <v>3.8914551392848451</v>
      </c>
      <c r="M39" s="229">
        <v>4.0402719669644851</v>
      </c>
      <c r="N39" s="229">
        <v>3.9701654297420439</v>
      </c>
      <c r="O39" s="229">
        <v>5.2519907282514744</v>
      </c>
      <c r="P39" s="229">
        <v>4.9543416427278872</v>
      </c>
      <c r="Q39" s="229">
        <v>4.7854772637172376</v>
      </c>
      <c r="R39" s="229">
        <v>5.7529742222907494</v>
      </c>
      <c r="S39" s="229">
        <v>5.2040225062950194</v>
      </c>
      <c r="T39" s="229">
        <v>5.5441937230528557</v>
      </c>
      <c r="U39" s="229">
        <v>5.0222193571509433</v>
      </c>
      <c r="V39" s="229">
        <v>3.9778608930914672</v>
      </c>
      <c r="W39" s="229">
        <v>3.4323928682970282</v>
      </c>
      <c r="X39" s="229">
        <v>4.1483581512838219</v>
      </c>
      <c r="Y39" s="229">
        <v>8.1107968091451994</v>
      </c>
      <c r="DA39" s="73" t="s">
        <v>2585</v>
      </c>
    </row>
    <row r="40" spans="1:105" ht="12" customHeight="1" x14ac:dyDescent="0.25">
      <c r="A40" s="46" t="s">
        <v>32</v>
      </c>
      <c r="B40" s="229">
        <v>0.2086922748001131</v>
      </c>
      <c r="C40" s="229">
        <v>0.19805875160798739</v>
      </c>
      <c r="D40" s="229">
        <v>0.20810257198675519</v>
      </c>
      <c r="E40" s="229">
        <v>0.3625397755189656</v>
      </c>
      <c r="F40" s="229">
        <v>0.18665038626264741</v>
      </c>
      <c r="G40" s="229">
        <v>0.59761351336139668</v>
      </c>
      <c r="H40" s="229">
        <v>0.64554528542595646</v>
      </c>
      <c r="I40" s="229">
        <v>0.46320690614696292</v>
      </c>
      <c r="J40" s="229">
        <v>0.47017465467397901</v>
      </c>
      <c r="K40" s="229">
        <v>0</v>
      </c>
      <c r="L40" s="229">
        <v>0.2112847643106637</v>
      </c>
      <c r="M40" s="229">
        <v>0.2458999817706112</v>
      </c>
      <c r="N40" s="229">
        <v>0.22759340535528561</v>
      </c>
      <c r="O40" s="229">
        <v>0</v>
      </c>
      <c r="P40" s="229">
        <v>0</v>
      </c>
      <c r="Q40" s="229">
        <v>0</v>
      </c>
      <c r="R40" s="229">
        <v>0</v>
      </c>
      <c r="S40" s="229">
        <v>0.14335861864618771</v>
      </c>
      <c r="T40" s="229">
        <v>0.10030611316825221</v>
      </c>
      <c r="U40" s="229">
        <v>0.16705279988991359</v>
      </c>
      <c r="V40" s="229">
        <v>0.1287247863858953</v>
      </c>
      <c r="W40" s="229">
        <v>0.16311108497377849</v>
      </c>
      <c r="X40" s="229">
        <v>0.1360339737551455</v>
      </c>
      <c r="Y40" s="229">
        <v>7.4072769967169688E-2</v>
      </c>
      <c r="DA40" s="73" t="s">
        <v>2586</v>
      </c>
    </row>
    <row r="41" spans="1:105" ht="12" customHeight="1" x14ac:dyDescent="0.25">
      <c r="A41" s="46" t="s">
        <v>33</v>
      </c>
      <c r="B41" s="229">
        <v>3.162338779012297</v>
      </c>
      <c r="C41" s="229">
        <v>3.1623387790109971</v>
      </c>
      <c r="D41" s="229">
        <v>2.1042992261300748</v>
      </c>
      <c r="E41" s="229">
        <v>2.0183147033491271</v>
      </c>
      <c r="F41" s="229">
        <v>2.0183147033437772</v>
      </c>
      <c r="G41" s="229">
        <v>2.1042992261334952</v>
      </c>
      <c r="H41" s="229">
        <v>3.0644883920767318</v>
      </c>
      <c r="I41" s="229">
        <v>0.96018916594790271</v>
      </c>
      <c r="J41" s="229">
        <v>0.76431642303926273</v>
      </c>
      <c r="K41" s="229">
        <v>1.0748065348173319</v>
      </c>
      <c r="L41" s="229">
        <v>1.7913155631934159</v>
      </c>
      <c r="M41" s="229">
        <v>1.7913155631872879</v>
      </c>
      <c r="N41" s="229">
        <v>20.158555459869181</v>
      </c>
      <c r="O41" s="229">
        <v>7.1892519346165598</v>
      </c>
      <c r="P41" s="229">
        <v>19.393637145234489</v>
      </c>
      <c r="Q41" s="229">
        <v>18.622871883014021</v>
      </c>
      <c r="R41" s="229">
        <v>2.5726569217448061</v>
      </c>
      <c r="S41" s="229">
        <v>2.394926913147216</v>
      </c>
      <c r="T41" s="229">
        <v>1.8593293207181161</v>
      </c>
      <c r="U41" s="229">
        <v>1.818400687866256</v>
      </c>
      <c r="V41" s="229">
        <v>0.59071367153663856</v>
      </c>
      <c r="W41" s="229">
        <v>0.6911435941495141</v>
      </c>
      <c r="X41" s="229">
        <v>5.0674118658442326</v>
      </c>
      <c r="Y41" s="229">
        <v>6.4831470334968664</v>
      </c>
      <c r="DA41" s="73" t="s">
        <v>2587</v>
      </c>
    </row>
    <row r="42" spans="1:105" ht="12" customHeight="1" x14ac:dyDescent="0.25">
      <c r="A42" s="46" t="s">
        <v>35</v>
      </c>
      <c r="B42" s="229">
        <v>28.113786055589841</v>
      </c>
      <c r="C42" s="229">
        <v>25.233934973561851</v>
      </c>
      <c r="D42" s="229">
        <v>28.117623679712619</v>
      </c>
      <c r="E42" s="229">
        <v>25.6951778550401</v>
      </c>
      <c r="F42" s="229">
        <v>27.848316062609481</v>
      </c>
      <c r="G42" s="229">
        <v>27.978771531198849</v>
      </c>
      <c r="H42" s="229">
        <v>33.399765455573259</v>
      </c>
      <c r="I42" s="229">
        <v>38.287034955348311</v>
      </c>
      <c r="J42" s="229">
        <v>38.305619674175261</v>
      </c>
      <c r="K42" s="229">
        <v>30.977807988753579</v>
      </c>
      <c r="L42" s="229">
        <v>32.724262301634433</v>
      </c>
      <c r="M42" s="229">
        <v>37.969738393084107</v>
      </c>
      <c r="N42" s="229">
        <v>33.414353741900307</v>
      </c>
      <c r="O42" s="229">
        <v>41.487198983159978</v>
      </c>
      <c r="P42" s="229">
        <v>43.920672134925347</v>
      </c>
      <c r="Q42" s="229">
        <v>43.744185207512452</v>
      </c>
      <c r="R42" s="229">
        <v>49.740443827084512</v>
      </c>
      <c r="S42" s="229">
        <v>54.518716347273823</v>
      </c>
      <c r="T42" s="229">
        <v>59.295447695619643</v>
      </c>
      <c r="U42" s="229">
        <v>57.877179887870398</v>
      </c>
      <c r="V42" s="229">
        <v>58.590981886777051</v>
      </c>
      <c r="W42" s="229">
        <v>66.429449204847558</v>
      </c>
      <c r="X42" s="229">
        <v>67.669834864186171</v>
      </c>
      <c r="Y42" s="229">
        <v>45.60353982835062</v>
      </c>
      <c r="DA42" s="73" t="s">
        <v>2588</v>
      </c>
    </row>
    <row r="43" spans="1:105" ht="12" customHeight="1" x14ac:dyDescent="0.25">
      <c r="A43" s="46" t="s">
        <v>36</v>
      </c>
      <c r="B43" s="229">
        <v>0.10748065348211901</v>
      </c>
      <c r="C43" s="229">
        <v>0.47291487532112919</v>
      </c>
      <c r="D43" s="229">
        <v>0.38693035253484831</v>
      </c>
      <c r="E43" s="229">
        <v>2.7944969905357908</v>
      </c>
      <c r="F43" s="229">
        <v>10.71461736882253</v>
      </c>
      <c r="G43" s="229">
        <v>2.9330180567417008</v>
      </c>
      <c r="H43" s="229">
        <v>1.483233018050607</v>
      </c>
      <c r="I43" s="229">
        <v>1.4187446259640359</v>
      </c>
      <c r="J43" s="229">
        <v>1.1177987962099689</v>
      </c>
      <c r="K43" s="229">
        <v>0.93869303524806502</v>
      </c>
      <c r="L43" s="229">
        <v>0.68787618228518799</v>
      </c>
      <c r="M43" s="229">
        <v>0.88847807394106681</v>
      </c>
      <c r="N43" s="229">
        <v>0.33198624247391673</v>
      </c>
      <c r="O43" s="229">
        <v>0.33198624247472858</v>
      </c>
      <c r="P43" s="229">
        <v>0.15528804815069741</v>
      </c>
      <c r="Q43" s="229">
        <v>6.4488392089261021E-2</v>
      </c>
      <c r="R43" s="229">
        <v>0.1074806534819856</v>
      </c>
      <c r="S43" s="229">
        <v>9.810834049836549E-2</v>
      </c>
      <c r="T43" s="229">
        <v>7.3516766981779003E-2</v>
      </c>
      <c r="U43" s="229">
        <v>6.7239896818205608E-2</v>
      </c>
      <c r="V43" s="229">
        <v>4.5915735167476719E-2</v>
      </c>
      <c r="W43" s="229">
        <v>4.7291487532002088E-2</v>
      </c>
      <c r="X43" s="229">
        <v>3.6027515047149933E-2</v>
      </c>
      <c r="Y43" s="229">
        <v>3.1556319862244192E-2</v>
      </c>
      <c r="DA43" s="73" t="s">
        <v>2589</v>
      </c>
    </row>
    <row r="44" spans="1:105" ht="12" customHeight="1" x14ac:dyDescent="0.25">
      <c r="A44" s="46" t="s">
        <v>38</v>
      </c>
      <c r="B44" s="229">
        <v>7.1625107480484063E-2</v>
      </c>
      <c r="C44" s="229">
        <v>0.14333619948369489</v>
      </c>
      <c r="D44" s="229">
        <v>0.23886500429817961</v>
      </c>
      <c r="E44" s="229">
        <v>0.52545141874351442</v>
      </c>
      <c r="F44" s="229">
        <v>1.241960447113599</v>
      </c>
      <c r="G44" s="229">
        <v>1.2897678417849241</v>
      </c>
      <c r="H44" s="229">
        <v>0.6926913155603297</v>
      </c>
      <c r="I44" s="229">
        <v>0.62098022355831939</v>
      </c>
      <c r="J44" s="229">
        <v>0.88374892518815873</v>
      </c>
      <c r="K44" s="229">
        <v>1.0748065348173319</v>
      </c>
      <c r="L44" s="229">
        <v>0.95537403267134069</v>
      </c>
      <c r="M44" s="229">
        <v>0.35829750644657149</v>
      </c>
      <c r="N44" s="229">
        <v>0.66878761822380839</v>
      </c>
      <c r="O44" s="229">
        <v>1.433104041265554</v>
      </c>
      <c r="P44" s="229">
        <v>2.269045571787792</v>
      </c>
      <c r="Q44" s="229">
        <v>1.7914015477168861</v>
      </c>
      <c r="R44" s="229">
        <v>2.5795356835676539</v>
      </c>
      <c r="S44" s="229">
        <v>2.2201203783240979</v>
      </c>
      <c r="T44" s="229">
        <v>1.2578675838321001</v>
      </c>
      <c r="U44" s="229">
        <v>1.5478933791832949</v>
      </c>
      <c r="V44" s="229">
        <v>1.462338779013626</v>
      </c>
      <c r="W44" s="229">
        <v>2.4181427342954449</v>
      </c>
      <c r="X44" s="229">
        <v>1.599570077379785</v>
      </c>
      <c r="Y44" s="229">
        <v>2.4365434221700641</v>
      </c>
      <c r="DA44" s="73" t="s">
        <v>2590</v>
      </c>
    </row>
    <row r="45" spans="1:105" ht="12" customHeight="1" x14ac:dyDescent="0.25">
      <c r="A45" s="46" t="s">
        <v>39</v>
      </c>
      <c r="B45" s="229">
        <v>97.950730868211991</v>
      </c>
      <c r="C45" s="229">
        <v>107.0507308681465</v>
      </c>
      <c r="D45" s="229">
        <v>96.111607910155016</v>
      </c>
      <c r="E45" s="229">
        <v>127.4481513324906</v>
      </c>
      <c r="F45" s="229">
        <v>109.9407566632765</v>
      </c>
      <c r="G45" s="229">
        <v>107.93447979333961</v>
      </c>
      <c r="H45" s="229">
        <v>98.858297506039435</v>
      </c>
      <c r="I45" s="229">
        <v>92.528890799441527</v>
      </c>
      <c r="J45" s="229">
        <v>86.438349096643478</v>
      </c>
      <c r="K45" s="229">
        <v>86.892175407909093</v>
      </c>
      <c r="L45" s="229">
        <v>100.4585554597251</v>
      </c>
      <c r="M45" s="229">
        <v>82.25855545949662</v>
      </c>
      <c r="N45" s="229">
        <v>78.747463455999622</v>
      </c>
      <c r="O45" s="229">
        <v>76.024677557667289</v>
      </c>
      <c r="P45" s="229">
        <v>59.544282028991077</v>
      </c>
      <c r="Q45" s="229">
        <v>56.869217540699012</v>
      </c>
      <c r="R45" s="229">
        <v>59.807050730652747</v>
      </c>
      <c r="S45" s="229">
        <v>63.339036973122226</v>
      </c>
      <c r="T45" s="229">
        <v>59.994239036839311</v>
      </c>
      <c r="U45" s="229">
        <v>52.002235597308527</v>
      </c>
      <c r="V45" s="229">
        <v>48.187360274947807</v>
      </c>
      <c r="W45" s="229">
        <v>56.95193465147112</v>
      </c>
      <c r="X45" s="229">
        <v>48.701375752173213</v>
      </c>
      <c r="Y45" s="229">
        <v>43.985554599920277</v>
      </c>
      <c r="DA45" s="73" t="s">
        <v>2591</v>
      </c>
    </row>
    <row r="46" spans="1:105" ht="12" customHeight="1" x14ac:dyDescent="0.25">
      <c r="A46" s="57" t="s">
        <v>2592</v>
      </c>
      <c r="B46" s="261">
        <v>75.212095569021287</v>
      </c>
      <c r="C46" s="261">
        <v>71.218178919442721</v>
      </c>
      <c r="D46" s="261">
        <v>69.782625087849013</v>
      </c>
      <c r="E46" s="261">
        <v>70.367055284399925</v>
      </c>
      <c r="F46" s="261">
        <v>68.616628064875897</v>
      </c>
      <c r="G46" s="261">
        <v>70.217833018194611</v>
      </c>
      <c r="H46" s="261">
        <v>72.634686554375079</v>
      </c>
      <c r="I46" s="261">
        <v>75.152685638988643</v>
      </c>
      <c r="J46" s="261">
        <v>72.14355199978425</v>
      </c>
      <c r="K46" s="261">
        <v>61.015845811333172</v>
      </c>
      <c r="L46" s="261">
        <v>67.60417036191842</v>
      </c>
      <c r="M46" s="261">
        <v>71.415756877018723</v>
      </c>
      <c r="N46" s="261">
        <v>69.966230271594156</v>
      </c>
      <c r="O46" s="261">
        <v>75.514994850836175</v>
      </c>
      <c r="P46" s="261">
        <v>76.679398051549796</v>
      </c>
      <c r="Q46" s="261">
        <v>79.222968951171481</v>
      </c>
      <c r="R46" s="261">
        <v>79.062120932013897</v>
      </c>
      <c r="S46" s="261">
        <v>83.031083861663589</v>
      </c>
      <c r="T46" s="261">
        <v>87.298882824941828</v>
      </c>
      <c r="U46" s="261">
        <v>83.691299195373787</v>
      </c>
      <c r="V46" s="261">
        <v>80.077155089694728</v>
      </c>
      <c r="W46" s="261">
        <v>89.279470462600102</v>
      </c>
      <c r="X46" s="261">
        <v>90.093214356934453</v>
      </c>
      <c r="Y46" s="261">
        <v>57.80369813739766</v>
      </c>
      <c r="DA46" s="70" t="s">
        <v>2593</v>
      </c>
    </row>
    <row r="47" spans="1:105" ht="12" customHeight="1" x14ac:dyDescent="0.25">
      <c r="A47" s="41" t="s">
        <v>2594</v>
      </c>
      <c r="B47" s="350">
        <v>50.930297748295033</v>
      </c>
      <c r="C47" s="350">
        <v>48.225794402044841</v>
      </c>
      <c r="D47" s="350">
        <v>47.253700970481297</v>
      </c>
      <c r="E47" s="350">
        <v>47.649451197864828</v>
      </c>
      <c r="F47" s="350">
        <v>46.464139463061912</v>
      </c>
      <c r="G47" s="350">
        <v>47.548404492663821</v>
      </c>
      <c r="H47" s="350">
        <v>49.184990593349333</v>
      </c>
      <c r="I47" s="350">
        <v>50.890067976702099</v>
      </c>
      <c r="J47" s="350">
        <v>48.852416039874328</v>
      </c>
      <c r="K47" s="350">
        <v>41.317226584698602</v>
      </c>
      <c r="L47" s="350">
        <v>45.778547978353743</v>
      </c>
      <c r="M47" s="350">
        <v>48.359585438336467</v>
      </c>
      <c r="N47" s="350">
        <v>47.378030263602618</v>
      </c>
      <c r="O47" s="350">
        <v>51.135407717560831</v>
      </c>
      <c r="P47" s="350">
        <v>51.92388995918364</v>
      </c>
      <c r="Q47" s="350">
        <v>53.646283442326911</v>
      </c>
      <c r="R47" s="350">
        <v>53.537364292475537</v>
      </c>
      <c r="S47" s="350">
        <v>56.224970085529158</v>
      </c>
      <c r="T47" s="350">
        <v>59.114934396258342</v>
      </c>
      <c r="U47" s="350">
        <v>56.672038649028913</v>
      </c>
      <c r="V47" s="350">
        <v>54.224700438134903</v>
      </c>
      <c r="W47" s="350">
        <v>60.456100565600877</v>
      </c>
      <c r="X47" s="350">
        <v>61.007131866028779</v>
      </c>
      <c r="Y47" s="350">
        <v>39.142102541054598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1.0000000000000002</v>
      </c>
      <c r="D51" s="232">
        <f t="shared" si="3"/>
        <v>0.99999999999999989</v>
      </c>
      <c r="E51" s="232">
        <f t="shared" si="3"/>
        <v>1</v>
      </c>
      <c r="F51" s="232">
        <f t="shared" si="3"/>
        <v>0.99999999999999956</v>
      </c>
      <c r="G51" s="232">
        <f t="shared" si="3"/>
        <v>1.0000000000000002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1</v>
      </c>
      <c r="L51" s="232">
        <f t="shared" si="3"/>
        <v>1.0000000000000004</v>
      </c>
      <c r="M51" s="232">
        <f t="shared" si="3"/>
        <v>1</v>
      </c>
      <c r="N51" s="232">
        <f t="shared" si="3"/>
        <v>1</v>
      </c>
      <c r="O51" s="232">
        <f t="shared" si="3"/>
        <v>0.99999999999999989</v>
      </c>
      <c r="P51" s="232">
        <f t="shared" si="3"/>
        <v>1</v>
      </c>
      <c r="Q51" s="232">
        <f t="shared" si="3"/>
        <v>1.0000000000000002</v>
      </c>
      <c r="R51" s="232">
        <f t="shared" si="3"/>
        <v>0.99999999999999978</v>
      </c>
      <c r="S51" s="232">
        <f t="shared" si="3"/>
        <v>0.99999999999999978</v>
      </c>
      <c r="T51" s="232">
        <f t="shared" si="3"/>
        <v>0.99999999999999978</v>
      </c>
      <c r="U51" s="232">
        <f t="shared" si="3"/>
        <v>1</v>
      </c>
      <c r="V51" s="232">
        <f t="shared" si="3"/>
        <v>1</v>
      </c>
      <c r="W51" s="232">
        <f t="shared" si="3"/>
        <v>1.0000000000000002</v>
      </c>
      <c r="X51" s="232">
        <f t="shared" si="3"/>
        <v>1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1.7637136099761828E-2</v>
      </c>
      <c r="C52" s="299">
        <f t="shared" si="4"/>
        <v>1.7772337525588166E-2</v>
      </c>
      <c r="D52" s="299">
        <f t="shared" si="4"/>
        <v>1.8493331655743375E-2</v>
      </c>
      <c r="E52" s="299">
        <f t="shared" si="4"/>
        <v>1.7920361304297465E-2</v>
      </c>
      <c r="F52" s="299">
        <f t="shared" si="4"/>
        <v>1.8376889172398009E-2</v>
      </c>
      <c r="G52" s="299">
        <f t="shared" si="4"/>
        <v>1.8995518738947965E-2</v>
      </c>
      <c r="H52" s="299">
        <f t="shared" si="4"/>
        <v>1.9696845927937964E-2</v>
      </c>
      <c r="I52" s="299">
        <f t="shared" si="4"/>
        <v>2.0347240294760104E-2</v>
      </c>
      <c r="J52" s="299">
        <f t="shared" si="4"/>
        <v>2.0461189570001859E-2</v>
      </c>
      <c r="K52" s="299">
        <f t="shared" si="4"/>
        <v>2.0101528543896251E-2</v>
      </c>
      <c r="L52" s="299">
        <f t="shared" si="4"/>
        <v>2.0091872409672012E-2</v>
      </c>
      <c r="M52" s="299">
        <f t="shared" si="4"/>
        <v>2.1129253260027764E-2</v>
      </c>
      <c r="N52" s="299">
        <f t="shared" si="4"/>
        <v>2.0823032154739237E-2</v>
      </c>
      <c r="O52" s="299">
        <f t="shared" si="4"/>
        <v>2.1408303823162046E-2</v>
      </c>
      <c r="P52" s="299">
        <f t="shared" si="4"/>
        <v>2.1769028034453044E-2</v>
      </c>
      <c r="Q52" s="299">
        <f t="shared" si="4"/>
        <v>2.1909346162568427E-2</v>
      </c>
      <c r="R52" s="299">
        <f t="shared" si="4"/>
        <v>2.2332693081456217E-2</v>
      </c>
      <c r="S52" s="299">
        <f t="shared" si="4"/>
        <v>2.2320220979462135E-2</v>
      </c>
      <c r="T52" s="299">
        <f t="shared" si="4"/>
        <v>2.2696801693642302E-2</v>
      </c>
      <c r="U52" s="299">
        <f t="shared" si="4"/>
        <v>2.2974462905519716E-2</v>
      </c>
      <c r="V52" s="299">
        <f t="shared" si="4"/>
        <v>2.2918545921317628E-2</v>
      </c>
      <c r="W52" s="299">
        <f t="shared" si="4"/>
        <v>2.2668036177088343E-2</v>
      </c>
      <c r="X52" s="299">
        <f t="shared" si="4"/>
        <v>2.2961135926764176E-2</v>
      </c>
      <c r="Y52" s="299">
        <f t="shared" si="4"/>
        <v>2.029015764815564E-2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2.3986505095676094E-2</v>
      </c>
      <c r="C53" s="233">
        <f t="shared" si="5"/>
        <v>2.4170379034799926E-2</v>
      </c>
      <c r="D53" s="233">
        <f t="shared" si="5"/>
        <v>2.5150931051810994E-2</v>
      </c>
      <c r="E53" s="233">
        <f t="shared" si="5"/>
        <v>2.4371691373844546E-2</v>
      </c>
      <c r="F53" s="233">
        <f t="shared" si="5"/>
        <v>2.4992569274461307E-2</v>
      </c>
      <c r="G53" s="233">
        <f t="shared" si="5"/>
        <v>2.5833905484969218E-2</v>
      </c>
      <c r="H53" s="233">
        <f t="shared" si="5"/>
        <v>2.6787710461995629E-2</v>
      </c>
      <c r="I53" s="233">
        <f t="shared" si="5"/>
        <v>2.7672246800873761E-2</v>
      </c>
      <c r="J53" s="233">
        <f t="shared" si="5"/>
        <v>2.7827217815202528E-2</v>
      </c>
      <c r="K53" s="233">
        <f t="shared" si="5"/>
        <v>2.7338078819698908E-2</v>
      </c>
      <c r="L53" s="233">
        <f t="shared" si="5"/>
        <v>2.7324946477153951E-2</v>
      </c>
      <c r="M53" s="233">
        <f t="shared" si="5"/>
        <v>2.8735784433637772E-2</v>
      </c>
      <c r="N53" s="233">
        <f t="shared" si="5"/>
        <v>2.8319323730445361E-2</v>
      </c>
      <c r="O53" s="233">
        <f t="shared" si="5"/>
        <v>2.9115293199500372E-2</v>
      </c>
      <c r="P53" s="233">
        <f t="shared" si="5"/>
        <v>2.9605878126856132E-2</v>
      </c>
      <c r="Q53" s="233">
        <f t="shared" si="5"/>
        <v>2.9796710781093055E-2</v>
      </c>
      <c r="R53" s="233">
        <f t="shared" si="5"/>
        <v>3.0372462590780466E-2</v>
      </c>
      <c r="S53" s="233">
        <f t="shared" si="5"/>
        <v>3.0355500532068501E-2</v>
      </c>
      <c r="T53" s="233">
        <f t="shared" si="5"/>
        <v>3.0867650303353537E-2</v>
      </c>
      <c r="U53" s="233">
        <f t="shared" si="5"/>
        <v>3.1245269551506819E-2</v>
      </c>
      <c r="V53" s="233">
        <f t="shared" si="5"/>
        <v>3.1169222452991977E-2</v>
      </c>
      <c r="W53" s="233">
        <f t="shared" si="5"/>
        <v>3.0828529200840161E-2</v>
      </c>
      <c r="X53" s="233">
        <f t="shared" si="5"/>
        <v>3.1227144860399281E-2</v>
      </c>
      <c r="Y53" s="233">
        <f t="shared" si="5"/>
        <v>2.7594614401491684E-2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2.9630388647599881E-2</v>
      </c>
      <c r="C54" s="233">
        <f t="shared" si="6"/>
        <v>2.9857527042988136E-2</v>
      </c>
      <c r="D54" s="233">
        <f t="shared" si="6"/>
        <v>3.1068797181648872E-2</v>
      </c>
      <c r="E54" s="233">
        <f t="shared" si="6"/>
        <v>3.0106206991219738E-2</v>
      </c>
      <c r="F54" s="233">
        <f t="shared" si="6"/>
        <v>3.0873173809628666E-2</v>
      </c>
      <c r="G54" s="233">
        <f t="shared" si="6"/>
        <v>3.1912471481432565E-2</v>
      </c>
      <c r="H54" s="233">
        <f t="shared" si="6"/>
        <v>3.3090701158935767E-2</v>
      </c>
      <c r="I54" s="233">
        <f t="shared" si="6"/>
        <v>3.4183363695196985E-2</v>
      </c>
      <c r="J54" s="233">
        <f t="shared" si="6"/>
        <v>3.4374798477603122E-2</v>
      </c>
      <c r="K54" s="233">
        <f t="shared" si="6"/>
        <v>3.3770567953745716E-2</v>
      </c>
      <c r="L54" s="233">
        <f t="shared" si="6"/>
        <v>3.3754345648249001E-2</v>
      </c>
      <c r="M54" s="233">
        <f t="shared" si="6"/>
        <v>3.5497145476846653E-2</v>
      </c>
      <c r="N54" s="233">
        <f t="shared" si="6"/>
        <v>3.498269401996193E-2</v>
      </c>
      <c r="O54" s="233">
        <f t="shared" si="6"/>
        <v>3.5965950422912236E-2</v>
      </c>
      <c r="P54" s="233">
        <f t="shared" si="6"/>
        <v>3.6571967097881103E-2</v>
      </c>
      <c r="Q54" s="233">
        <f t="shared" si="6"/>
        <v>3.6807701553114934E-2</v>
      </c>
      <c r="R54" s="233">
        <f t="shared" si="6"/>
        <v>3.7518924376846459E-2</v>
      </c>
      <c r="S54" s="233">
        <f t="shared" si="6"/>
        <v>3.7497971245496371E-2</v>
      </c>
      <c r="T54" s="233">
        <f t="shared" si="6"/>
        <v>3.8130626845319059E-2</v>
      </c>
      <c r="U54" s="233">
        <f t="shared" si="6"/>
        <v>3.8597097681273125E-2</v>
      </c>
      <c r="V54" s="233">
        <f t="shared" si="6"/>
        <v>3.8503157147813605E-2</v>
      </c>
      <c r="W54" s="233">
        <f t="shared" si="6"/>
        <v>3.8082300777508432E-2</v>
      </c>
      <c r="X54" s="233">
        <f t="shared" si="6"/>
        <v>3.8574708356963826E-2</v>
      </c>
      <c r="Y54" s="233">
        <f t="shared" si="6"/>
        <v>3.4087464848901503E-2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1.8342621543752304E-2</v>
      </c>
      <c r="C55" s="233">
        <f t="shared" si="7"/>
        <v>1.8483231026611705E-2</v>
      </c>
      <c r="D55" s="233">
        <f t="shared" si="7"/>
        <v>1.9233064921973103E-2</v>
      </c>
      <c r="E55" s="233">
        <f t="shared" si="7"/>
        <v>1.8637175756469365E-2</v>
      </c>
      <c r="F55" s="233">
        <f t="shared" si="7"/>
        <v>1.9111964739293937E-2</v>
      </c>
      <c r="G55" s="233">
        <f t="shared" si="7"/>
        <v>1.9755339488505875E-2</v>
      </c>
      <c r="H55" s="233">
        <f t="shared" si="7"/>
        <v>2.0484719765055479E-2</v>
      </c>
      <c r="I55" s="233">
        <f t="shared" si="7"/>
        <v>2.1161129906550516E-2</v>
      </c>
      <c r="J55" s="233">
        <f t="shared" si="7"/>
        <v>2.1279637152801935E-2</v>
      </c>
      <c r="K55" s="233">
        <f t="shared" si="7"/>
        <v>2.09055896856521E-2</v>
      </c>
      <c r="L55" s="233">
        <f t="shared" si="7"/>
        <v>2.0895547306058894E-2</v>
      </c>
      <c r="M55" s="233">
        <f t="shared" si="7"/>
        <v>2.1974423390428877E-2</v>
      </c>
      <c r="N55" s="233">
        <f t="shared" si="7"/>
        <v>2.1655953440928806E-2</v>
      </c>
      <c r="O55" s="233">
        <f t="shared" si="7"/>
        <v>2.2264635976088517E-2</v>
      </c>
      <c r="P55" s="233">
        <f t="shared" si="7"/>
        <v>2.2639789155831161E-2</v>
      </c>
      <c r="Q55" s="233">
        <f t="shared" si="7"/>
        <v>2.2785720009071152E-2</v>
      </c>
      <c r="R55" s="233">
        <f t="shared" si="7"/>
        <v>2.3226000804714476E-2</v>
      </c>
      <c r="S55" s="233">
        <f t="shared" si="7"/>
        <v>2.3213029818640624E-2</v>
      </c>
      <c r="T55" s="233">
        <f t="shared" si="7"/>
        <v>2.3604673761387994E-2</v>
      </c>
      <c r="U55" s="233">
        <f t="shared" si="7"/>
        <v>2.3893441421740491E-2</v>
      </c>
      <c r="V55" s="233">
        <f t="shared" si="7"/>
        <v>2.3835287758170325E-2</v>
      </c>
      <c r="W55" s="233">
        <f t="shared" si="7"/>
        <v>2.3574757624171893E-2</v>
      </c>
      <c r="X55" s="233">
        <f t="shared" si="7"/>
        <v>2.3879581363834744E-2</v>
      </c>
      <c r="Y55" s="233">
        <f t="shared" si="7"/>
        <v>2.1101763954081875E-2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2.4228891057165268E-2</v>
      </c>
      <c r="C56" s="300">
        <f t="shared" si="8"/>
        <v>2.4266580248250232E-2</v>
      </c>
      <c r="D56" s="300">
        <f t="shared" si="8"/>
        <v>2.4469072806450557E-2</v>
      </c>
      <c r="E56" s="300">
        <f t="shared" si="8"/>
        <v>2.408601842693316E-2</v>
      </c>
      <c r="F56" s="300">
        <f t="shared" si="8"/>
        <v>2.4327678312623557E-2</v>
      </c>
      <c r="G56" s="300">
        <f t="shared" si="8"/>
        <v>2.438403222760167E-2</v>
      </c>
      <c r="H56" s="300">
        <f t="shared" si="8"/>
        <v>2.4813603090478101E-2</v>
      </c>
      <c r="I56" s="300">
        <f t="shared" si="8"/>
        <v>2.5084557773677303E-2</v>
      </c>
      <c r="J56" s="300">
        <f t="shared" si="8"/>
        <v>2.519954722739191E-2</v>
      </c>
      <c r="K56" s="300">
        <f t="shared" si="8"/>
        <v>2.4985900186291383E-2</v>
      </c>
      <c r="L56" s="300">
        <f t="shared" si="8"/>
        <v>2.4829364525948194E-2</v>
      </c>
      <c r="M56" s="300">
        <f t="shared" si="8"/>
        <v>2.5207956642114143E-2</v>
      </c>
      <c r="N56" s="300">
        <f t="shared" si="8"/>
        <v>2.4873925134987887E-2</v>
      </c>
      <c r="O56" s="300">
        <f t="shared" si="8"/>
        <v>2.5370615845199455E-2</v>
      </c>
      <c r="P56" s="300">
        <f t="shared" si="8"/>
        <v>2.5480937048302708E-2</v>
      </c>
      <c r="Q56" s="300">
        <f t="shared" si="8"/>
        <v>2.5446529851605001E-2</v>
      </c>
      <c r="R56" s="300">
        <f t="shared" si="8"/>
        <v>2.5811354602330871E-2</v>
      </c>
      <c r="S56" s="300">
        <f t="shared" si="8"/>
        <v>2.5855684440160235E-2</v>
      </c>
      <c r="T56" s="300">
        <f t="shared" si="8"/>
        <v>2.5980153165575219E-2</v>
      </c>
      <c r="U56" s="300">
        <f t="shared" si="8"/>
        <v>2.6049302594704685E-2</v>
      </c>
      <c r="V56" s="300">
        <f t="shared" si="8"/>
        <v>2.6120446891102846E-2</v>
      </c>
      <c r="W56" s="300">
        <f t="shared" si="8"/>
        <v>2.6086688779668472E-2</v>
      </c>
      <c r="X56" s="300">
        <f t="shared" si="8"/>
        <v>2.6161724772584556E-2</v>
      </c>
      <c r="Y56" s="300">
        <f t="shared" si="8"/>
        <v>2.6609591834158126E-2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0.18389846351179212</v>
      </c>
      <c r="C57" s="301">
        <f t="shared" si="9"/>
        <v>0.18004022876628786</v>
      </c>
      <c r="D57" s="301">
        <f t="shared" si="9"/>
        <v>0.17805347100690175</v>
      </c>
      <c r="E57" s="301">
        <f t="shared" si="9"/>
        <v>0.17366270196529313</v>
      </c>
      <c r="F57" s="301">
        <f t="shared" si="9"/>
        <v>0.17215424641407234</v>
      </c>
      <c r="G57" s="301">
        <f t="shared" si="9"/>
        <v>0.17193986585469534</v>
      </c>
      <c r="H57" s="301">
        <f t="shared" si="9"/>
        <v>0.17138113042851064</v>
      </c>
      <c r="I57" s="301">
        <f t="shared" si="9"/>
        <v>0.17091648117836764</v>
      </c>
      <c r="J57" s="301">
        <f t="shared" si="9"/>
        <v>0.17090357158878569</v>
      </c>
      <c r="K57" s="301">
        <f t="shared" si="9"/>
        <v>0.16854548330930189</v>
      </c>
      <c r="L57" s="301">
        <f t="shared" si="9"/>
        <v>0.16762142282085557</v>
      </c>
      <c r="M57" s="301">
        <f t="shared" si="9"/>
        <v>0.16895432068301733</v>
      </c>
      <c r="N57" s="301">
        <f t="shared" si="9"/>
        <v>0.16642241755162343</v>
      </c>
      <c r="O57" s="301">
        <f t="shared" si="9"/>
        <v>0.16898629941575313</v>
      </c>
      <c r="P57" s="301">
        <f t="shared" si="9"/>
        <v>0.16873568326692712</v>
      </c>
      <c r="Q57" s="301">
        <f t="shared" si="9"/>
        <v>0.16969688590745682</v>
      </c>
      <c r="R57" s="301">
        <f t="shared" si="9"/>
        <v>0.17048895550331619</v>
      </c>
      <c r="S57" s="301">
        <f t="shared" si="9"/>
        <v>0.17049463909439544</v>
      </c>
      <c r="T57" s="301">
        <f t="shared" si="9"/>
        <v>0.17083832629305196</v>
      </c>
      <c r="U57" s="301">
        <f t="shared" si="9"/>
        <v>0.17103042237485722</v>
      </c>
      <c r="V57" s="301">
        <f t="shared" si="9"/>
        <v>0.17149709998823981</v>
      </c>
      <c r="W57" s="301">
        <f t="shared" si="9"/>
        <v>0.17143494059269118</v>
      </c>
      <c r="X57" s="301">
        <f t="shared" si="9"/>
        <v>0.17153186089333972</v>
      </c>
      <c r="Y57" s="301">
        <f t="shared" si="9"/>
        <v>0.17560911787521494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0.15267060088254331</v>
      </c>
      <c r="C58" s="302">
        <f t="shared" si="10"/>
        <v>0.1461050725298528</v>
      </c>
      <c r="D58" s="302">
        <f t="shared" si="10"/>
        <v>0.1385600906835279</v>
      </c>
      <c r="E58" s="302">
        <f t="shared" si="10"/>
        <v>0.13518809349162825</v>
      </c>
      <c r="F58" s="302">
        <f t="shared" si="10"/>
        <v>0.12956359900451297</v>
      </c>
      <c r="G58" s="302">
        <f t="shared" si="10"/>
        <v>0.12430997464830248</v>
      </c>
      <c r="H58" s="302">
        <f t="shared" si="10"/>
        <v>0.1174567050218078</v>
      </c>
      <c r="I58" s="302">
        <f t="shared" si="10"/>
        <v>0.11046526277161593</v>
      </c>
      <c r="J58" s="302">
        <f t="shared" si="10"/>
        <v>0.1093785051040248</v>
      </c>
      <c r="K58" s="302">
        <f t="shared" si="10"/>
        <v>0.10792828151900705</v>
      </c>
      <c r="L58" s="302">
        <f t="shared" si="10"/>
        <v>0.10593501638540999</v>
      </c>
      <c r="M58" s="302">
        <f t="shared" si="10"/>
        <v>9.746329597819671E-2</v>
      </c>
      <c r="N58" s="302">
        <f t="shared" si="10"/>
        <v>9.4753292783414947E-2</v>
      </c>
      <c r="O58" s="302">
        <f t="shared" si="10"/>
        <v>9.4241512270215974E-2</v>
      </c>
      <c r="P58" s="302">
        <f t="shared" si="10"/>
        <v>8.8994697513366375E-2</v>
      </c>
      <c r="Q58" s="302">
        <f t="shared" si="10"/>
        <v>8.9600250768337428E-2</v>
      </c>
      <c r="R58" s="302">
        <f t="shared" si="10"/>
        <v>8.652614411458584E-2</v>
      </c>
      <c r="S58" s="302">
        <f t="shared" si="10"/>
        <v>8.683386878517553E-2</v>
      </c>
      <c r="T58" s="302">
        <f t="shared" si="10"/>
        <v>8.261107842731831E-2</v>
      </c>
      <c r="U58" s="302">
        <f t="shared" si="10"/>
        <v>7.9104235554125657E-2</v>
      </c>
      <c r="V58" s="302">
        <f t="shared" si="10"/>
        <v>8.1654755471696039E-2</v>
      </c>
      <c r="W58" s="302">
        <f t="shared" si="10"/>
        <v>8.5127014190411895E-2</v>
      </c>
      <c r="X58" s="302">
        <f t="shared" si="10"/>
        <v>8.1221900481928677E-2</v>
      </c>
      <c r="Y58" s="302">
        <f t="shared" si="10"/>
        <v>0.12177726494937138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3.1227862629248791E-2</v>
      </c>
      <c r="C59" s="302">
        <f t="shared" si="11"/>
        <v>3.3935156236435046E-2</v>
      </c>
      <c r="D59" s="302">
        <f t="shared" si="11"/>
        <v>3.9493380323373822E-2</v>
      </c>
      <c r="E59" s="302">
        <f t="shared" si="11"/>
        <v>3.8474608473664906E-2</v>
      </c>
      <c r="F59" s="302">
        <f t="shared" si="11"/>
        <v>4.2590647409559375E-2</v>
      </c>
      <c r="G59" s="302">
        <f t="shared" si="11"/>
        <v>4.7629891206392841E-2</v>
      </c>
      <c r="H59" s="302">
        <f t="shared" si="11"/>
        <v>5.3924425406702829E-2</v>
      </c>
      <c r="I59" s="302">
        <f t="shared" si="11"/>
        <v>6.0451218406751696E-2</v>
      </c>
      <c r="J59" s="302">
        <f t="shared" si="11"/>
        <v>6.1525066484760894E-2</v>
      </c>
      <c r="K59" s="302">
        <f t="shared" si="11"/>
        <v>6.0617201790294839E-2</v>
      </c>
      <c r="L59" s="302">
        <f t="shared" si="11"/>
        <v>6.1686406435445575E-2</v>
      </c>
      <c r="M59" s="302">
        <f t="shared" si="11"/>
        <v>7.1491024704820619E-2</v>
      </c>
      <c r="N59" s="302">
        <f t="shared" si="11"/>
        <v>7.1669124768208484E-2</v>
      </c>
      <c r="O59" s="302">
        <f t="shared" si="11"/>
        <v>7.4744787145537145E-2</v>
      </c>
      <c r="P59" s="302">
        <f t="shared" si="11"/>
        <v>7.9740985753560756E-2</v>
      </c>
      <c r="Q59" s="302">
        <f t="shared" si="11"/>
        <v>8.0096635139119382E-2</v>
      </c>
      <c r="R59" s="302">
        <f t="shared" si="11"/>
        <v>8.3962811388730338E-2</v>
      </c>
      <c r="S59" s="302">
        <f t="shared" si="11"/>
        <v>8.3660770309219909E-2</v>
      </c>
      <c r="T59" s="302">
        <f t="shared" si="11"/>
        <v>8.8227247865733618E-2</v>
      </c>
      <c r="U59" s="302">
        <f t="shared" si="11"/>
        <v>9.1926186820731559E-2</v>
      </c>
      <c r="V59" s="302">
        <f t="shared" si="11"/>
        <v>8.9842344516543771E-2</v>
      </c>
      <c r="W59" s="302">
        <f t="shared" si="11"/>
        <v>8.6307926402279286E-2</v>
      </c>
      <c r="X59" s="302">
        <f t="shared" si="11"/>
        <v>9.0309960411411053E-2</v>
      </c>
      <c r="Y59" s="302">
        <f t="shared" si="11"/>
        <v>5.3831852925843554E-2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8.1244888590893113E-2</v>
      </c>
      <c r="C60" s="301">
        <f t="shared" si="12"/>
        <v>8.073933381838852E-2</v>
      </c>
      <c r="D60" s="301">
        <f t="shared" si="12"/>
        <v>8.2029806334566593E-2</v>
      </c>
      <c r="E60" s="301">
        <f t="shared" si="12"/>
        <v>8.059700679804073E-2</v>
      </c>
      <c r="F60" s="301">
        <f t="shared" si="12"/>
        <v>8.1527686555695852E-2</v>
      </c>
      <c r="G60" s="301">
        <f t="shared" si="12"/>
        <v>8.1723477473678585E-2</v>
      </c>
      <c r="H60" s="301">
        <f t="shared" si="12"/>
        <v>8.2981682340206211E-2</v>
      </c>
      <c r="I60" s="301">
        <f t="shared" si="12"/>
        <v>8.3790305772562967E-2</v>
      </c>
      <c r="J60" s="301">
        <f t="shared" si="12"/>
        <v>8.4083154466832885E-2</v>
      </c>
      <c r="K60" s="301">
        <f t="shared" si="12"/>
        <v>8.3446735656774393E-2</v>
      </c>
      <c r="L60" s="301">
        <f t="shared" si="12"/>
        <v>8.3015402327190457E-2</v>
      </c>
      <c r="M60" s="301">
        <f t="shared" si="12"/>
        <v>8.3868953240535601E-2</v>
      </c>
      <c r="N60" s="301">
        <f t="shared" si="12"/>
        <v>8.285924094887126E-2</v>
      </c>
      <c r="O60" s="301">
        <f t="shared" si="12"/>
        <v>8.4053963966114351E-2</v>
      </c>
      <c r="P60" s="301">
        <f t="shared" si="12"/>
        <v>8.4177400065932342E-2</v>
      </c>
      <c r="Q60" s="301">
        <f t="shared" si="12"/>
        <v>8.4007182730024138E-2</v>
      </c>
      <c r="R60" s="301">
        <f t="shared" si="12"/>
        <v>8.4742960565243539E-2</v>
      </c>
      <c r="S60" s="301">
        <f t="shared" si="12"/>
        <v>8.5011818934071309E-2</v>
      </c>
      <c r="T60" s="301">
        <f t="shared" si="12"/>
        <v>8.5001124030809783E-2</v>
      </c>
      <c r="U60" s="301">
        <f t="shared" si="12"/>
        <v>8.4885333926178363E-2</v>
      </c>
      <c r="V60" s="301">
        <f t="shared" si="12"/>
        <v>8.5353906534931023E-2</v>
      </c>
      <c r="W60" s="301">
        <f t="shared" si="12"/>
        <v>8.5652897571286232E-2</v>
      </c>
      <c r="X60" s="301">
        <f t="shared" si="12"/>
        <v>8.5473505780869014E-2</v>
      </c>
      <c r="Y60" s="301">
        <f t="shared" si="12"/>
        <v>8.7122349969564597E-2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6.3255009769136047E-2</v>
      </c>
      <c r="C61" s="302">
        <f t="shared" si="13"/>
        <v>6.2611549542288578E-2</v>
      </c>
      <c r="D61" s="302">
        <f t="shared" si="13"/>
        <v>6.3166608045708339E-2</v>
      </c>
      <c r="E61" s="302">
        <f t="shared" si="13"/>
        <v>6.2318238267657325E-2</v>
      </c>
      <c r="F61" s="302">
        <f t="shared" si="13"/>
        <v>6.2783259599849872E-2</v>
      </c>
      <c r="G61" s="302">
        <f t="shared" si="13"/>
        <v>6.2348048359951669E-2</v>
      </c>
      <c r="H61" s="302">
        <f t="shared" si="13"/>
        <v>6.289089949370949E-2</v>
      </c>
      <c r="I61" s="302">
        <f t="shared" si="13"/>
        <v>6.3036120671907656E-2</v>
      </c>
      <c r="J61" s="302">
        <f t="shared" si="13"/>
        <v>6.3212741105430972E-2</v>
      </c>
      <c r="K61" s="302">
        <f t="shared" si="13"/>
        <v>6.2943176542000198E-2</v>
      </c>
      <c r="L61" s="302">
        <f t="shared" si="13"/>
        <v>6.2521692469324985E-2</v>
      </c>
      <c r="M61" s="302">
        <f t="shared" si="13"/>
        <v>6.2317114915307253E-2</v>
      </c>
      <c r="N61" s="302">
        <f t="shared" si="13"/>
        <v>6.1619748151037226E-2</v>
      </c>
      <c r="O61" s="302">
        <f t="shared" si="13"/>
        <v>6.2217494066489056E-2</v>
      </c>
      <c r="P61" s="302">
        <f t="shared" si="13"/>
        <v>6.1972991470790245E-2</v>
      </c>
      <c r="Q61" s="302">
        <f t="shared" si="13"/>
        <v>6.1659649644204333E-2</v>
      </c>
      <c r="R61" s="302">
        <f t="shared" si="13"/>
        <v>6.1963613622158194E-2</v>
      </c>
      <c r="S61" s="302">
        <f t="shared" si="13"/>
        <v>6.2245193535019928E-2</v>
      </c>
      <c r="T61" s="302">
        <f t="shared" si="13"/>
        <v>6.1850386303294633E-2</v>
      </c>
      <c r="U61" s="302">
        <f t="shared" si="13"/>
        <v>6.1451381762548267E-2</v>
      </c>
      <c r="V61" s="302">
        <f t="shared" si="13"/>
        <v>6.197698969518705E-2</v>
      </c>
      <c r="W61" s="302">
        <f t="shared" si="13"/>
        <v>6.2531500670656104E-2</v>
      </c>
      <c r="X61" s="302">
        <f t="shared" si="13"/>
        <v>6.2053147135569559E-2</v>
      </c>
      <c r="Y61" s="302">
        <f t="shared" si="13"/>
        <v>6.6426389168445815E-2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1.7989878821757076E-2</v>
      </c>
      <c r="C62" s="302">
        <f t="shared" si="14"/>
        <v>1.8127784276099946E-2</v>
      </c>
      <c r="D62" s="302">
        <f t="shared" si="14"/>
        <v>1.8863198288858244E-2</v>
      </c>
      <c r="E62" s="302">
        <f t="shared" si="14"/>
        <v>1.8278768530383415E-2</v>
      </c>
      <c r="F62" s="302">
        <f t="shared" si="14"/>
        <v>1.874442695584598E-2</v>
      </c>
      <c r="G62" s="302">
        <f t="shared" si="14"/>
        <v>1.9375429113726923E-2</v>
      </c>
      <c r="H62" s="302">
        <f t="shared" si="14"/>
        <v>2.0090782846496728E-2</v>
      </c>
      <c r="I62" s="302">
        <f t="shared" si="14"/>
        <v>2.0754185100655315E-2</v>
      </c>
      <c r="J62" s="302">
        <f t="shared" si="14"/>
        <v>2.0870413361401902E-2</v>
      </c>
      <c r="K62" s="302">
        <f t="shared" si="14"/>
        <v>2.0503559114774202E-2</v>
      </c>
      <c r="L62" s="302">
        <f t="shared" si="14"/>
        <v>2.0493709857865468E-2</v>
      </c>
      <c r="M62" s="302">
        <f t="shared" si="14"/>
        <v>2.1551838325228341E-2</v>
      </c>
      <c r="N62" s="302">
        <f t="shared" si="14"/>
        <v>2.123949279783403E-2</v>
      </c>
      <c r="O62" s="302">
        <f t="shared" si="14"/>
        <v>2.1836469899625295E-2</v>
      </c>
      <c r="P62" s="302">
        <f t="shared" si="14"/>
        <v>2.2204408595142111E-2</v>
      </c>
      <c r="Q62" s="302">
        <f t="shared" si="14"/>
        <v>2.2347533085819802E-2</v>
      </c>
      <c r="R62" s="302">
        <f t="shared" si="14"/>
        <v>2.2779346943085352E-2</v>
      </c>
      <c r="S62" s="302">
        <f t="shared" si="14"/>
        <v>2.2766625399051377E-2</v>
      </c>
      <c r="T62" s="302">
        <f t="shared" si="14"/>
        <v>2.3150737727515153E-2</v>
      </c>
      <c r="U62" s="302">
        <f t="shared" si="14"/>
        <v>2.343395216363011E-2</v>
      </c>
      <c r="V62" s="302">
        <f t="shared" si="14"/>
        <v>2.3376916839743984E-2</v>
      </c>
      <c r="W62" s="302">
        <f t="shared" si="14"/>
        <v>2.3121396900630125E-2</v>
      </c>
      <c r="X62" s="302">
        <f t="shared" si="14"/>
        <v>2.3420358645299455E-2</v>
      </c>
      <c r="Y62" s="302">
        <f t="shared" si="14"/>
        <v>2.0695960801118771E-2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0.26271209073113161</v>
      </c>
      <c r="C63" s="301">
        <f t="shared" si="15"/>
        <v>0.25720032680898275</v>
      </c>
      <c r="D63" s="301">
        <f t="shared" si="15"/>
        <v>0.25436210143843091</v>
      </c>
      <c r="E63" s="301">
        <f t="shared" si="15"/>
        <v>0.24808957423613298</v>
      </c>
      <c r="F63" s="301">
        <f t="shared" si="15"/>
        <v>0.24593463773438917</v>
      </c>
      <c r="G63" s="301">
        <f t="shared" si="15"/>
        <v>0.24562837979242202</v>
      </c>
      <c r="H63" s="301">
        <f t="shared" si="15"/>
        <v>0.24483018632644385</v>
      </c>
      <c r="I63" s="301">
        <f t="shared" si="15"/>
        <v>0.24416640168338227</v>
      </c>
      <c r="J63" s="301">
        <f t="shared" si="15"/>
        <v>0.24414795941255102</v>
      </c>
      <c r="K63" s="301">
        <f t="shared" si="15"/>
        <v>0.2407792618704313</v>
      </c>
      <c r="L63" s="301">
        <f t="shared" si="15"/>
        <v>0.23945917545836518</v>
      </c>
      <c r="M63" s="301">
        <f t="shared" si="15"/>
        <v>0.24136331526145333</v>
      </c>
      <c r="N63" s="301">
        <f t="shared" si="15"/>
        <v>0.23774631078803343</v>
      </c>
      <c r="O63" s="301">
        <f t="shared" si="15"/>
        <v>0.2414089991653616</v>
      </c>
      <c r="P63" s="301">
        <f t="shared" si="15"/>
        <v>0.24105097609561019</v>
      </c>
      <c r="Q63" s="301">
        <f t="shared" si="15"/>
        <v>0.24242412272493824</v>
      </c>
      <c r="R63" s="301">
        <f t="shared" si="15"/>
        <v>0.24355565071902305</v>
      </c>
      <c r="S63" s="301">
        <f t="shared" si="15"/>
        <v>0.24356377013485059</v>
      </c>
      <c r="T63" s="301">
        <f t="shared" si="15"/>
        <v>0.24405475184721698</v>
      </c>
      <c r="U63" s="301">
        <f t="shared" si="15"/>
        <v>0.2443291748212246</v>
      </c>
      <c r="V63" s="301">
        <f t="shared" si="15"/>
        <v>0.2449958571260569</v>
      </c>
      <c r="W63" s="301">
        <f t="shared" si="15"/>
        <v>0.24490705798955884</v>
      </c>
      <c r="X63" s="301">
        <f t="shared" si="15"/>
        <v>0.24504551556191387</v>
      </c>
      <c r="Y63" s="301">
        <f t="shared" si="15"/>
        <v>0.25087016839316423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0.21810085840363336</v>
      </c>
      <c r="C64" s="302">
        <f t="shared" si="16"/>
        <v>0.20872153218550407</v>
      </c>
      <c r="D64" s="302">
        <f t="shared" si="16"/>
        <v>0.19794298669075402</v>
      </c>
      <c r="E64" s="302">
        <f t="shared" si="16"/>
        <v>0.19312584784518311</v>
      </c>
      <c r="F64" s="302">
        <f t="shared" si="16"/>
        <v>0.18509085572073292</v>
      </c>
      <c r="G64" s="302">
        <f t="shared" si="16"/>
        <v>0.17758567806900361</v>
      </c>
      <c r="H64" s="302">
        <f t="shared" si="16"/>
        <v>0.16779529288829692</v>
      </c>
      <c r="I64" s="302">
        <f t="shared" si="16"/>
        <v>0.15780751824516556</v>
      </c>
      <c r="J64" s="302">
        <f t="shared" si="16"/>
        <v>0.15625500729146405</v>
      </c>
      <c r="K64" s="302">
        <f t="shared" si="16"/>
        <v>0.15418325931286722</v>
      </c>
      <c r="L64" s="302">
        <f t="shared" si="16"/>
        <v>0.15133573769344294</v>
      </c>
      <c r="M64" s="302">
        <f t="shared" si="16"/>
        <v>0.13923327996885243</v>
      </c>
      <c r="N64" s="302">
        <f t="shared" si="16"/>
        <v>0.13536184683344993</v>
      </c>
      <c r="O64" s="302">
        <f t="shared" si="16"/>
        <v>0.13463073181459426</v>
      </c>
      <c r="P64" s="302">
        <f t="shared" si="16"/>
        <v>0.12713528216195197</v>
      </c>
      <c r="Q64" s="302">
        <f t="shared" si="16"/>
        <v>0.128000358240482</v>
      </c>
      <c r="R64" s="302">
        <f t="shared" si="16"/>
        <v>0.12360877730655116</v>
      </c>
      <c r="S64" s="302">
        <f t="shared" si="16"/>
        <v>0.12404838397882217</v>
      </c>
      <c r="T64" s="302">
        <f t="shared" si="16"/>
        <v>0.11801582632474043</v>
      </c>
      <c r="U64" s="302">
        <f t="shared" si="16"/>
        <v>0.1130060507916081</v>
      </c>
      <c r="V64" s="302">
        <f t="shared" si="16"/>
        <v>0.1166496506738515</v>
      </c>
      <c r="W64" s="302">
        <f t="shared" si="16"/>
        <v>0.12161002027201698</v>
      </c>
      <c r="X64" s="302">
        <f t="shared" si="16"/>
        <v>0.11603128640275523</v>
      </c>
      <c r="Y64" s="302">
        <f t="shared" si="16"/>
        <v>0.17396752135624488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4.4611232327498279E-2</v>
      </c>
      <c r="C65" s="302">
        <f t="shared" si="17"/>
        <v>4.8478794623478635E-2</v>
      </c>
      <c r="D65" s="302">
        <f t="shared" si="17"/>
        <v>5.6419114747676871E-2</v>
      </c>
      <c r="E65" s="302">
        <f t="shared" si="17"/>
        <v>5.4963726390949874E-2</v>
      </c>
      <c r="F65" s="302">
        <f t="shared" si="17"/>
        <v>6.084378201365627E-2</v>
      </c>
      <c r="G65" s="302">
        <f t="shared" si="17"/>
        <v>6.8042701723418392E-2</v>
      </c>
      <c r="H65" s="302">
        <f t="shared" si="17"/>
        <v>7.7034893438146942E-2</v>
      </c>
      <c r="I65" s="302">
        <f t="shared" si="17"/>
        <v>8.6358883438216683E-2</v>
      </c>
      <c r="J65" s="302">
        <f t="shared" si="17"/>
        <v>8.7892952121086984E-2</v>
      </c>
      <c r="K65" s="302">
        <f t="shared" si="17"/>
        <v>8.6596002557564083E-2</v>
      </c>
      <c r="L65" s="302">
        <f t="shared" si="17"/>
        <v>8.8123437764922249E-2</v>
      </c>
      <c r="M65" s="302">
        <f t="shared" si="17"/>
        <v>0.1021300352926009</v>
      </c>
      <c r="N65" s="302">
        <f t="shared" si="17"/>
        <v>0.10238446395458355</v>
      </c>
      <c r="O65" s="302">
        <f t="shared" si="17"/>
        <v>0.10677826735076734</v>
      </c>
      <c r="P65" s="302">
        <f t="shared" si="17"/>
        <v>0.1139156939336582</v>
      </c>
      <c r="Q65" s="302">
        <f t="shared" si="17"/>
        <v>0.11442376448445625</v>
      </c>
      <c r="R65" s="302">
        <f t="shared" si="17"/>
        <v>0.1199468734124719</v>
      </c>
      <c r="S65" s="302">
        <f t="shared" si="17"/>
        <v>0.11951538615602844</v>
      </c>
      <c r="T65" s="302">
        <f t="shared" si="17"/>
        <v>0.12603892552247656</v>
      </c>
      <c r="U65" s="302">
        <f t="shared" si="17"/>
        <v>0.13132312402961652</v>
      </c>
      <c r="V65" s="302">
        <f t="shared" si="17"/>
        <v>0.12834620645220543</v>
      </c>
      <c r="W65" s="302">
        <f t="shared" si="17"/>
        <v>0.12329703771754186</v>
      </c>
      <c r="X65" s="302">
        <f t="shared" si="17"/>
        <v>0.12901422915915864</v>
      </c>
      <c r="Y65" s="302">
        <f t="shared" si="17"/>
        <v>7.6902647036919333E-2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0.2163339443440391</v>
      </c>
      <c r="C66" s="301">
        <f t="shared" si="18"/>
        <v>0.22439656692117385</v>
      </c>
      <c r="D66" s="301">
        <f t="shared" si="18"/>
        <v>0.21826168167115401</v>
      </c>
      <c r="E66" s="301">
        <f t="shared" si="18"/>
        <v>0.23826413151862622</v>
      </c>
      <c r="F66" s="301">
        <f t="shared" si="18"/>
        <v>0.23476081448354538</v>
      </c>
      <c r="G66" s="301">
        <f t="shared" si="18"/>
        <v>0.22690648711420455</v>
      </c>
      <c r="H66" s="301">
        <f t="shared" si="18"/>
        <v>0.21736697073854019</v>
      </c>
      <c r="I66" s="301">
        <f t="shared" si="18"/>
        <v>0.20887592262005969</v>
      </c>
      <c r="J66" s="301">
        <f t="shared" si="18"/>
        <v>0.20700324277787202</v>
      </c>
      <c r="K66" s="301">
        <f t="shared" si="18"/>
        <v>0.21830256862139411</v>
      </c>
      <c r="L66" s="301">
        <f t="shared" si="18"/>
        <v>0.22126137290744369</v>
      </c>
      <c r="M66" s="301">
        <f t="shared" si="18"/>
        <v>0.20317102140056598</v>
      </c>
      <c r="N66" s="301">
        <f t="shared" si="18"/>
        <v>0.21468446225674201</v>
      </c>
      <c r="O66" s="301">
        <f t="shared" si="18"/>
        <v>0.19908165803657299</v>
      </c>
      <c r="P66" s="301">
        <f t="shared" si="18"/>
        <v>0.19472010579077756</v>
      </c>
      <c r="Q66" s="301">
        <f t="shared" si="18"/>
        <v>0.19074795530367647</v>
      </c>
      <c r="R66" s="301">
        <f t="shared" si="18"/>
        <v>0.18216506306886104</v>
      </c>
      <c r="S66" s="301">
        <f t="shared" si="18"/>
        <v>0.18200183488561489</v>
      </c>
      <c r="T66" s="301">
        <f t="shared" si="18"/>
        <v>0.17610875660162989</v>
      </c>
      <c r="U66" s="301">
        <f t="shared" si="18"/>
        <v>0.17204309008711141</v>
      </c>
      <c r="V66" s="301">
        <f t="shared" si="18"/>
        <v>0.17110422268437844</v>
      </c>
      <c r="W66" s="301">
        <f t="shared" si="18"/>
        <v>0.17427922822671446</v>
      </c>
      <c r="X66" s="301">
        <f t="shared" si="18"/>
        <v>0.17029970465443386</v>
      </c>
      <c r="Y66" s="301">
        <f t="shared" si="18"/>
        <v>0.1933719559287185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8.4658253278856802E-2</v>
      </c>
      <c r="C67" s="301">
        <f t="shared" si="19"/>
        <v>8.5307220122823213E-2</v>
      </c>
      <c r="D67" s="301">
        <f t="shared" si="19"/>
        <v>8.8767991947568181E-2</v>
      </c>
      <c r="E67" s="301">
        <f t="shared" si="19"/>
        <v>8.6017734260627796E-2</v>
      </c>
      <c r="F67" s="301">
        <f t="shared" si="19"/>
        <v>8.8209068027510482E-2</v>
      </c>
      <c r="G67" s="301">
        <f t="shared" si="19"/>
        <v>9.11784899469502E-2</v>
      </c>
      <c r="H67" s="301">
        <f t="shared" si="19"/>
        <v>9.4544860454102223E-2</v>
      </c>
      <c r="I67" s="301">
        <f t="shared" si="19"/>
        <v>9.7666753414848526E-2</v>
      </c>
      <c r="J67" s="301">
        <f t="shared" si="19"/>
        <v>9.8213709936008906E-2</v>
      </c>
      <c r="K67" s="301">
        <f t="shared" si="19"/>
        <v>9.6487337010702029E-2</v>
      </c>
      <c r="L67" s="301">
        <f t="shared" si="19"/>
        <v>9.644098756642569E-2</v>
      </c>
      <c r="M67" s="301">
        <f t="shared" si="19"/>
        <v>0.1014204156481333</v>
      </c>
      <c r="N67" s="301">
        <f t="shared" si="19"/>
        <v>9.9950554342748368E-2</v>
      </c>
      <c r="O67" s="301">
        <f t="shared" si="19"/>
        <v>0.10275985835117776</v>
      </c>
      <c r="P67" s="301">
        <f t="shared" si="19"/>
        <v>0.10449133456537459</v>
      </c>
      <c r="Q67" s="301">
        <f t="shared" si="19"/>
        <v>0.10516486158032842</v>
      </c>
      <c r="R67" s="301">
        <f t="shared" si="19"/>
        <v>0.10719692679098985</v>
      </c>
      <c r="S67" s="301">
        <f t="shared" si="19"/>
        <v>0.10713706070141821</v>
      </c>
      <c r="T67" s="301">
        <f t="shared" si="19"/>
        <v>0.10894464812948307</v>
      </c>
      <c r="U67" s="301">
        <f t="shared" si="19"/>
        <v>0.11027742194649462</v>
      </c>
      <c r="V67" s="301">
        <f t="shared" si="19"/>
        <v>0.11000902042232455</v>
      </c>
      <c r="W67" s="301">
        <f t="shared" si="19"/>
        <v>0.10880657365002407</v>
      </c>
      <c r="X67" s="301">
        <f t="shared" si="19"/>
        <v>0.11021345244846803</v>
      </c>
      <c r="Y67" s="301">
        <f t="shared" si="19"/>
        <v>9.739275671114711E-2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5.7326817099331857E-2</v>
      </c>
      <c r="C68" s="235">
        <f t="shared" si="20"/>
        <v>5.7766268684105899E-2</v>
      </c>
      <c r="D68" s="235">
        <f t="shared" si="20"/>
        <v>6.0109749983751633E-2</v>
      </c>
      <c r="E68" s="235">
        <f t="shared" si="20"/>
        <v>5.8247397368514774E-2</v>
      </c>
      <c r="F68" s="235">
        <f t="shared" si="20"/>
        <v>5.9731271476380951E-2</v>
      </c>
      <c r="G68" s="235">
        <f t="shared" si="20"/>
        <v>6.1742032396592157E-2</v>
      </c>
      <c r="H68" s="235">
        <f t="shared" si="20"/>
        <v>6.4021589307793933E-2</v>
      </c>
      <c r="I68" s="235">
        <f t="shared" si="20"/>
        <v>6.6135596859720286E-2</v>
      </c>
      <c r="J68" s="235">
        <f t="shared" si="20"/>
        <v>6.6505971574948169E-2</v>
      </c>
      <c r="K68" s="235">
        <f t="shared" si="20"/>
        <v>6.5336948342112081E-2</v>
      </c>
      <c r="L68" s="235">
        <f t="shared" si="20"/>
        <v>6.5305562552637642E-2</v>
      </c>
      <c r="M68" s="235">
        <f t="shared" si="20"/>
        <v>6.8677410563239352E-2</v>
      </c>
      <c r="N68" s="235">
        <f t="shared" si="20"/>
        <v>6.768208563091839E-2</v>
      </c>
      <c r="O68" s="235">
        <f t="shared" si="20"/>
        <v>6.9584421798157464E-2</v>
      </c>
      <c r="P68" s="235">
        <f t="shared" si="20"/>
        <v>7.0756900752054E-2</v>
      </c>
      <c r="Q68" s="235">
        <f t="shared" si="20"/>
        <v>7.1212983396123392E-2</v>
      </c>
      <c r="R68" s="235">
        <f t="shared" si="20"/>
        <v>7.2589007896437518E-2</v>
      </c>
      <c r="S68" s="235">
        <f t="shared" si="20"/>
        <v>7.2548469233821578E-2</v>
      </c>
      <c r="T68" s="235">
        <f t="shared" si="20"/>
        <v>7.3772487328529937E-2</v>
      </c>
      <c r="U68" s="235">
        <f t="shared" si="20"/>
        <v>7.4674982689388991E-2</v>
      </c>
      <c r="V68" s="235">
        <f t="shared" si="20"/>
        <v>7.4493233072673012E-2</v>
      </c>
      <c r="W68" s="235">
        <f t="shared" si="20"/>
        <v>7.3678989410447954E-2</v>
      </c>
      <c r="X68" s="235">
        <f t="shared" si="20"/>
        <v>7.4631665380428855E-2</v>
      </c>
      <c r="Y68" s="235">
        <f t="shared" si="20"/>
        <v>6.5950058435401832E-2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25.868121417873954</v>
      </c>
      <c r="C72" s="322">
        <f t="shared" si="21"/>
        <v>27.050993014354056</v>
      </c>
      <c r="D72" s="322">
        <f t="shared" si="21"/>
        <v>27.358143238711236</v>
      </c>
      <c r="E72" s="322">
        <f t="shared" si="21"/>
        <v>30.318407752089225</v>
      </c>
      <c r="F72" s="322">
        <f t="shared" si="21"/>
        <v>29.668429317156548</v>
      </c>
      <c r="G72" s="322">
        <f t="shared" si="21"/>
        <v>29.042527615072668</v>
      </c>
      <c r="H72" s="322">
        <f t="shared" si="21"/>
        <v>27.235529360679944</v>
      </c>
      <c r="I72" s="322">
        <f t="shared" si="21"/>
        <v>25.847240732024666</v>
      </c>
      <c r="J72" s="322">
        <f t="shared" si="21"/>
        <v>27.252915675471112</v>
      </c>
      <c r="K72" s="322">
        <f t="shared" si="21"/>
        <v>28.601577133600909</v>
      </c>
      <c r="L72" s="322">
        <f t="shared" si="21"/>
        <v>28.208621376604416</v>
      </c>
      <c r="M72" s="322">
        <f t="shared" si="21"/>
        <v>26.045680372108194</v>
      </c>
      <c r="N72" s="322">
        <f t="shared" si="21"/>
        <v>25.856605727825055</v>
      </c>
      <c r="O72" s="322">
        <f t="shared" si="21"/>
        <v>26.491190355758466</v>
      </c>
      <c r="P72" s="322">
        <f t="shared" si="21"/>
        <v>24.818192207771887</v>
      </c>
      <c r="Q72" s="322">
        <f t="shared" si="21"/>
        <v>23.987117146307213</v>
      </c>
      <c r="R72" s="322">
        <f t="shared" si="21"/>
        <v>23.737952645081471</v>
      </c>
      <c r="S72" s="322">
        <f t="shared" si="21"/>
        <v>23.500397149372773</v>
      </c>
      <c r="T72" s="322">
        <f t="shared" si="21"/>
        <v>23.003544119985037</v>
      </c>
      <c r="U72" s="322">
        <f t="shared" si="21"/>
        <v>22.716965646440055</v>
      </c>
      <c r="V72" s="322">
        <f t="shared" si="21"/>
        <v>22.967783633906759</v>
      </c>
      <c r="W72" s="322">
        <f t="shared" si="21"/>
        <v>22.928936075544879</v>
      </c>
      <c r="X72" s="322">
        <f t="shared" si="21"/>
        <v>21.739299828770047</v>
      </c>
      <c r="Y72" s="322">
        <f t="shared" si="21"/>
        <v>20.779062437262589</v>
      </c>
      <c r="DA72" s="95"/>
    </row>
    <row r="73" spans="1:105" ht="12" customHeight="1" x14ac:dyDescent="0.25">
      <c r="A73" s="55" t="s">
        <v>91</v>
      </c>
      <c r="B73" s="334">
        <f>IF(B$6=0,0,B$6/MAE!B$5*1000)</f>
        <v>0.45623957809220689</v>
      </c>
      <c r="C73" s="334">
        <f>IF(C$6=0,0,C$6/MAE!C$5*1000)</f>
        <v>0.48075937825342779</v>
      </c>
      <c r="D73" s="334">
        <f>IF(D$6=0,0,D$6/MAE!D$5*1000)</f>
        <v>0.50594321639882012</v>
      </c>
      <c r="E73" s="334">
        <f>IF(E$6=0,0,E$6/MAE!E$5*1000)</f>
        <v>0.54331682108845203</v>
      </c>
      <c r="F73" s="334">
        <f>IF(F$6=0,0,F$6/MAE!F$5*1000)</f>
        <v>0.5452134374805101</v>
      </c>
      <c r="G73" s="334">
        <f>IF(G$6=0,0,G$6/MAE!G$5*1000)</f>
        <v>0.55167787753852648</v>
      </c>
      <c r="H73" s="334">
        <f>IF(H$6=0,0,H$6/MAE!H$5*1000)</f>
        <v>0.53645402558314359</v>
      </c>
      <c r="I73" s="334">
        <f>IF(I$6=0,0,I$6/MAE!I$5*1000)</f>
        <v>0.52592001813101685</v>
      </c>
      <c r="J73" s="334">
        <f>IF(J$6=0,0,J$6/MAE!J$5*1000)</f>
        <v>0.55762707397108957</v>
      </c>
      <c r="K73" s="334">
        <f>IF(K$6=0,0,K$6/MAE!K$5*1000)</f>
        <v>0.57493541915152901</v>
      </c>
      <c r="L73" s="334">
        <f>IF(L$6=0,0,L$6/MAE!L$5*1000)</f>
        <v>0.56676402155148242</v>
      </c>
      <c r="M73" s="334">
        <f>IF(M$6=0,0,M$6/MAE!M$5*1000)</f>
        <v>0.55032577691200812</v>
      </c>
      <c r="N73" s="334">
        <f>IF(N$6=0,0,N$6/MAE!N$5*1000)</f>
        <v>0.53841293248291566</v>
      </c>
      <c r="O73" s="334">
        <f>IF(O$6=0,0,O$6/MAE!O$5*1000)</f>
        <v>0.5671314517732976</v>
      </c>
      <c r="P73" s="334">
        <f>IF(P$6=0,0,P$6/MAE!P$5*1000)</f>
        <v>0.54026792193543027</v>
      </c>
      <c r="Q73" s="334">
        <f>IF(Q$6=0,0,Q$6/MAE!Q$5*1000)</f>
        <v>0.52554205300052514</v>
      </c>
      <c r="R73" s="334">
        <f>IF(R$6=0,0,R$6/MAE!R$5*1000)</f>
        <v>0.53013241080474649</v>
      </c>
      <c r="S73" s="334">
        <f>IF(S$6=0,0,S$6/MAE!S$5*1000)</f>
        <v>0.5245340574791223</v>
      </c>
      <c r="T73" s="334">
        <f>IF(T$6=0,0,T$6/MAE!T$5*1000)</f>
        <v>0.52210687914225196</v>
      </c>
      <c r="U73" s="334">
        <f>IF(U$6=0,0,U$6/MAE!U$5*1000)</f>
        <v>0.52191008457010268</v>
      </c>
      <c r="V73" s="334">
        <f>IF(V$6=0,0,V$6/MAE!V$5*1000)</f>
        <v>0.52638820392457952</v>
      </c>
      <c r="W73" s="334">
        <f>IF(W$6=0,0,W$6/MAE!W$5*1000)</f>
        <v>0.51975395246259726</v>
      </c>
      <c r="X73" s="334">
        <f>IF(X$6=0,0,X$6/MAE!X$5*1000)</f>
        <v>0.49915901832107024</v>
      </c>
      <c r="Y73" s="334">
        <f>IF(Y$6=0,0,Y$6/MAE!Y$5*1000)</f>
        <v>0.42161045263292701</v>
      </c>
      <c r="DA73" s="67"/>
    </row>
    <row r="74" spans="1:105" ht="12" customHeight="1" x14ac:dyDescent="0.25">
      <c r="A74" s="173" t="s">
        <v>92</v>
      </c>
      <c r="B74" s="335">
        <f>IF(B$7=0,0,B$7/MAE!B$5*1000)</f>
        <v>0.62048582620540171</v>
      </c>
      <c r="C74" s="335">
        <f>IF(C$7=0,0,C$7/MAE!C$5*1000)</f>
        <v>0.65383275442466227</v>
      </c>
      <c r="D74" s="335">
        <f>IF(D$7=0,0,D$7/MAE!D$5*1000)</f>
        <v>0.68808277430239528</v>
      </c>
      <c r="E74" s="335">
        <f>IF(E$7=0,0,E$7/MAE!E$5*1000)</f>
        <v>0.73891087668029465</v>
      </c>
      <c r="F74" s="335">
        <f>IF(F$7=0,0,F$7/MAE!F$5*1000)</f>
        <v>0.74149027497349396</v>
      </c>
      <c r="G74" s="335">
        <f>IF(G$7=0,0,G$7/MAE!G$5*1000)</f>
        <v>0.7502819134523957</v>
      </c>
      <c r="H74" s="335">
        <f>IF(H$7=0,0,H$7/MAE!H$5*1000)</f>
        <v>0.72957747479307522</v>
      </c>
      <c r="I74" s="335">
        <f>IF(I$7=0,0,I$7/MAE!I$5*1000)</f>
        <v>0.71525122465818347</v>
      </c>
      <c r="J74" s="335">
        <f>IF(J$7=0,0,J$7/MAE!J$5*1000)</f>
        <v>0.7583728206006819</v>
      </c>
      <c r="K74" s="335">
        <f>IF(K$7=0,0,K$7/MAE!K$5*1000)</f>
        <v>0.7819121700460796</v>
      </c>
      <c r="L74" s="335">
        <f>IF(L$7=0,0,L$7/MAE!L$5*1000)</f>
        <v>0.77079906931001629</v>
      </c>
      <c r="M74" s="335">
        <f>IF(M$7=0,0,M$7/MAE!M$5*1000)</f>
        <v>0.74844305660033128</v>
      </c>
      <c r="N74" s="335">
        <f>IF(N$7=0,0,N$7/MAE!N$5*1000)</f>
        <v>0.73224158817676532</v>
      </c>
      <c r="O74" s="335">
        <f>IF(O$7=0,0,O$7/MAE!O$5*1000)</f>
        <v>0.77129877441168437</v>
      </c>
      <c r="P74" s="335">
        <f>IF(P$7=0,0,P$7/MAE!P$5*1000)</f>
        <v>0.73476437383218496</v>
      </c>
      <c r="Q74" s="335">
        <f>IF(Q$7=0,0,Q$7/MAE!Q$5*1000)</f>
        <v>0.71473719208071418</v>
      </c>
      <c r="R74" s="335">
        <f>IF(R$7=0,0,R$7/MAE!R$5*1000)</f>
        <v>0.72098007869445546</v>
      </c>
      <c r="S74" s="335">
        <f>IF(S$7=0,0,S$7/MAE!S$5*1000)</f>
        <v>0.71336631817160634</v>
      </c>
      <c r="T74" s="335">
        <f>IF(T$7=0,0,T$7/MAE!T$5*1000)</f>
        <v>0.71006535563346285</v>
      </c>
      <c r="U74" s="335">
        <f>IF(U$7=0,0,U$7/MAE!U$5*1000)</f>
        <v>0.70979771501533973</v>
      </c>
      <c r="V74" s="335">
        <f>IF(V$7=0,0,V$7/MAE!V$5*1000)</f>
        <v>0.71588795733742805</v>
      </c>
      <c r="W74" s="335">
        <f>IF(W$7=0,0,W$7/MAE!W$5*1000)</f>
        <v>0.70686537534913263</v>
      </c>
      <c r="X74" s="335">
        <f>IF(X$7=0,0,X$7/MAE!X$5*1000)</f>
        <v>0.67885626491665563</v>
      </c>
      <c r="Y74" s="335">
        <f>IF(Y$7=0,0,Y$7/MAE!Y$5*1000)</f>
        <v>0.57339021558078096</v>
      </c>
      <c r="DA74" s="177"/>
    </row>
    <row r="75" spans="1:105" ht="12" customHeight="1" x14ac:dyDescent="0.25">
      <c r="A75" s="173" t="s">
        <v>93</v>
      </c>
      <c r="B75" s="335">
        <f>IF(B$8=0,0,B$8/MAE!B$5*1000)</f>
        <v>0.76648249119490786</v>
      </c>
      <c r="C75" s="335">
        <f>IF(C$8=0,0,C$8/MAE!C$5*1000)</f>
        <v>0.80767575546575909</v>
      </c>
      <c r="D75" s="335">
        <f>IF(D$8=0,0,D$8/MAE!D$5*1000)</f>
        <v>0.84998460355001781</v>
      </c>
      <c r="E75" s="335">
        <f>IF(E$8=0,0,E$8/MAE!E$5*1000)</f>
        <v>0.91277225942859941</v>
      </c>
      <c r="F75" s="335">
        <f>IF(F$8=0,0,F$8/MAE!F$5*1000)</f>
        <v>0.91595857496725708</v>
      </c>
      <c r="G75" s="335">
        <f>IF(G$8=0,0,G$8/MAE!G$5*1000)</f>
        <v>0.92681883426472411</v>
      </c>
      <c r="H75" s="335">
        <f>IF(H$8=0,0,H$8/MAE!H$5*1000)</f>
        <v>0.90124276297968087</v>
      </c>
      <c r="I75" s="335">
        <f>IF(I$8=0,0,I$8/MAE!I$5*1000)</f>
        <v>0.8835456304601087</v>
      </c>
      <c r="J75" s="335">
        <f>IF(J$8=0,0,J$8/MAE!J$5*1000)</f>
        <v>0.93681348427143052</v>
      </c>
      <c r="K75" s="335">
        <f>IF(K$8=0,0,K$8/MAE!K$5*1000)</f>
        <v>0.96589150417456893</v>
      </c>
      <c r="L75" s="335">
        <f>IF(L$8=0,0,L$8/MAE!L$5*1000)</f>
        <v>0.95216355620649085</v>
      </c>
      <c r="M75" s="335">
        <f>IF(M$8=0,0,M$8/MAE!M$5*1000)</f>
        <v>0.92454730521217376</v>
      </c>
      <c r="N75" s="335">
        <f>IF(N$8=0,0,N$8/MAE!N$5*1000)</f>
        <v>0.90453372657129871</v>
      </c>
      <c r="O75" s="335">
        <f>IF(O$8=0,0,O$8/MAE!O$5*1000)</f>
        <v>0.95278083897913979</v>
      </c>
      <c r="P75" s="335">
        <f>IF(P$8=0,0,P$8/MAE!P$5*1000)</f>
        <v>0.90765010885152264</v>
      </c>
      <c r="Q75" s="335">
        <f>IF(Q$8=0,0,Q$8/MAE!Q$5*1000)</f>
        <v>0.88291064904088179</v>
      </c>
      <c r="R75" s="335">
        <f>IF(R$8=0,0,R$8/MAE!R$5*1000)</f>
        <v>0.89062245015197428</v>
      </c>
      <c r="S75" s="335">
        <f>IF(S$8=0,0,S$8/MAE!S$5*1000)</f>
        <v>0.88121721656492502</v>
      </c>
      <c r="T75" s="335">
        <f>IF(T$8=0,0,T$8/MAE!T$5*1000)</f>
        <v>0.87713955695898316</v>
      </c>
      <c r="U75" s="335">
        <f>IF(U$8=0,0,U$8/MAE!U$5*1000)</f>
        <v>0.87680894207777249</v>
      </c>
      <c r="V75" s="335">
        <f>IF(V$8=0,0,V$8/MAE!V$5*1000)</f>
        <v>0.88433218259329327</v>
      </c>
      <c r="W75" s="335">
        <f>IF(W$8=0,0,W$8/MAE!W$5*1000)</f>
        <v>0.87318664013716374</v>
      </c>
      <c r="X75" s="335">
        <f>IF(X$8=0,0,X$8/MAE!X$5*1000)</f>
        <v>0.83858715077939827</v>
      </c>
      <c r="Y75" s="335">
        <f>IF(Y$8=0,0,Y$8/MAE!Y$5*1000)</f>
        <v>0.70830556042331805</v>
      </c>
      <c r="DA75" s="177"/>
    </row>
    <row r="76" spans="1:105" ht="12" customHeight="1" x14ac:dyDescent="0.25">
      <c r="A76" s="173" t="s">
        <v>94</v>
      </c>
      <c r="B76" s="335">
        <f>IF(B$9=0,0,B$9/MAE!B$5*1000)</f>
        <v>0.47448916121589524</v>
      </c>
      <c r="C76" s="335">
        <f>IF(C$9=0,0,C$9/MAE!C$5*1000)</f>
        <v>0.49998975338356522</v>
      </c>
      <c r="D76" s="335">
        <f>IF(D$9=0,0,D$9/MAE!D$5*1000)</f>
        <v>0.52618094505477275</v>
      </c>
      <c r="E76" s="335">
        <f>IF(E$9=0,0,E$9/MAE!E$5*1000)</f>
        <v>0.56504949393199022</v>
      </c>
      <c r="F76" s="335">
        <f>IF(F$9=0,0,F$9/MAE!F$5*1000)</f>
        <v>0.56702197497973061</v>
      </c>
      <c r="G76" s="335">
        <f>IF(G$9=0,0,G$9/MAE!G$5*1000)</f>
        <v>0.57374499264006729</v>
      </c>
      <c r="H76" s="335">
        <f>IF(H$9=0,0,H$9/MAE!H$5*1000)</f>
        <v>0.55791218660646924</v>
      </c>
      <c r="I76" s="335">
        <f>IF(I$9=0,0,I$9/MAE!I$5*1000)</f>
        <v>0.5469568188562578</v>
      </c>
      <c r="J76" s="335">
        <f>IF(J$9=0,0,J$9/MAE!J$5*1000)</f>
        <v>0.57993215692993316</v>
      </c>
      <c r="K76" s="335">
        <f>IF(K$9=0,0,K$9/MAE!K$5*1000)</f>
        <v>0.59793283591759006</v>
      </c>
      <c r="L76" s="335">
        <f>IF(L$9=0,0,L$9/MAE!L$5*1000)</f>
        <v>0.58943458241354163</v>
      </c>
      <c r="M76" s="335">
        <f>IF(M$9=0,0,M$9/MAE!M$5*1000)</f>
        <v>0.57233880798848846</v>
      </c>
      <c r="N76" s="335">
        <f>IF(N$9=0,0,N$9/MAE!N$5*1000)</f>
        <v>0.55994944978223227</v>
      </c>
      <c r="O76" s="335">
        <f>IF(O$9=0,0,O$9/MAE!O$5*1000)</f>
        <v>0.58981670984422929</v>
      </c>
      <c r="P76" s="335">
        <f>IF(P$9=0,0,P$9/MAE!P$5*1000)</f>
        <v>0.56187863881284728</v>
      </c>
      <c r="Q76" s="335">
        <f>IF(Q$9=0,0,Q$9/MAE!Q$5*1000)</f>
        <v>0.5465637351205459</v>
      </c>
      <c r="R76" s="335">
        <f>IF(R$9=0,0,R$9/MAE!R$5*1000)</f>
        <v>0.55133770723693654</v>
      </c>
      <c r="S76" s="335">
        <f>IF(S$9=0,0,S$9/MAE!S$5*1000)</f>
        <v>0.54551541977828732</v>
      </c>
      <c r="T76" s="335">
        <f>IF(T$9=0,0,T$9/MAE!T$5*1000)</f>
        <v>0.54299115430794198</v>
      </c>
      <c r="U76" s="335">
        <f>IF(U$9=0,0,U$9/MAE!U$5*1000)</f>
        <v>0.5427864879529064</v>
      </c>
      <c r="V76" s="335">
        <f>IF(V$9=0,0,V$9/MAE!V$5*1000)</f>
        <v>0.5474437320815625</v>
      </c>
      <c r="W76" s="335">
        <f>IF(W$9=0,0,W$9/MAE!W$5*1000)</f>
        <v>0.54054411056110152</v>
      </c>
      <c r="X76" s="335">
        <f>IF(X$9=0,0,X$9/MAE!X$5*1000)</f>
        <v>0.51912537905391309</v>
      </c>
      <c r="Y76" s="335">
        <f>IF(Y$9=0,0,Y$9/MAE!Y$5*1000)</f>
        <v>0.43847487073824426</v>
      </c>
      <c r="DA76" s="177"/>
    </row>
    <row r="77" spans="1:105" ht="12" customHeight="1" x14ac:dyDescent="0.25">
      <c r="A77" s="56" t="s">
        <v>95</v>
      </c>
      <c r="B77" s="336">
        <f>IF(B$10=0,0,B$10/MAE!B$5*1000)</f>
        <v>0.6267558956871917</v>
      </c>
      <c r="C77" s="336">
        <f>IF(C$10=0,0,C$10/MAE!C$5*1000)</f>
        <v>0.65643509277767886</v>
      </c>
      <c r="D77" s="336">
        <f>IF(D$10=0,0,D$10/MAE!D$5*1000)</f>
        <v>0.66942839875732829</v>
      </c>
      <c r="E77" s="336">
        <f>IF(E$10=0,0,E$10/MAE!E$5*1000)</f>
        <v>0.73024972779209429</v>
      </c>
      <c r="F77" s="336">
        <f>IF(F$10=0,0,F$10/MAE!F$5*1000)</f>
        <v>0.72176400446859446</v>
      </c>
      <c r="G77" s="336">
        <f>IF(G$10=0,0,G$10/MAE!G$5*1000)</f>
        <v>0.70817392933694334</v>
      </c>
      <c r="H77" s="336">
        <f>IF(H$10=0,0,H$10/MAE!H$5*1000)</f>
        <v>0.67581161551497493</v>
      </c>
      <c r="I77" s="336">
        <f>IF(I$10=0,0,I$10/MAE!I$5*1000)</f>
        <v>0.64836660343261798</v>
      </c>
      <c r="J77" s="336">
        <f>IF(J$10=0,0,J$10/MAE!J$5*1000)</f>
        <v>0.68676113564816355</v>
      </c>
      <c r="K77" s="336">
        <f>IF(K$10=0,0,K$10/MAE!K$5*1000)</f>
        <v>0.71463615143066639</v>
      </c>
      <c r="L77" s="336">
        <f>IF(L$10=0,0,L$10/MAE!L$5*1000)</f>
        <v>0.70040214293416547</v>
      </c>
      <c r="M77" s="336">
        <f>IF(M$10=0,0,M$10/MAE!M$5*1000)</f>
        <v>0.65655838153446655</v>
      </c>
      <c r="N77" s="336">
        <f>IF(N$10=0,0,N$10/MAE!N$5*1000)</f>
        <v>0.6431552751188192</v>
      </c>
      <c r="O77" s="336">
        <f>IF(O$10=0,0,O$10/MAE!O$5*1000)</f>
        <v>0.67209781379800082</v>
      </c>
      <c r="P77" s="336">
        <f>IF(P$10=0,0,P$10/MAE!P$5*1000)</f>
        <v>0.63239079329891212</v>
      </c>
      <c r="Q77" s="336">
        <f>IF(Q$10=0,0,Q$10/MAE!Q$5*1000)</f>
        <v>0.61038889251745265</v>
      </c>
      <c r="R77" s="336">
        <f>IF(R$10=0,0,R$10/MAE!R$5*1000)</f>
        <v>0.612708713255536</v>
      </c>
      <c r="S77" s="336">
        <f>IF(S$10=0,0,S$10/MAE!S$5*1000)</f>
        <v>0.60761885291262363</v>
      </c>
      <c r="T77" s="336">
        <f>IF(T$10=0,0,T$10/MAE!T$5*1000)</f>
        <v>0.59763559958827861</v>
      </c>
      <c r="U77" s="336">
        <f>IF(U$10=0,0,U$10/MAE!U$5*1000)</f>
        <v>0.59176111215762806</v>
      </c>
      <c r="V77" s="336">
        <f>IF(V$10=0,0,V$10/MAE!V$5*1000)</f>
        <v>0.59992877261580257</v>
      </c>
      <c r="W77" s="336">
        <f>IF(W$10=0,0,W$10/MAE!W$5*1000)</f>
        <v>0.59814001945165218</v>
      </c>
      <c r="X77" s="336">
        <f>IF(X$10=0,0,X$10/MAE!X$5*1000)</f>
        <v>0.56873757886897658</v>
      </c>
      <c r="Y77" s="336">
        <f>IF(Y$10=0,0,Y$10/MAE!Y$5*1000)</f>
        <v>0.55292237015204437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4.7571077826835024</v>
      </c>
      <c r="C78" s="349">
        <f>IF(C$16=0,0,C$16/MAE!C$5*1000)</f>
        <v>4.870266970659558</v>
      </c>
      <c r="D78" s="349">
        <f>IF(D$16=0,0,D$16/MAE!D$5*1000)</f>
        <v>4.8712123639565359</v>
      </c>
      <c r="E78" s="349">
        <f>IF(E$16=0,0,E$16/MAE!E$5*1000)</f>
        <v>5.2651766095133041</v>
      </c>
      <c r="F78" s="349">
        <f>IF(F$16=0,0,F$16/MAE!F$5*1000)</f>
        <v>5.1075460913842576</v>
      </c>
      <c r="G78" s="349">
        <f>IF(G$16=0,0,G$16/MAE!G$5*1000)</f>
        <v>4.9935683022168789</v>
      </c>
      <c r="H78" s="349">
        <f>IF(H$16=0,0,H$16/MAE!H$5*1000)</f>
        <v>4.6676558096522198</v>
      </c>
      <c r="I78" s="349">
        <f>IF(I$16=0,0,I$16/MAE!I$5*1000)</f>
        <v>4.4177194340878314</v>
      </c>
      <c r="J78" s="349">
        <f>IF(J$16=0,0,J$16/MAE!J$5*1000)</f>
        <v>4.6576206251460164</v>
      </c>
      <c r="K78" s="349">
        <f>IF(K$16=0,0,K$16/MAE!K$5*1000)</f>
        <v>4.8206666413910426</v>
      </c>
      <c r="L78" s="349">
        <f>IF(L$16=0,0,L$16/MAE!L$5*1000)</f>
        <v>4.728369250961233</v>
      </c>
      <c r="M78" s="349">
        <f>IF(M$16=0,0,M$16/MAE!M$5*1000)</f>
        <v>4.4005302339965375</v>
      </c>
      <c r="N78" s="349">
        <f>IF(N$16=0,0,N$16/MAE!N$5*1000)</f>
        <v>4.3031188349037981</v>
      </c>
      <c r="O78" s="349">
        <f>IF(O$16=0,0,O$16/MAE!O$5*1000)</f>
        <v>4.4766482253379118</v>
      </c>
      <c r="P78" s="349">
        <f>IF(P$16=0,0,P$16/MAE!P$5*1000)</f>
        <v>4.1877146196283164</v>
      </c>
      <c r="Q78" s="349">
        <f>IF(Q$16=0,0,Q$16/MAE!Q$5*1000)</f>
        <v>4.0705390816256957</v>
      </c>
      <c r="R78" s="349">
        <f>IF(R$16=0,0,R$16/MAE!R$5*1000)</f>
        <v>4.0470587522471231</v>
      </c>
      <c r="S78" s="349">
        <f>IF(S$16=0,0,S$16/MAE!S$5*1000)</f>
        <v>4.0066917305572707</v>
      </c>
      <c r="T78" s="349">
        <f>IF(T$16=0,0,T$16/MAE!T$5*1000)</f>
        <v>3.929886976266622</v>
      </c>
      <c r="U78" s="349">
        <f>IF(U$16=0,0,U$16/MAE!U$5*1000)</f>
        <v>3.885292229585763</v>
      </c>
      <c r="V78" s="349">
        <f>IF(V$16=0,0,V$16/MAE!V$5*1000)</f>
        <v>3.9389082863723646</v>
      </c>
      <c r="W78" s="349">
        <f>IF(W$16=0,0,W$16/MAE!W$5*1000)</f>
        <v>3.9308207939646498</v>
      </c>
      <c r="X78" s="349">
        <f>IF(X$16=0,0,X$16/MAE!X$5*1000)</f>
        <v>3.7289825541471884</v>
      </c>
      <c r="Y78" s="349">
        <f>IF(Y$16=0,0,Y$16/MAE!Y$5*1000)</f>
        <v>3.6489928248816961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2.1016526426508655</v>
      </c>
      <c r="C79" s="349">
        <f>IF(C$24=0,0,C$24/MAE!C$5*1000)</f>
        <v>2.1840791551048278</v>
      </c>
      <c r="D79" s="349">
        <f>IF(D$24=0,0,D$24/MAE!D$5*1000)</f>
        <v>2.2441831915448152</v>
      </c>
      <c r="E79" s="349">
        <f>IF(E$24=0,0,E$24/MAE!E$5*1000)</f>
        <v>2.4435729157009063</v>
      </c>
      <c r="F79" s="349">
        <f>IF(F$24=0,0,F$24/MAE!F$5*1000)</f>
        <v>2.4187984059689569</v>
      </c>
      <c r="G79" s="349">
        <f>IF(G$24=0,0,G$24/MAE!G$5*1000)</f>
        <v>2.3734563513290792</v>
      </c>
      <c r="H79" s="349">
        <f>IF(H$24=0,0,H$24/MAE!H$5*1000)</f>
        <v>2.2600500457753028</v>
      </c>
      <c r="I79" s="349">
        <f>IF(I$24=0,0,I$24/MAE!I$5*1000)</f>
        <v>2.1657482043133913</v>
      </c>
      <c r="J79" s="349">
        <f>IF(J$24=0,0,J$24/MAE!J$5*1000)</f>
        <v>2.2915111184122083</v>
      </c>
      <c r="K79" s="349">
        <f>IF(K$24=0,0,K$24/MAE!K$5*1000)</f>
        <v>2.3867082464344378</v>
      </c>
      <c r="L79" s="349">
        <f>IF(L$24=0,0,L$24/MAE!L$5*1000)</f>
        <v>2.3417500526742008</v>
      </c>
      <c r="M79" s="349">
        <f>IF(M$24=0,0,M$24/MAE!M$5*1000)</f>
        <v>2.1844239492462774</v>
      </c>
      <c r="N79" s="349">
        <f>IF(N$24=0,0,N$24/MAE!N$5*1000)</f>
        <v>2.1424587241218203</v>
      </c>
      <c r="O79" s="349">
        <f>IF(O$24=0,0,O$24/MAE!O$5*1000)</f>
        <v>2.2266895595823986</v>
      </c>
      <c r="P79" s="349">
        <f>IF(P$24=0,0,P$24/MAE!P$5*1000)</f>
        <v>2.0891308943868188</v>
      </c>
      <c r="Q79" s="349">
        <f>IF(Q$24=0,0,Q$24/MAE!Q$5*1000)</f>
        <v>2.0150901332763249</v>
      </c>
      <c r="R79" s="349">
        <f>IF(R$24=0,0,R$24/MAE!R$5*1000)</f>
        <v>2.0116243849017583</v>
      </c>
      <c r="S79" s="349">
        <f>IF(S$24=0,0,S$24/MAE!S$5*1000)</f>
        <v>1.9978115073412437</v>
      </c>
      <c r="T79" s="349">
        <f>IF(T$24=0,0,T$24/MAE!T$5*1000)</f>
        <v>1.9553271068910538</v>
      </c>
      <c r="U79" s="349">
        <f>IF(U$24=0,0,U$24/MAE!U$5*1000)</f>
        <v>1.9283372146875863</v>
      </c>
      <c r="V79" s="349">
        <f>IF(V$24=0,0,V$24/MAE!V$5*1000)</f>
        <v>1.960390057602996</v>
      </c>
      <c r="W79" s="349">
        <f>IF(W$24=0,0,W$24/MAE!W$5*1000)</f>
        <v>1.9639298130972147</v>
      </c>
      <c r="X79" s="349">
        <f>IF(X$24=0,0,X$24/MAE!X$5*1000)</f>
        <v>1.8581341695864215</v>
      </c>
      <c r="Y79" s="349">
        <f>IF(Y$24=0,0,Y$24/MAE!Y$5*1000)</f>
        <v>1.8103207496986249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6.795868260976432</v>
      </c>
      <c r="C80" s="349">
        <f>IF(C$27=0,0,C$27/MAE!C$5*1000)</f>
        <v>6.9575242437993703</v>
      </c>
      <c r="D80" s="349">
        <f>IF(D$27=0,0,D$27/MAE!D$5*1000)</f>
        <v>6.9588748056521892</v>
      </c>
      <c r="E80" s="349">
        <f>IF(E$27=0,0,E$27/MAE!E$5*1000)</f>
        <v>7.5216808707332898</v>
      </c>
      <c r="F80" s="349">
        <f>IF(F$27=0,0,F$27/MAE!F$5*1000)</f>
        <v>7.2964944162632284</v>
      </c>
      <c r="G80" s="349">
        <f>IF(G$27=0,0,G$27/MAE!G$5*1000)</f>
        <v>7.1336690031669727</v>
      </c>
      <c r="H80" s="349">
        <f>IF(H$27=0,0,H$27/MAE!H$5*1000)</f>
        <v>6.6680797280746029</v>
      </c>
      <c r="I80" s="349">
        <f>IF(I$27=0,0,I$27/MAE!I$5*1000)</f>
        <v>6.3110277629826141</v>
      </c>
      <c r="J80" s="349">
        <f>IF(J$27=0,0,J$27/MAE!J$5*1000)</f>
        <v>6.6537437502085961</v>
      </c>
      <c r="K80" s="349">
        <f>IF(K$27=0,0,K$27/MAE!K$5*1000)</f>
        <v>6.8866666305586328</v>
      </c>
      <c r="L80" s="349">
        <f>IF(L$27=0,0,L$27/MAE!L$5*1000)</f>
        <v>6.7548132156589062</v>
      </c>
      <c r="M80" s="349">
        <f>IF(M$27=0,0,M$27/MAE!M$5*1000)</f>
        <v>6.2864717628521953</v>
      </c>
      <c r="N80" s="349">
        <f>IF(N$27=0,0,N$27/MAE!N$5*1000)</f>
        <v>6.1473126212911398</v>
      </c>
      <c r="O80" s="349">
        <f>IF(O$27=0,0,O$27/MAE!O$5*1000)</f>
        <v>6.3952117504827317</v>
      </c>
      <c r="P80" s="349">
        <f>IF(P$27=0,0,P$27/MAE!P$5*1000)</f>
        <v>5.9824494566118789</v>
      </c>
      <c r="Q80" s="349">
        <f>IF(Q$27=0,0,Q$27/MAE!Q$5*1000)</f>
        <v>5.8150558308938498</v>
      </c>
      <c r="R80" s="349">
        <f>IF(R$27=0,0,R$27/MAE!R$5*1000)</f>
        <v>5.7815125032101742</v>
      </c>
      <c r="S80" s="349">
        <f>IF(S$27=0,0,S$27/MAE!S$5*1000)</f>
        <v>5.7238453293675287</v>
      </c>
      <c r="T80" s="349">
        <f>IF(T$27=0,0,T$27/MAE!T$5*1000)</f>
        <v>5.6141242518094581</v>
      </c>
      <c r="U80" s="349">
        <f>IF(U$27=0,0,U$27/MAE!U$5*1000)</f>
        <v>5.5504174708368046</v>
      </c>
      <c r="V80" s="349">
        <f>IF(V$27=0,0,V$27/MAE!V$5*1000)</f>
        <v>5.6270118376748082</v>
      </c>
      <c r="W80" s="349">
        <f>IF(W$27=0,0,W$27/MAE!W$5*1000)</f>
        <v>5.6154582770923565</v>
      </c>
      <c r="X80" s="349">
        <f>IF(X$27=0,0,X$27/MAE!X$5*1000)</f>
        <v>5.3271179344959823</v>
      </c>
      <c r="Y80" s="349">
        <f>IF(Y$27=0,0,Y$27/MAE!Y$5*1000)</f>
        <v>5.2128468926881384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5.5961527390991908</v>
      </c>
      <c r="C81" s="349">
        <f>IF(C$35=0,0,C$35/MAE!C$5*1000)</f>
        <v>6.0701499642297039</v>
      </c>
      <c r="D81" s="349">
        <f>IF(D$35=0,0,D$35/MAE!D$5*1000)</f>
        <v>5.9712343506814252</v>
      </c>
      <c r="E81" s="349">
        <f>IF(E$35=0,0,E$35/MAE!E$5*1000)</f>
        <v>7.2237890920791239</v>
      </c>
      <c r="F81" s="349">
        <f>IF(F$35=0,0,F$35/MAE!F$5*1000)</f>
        <v>6.96498463094317</v>
      </c>
      <c r="G81" s="349">
        <f>IF(G$35=0,0,G$35/MAE!G$5*1000)</f>
        <v>6.5899379180534163</v>
      </c>
      <c r="H81" s="349">
        <f>IF(H$35=0,0,H$35/MAE!H$5*1000)</f>
        <v>5.9201045135915695</v>
      </c>
      <c r="I81" s="349">
        <f>IF(I$35=0,0,I$35/MAE!I$5*1000)</f>
        <v>5.3988662550844388</v>
      </c>
      <c r="J81" s="349">
        <f>IF(J$35=0,0,J$35/MAE!J$5*1000)</f>
        <v>5.6414419199744197</v>
      </c>
      <c r="K81" s="349">
        <f>IF(K$35=0,0,K$35/MAE!K$5*1000)</f>
        <v>6.2437977548880088</v>
      </c>
      <c r="L81" s="349">
        <f>IF(L$35=0,0,L$35/MAE!L$5*1000)</f>
        <v>6.2414782936137563</v>
      </c>
      <c r="M81" s="349">
        <f>IF(M$35=0,0,M$35/MAE!M$5*1000)</f>
        <v>5.2917274842738937</v>
      </c>
      <c r="N81" s="349">
        <f>IF(N$35=0,0,N$35/MAE!N$5*1000)</f>
        <v>5.5510114964627153</v>
      </c>
      <c r="O81" s="349">
        <f>IF(O$35=0,0,O$35/MAE!O$5*1000)</f>
        <v>5.2739100993868684</v>
      </c>
      <c r="P81" s="349">
        <f>IF(P$35=0,0,P$35/MAE!P$5*1000)</f>
        <v>4.8326010122331926</v>
      </c>
      <c r="Q81" s="349">
        <f>IF(Q$35=0,0,Q$35/MAE!Q$5*1000)</f>
        <v>4.5754935492878595</v>
      </c>
      <c r="R81" s="349">
        <f>IF(R$35=0,0,R$35/MAE!R$5*1000)</f>
        <v>4.3242256407169037</v>
      </c>
      <c r="S81" s="349">
        <f>IF(S$35=0,0,S$35/MAE!S$5*1000)</f>
        <v>4.2771154017265181</v>
      </c>
      <c r="T81" s="349">
        <f>IF(T$35=0,0,T$35/MAE!T$5*1000)</f>
        <v>4.0511255524012997</v>
      </c>
      <c r="U81" s="349">
        <f>IF(U$35=0,0,U$35/MAE!U$5*1000)</f>
        <v>3.9082969672163013</v>
      </c>
      <c r="V81" s="349">
        <f>IF(V$35=0,0,V$35/MAE!V$5*1000)</f>
        <v>3.9298847654626048</v>
      </c>
      <c r="W81" s="349">
        <f>IF(W$35=0,0,W$35/MAE!W$5*1000)</f>
        <v>3.9960372833056326</v>
      </c>
      <c r="X81" s="349">
        <f>IF(X$35=0,0,X$35/MAE!X$5*1000)</f>
        <v>3.7021963402337241</v>
      </c>
      <c r="Y81" s="349">
        <f>IF(Y$35=0,0,Y$35/MAE!Y$5*1000)</f>
        <v>4.0180879458584311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2.1899499748425937</v>
      </c>
      <c r="C82" s="349">
        <f>IF(C$46=0,0,C$46/MAE!C$5*1000)</f>
        <v>2.3076450156164539</v>
      </c>
      <c r="D82" s="349">
        <f>IF(D$46=0,0,D$46/MAE!D$5*1000)</f>
        <v>2.4285274387143359</v>
      </c>
      <c r="E82" s="349">
        <f>IF(E$46=0,0,E$46/MAE!E$5*1000)</f>
        <v>2.6079207412245689</v>
      </c>
      <c r="F82" s="349">
        <f>IF(F$46=0,0,F$46/MAE!F$5*1000)</f>
        <v>2.6170244999064489</v>
      </c>
      <c r="G82" s="349">
        <f>IF(G$46=0,0,G$46/MAE!G$5*1000)</f>
        <v>2.6480538121849264</v>
      </c>
      <c r="H82" s="349">
        <f>IF(H$46=0,0,H$46/MAE!H$5*1000)</f>
        <v>2.5749793227990887</v>
      </c>
      <c r="I82" s="349">
        <f>IF(I$46=0,0,I$46/MAE!I$5*1000)</f>
        <v>2.5244160870288819</v>
      </c>
      <c r="J82" s="349">
        <f>IF(J$46=0,0,J$46/MAE!J$5*1000)</f>
        <v>2.6766099550612297</v>
      </c>
      <c r="K82" s="349">
        <f>IF(K$46=0,0,K$46/MAE!K$5*1000)</f>
        <v>2.7596900119273395</v>
      </c>
      <c r="L82" s="349">
        <f>IF(L$46=0,0,L$46/MAE!L$5*1000)</f>
        <v>2.7204673034471161</v>
      </c>
      <c r="M82" s="349">
        <f>IF(M$46=0,0,M$46/MAE!M$5*1000)</f>
        <v>2.6415637291776393</v>
      </c>
      <c r="N82" s="349">
        <f>IF(N$46=0,0,N$46/MAE!N$5*1000)</f>
        <v>2.5843820759179961</v>
      </c>
      <c r="O82" s="349">
        <f>IF(O$46=0,0,O$46/MAE!O$5*1000)</f>
        <v>2.7222309685118273</v>
      </c>
      <c r="P82" s="349">
        <f>IF(P$46=0,0,P$46/MAE!P$5*1000)</f>
        <v>2.5932860252900647</v>
      </c>
      <c r="Q82" s="349">
        <f>IF(Q$46=0,0,Q$46/MAE!Q$5*1000)</f>
        <v>2.5226018544025202</v>
      </c>
      <c r="R82" s="349">
        <f>IF(R$46=0,0,R$46/MAE!R$5*1000)</f>
        <v>2.5446355718627833</v>
      </c>
      <c r="S82" s="349">
        <f>IF(S$46=0,0,S$46/MAE!S$5*1000)</f>
        <v>2.5177634758997862</v>
      </c>
      <c r="T82" s="349">
        <f>IF(T$46=0,0,T$46/MAE!T$5*1000)</f>
        <v>2.5061130198828097</v>
      </c>
      <c r="U82" s="349">
        <f>IF(U$46=0,0,U$46/MAE!U$5*1000)</f>
        <v>2.5051684059364927</v>
      </c>
      <c r="V82" s="349">
        <f>IF(V$46=0,0,V$46/MAE!V$5*1000)</f>
        <v>2.5266633788379802</v>
      </c>
      <c r="W82" s="349">
        <f>IF(W$46=0,0,W$46/MAE!W$5*1000)</f>
        <v>2.4948189718204672</v>
      </c>
      <c r="X82" s="349">
        <f>IF(X$46=0,0,X$46/MAE!X$5*1000)</f>
        <v>2.3959632879411368</v>
      </c>
      <c r="Y82" s="349">
        <f>IF(Y$46=0,0,Y$46/MAE!Y$5*1000)</f>
        <v>2.0237301726380506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1.4829370652257694</v>
      </c>
      <c r="C83" s="337">
        <f>IF(C$47=0,0,C$47/MAE!C$5*1000)</f>
        <v>1.5626349306390477</v>
      </c>
      <c r="D83" s="337">
        <f>IF(D$47=0,0,D$47/MAE!D$5*1000)</f>
        <v>1.6444911500985975</v>
      </c>
      <c r="E83" s="337">
        <f>IF(E$47=0,0,E$47/MAE!E$5*1000)</f>
        <v>1.7659683439166001</v>
      </c>
      <c r="F83" s="337">
        <f>IF(F$47=0,0,F$47/MAE!F$5*1000)</f>
        <v>1.7721330058208979</v>
      </c>
      <c r="G83" s="337">
        <f>IF(G$47=0,0,G$47/MAE!G$5*1000)</f>
        <v>1.7931446808887386</v>
      </c>
      <c r="H83" s="337">
        <f>IF(H$47=0,0,H$47/MAE!H$5*1000)</f>
        <v>1.7436618753098148</v>
      </c>
      <c r="I83" s="337">
        <f>IF(I$47=0,0,I$47/MAE!I$5*1000)</f>
        <v>1.7094226929893248</v>
      </c>
      <c r="J83" s="337">
        <f>IF(J$47=0,0,J$47/MAE!J$5*1000)</f>
        <v>1.8124816352473407</v>
      </c>
      <c r="K83" s="337">
        <f>IF(K$47=0,0,K$47/MAE!K$5*1000)</f>
        <v>1.8687397676810165</v>
      </c>
      <c r="L83" s="337">
        <f>IF(L$47=0,0,L$47/MAE!L$5*1000)</f>
        <v>1.8421798878335109</v>
      </c>
      <c r="M83" s="337">
        <f>IF(M$47=0,0,M$47/MAE!M$5*1000)</f>
        <v>1.7887498843141787</v>
      </c>
      <c r="N83" s="337">
        <f>IF(N$47=0,0,N$47/MAE!N$5*1000)</f>
        <v>1.7500290029955496</v>
      </c>
      <c r="O83" s="337">
        <f>IF(O$47=0,0,O$47/MAE!O$5*1000)</f>
        <v>1.8433741636503786</v>
      </c>
      <c r="P83" s="337">
        <f>IF(P$47=0,0,P$47/MAE!P$5*1000)</f>
        <v>1.7560583628907152</v>
      </c>
      <c r="Q83" s="337">
        <f>IF(Q$47=0,0,Q$47/MAE!Q$5*1000)</f>
        <v>1.7081941750608423</v>
      </c>
      <c r="R83" s="337">
        <f>IF(R$47=0,0,R$47/MAE!R$5*1000)</f>
        <v>1.723114431999079</v>
      </c>
      <c r="S83" s="337">
        <f>IF(S$47=0,0,S$47/MAE!S$5*1000)</f>
        <v>1.7049178395738591</v>
      </c>
      <c r="T83" s="337">
        <f>IF(T$47=0,0,T$47/MAE!T$5*1000)</f>
        <v>1.697028667102876</v>
      </c>
      <c r="U83" s="337">
        <f>IF(U$47=0,0,U$47/MAE!U$5*1000)</f>
        <v>1.6963890164033555</v>
      </c>
      <c r="V83" s="337">
        <f>IF(V$47=0,0,V$47/MAE!V$5*1000)</f>
        <v>1.7109444594033409</v>
      </c>
      <c r="W83" s="337">
        <f>IF(W$47=0,0,W$47/MAE!W$5*1000)</f>
        <v>1.689380838302909</v>
      </c>
      <c r="X83" s="337">
        <f>IF(X$47=0,0,X$47/MAE!X$5*1000)</f>
        <v>1.6224401504255808</v>
      </c>
      <c r="Y83" s="337">
        <f>IF(Y$47=0,0,Y$47/MAE!Y$5*1000)</f>
        <v>1.3703803819703306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PL: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468.48548938452387</v>
      </c>
      <c r="C5" s="223">
        <v>445.08196334240239</v>
      </c>
      <c r="D5" s="223">
        <v>421.84866567518111</v>
      </c>
      <c r="E5" s="223">
        <v>445.23388341136842</v>
      </c>
      <c r="F5" s="223">
        <v>425.24040551390198</v>
      </c>
      <c r="G5" s="223">
        <v>421.52781698293728</v>
      </c>
      <c r="H5" s="223">
        <v>422.50424642619021</v>
      </c>
      <c r="I5" s="223">
        <v>425.11772868664332</v>
      </c>
      <c r="J5" s="223">
        <v>406.30354832860019</v>
      </c>
      <c r="K5" s="223">
        <v>352.4360420710147</v>
      </c>
      <c r="L5" s="223">
        <v>391.68839769698451</v>
      </c>
      <c r="M5" s="223">
        <v>393.24258777122799</v>
      </c>
      <c r="N5" s="223">
        <v>390.87626214176089</v>
      </c>
      <c r="O5" s="223">
        <v>410.01558822361602</v>
      </c>
      <c r="P5" s="223">
        <v>408.88860760990002</v>
      </c>
      <c r="Q5" s="223">
        <v>417.85722218903823</v>
      </c>
      <c r="R5" s="223">
        <v>411.90298739723443</v>
      </c>
      <c r="S5" s="223">
        <v>433.32999691390819</v>
      </c>
      <c r="T5" s="223">
        <v>448.70177081190849</v>
      </c>
      <c r="U5" s="223">
        <v>425.26698761303402</v>
      </c>
      <c r="V5" s="223">
        <v>407.34482962138958</v>
      </c>
      <c r="W5" s="223">
        <v>458.76822083188881</v>
      </c>
      <c r="X5" s="223">
        <v>457.21621297649818</v>
      </c>
      <c r="Y5" s="223">
        <v>325.74740087502499</v>
      </c>
      <c r="DA5" s="89" t="s">
        <v>2596</v>
      </c>
    </row>
    <row r="6" spans="1:105" ht="12" customHeight="1" x14ac:dyDescent="0.25">
      <c r="A6" s="55" t="s">
        <v>91</v>
      </c>
      <c r="B6" s="259">
        <v>7.5253328923025418</v>
      </c>
      <c r="C6" s="259">
        <v>7.1257222697716696</v>
      </c>
      <c r="D6" s="259">
        <v>6.9820881855750772</v>
      </c>
      <c r="E6" s="259">
        <v>7.0405632453122911</v>
      </c>
      <c r="F6" s="259">
        <v>6.8654245600914026</v>
      </c>
      <c r="G6" s="259">
        <v>7.0256328379138084</v>
      </c>
      <c r="H6" s="259">
        <v>7.2674506901368723</v>
      </c>
      <c r="I6" s="259">
        <v>7.5193886422823644</v>
      </c>
      <c r="J6" s="259">
        <v>7.2183103093211702</v>
      </c>
      <c r="K6" s="259">
        <v>6.10492963880146</v>
      </c>
      <c r="L6" s="259">
        <v>6.7641232840600898</v>
      </c>
      <c r="M6" s="259">
        <v>7.1454908973001512</v>
      </c>
      <c r="N6" s="259">
        <v>7.0004587696943066</v>
      </c>
      <c r="O6" s="259">
        <v>7.5556394262616324</v>
      </c>
      <c r="P6" s="259">
        <v>7.6721435821416044</v>
      </c>
      <c r="Q6" s="259">
        <v>7.9266401177056309</v>
      </c>
      <c r="R6" s="259">
        <v>7.9105464976559494</v>
      </c>
      <c r="S6" s="259">
        <v>8.3076603801618969</v>
      </c>
      <c r="T6" s="259">
        <v>8.7346742490497693</v>
      </c>
      <c r="U6" s="259">
        <v>8.3737181083661625</v>
      </c>
      <c r="V6" s="259">
        <v>8.0121055604079849</v>
      </c>
      <c r="W6" s="259">
        <v>8.9328415941156951</v>
      </c>
      <c r="X6" s="259">
        <v>9.0142605952433144</v>
      </c>
      <c r="Y6" s="259">
        <v>5.7835387725754641</v>
      </c>
      <c r="DA6" s="67" t="s">
        <v>2597</v>
      </c>
    </row>
    <row r="7" spans="1:105" ht="12" customHeight="1" x14ac:dyDescent="0.25">
      <c r="A7" s="173" t="s">
        <v>92</v>
      </c>
      <c r="B7" s="224">
        <v>2.657473941237193</v>
      </c>
      <c r="C7" s="224">
        <v>2.516356620420249</v>
      </c>
      <c r="D7" s="224">
        <v>2.465634102056129</v>
      </c>
      <c r="E7" s="224">
        <v>2.486283812798213</v>
      </c>
      <c r="F7" s="224">
        <v>2.4244358522178762</v>
      </c>
      <c r="G7" s="224">
        <v>2.4810113326087841</v>
      </c>
      <c r="H7" s="224">
        <v>2.566406178259542</v>
      </c>
      <c r="I7" s="224">
        <v>2.6553748062547431</v>
      </c>
      <c r="J7" s="224">
        <v>2.5490528885979278</v>
      </c>
      <c r="K7" s="224">
        <v>2.1558769107471969</v>
      </c>
      <c r="L7" s="224">
        <v>2.3886626173165131</v>
      </c>
      <c r="M7" s="224">
        <v>2.5233376554472442</v>
      </c>
      <c r="N7" s="224">
        <v>2.4721214361423201</v>
      </c>
      <c r="O7" s="224">
        <v>2.6681763015710298</v>
      </c>
      <c r="P7" s="224">
        <v>2.709318236782102</v>
      </c>
      <c r="Q7" s="224">
        <v>2.799190395406252</v>
      </c>
      <c r="R7" s="224">
        <v>2.7935071417197692</v>
      </c>
      <c r="S7" s="224">
        <v>2.9337427711020299</v>
      </c>
      <c r="T7" s="224">
        <v>3.0845371938015398</v>
      </c>
      <c r="U7" s="224">
        <v>2.9570702031017131</v>
      </c>
      <c r="V7" s="224">
        <v>2.8293714106660719</v>
      </c>
      <c r="W7" s="224">
        <v>3.1545174276401688</v>
      </c>
      <c r="X7" s="224">
        <v>3.1832694944144548</v>
      </c>
      <c r="Y7" s="224">
        <v>2.0423818847901578</v>
      </c>
      <c r="DA7" s="177" t="s">
        <v>2598</v>
      </c>
    </row>
    <row r="8" spans="1:105" ht="12" customHeight="1" x14ac:dyDescent="0.25">
      <c r="A8" s="173" t="s">
        <v>93</v>
      </c>
      <c r="B8" s="224">
        <v>17.590854901617782</v>
      </c>
      <c r="C8" s="224">
        <v>16.656744400635692</v>
      </c>
      <c r="D8" s="224">
        <v>16.320992299009259</v>
      </c>
      <c r="E8" s="224">
        <v>16.457680775907459</v>
      </c>
      <c r="F8" s="224">
        <v>16.048285039735841</v>
      </c>
      <c r="G8" s="224">
        <v>16.422780176302449</v>
      </c>
      <c r="H8" s="224">
        <v>16.988041914481212</v>
      </c>
      <c r="I8" s="224">
        <v>17.57695990971505</v>
      </c>
      <c r="J8" s="224">
        <v>16.873173732420661</v>
      </c>
      <c r="K8" s="224">
        <v>14.270588822800059</v>
      </c>
      <c r="L8" s="224">
        <v>15.81148806696161</v>
      </c>
      <c r="M8" s="224">
        <v>16.702954590063101</v>
      </c>
      <c r="N8" s="224">
        <v>16.363934489650418</v>
      </c>
      <c r="O8" s="224">
        <v>17.661697992425179</v>
      </c>
      <c r="P8" s="224">
        <v>17.934032483250991</v>
      </c>
      <c r="Q8" s="224">
        <v>18.528931299574509</v>
      </c>
      <c r="R8" s="224">
        <v>18.491311630227361</v>
      </c>
      <c r="S8" s="224">
        <v>19.419585872251321</v>
      </c>
      <c r="T8" s="224">
        <v>20.417752879091431</v>
      </c>
      <c r="U8" s="224">
        <v>19.573999228922951</v>
      </c>
      <c r="V8" s="224">
        <v>18.72871119279591</v>
      </c>
      <c r="W8" s="224">
        <v>20.880979298863409</v>
      </c>
      <c r="X8" s="224">
        <v>21.071300425591971</v>
      </c>
      <c r="Y8" s="224">
        <v>13.519321048284789</v>
      </c>
      <c r="DA8" s="177" t="s">
        <v>2599</v>
      </c>
    </row>
    <row r="9" spans="1:105" ht="12" customHeight="1" x14ac:dyDescent="0.25">
      <c r="A9" s="173" t="s">
        <v>94</v>
      </c>
      <c r="B9" s="224">
        <v>7.7148049147972486</v>
      </c>
      <c r="C9" s="224">
        <v>7.305132938975448</v>
      </c>
      <c r="D9" s="224">
        <v>7.1578824512494164</v>
      </c>
      <c r="E9" s="224">
        <v>7.2178297897538899</v>
      </c>
      <c r="F9" s="224">
        <v>7.0382814815461208</v>
      </c>
      <c r="G9" s="224">
        <v>7.202523466163135</v>
      </c>
      <c r="H9" s="224">
        <v>7.450429782271021</v>
      </c>
      <c r="I9" s="224">
        <v>7.7087110010891404</v>
      </c>
      <c r="J9" s="224">
        <v>7.4000521502303487</v>
      </c>
      <c r="K9" s="224">
        <v>6.2586389008906824</v>
      </c>
      <c r="L9" s="224">
        <v>6.9344296528780474</v>
      </c>
      <c r="M9" s="224">
        <v>7.3253992988824637</v>
      </c>
      <c r="N9" s="224">
        <v>7.1767155679605361</v>
      </c>
      <c r="O9" s="224">
        <v>7.7458745034100227</v>
      </c>
      <c r="P9" s="224">
        <v>7.865311988401082</v>
      </c>
      <c r="Q9" s="224">
        <v>8.1262162103759739</v>
      </c>
      <c r="R9" s="224">
        <v>8.1097173868909493</v>
      </c>
      <c r="S9" s="224">
        <v>8.516829760035904</v>
      </c>
      <c r="T9" s="224">
        <v>8.9545949382052914</v>
      </c>
      <c r="U9" s="224">
        <v>8.5845506826188593</v>
      </c>
      <c r="V9" s="224">
        <v>8.2138334928060761</v>
      </c>
      <c r="W9" s="224">
        <v>9.1577517193798137</v>
      </c>
      <c r="X9" s="224">
        <v>9.241220679364254</v>
      </c>
      <c r="Y9" s="224">
        <v>5.9291560899884006</v>
      </c>
      <c r="DA9" s="177" t="s">
        <v>2600</v>
      </c>
    </row>
    <row r="10" spans="1:105" ht="12" customHeight="1" x14ac:dyDescent="0.25">
      <c r="A10" s="56" t="s">
        <v>95</v>
      </c>
      <c r="B10" s="260">
        <v>15.67835573741386</v>
      </c>
      <c r="C10" s="260">
        <v>14.72541317594011</v>
      </c>
      <c r="D10" s="260">
        <v>14.138856819338219</v>
      </c>
      <c r="E10" s="260">
        <v>14.412347019734071</v>
      </c>
      <c r="F10" s="260">
        <v>13.90848024905247</v>
      </c>
      <c r="G10" s="260">
        <v>13.92065240262245</v>
      </c>
      <c r="H10" s="260">
        <v>14.204183630978511</v>
      </c>
      <c r="I10" s="260">
        <v>14.48783794334352</v>
      </c>
      <c r="J10" s="260">
        <v>13.89117850905782</v>
      </c>
      <c r="K10" s="260">
        <v>11.821464543242749</v>
      </c>
      <c r="L10" s="260">
        <v>13.05752163506873</v>
      </c>
      <c r="M10" s="260">
        <v>13.487287146386191</v>
      </c>
      <c r="N10" s="260">
        <v>13.232243718960589</v>
      </c>
      <c r="O10" s="260">
        <v>14.18164393505028</v>
      </c>
      <c r="P10" s="260">
        <v>14.29553011100324</v>
      </c>
      <c r="Q10" s="260">
        <v>14.723244864318371</v>
      </c>
      <c r="R10" s="260">
        <v>14.611471175287731</v>
      </c>
      <c r="S10" s="260">
        <v>15.365527776133939</v>
      </c>
      <c r="T10" s="260">
        <v>16.041491905097018</v>
      </c>
      <c r="U10" s="260">
        <v>15.30170582695831</v>
      </c>
      <c r="V10" s="260">
        <v>14.67679447389855</v>
      </c>
      <c r="W10" s="260">
        <v>16.457978671989959</v>
      </c>
      <c r="X10" s="260">
        <v>16.505785225100201</v>
      </c>
      <c r="Y10" s="260">
        <v>11.50976731371132</v>
      </c>
      <c r="DA10" s="68" t="s">
        <v>2601</v>
      </c>
    </row>
    <row r="11" spans="1:105" ht="12" customHeight="1" x14ac:dyDescent="0.25">
      <c r="A11" s="37" t="s">
        <v>159</v>
      </c>
      <c r="B11" s="226">
        <v>1.706622252369167</v>
      </c>
      <c r="C11" s="226">
        <v>1.9434724531690191</v>
      </c>
      <c r="D11" s="226">
        <v>1.2826597285465819</v>
      </c>
      <c r="E11" s="226">
        <v>1.409907390007844</v>
      </c>
      <c r="F11" s="226">
        <v>1.075632639342031</v>
      </c>
      <c r="G11" s="226">
        <v>1.089761224838881</v>
      </c>
      <c r="H11" s="226">
        <v>0.92914069406905175</v>
      </c>
      <c r="I11" s="226">
        <v>0.73266312477388063</v>
      </c>
      <c r="J11" s="226">
        <v>0.68403311672459988</v>
      </c>
      <c r="K11" s="226">
        <v>0.58575970031399127</v>
      </c>
      <c r="L11" s="226">
        <v>0.62410667498247996</v>
      </c>
      <c r="M11" s="226">
        <v>0.5202659752609301</v>
      </c>
      <c r="N11" s="226">
        <v>0.56060044288591271</v>
      </c>
      <c r="O11" s="226">
        <v>0.62849809329081563</v>
      </c>
      <c r="P11" s="226">
        <v>0.54525744764091055</v>
      </c>
      <c r="Q11" s="226">
        <v>0.52074316460054038</v>
      </c>
      <c r="R11" s="226">
        <v>0.54627369023393724</v>
      </c>
      <c r="S11" s="226">
        <v>0.49083699906674588</v>
      </c>
      <c r="T11" s="226">
        <v>0.47717479043461908</v>
      </c>
      <c r="U11" s="226">
        <v>0.40463054081845901</v>
      </c>
      <c r="V11" s="226">
        <v>0.32090421584504708</v>
      </c>
      <c r="W11" s="226">
        <v>0.29222975620937403</v>
      </c>
      <c r="X11" s="226">
        <v>0.32913812672845499</v>
      </c>
      <c r="Y11" s="226">
        <v>0.96751695714285324</v>
      </c>
      <c r="DA11" s="69" t="s">
        <v>2602</v>
      </c>
    </row>
    <row r="12" spans="1:105" ht="12" customHeight="1" x14ac:dyDescent="0.25">
      <c r="A12" s="37" t="s">
        <v>35</v>
      </c>
      <c r="B12" s="226">
        <v>7.6596072024072033</v>
      </c>
      <c r="C12" s="226">
        <v>6.808147189843166</v>
      </c>
      <c r="D12" s="226">
        <v>6.7003006447890998</v>
      </c>
      <c r="E12" s="226">
        <v>7.0003592183061896</v>
      </c>
      <c r="F12" s="226">
        <v>6.8868483960710014</v>
      </c>
      <c r="G12" s="226">
        <v>6.3142981247938623</v>
      </c>
      <c r="H12" s="226">
        <v>6.3907955300861232</v>
      </c>
      <c r="I12" s="226">
        <v>6.3648232925750952</v>
      </c>
      <c r="J12" s="226">
        <v>6.1428794457774396</v>
      </c>
      <c r="K12" s="226">
        <v>5.3865212370712667</v>
      </c>
      <c r="L12" s="226">
        <v>5.8225311090124459</v>
      </c>
      <c r="M12" s="226">
        <v>5.4243484807915499</v>
      </c>
      <c r="N12" s="226">
        <v>5.2344740646224732</v>
      </c>
      <c r="O12" s="226">
        <v>5.5079410231494066</v>
      </c>
      <c r="P12" s="226">
        <v>5.3626541073825917</v>
      </c>
      <c r="Q12" s="226">
        <v>5.2809712810157068</v>
      </c>
      <c r="R12" s="226">
        <v>5.2398959808529977</v>
      </c>
      <c r="S12" s="226">
        <v>5.7047800027437638</v>
      </c>
      <c r="T12" s="226">
        <v>5.6618140308408451</v>
      </c>
      <c r="U12" s="226">
        <v>5.1732741848255364</v>
      </c>
      <c r="V12" s="226">
        <v>5.243868113179718</v>
      </c>
      <c r="W12" s="226">
        <v>6.2745596106684944</v>
      </c>
      <c r="X12" s="226">
        <v>5.9565147086066084</v>
      </c>
      <c r="Y12" s="226">
        <v>6.035159769501762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2605</v>
      </c>
    </row>
    <row r="15" spans="1:105" ht="12" customHeight="1" x14ac:dyDescent="0.25">
      <c r="A15" s="37" t="s">
        <v>40</v>
      </c>
      <c r="B15" s="226">
        <v>6.3121262826374904</v>
      </c>
      <c r="C15" s="226">
        <v>5.9737935329279273</v>
      </c>
      <c r="D15" s="226">
        <v>6.1558964460025374</v>
      </c>
      <c r="E15" s="226">
        <v>6.0020804114200397</v>
      </c>
      <c r="F15" s="226">
        <v>5.9459992136394391</v>
      </c>
      <c r="G15" s="226">
        <v>6.5165930529897089</v>
      </c>
      <c r="H15" s="226">
        <v>6.884247406823337</v>
      </c>
      <c r="I15" s="226">
        <v>7.3903515259945456</v>
      </c>
      <c r="J15" s="226">
        <v>7.0642659465557767</v>
      </c>
      <c r="K15" s="226">
        <v>5.8491836058574957</v>
      </c>
      <c r="L15" s="226">
        <v>6.6108838510738082</v>
      </c>
      <c r="M15" s="226">
        <v>7.5426726903337133</v>
      </c>
      <c r="N15" s="226">
        <v>7.4371692114521988</v>
      </c>
      <c r="O15" s="226">
        <v>8.045204818610058</v>
      </c>
      <c r="P15" s="226">
        <v>8.3876185559797403</v>
      </c>
      <c r="Q15" s="226">
        <v>8.9215304187021278</v>
      </c>
      <c r="R15" s="226">
        <v>8.8253015042007963</v>
      </c>
      <c r="S15" s="226">
        <v>9.1699107743234336</v>
      </c>
      <c r="T15" s="226">
        <v>9.9025030838215553</v>
      </c>
      <c r="U15" s="226">
        <v>9.7238011013143151</v>
      </c>
      <c r="V15" s="226">
        <v>9.1120221448737837</v>
      </c>
      <c r="W15" s="226">
        <v>9.8911893051120963</v>
      </c>
      <c r="X15" s="226">
        <v>10.220132389765141</v>
      </c>
      <c r="Y15" s="226">
        <v>4.507090587066708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79.655581592870476</v>
      </c>
      <c r="C16" s="261">
        <f t="shared" si="0"/>
        <v>73.948494880644745</v>
      </c>
      <c r="D16" s="261">
        <f t="shared" si="0"/>
        <v>70.11084432525864</v>
      </c>
      <c r="E16" s="261">
        <f t="shared" si="0"/>
        <v>71.470990460170185</v>
      </c>
      <c r="F16" s="261">
        <f t="shared" si="0"/>
        <v>68.465116146511704</v>
      </c>
      <c r="G16" s="261">
        <f t="shared" si="0"/>
        <v>68.254818792229059</v>
      </c>
      <c r="H16" s="261">
        <f t="shared" si="0"/>
        <v>69.19777205882113</v>
      </c>
      <c r="I16" s="261">
        <f t="shared" si="0"/>
        <v>70.270229241137201</v>
      </c>
      <c r="J16" s="261">
        <f t="shared" si="0"/>
        <v>67.360360382112745</v>
      </c>
      <c r="K16" s="261">
        <f t="shared" si="0"/>
        <v>57.392886107358343</v>
      </c>
      <c r="L16" s="261">
        <f t="shared" si="0"/>
        <v>63.41461325556854</v>
      </c>
      <c r="M16" s="261">
        <f t="shared" si="0"/>
        <v>65.314312622928071</v>
      </c>
      <c r="N16" s="261">
        <f t="shared" si="0"/>
        <v>64.090038661568286</v>
      </c>
      <c r="O16" s="261">
        <f t="shared" si="0"/>
        <v>68.631719381722462</v>
      </c>
      <c r="P16" s="261">
        <f t="shared" si="0"/>
        <v>69.172836730933653</v>
      </c>
      <c r="Q16" s="261">
        <f t="shared" si="0"/>
        <v>71.032109362016698</v>
      </c>
      <c r="R16" s="261">
        <f t="shared" si="0"/>
        <v>70.622784678521612</v>
      </c>
      <c r="S16" s="261">
        <f t="shared" si="0"/>
        <v>74.322828938784326</v>
      </c>
      <c r="T16" s="261">
        <f t="shared" si="0"/>
        <v>77.567010597771372</v>
      </c>
      <c r="U16" s="261">
        <f t="shared" si="0"/>
        <v>73.955532448227999</v>
      </c>
      <c r="V16" s="261">
        <f t="shared" si="0"/>
        <v>70.944226788809218</v>
      </c>
      <c r="W16" s="261">
        <f t="shared" si="0"/>
        <v>79.592663830304843</v>
      </c>
      <c r="X16" s="261">
        <f t="shared" si="0"/>
        <v>79.853540604525804</v>
      </c>
      <c r="Y16" s="261">
        <f t="shared" si="0"/>
        <v>56.169674580159935</v>
      </c>
      <c r="DA16" s="70"/>
    </row>
    <row r="17" spans="1:105" ht="12" customHeight="1" x14ac:dyDescent="0.25">
      <c r="A17" s="169" t="s">
        <v>2556</v>
      </c>
      <c r="B17" s="351">
        <v>62.098085070668482</v>
      </c>
      <c r="C17" s="351">
        <v>56.019461631650529</v>
      </c>
      <c r="D17" s="351">
        <v>50.462898146419072</v>
      </c>
      <c r="E17" s="351">
        <v>51.552449068493267</v>
      </c>
      <c r="F17" s="351">
        <v>47.498307788282673</v>
      </c>
      <c r="G17" s="351">
        <v>45.041536007970969</v>
      </c>
      <c r="H17" s="351">
        <v>42.980131024022633</v>
      </c>
      <c r="I17" s="351">
        <v>40.832469431575447</v>
      </c>
      <c r="J17" s="351">
        <v>38.759477373819003</v>
      </c>
      <c r="K17" s="351">
        <v>33.134039666816392</v>
      </c>
      <c r="L17" s="351">
        <v>36.049121628424267</v>
      </c>
      <c r="M17" s="351">
        <v>33.456047331659221</v>
      </c>
      <c r="N17" s="351">
        <v>32.340507686078112</v>
      </c>
      <c r="O17" s="351">
        <v>33.870695917154293</v>
      </c>
      <c r="P17" s="351">
        <v>32.140427742573493</v>
      </c>
      <c r="Q17" s="351">
        <v>32.846768089951347</v>
      </c>
      <c r="R17" s="351">
        <v>31.432804579134231</v>
      </c>
      <c r="S17" s="351">
        <v>33.290630726082803</v>
      </c>
      <c r="T17" s="351">
        <v>32.825827618257946</v>
      </c>
      <c r="U17" s="351">
        <v>29.80510670277641</v>
      </c>
      <c r="V17" s="351">
        <v>29.557282740596431</v>
      </c>
      <c r="W17" s="351">
        <v>34.775011940907241</v>
      </c>
      <c r="X17" s="351">
        <v>33.134375599344182</v>
      </c>
      <c r="Y17" s="351">
        <v>35.950182601405487</v>
      </c>
      <c r="DA17" s="170" t="s">
        <v>2607</v>
      </c>
    </row>
    <row r="18" spans="1:105" ht="12" customHeight="1" x14ac:dyDescent="0.25">
      <c r="A18" s="59" t="s">
        <v>28</v>
      </c>
      <c r="B18" s="230">
        <v>32.283134511878863</v>
      </c>
      <c r="C18" s="230">
        <v>27.73444620030352</v>
      </c>
      <c r="D18" s="230">
        <v>23.033550692177052</v>
      </c>
      <c r="E18" s="230">
        <v>21.464896889781141</v>
      </c>
      <c r="F18" s="230">
        <v>17.234271019040541</v>
      </c>
      <c r="G18" s="230">
        <v>16.421512156054771</v>
      </c>
      <c r="H18" s="230">
        <v>12.903460684580301</v>
      </c>
      <c r="I18" s="230">
        <v>10.725952095610801</v>
      </c>
      <c r="J18" s="230">
        <v>9.298142667520338</v>
      </c>
      <c r="K18" s="230">
        <v>7.0033680487617112</v>
      </c>
      <c r="L18" s="230">
        <v>7.5040496966497212</v>
      </c>
      <c r="M18" s="230">
        <v>6.2514632880766641</v>
      </c>
      <c r="N18" s="230">
        <v>5.9605239205233129</v>
      </c>
      <c r="O18" s="230">
        <v>5.7215712406315156</v>
      </c>
      <c r="P18" s="230">
        <v>4.4548413641533369</v>
      </c>
      <c r="Q18" s="230">
        <v>6.5982092804266523</v>
      </c>
      <c r="R18" s="230">
        <v>4.1971350092907906</v>
      </c>
      <c r="S18" s="230">
        <v>3.8022786244799871</v>
      </c>
      <c r="T18" s="230">
        <v>3.366308142834177</v>
      </c>
      <c r="U18" s="230">
        <v>2.907247473330981</v>
      </c>
      <c r="V18" s="230">
        <v>2.8152933770043291</v>
      </c>
      <c r="W18" s="230">
        <v>3.2616914575122329</v>
      </c>
      <c r="X18" s="230">
        <v>2.5832357700107291</v>
      </c>
      <c r="Y18" s="230">
        <v>2.2249336676161282</v>
      </c>
      <c r="DA18" s="71" t="s">
        <v>2608</v>
      </c>
    </row>
    <row r="19" spans="1:105" ht="12" customHeight="1" x14ac:dyDescent="0.25">
      <c r="A19" s="59" t="s">
        <v>31</v>
      </c>
      <c r="B19" s="230">
        <v>3.411536664121916</v>
      </c>
      <c r="C19" s="230">
        <v>1.638713261252456</v>
      </c>
      <c r="D19" s="230">
        <v>1.6172504766161919</v>
      </c>
      <c r="E19" s="230">
        <v>1.674589626567208</v>
      </c>
      <c r="F19" s="230">
        <v>1.8478815201435079</v>
      </c>
      <c r="G19" s="230">
        <v>1.6362775293948371</v>
      </c>
      <c r="H19" s="230">
        <v>1.6021365118127651</v>
      </c>
      <c r="I19" s="230">
        <v>1.392915065222359</v>
      </c>
      <c r="J19" s="230">
        <v>1.3862975245151841</v>
      </c>
      <c r="K19" s="230">
        <v>1.209033763951443</v>
      </c>
      <c r="L19" s="230">
        <v>1.5618020161435371</v>
      </c>
      <c r="M19" s="230">
        <v>1.8200738202152009</v>
      </c>
      <c r="N19" s="230">
        <v>1.357838012670034</v>
      </c>
      <c r="O19" s="230">
        <v>1.469514705265677</v>
      </c>
      <c r="P19" s="230">
        <v>1.4447770667744859</v>
      </c>
      <c r="Q19" s="230">
        <v>1.268891262553522</v>
      </c>
      <c r="R19" s="230">
        <v>1.38575495517296</v>
      </c>
      <c r="S19" s="230">
        <v>1.549552001080833</v>
      </c>
      <c r="T19" s="230">
        <v>1.5285373481602991</v>
      </c>
      <c r="U19" s="230">
        <v>1.3733287556236231</v>
      </c>
      <c r="V19" s="230">
        <v>1.2912766030699869</v>
      </c>
      <c r="W19" s="230">
        <v>1.554784191287043</v>
      </c>
      <c r="X19" s="230">
        <v>1.6260348452855931</v>
      </c>
      <c r="Y19" s="230">
        <v>2.0480617761015592</v>
      </c>
      <c r="DA19" s="71" t="s">
        <v>2609</v>
      </c>
    </row>
    <row r="20" spans="1:105" ht="12" customHeight="1" x14ac:dyDescent="0.25">
      <c r="A20" s="59" t="s">
        <v>159</v>
      </c>
      <c r="B20" s="230">
        <v>4.8816632073850199</v>
      </c>
      <c r="C20" s="230">
        <v>5.9983050838258452</v>
      </c>
      <c r="D20" s="230">
        <v>4.2099875462181027</v>
      </c>
      <c r="E20" s="230">
        <v>4.8116032243489171</v>
      </c>
      <c r="F20" s="230">
        <v>3.9004520898737418</v>
      </c>
      <c r="G20" s="230">
        <v>3.9920025438716982</v>
      </c>
      <c r="H20" s="230">
        <v>3.638832979626915</v>
      </c>
      <c r="I20" s="230">
        <v>3.0011485489224929</v>
      </c>
      <c r="J20" s="230">
        <v>2.847954367633859</v>
      </c>
      <c r="K20" s="230">
        <v>2.498261401192436</v>
      </c>
      <c r="L20" s="230">
        <v>2.6567216364124548</v>
      </c>
      <c r="M20" s="230">
        <v>2.259778040968297</v>
      </c>
      <c r="N20" s="230">
        <v>2.4610848398178691</v>
      </c>
      <c r="O20" s="230">
        <v>2.7925625635244522</v>
      </c>
      <c r="P20" s="230">
        <v>2.4756451581787569</v>
      </c>
      <c r="Q20" s="230">
        <v>2.292051603535171</v>
      </c>
      <c r="R20" s="230">
        <v>2.4945905531981492</v>
      </c>
      <c r="S20" s="230">
        <v>2.2586059281761699</v>
      </c>
      <c r="T20" s="230">
        <v>2.217090726318669</v>
      </c>
      <c r="U20" s="230">
        <v>1.8893002667379331</v>
      </c>
      <c r="V20" s="230">
        <v>1.4988822387841561</v>
      </c>
      <c r="W20" s="230">
        <v>1.3616594936372981</v>
      </c>
      <c r="X20" s="230">
        <v>1.54724910808494</v>
      </c>
      <c r="Y20" s="230">
        <v>4.4635051011095106</v>
      </c>
      <c r="DA20" s="71" t="s">
        <v>2610</v>
      </c>
    </row>
    <row r="21" spans="1:105" ht="12" customHeight="1" x14ac:dyDescent="0.25">
      <c r="A21" s="59" t="s">
        <v>32</v>
      </c>
      <c r="B21" s="230">
        <v>0.13665729140710861</v>
      </c>
      <c r="C21" s="230">
        <v>0.13857887093609561</v>
      </c>
      <c r="D21" s="230">
        <v>0.13676385635583579</v>
      </c>
      <c r="E21" s="230">
        <v>0.28322555900184482</v>
      </c>
      <c r="F21" s="230">
        <v>0.14064047186654779</v>
      </c>
      <c r="G21" s="230">
        <v>0.41513100548284609</v>
      </c>
      <c r="H21" s="230">
        <v>0.40646927499859598</v>
      </c>
      <c r="I21" s="230">
        <v>0.2650340439263279</v>
      </c>
      <c r="J21" s="230">
        <v>0.26377490500374778</v>
      </c>
      <c r="K21" s="230">
        <v>0</v>
      </c>
      <c r="L21" s="230">
        <v>0.13446406049800799</v>
      </c>
      <c r="M21" s="230">
        <v>0.12820875902721349</v>
      </c>
      <c r="N21" s="230">
        <v>0.13151693279521581</v>
      </c>
      <c r="O21" s="230">
        <v>0</v>
      </c>
      <c r="P21" s="230">
        <v>0</v>
      </c>
      <c r="Q21" s="230">
        <v>0</v>
      </c>
      <c r="R21" s="230">
        <v>0</v>
      </c>
      <c r="S21" s="230">
        <v>5.8000150603860122E-2</v>
      </c>
      <c r="T21" s="230">
        <v>3.7391809855561071E-2</v>
      </c>
      <c r="U21" s="230">
        <v>5.8581850119276649E-2</v>
      </c>
      <c r="V21" s="230">
        <v>4.5215164748830527E-2</v>
      </c>
      <c r="W21" s="230">
        <v>6.0319678765386249E-2</v>
      </c>
      <c r="X21" s="230">
        <v>4.7297196302592132E-2</v>
      </c>
      <c r="Y21" s="230">
        <v>3.799925791160156E-2</v>
      </c>
      <c r="DA21" s="71" t="s">
        <v>2611</v>
      </c>
    </row>
    <row r="22" spans="1:105" ht="12" customHeight="1" x14ac:dyDescent="0.25">
      <c r="A22" s="59" t="s">
        <v>35</v>
      </c>
      <c r="B22" s="230">
        <v>21.385093395875579</v>
      </c>
      <c r="C22" s="230">
        <v>20.509418215332609</v>
      </c>
      <c r="D22" s="230">
        <v>21.465345575051892</v>
      </c>
      <c r="E22" s="230">
        <v>23.318133768794159</v>
      </c>
      <c r="F22" s="230">
        <v>24.37506268735833</v>
      </c>
      <c r="G22" s="230">
        <v>22.576612773166811</v>
      </c>
      <c r="H22" s="230">
        <v>24.42923157300406</v>
      </c>
      <c r="I22" s="230">
        <v>25.44741967789346</v>
      </c>
      <c r="J22" s="230">
        <v>24.963307909145868</v>
      </c>
      <c r="K22" s="230">
        <v>22.423376452910802</v>
      </c>
      <c r="L22" s="230">
        <v>24.192084218720559</v>
      </c>
      <c r="M22" s="230">
        <v>22.996523423371851</v>
      </c>
      <c r="N22" s="230">
        <v>22.429543980271681</v>
      </c>
      <c r="O22" s="230">
        <v>23.887047407732648</v>
      </c>
      <c r="P22" s="230">
        <v>23.765164153466909</v>
      </c>
      <c r="Q22" s="230">
        <v>22.687615943436001</v>
      </c>
      <c r="R22" s="230">
        <v>23.355324061472331</v>
      </c>
      <c r="S22" s="230">
        <v>25.622194021741951</v>
      </c>
      <c r="T22" s="230">
        <v>25.67649959108925</v>
      </c>
      <c r="U22" s="230">
        <v>23.57664835696459</v>
      </c>
      <c r="V22" s="230">
        <v>23.906615356989128</v>
      </c>
      <c r="W22" s="230">
        <v>28.536557119705279</v>
      </c>
      <c r="X22" s="230">
        <v>27.330558679660331</v>
      </c>
      <c r="Y22" s="230">
        <v>27.175682798666699</v>
      </c>
      <c r="DA22" s="71" t="s">
        <v>2612</v>
      </c>
    </row>
    <row r="23" spans="1:105" ht="12" customHeight="1" x14ac:dyDescent="0.25">
      <c r="A23" s="60" t="s">
        <v>2563</v>
      </c>
      <c r="B23" s="329">
        <v>17.557496522202001</v>
      </c>
      <c r="C23" s="329">
        <v>17.929033248994219</v>
      </c>
      <c r="D23" s="329">
        <v>19.647946178839572</v>
      </c>
      <c r="E23" s="329">
        <v>19.918541391676921</v>
      </c>
      <c r="F23" s="329">
        <v>20.966808358229031</v>
      </c>
      <c r="G23" s="329">
        <v>23.213282784258091</v>
      </c>
      <c r="H23" s="329">
        <v>26.21764103479849</v>
      </c>
      <c r="I23" s="329">
        <v>29.437759809561761</v>
      </c>
      <c r="J23" s="329">
        <v>28.600883008293739</v>
      </c>
      <c r="K23" s="329">
        <v>24.258846440541951</v>
      </c>
      <c r="L23" s="329">
        <v>27.365491627144269</v>
      </c>
      <c r="M23" s="329">
        <v>31.85826529126885</v>
      </c>
      <c r="N23" s="329">
        <v>31.749530975490181</v>
      </c>
      <c r="O23" s="329">
        <v>34.761023464568169</v>
      </c>
      <c r="P23" s="329">
        <v>37.032408988360153</v>
      </c>
      <c r="Q23" s="329">
        <v>38.185341272065351</v>
      </c>
      <c r="R23" s="329">
        <v>39.189980099387377</v>
      </c>
      <c r="S23" s="329">
        <v>41.032198212701523</v>
      </c>
      <c r="T23" s="329">
        <v>44.741182979513432</v>
      </c>
      <c r="U23" s="329">
        <v>44.150425745451592</v>
      </c>
      <c r="V23" s="329">
        <v>41.386944048212783</v>
      </c>
      <c r="W23" s="329">
        <v>44.817651889397609</v>
      </c>
      <c r="X23" s="329">
        <v>46.719165005181623</v>
      </c>
      <c r="Y23" s="329">
        <v>20.219491978754451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33.226012797848213</v>
      </c>
      <c r="C24" s="261">
        <f t="shared" si="1"/>
        <v>31.05001830984785</v>
      </c>
      <c r="D24" s="261">
        <f t="shared" si="1"/>
        <v>29.742272603043702</v>
      </c>
      <c r="E24" s="261">
        <f t="shared" si="1"/>
        <v>30.38768168185856</v>
      </c>
      <c r="F24" s="261">
        <f t="shared" si="1"/>
        <v>29.250196404018567</v>
      </c>
      <c r="G24" s="261">
        <f t="shared" si="1"/>
        <v>29.075082554936159</v>
      </c>
      <c r="H24" s="261">
        <f t="shared" si="1"/>
        <v>29.485297894982079</v>
      </c>
      <c r="I24" s="261">
        <f t="shared" si="1"/>
        <v>29.858023971195749</v>
      </c>
      <c r="J24" s="261">
        <f t="shared" si="1"/>
        <v>28.605881206100204</v>
      </c>
      <c r="K24" s="261">
        <f t="shared" si="1"/>
        <v>24.42614584375881</v>
      </c>
      <c r="L24" s="261">
        <f t="shared" si="1"/>
        <v>26.943770834270552</v>
      </c>
      <c r="M24" s="261">
        <f t="shared" si="1"/>
        <v>27.406667353411159</v>
      </c>
      <c r="N24" s="261">
        <f t="shared" si="1"/>
        <v>26.913338231726641</v>
      </c>
      <c r="O24" s="261">
        <f t="shared" si="1"/>
        <v>28.683528862652008</v>
      </c>
      <c r="P24" s="261">
        <f t="shared" si="1"/>
        <v>28.711244815865214</v>
      </c>
      <c r="Q24" s="261">
        <f t="shared" si="1"/>
        <v>29.428999935965031</v>
      </c>
      <c r="R24" s="261">
        <f t="shared" si="1"/>
        <v>29.083235264870581</v>
      </c>
      <c r="S24" s="261">
        <f t="shared" si="1"/>
        <v>30.650306090389606</v>
      </c>
      <c r="T24" s="261">
        <f t="shared" si="1"/>
        <v>31.719769405239418</v>
      </c>
      <c r="U24" s="261">
        <f t="shared" si="1"/>
        <v>30.025725272208547</v>
      </c>
      <c r="V24" s="261">
        <f t="shared" si="1"/>
        <v>28.943843876165865</v>
      </c>
      <c r="W24" s="261">
        <f t="shared" si="1"/>
        <v>32.711727542544168</v>
      </c>
      <c r="X24" s="261">
        <f t="shared" si="1"/>
        <v>32.550206723508133</v>
      </c>
      <c r="Y24" s="261">
        <f t="shared" si="1"/>
        <v>23.890419357024768</v>
      </c>
      <c r="DA24" s="70"/>
    </row>
    <row r="25" spans="1:105" ht="12" customHeight="1" x14ac:dyDescent="0.25">
      <c r="A25" s="169" t="s">
        <v>2566</v>
      </c>
      <c r="B25" s="352">
        <v>24.556358523362611</v>
      </c>
      <c r="C25" s="352">
        <v>22.84074047203768</v>
      </c>
      <c r="D25" s="352">
        <v>21.698470215932939</v>
      </c>
      <c r="E25" s="352">
        <v>22.276512367748449</v>
      </c>
      <c r="F25" s="352">
        <v>21.340797811906171</v>
      </c>
      <c r="G25" s="352">
        <v>20.981114004190879</v>
      </c>
      <c r="H25" s="352">
        <v>21.112740050424019</v>
      </c>
      <c r="I25" s="352">
        <v>21.195217844603889</v>
      </c>
      <c r="J25" s="352">
        <v>20.289936154449219</v>
      </c>
      <c r="K25" s="352">
        <v>17.39288497730503</v>
      </c>
      <c r="L25" s="352">
        <v>19.151077649523469</v>
      </c>
      <c r="M25" s="352">
        <v>19.174614819968809</v>
      </c>
      <c r="N25" s="352">
        <v>18.848371782452329</v>
      </c>
      <c r="O25" s="352">
        <v>19.978959565077929</v>
      </c>
      <c r="P25" s="352">
        <v>19.872455442252601</v>
      </c>
      <c r="Q25" s="352">
        <v>20.297014632156252</v>
      </c>
      <c r="R25" s="352">
        <v>19.969790818171042</v>
      </c>
      <c r="S25" s="352">
        <v>21.07936160771866</v>
      </c>
      <c r="T25" s="352">
        <v>21.656878231750969</v>
      </c>
      <c r="U25" s="352">
        <v>20.378678154094761</v>
      </c>
      <c r="V25" s="352">
        <v>19.71339703567169</v>
      </c>
      <c r="W25" s="352">
        <v>22.420535190250501</v>
      </c>
      <c r="X25" s="352">
        <v>22.165214588367331</v>
      </c>
      <c r="Y25" s="352">
        <v>17.227420874578868</v>
      </c>
      <c r="DA25" s="170" t="s">
        <v>2614</v>
      </c>
    </row>
    <row r="26" spans="1:105" ht="12" customHeight="1" x14ac:dyDescent="0.25">
      <c r="A26" s="61" t="s">
        <v>2568</v>
      </c>
      <c r="B26" s="263">
        <v>8.6696542744855982</v>
      </c>
      <c r="C26" s="263">
        <v>8.2092778378101698</v>
      </c>
      <c r="D26" s="263">
        <v>8.0438023871107625</v>
      </c>
      <c r="E26" s="263">
        <v>8.1111693141101089</v>
      </c>
      <c r="F26" s="263">
        <v>7.909398592112395</v>
      </c>
      <c r="G26" s="263">
        <v>8.0939685507452808</v>
      </c>
      <c r="H26" s="263">
        <v>8.3725578445580595</v>
      </c>
      <c r="I26" s="263">
        <v>8.6628061265918621</v>
      </c>
      <c r="J26" s="263">
        <v>8.315945051650985</v>
      </c>
      <c r="K26" s="263">
        <v>7.0332608664537783</v>
      </c>
      <c r="L26" s="263">
        <v>7.7926931847470851</v>
      </c>
      <c r="M26" s="263">
        <v>8.2320525334423511</v>
      </c>
      <c r="N26" s="263">
        <v>8.0649664492743138</v>
      </c>
      <c r="O26" s="263">
        <v>8.7045692975740785</v>
      </c>
      <c r="P26" s="263">
        <v>8.8387893736126131</v>
      </c>
      <c r="Q26" s="263">
        <v>9.1319853038087793</v>
      </c>
      <c r="R26" s="263">
        <v>9.1134444466995372</v>
      </c>
      <c r="S26" s="263">
        <v>9.5709444826709458</v>
      </c>
      <c r="T26" s="263">
        <v>10.062891173488451</v>
      </c>
      <c r="U26" s="263">
        <v>9.647047118113786</v>
      </c>
      <c r="V26" s="263">
        <v>9.2304468404941762</v>
      </c>
      <c r="W26" s="263">
        <v>10.29119235229367</v>
      </c>
      <c r="X26" s="263">
        <v>10.3849921351408</v>
      </c>
      <c r="Y26" s="263">
        <v>6.662998482445901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97.537446848412827</v>
      </c>
      <c r="C27" s="261">
        <f t="shared" si="2"/>
        <v>90.549177404871102</v>
      </c>
      <c r="D27" s="261">
        <f t="shared" si="2"/>
        <v>85.850013459500346</v>
      </c>
      <c r="E27" s="261">
        <f t="shared" si="2"/>
        <v>87.515498522657367</v>
      </c>
      <c r="F27" s="261">
        <f t="shared" si="2"/>
        <v>83.834836097769468</v>
      </c>
      <c r="G27" s="261">
        <f t="shared" si="2"/>
        <v>83.577329133341721</v>
      </c>
      <c r="H27" s="261">
        <f t="shared" si="2"/>
        <v>84.731965786311633</v>
      </c>
      <c r="I27" s="261">
        <f t="shared" si="2"/>
        <v>86.045178662616962</v>
      </c>
      <c r="J27" s="261">
        <f t="shared" si="2"/>
        <v>82.482073937280916</v>
      </c>
      <c r="K27" s="261">
        <f t="shared" si="2"/>
        <v>70.277003396765338</v>
      </c>
      <c r="L27" s="261">
        <f t="shared" si="2"/>
        <v>77.650546843553329</v>
      </c>
      <c r="M27" s="261">
        <f t="shared" si="2"/>
        <v>79.976709334197636</v>
      </c>
      <c r="N27" s="261">
        <f t="shared" si="2"/>
        <v>78.477598361104029</v>
      </c>
      <c r="O27" s="261">
        <f t="shared" si="2"/>
        <v>84.038840059251982</v>
      </c>
      <c r="P27" s="261">
        <f t="shared" si="2"/>
        <v>84.70143273175546</v>
      </c>
      <c r="Q27" s="261">
        <f t="shared" si="2"/>
        <v>86.978093096346981</v>
      </c>
      <c r="R27" s="261">
        <f t="shared" si="2"/>
        <v>86.476879198189735</v>
      </c>
      <c r="S27" s="261">
        <f t="shared" si="2"/>
        <v>91.007545639327731</v>
      </c>
      <c r="T27" s="261">
        <f t="shared" si="2"/>
        <v>94.980012976862895</v>
      </c>
      <c r="U27" s="261">
        <f t="shared" si="2"/>
        <v>90.557794834564902</v>
      </c>
      <c r="V27" s="261">
        <f t="shared" si="2"/>
        <v>86.870481782215364</v>
      </c>
      <c r="W27" s="261">
        <f t="shared" si="2"/>
        <v>97.460404690169156</v>
      </c>
      <c r="X27" s="261">
        <f t="shared" si="2"/>
        <v>97.779845638194828</v>
      </c>
      <c r="Y27" s="261">
        <f t="shared" si="2"/>
        <v>68.779193363461147</v>
      </c>
      <c r="DA27" s="70"/>
    </row>
    <row r="28" spans="1:105" ht="12" customHeight="1" x14ac:dyDescent="0.25">
      <c r="A28" s="169" t="s">
        <v>2571</v>
      </c>
      <c r="B28" s="351">
        <v>76.038471515104249</v>
      </c>
      <c r="C28" s="351">
        <v>68.595259140796557</v>
      </c>
      <c r="D28" s="351">
        <v>61.791303852758013</v>
      </c>
      <c r="E28" s="351">
        <v>63.12544783897134</v>
      </c>
      <c r="F28" s="351">
        <v>58.161193210142073</v>
      </c>
      <c r="G28" s="351">
        <v>55.152901234250173</v>
      </c>
      <c r="H28" s="351">
        <v>52.62873186615019</v>
      </c>
      <c r="I28" s="351">
        <v>49.99894216111278</v>
      </c>
      <c r="J28" s="351">
        <v>47.460584539370217</v>
      </c>
      <c r="K28" s="351">
        <v>40.5722934695711</v>
      </c>
      <c r="L28" s="351">
        <v>44.14178158582564</v>
      </c>
      <c r="M28" s="351">
        <v>40.966588569378629</v>
      </c>
      <c r="N28" s="351">
        <v>39.600621656422177</v>
      </c>
      <c r="O28" s="351">
        <v>41.474321531209341</v>
      </c>
      <c r="P28" s="351">
        <v>39.35562580723284</v>
      </c>
      <c r="Q28" s="351">
        <v>40.220532355042472</v>
      </c>
      <c r="R28" s="351">
        <v>38.489148464245993</v>
      </c>
      <c r="S28" s="351">
        <v>40.764037623774847</v>
      </c>
      <c r="T28" s="351">
        <v>40.194890961132167</v>
      </c>
      <c r="U28" s="351">
        <v>36.496049023807842</v>
      </c>
      <c r="V28" s="351">
        <v>36.192591110934401</v>
      </c>
      <c r="W28" s="351">
        <v>42.58164727458027</v>
      </c>
      <c r="X28" s="351">
        <v>40.57270481552348</v>
      </c>
      <c r="Y28" s="351">
        <v>44.020631756823043</v>
      </c>
      <c r="DA28" s="170" t="s">
        <v>2616</v>
      </c>
    </row>
    <row r="29" spans="1:105" ht="12" customHeight="1" x14ac:dyDescent="0.25">
      <c r="A29" s="59" t="s">
        <v>28</v>
      </c>
      <c r="B29" s="230">
        <v>39.530368790055739</v>
      </c>
      <c r="C29" s="230">
        <v>33.960546367718592</v>
      </c>
      <c r="D29" s="230">
        <v>28.20434778633923</v>
      </c>
      <c r="E29" s="230">
        <v>26.283547211976909</v>
      </c>
      <c r="F29" s="230">
        <v>21.103189002906792</v>
      </c>
      <c r="G29" s="230">
        <v>20.107974068638502</v>
      </c>
      <c r="H29" s="230">
        <v>15.80015594030241</v>
      </c>
      <c r="I29" s="230">
        <v>13.13381889258465</v>
      </c>
      <c r="J29" s="230">
        <v>11.385480817371841</v>
      </c>
      <c r="K29" s="230">
        <v>8.5755527127694453</v>
      </c>
      <c r="L29" s="230">
        <v>9.1886322816119037</v>
      </c>
      <c r="M29" s="230">
        <v>7.6548530058081594</v>
      </c>
      <c r="N29" s="230">
        <v>7.298600719008137</v>
      </c>
      <c r="O29" s="230">
        <v>7.0060056007732863</v>
      </c>
      <c r="P29" s="230">
        <v>5.4549077928408218</v>
      </c>
      <c r="Q29" s="230">
        <v>8.0794399352163087</v>
      </c>
      <c r="R29" s="230">
        <v>5.1393489909683163</v>
      </c>
      <c r="S29" s="230">
        <v>4.6558513769142698</v>
      </c>
      <c r="T29" s="230">
        <v>4.1220099708173583</v>
      </c>
      <c r="U29" s="230">
        <v>3.5598948653032432</v>
      </c>
      <c r="V29" s="230">
        <v>3.4472980126583632</v>
      </c>
      <c r="W29" s="230">
        <v>3.9939079071578352</v>
      </c>
      <c r="X29" s="230">
        <v>3.163145840829463</v>
      </c>
      <c r="Y29" s="230">
        <v>2.724408572591178</v>
      </c>
      <c r="DA29" s="71" t="s">
        <v>2617</v>
      </c>
    </row>
    <row r="30" spans="1:105" ht="12" customHeight="1" x14ac:dyDescent="0.25">
      <c r="A30" s="59" t="s">
        <v>31</v>
      </c>
      <c r="B30" s="230">
        <v>4.1773918336186711</v>
      </c>
      <c r="C30" s="230">
        <v>2.0065876668397422</v>
      </c>
      <c r="D30" s="230">
        <v>1.980306706060641</v>
      </c>
      <c r="E30" s="230">
        <v>2.0505179100822941</v>
      </c>
      <c r="F30" s="230">
        <v>2.2627120654818471</v>
      </c>
      <c r="G30" s="230">
        <v>2.0036051380344939</v>
      </c>
      <c r="H30" s="230">
        <v>1.9617998103829779</v>
      </c>
      <c r="I30" s="230">
        <v>1.705610283945745</v>
      </c>
      <c r="J30" s="230">
        <v>1.6975071728757349</v>
      </c>
      <c r="K30" s="230">
        <v>1.480449506879318</v>
      </c>
      <c r="L30" s="230">
        <v>1.9124106320124941</v>
      </c>
      <c r="M30" s="230">
        <v>2.2286618206716731</v>
      </c>
      <c r="N30" s="230">
        <v>1.6626587910245321</v>
      </c>
      <c r="O30" s="230">
        <v>1.799405761549808</v>
      </c>
      <c r="P30" s="230">
        <v>1.7691147756422281</v>
      </c>
      <c r="Q30" s="230">
        <v>1.553744403126762</v>
      </c>
      <c r="R30" s="230">
        <v>1.6968428022526041</v>
      </c>
      <c r="S30" s="230">
        <v>1.897410613568367</v>
      </c>
      <c r="T30" s="230">
        <v>1.8716783855024071</v>
      </c>
      <c r="U30" s="230">
        <v>1.6816270477023949</v>
      </c>
      <c r="V30" s="230">
        <v>1.5811550241673309</v>
      </c>
      <c r="W30" s="230">
        <v>1.903817377086175</v>
      </c>
      <c r="X30" s="230">
        <v>1.991063075859909</v>
      </c>
      <c r="Y30" s="230">
        <v>2.5078307462468059</v>
      </c>
      <c r="DA30" s="71" t="s">
        <v>2618</v>
      </c>
    </row>
    <row r="31" spans="1:105" ht="12" customHeight="1" x14ac:dyDescent="0.25">
      <c r="A31" s="59" t="s">
        <v>159</v>
      </c>
      <c r="B31" s="230">
        <v>5.9775467845530867</v>
      </c>
      <c r="C31" s="230">
        <v>7.3448633679500146</v>
      </c>
      <c r="D31" s="230">
        <v>5.1550867912874727</v>
      </c>
      <c r="E31" s="230">
        <v>5.8917590502231656</v>
      </c>
      <c r="F31" s="230">
        <v>4.77606378351887</v>
      </c>
      <c r="G31" s="230">
        <v>4.8881663802510609</v>
      </c>
      <c r="H31" s="230">
        <v>4.4557138526043873</v>
      </c>
      <c r="I31" s="230">
        <v>3.674875774190808</v>
      </c>
      <c r="J31" s="230">
        <v>3.4872910624088078</v>
      </c>
      <c r="K31" s="230">
        <v>3.059095593296862</v>
      </c>
      <c r="L31" s="230">
        <v>3.2531285343825989</v>
      </c>
      <c r="M31" s="230">
        <v>2.7670751522060781</v>
      </c>
      <c r="N31" s="230">
        <v>3.01357327324637</v>
      </c>
      <c r="O31" s="230">
        <v>3.419464363499328</v>
      </c>
      <c r="P31" s="230">
        <v>3.031402234504601</v>
      </c>
      <c r="Q31" s="230">
        <v>2.806593800247148</v>
      </c>
      <c r="R31" s="230">
        <v>3.0546006773854888</v>
      </c>
      <c r="S31" s="230">
        <v>2.7656399120524529</v>
      </c>
      <c r="T31" s="230">
        <v>2.7148049710024522</v>
      </c>
      <c r="U31" s="230">
        <v>2.3134288980464488</v>
      </c>
      <c r="V31" s="230">
        <v>1.835366006674477</v>
      </c>
      <c r="W31" s="230">
        <v>1.667338155474243</v>
      </c>
      <c r="X31" s="230">
        <v>1.8945907445938031</v>
      </c>
      <c r="Y31" s="230">
        <v>5.4655164503381766</v>
      </c>
      <c r="DA31" s="71" t="s">
        <v>2619</v>
      </c>
    </row>
    <row r="32" spans="1:105" ht="12" customHeight="1" x14ac:dyDescent="0.25">
      <c r="A32" s="59" t="s">
        <v>32</v>
      </c>
      <c r="B32" s="230">
        <v>0.16733545886584719</v>
      </c>
      <c r="C32" s="230">
        <v>0.16968841339113741</v>
      </c>
      <c r="D32" s="230">
        <v>0.1674659465581663</v>
      </c>
      <c r="E32" s="230">
        <v>0.34680680694103438</v>
      </c>
      <c r="F32" s="230">
        <v>0.172212822693732</v>
      </c>
      <c r="G32" s="230">
        <v>0.50832368018307683</v>
      </c>
      <c r="H32" s="230">
        <v>0.49771747959011781</v>
      </c>
      <c r="I32" s="230">
        <v>0.32453148235876877</v>
      </c>
      <c r="J32" s="230">
        <v>0.32298967959642583</v>
      </c>
      <c r="K32" s="230">
        <v>0</v>
      </c>
      <c r="L32" s="230">
        <v>0.16464986999756079</v>
      </c>
      <c r="M32" s="230">
        <v>0.15699031717617981</v>
      </c>
      <c r="N32" s="230">
        <v>0.16104114219822349</v>
      </c>
      <c r="O32" s="230">
        <v>0</v>
      </c>
      <c r="P32" s="230">
        <v>0</v>
      </c>
      <c r="Q32" s="230">
        <v>0</v>
      </c>
      <c r="R32" s="230">
        <v>0</v>
      </c>
      <c r="S32" s="230">
        <v>7.1020592576155242E-2</v>
      </c>
      <c r="T32" s="230">
        <v>4.5785889619054387E-2</v>
      </c>
      <c r="U32" s="230">
        <v>7.1732877697073441E-2</v>
      </c>
      <c r="V32" s="230">
        <v>5.5365507855710858E-2</v>
      </c>
      <c r="W32" s="230">
        <v>7.3860831141289274E-2</v>
      </c>
      <c r="X32" s="230">
        <v>5.7914934248071988E-2</v>
      </c>
      <c r="Y32" s="230">
        <v>4.6529703565226399E-2</v>
      </c>
      <c r="DA32" s="71" t="s">
        <v>2620</v>
      </c>
    </row>
    <row r="33" spans="1:105" ht="12" customHeight="1" x14ac:dyDescent="0.25">
      <c r="A33" s="59" t="s">
        <v>35</v>
      </c>
      <c r="B33" s="230">
        <v>26.185828648010911</v>
      </c>
      <c r="C33" s="230">
        <v>25.113573324897072</v>
      </c>
      <c r="D33" s="230">
        <v>26.2840966225125</v>
      </c>
      <c r="E33" s="230">
        <v>28.552816859747931</v>
      </c>
      <c r="F33" s="230">
        <v>29.84701553554083</v>
      </c>
      <c r="G33" s="230">
        <v>27.64483196714303</v>
      </c>
      <c r="H33" s="230">
        <v>29.91334478327029</v>
      </c>
      <c r="I33" s="230">
        <v>31.160105728032811</v>
      </c>
      <c r="J33" s="230">
        <v>30.567315807117399</v>
      </c>
      <c r="K33" s="230">
        <v>27.45719565662548</v>
      </c>
      <c r="L33" s="230">
        <v>29.622960267821089</v>
      </c>
      <c r="M33" s="230">
        <v>28.159008273516541</v>
      </c>
      <c r="N33" s="230">
        <v>27.464747730944911</v>
      </c>
      <c r="O33" s="230">
        <v>29.24944580538692</v>
      </c>
      <c r="P33" s="230">
        <v>29.100201004245189</v>
      </c>
      <c r="Q33" s="230">
        <v>27.780754216452241</v>
      </c>
      <c r="R33" s="230">
        <v>28.598355993639579</v>
      </c>
      <c r="S33" s="230">
        <v>31.3741151286636</v>
      </c>
      <c r="T33" s="230">
        <v>31.4406117441909</v>
      </c>
      <c r="U33" s="230">
        <v>28.869365335058681</v>
      </c>
      <c r="V33" s="230">
        <v>29.273406559578518</v>
      </c>
      <c r="W33" s="230">
        <v>34.942723003720729</v>
      </c>
      <c r="X33" s="230">
        <v>33.465990219992229</v>
      </c>
      <c r="Y33" s="230">
        <v>33.276346284081647</v>
      </c>
      <c r="DA33" s="71" t="s">
        <v>2621</v>
      </c>
    </row>
    <row r="34" spans="1:105" ht="12" customHeight="1" x14ac:dyDescent="0.25">
      <c r="A34" s="60" t="s">
        <v>2578</v>
      </c>
      <c r="B34" s="329">
        <v>21.498975333308572</v>
      </c>
      <c r="C34" s="329">
        <v>21.953918264074549</v>
      </c>
      <c r="D34" s="329">
        <v>24.05870960674233</v>
      </c>
      <c r="E34" s="329">
        <v>24.39005068368602</v>
      </c>
      <c r="F34" s="329">
        <v>25.673642887627391</v>
      </c>
      <c r="G34" s="329">
        <v>28.424427899091551</v>
      </c>
      <c r="H34" s="329">
        <v>32.103233920161443</v>
      </c>
      <c r="I34" s="329">
        <v>36.04623650150419</v>
      </c>
      <c r="J34" s="329">
        <v>35.021489397910692</v>
      </c>
      <c r="K34" s="329">
        <v>29.70470992719423</v>
      </c>
      <c r="L34" s="329">
        <v>33.508765257727688</v>
      </c>
      <c r="M34" s="329">
        <v>39.010120764819</v>
      </c>
      <c r="N34" s="329">
        <v>38.876976704681852</v>
      </c>
      <c r="O34" s="329">
        <v>42.564518528042633</v>
      </c>
      <c r="P34" s="329">
        <v>45.34580692452262</v>
      </c>
      <c r="Q34" s="329">
        <v>46.757560741304509</v>
      </c>
      <c r="R34" s="329">
        <v>47.987730733943742</v>
      </c>
      <c r="S34" s="329">
        <v>50.243508015552877</v>
      </c>
      <c r="T34" s="329">
        <v>54.785122015730721</v>
      </c>
      <c r="U34" s="329">
        <v>54.061745810757053</v>
      </c>
      <c r="V34" s="329">
        <v>50.67789067128097</v>
      </c>
      <c r="W34" s="329">
        <v>54.878757415588893</v>
      </c>
      <c r="X34" s="329">
        <v>57.207140822671349</v>
      </c>
      <c r="Y34" s="329">
        <v>24.7585616066381</v>
      </c>
      <c r="DA34" s="72" t="s">
        <v>2622</v>
      </c>
    </row>
    <row r="35" spans="1:105" ht="12" customHeight="1" x14ac:dyDescent="0.25">
      <c r="A35" s="39" t="s">
        <v>2580</v>
      </c>
      <c r="B35" s="228">
        <v>130.15667886668319</v>
      </c>
      <c r="C35" s="228">
        <v>128.53716444686231</v>
      </c>
      <c r="D35" s="228">
        <v>117.87711533089281</v>
      </c>
      <c r="E35" s="228">
        <v>136.44571643691691</v>
      </c>
      <c r="F35" s="228">
        <v>127.3921130671373</v>
      </c>
      <c r="G35" s="228">
        <v>121.92095412568069</v>
      </c>
      <c r="H35" s="228">
        <v>116.49962065931911</v>
      </c>
      <c r="I35" s="228">
        <v>112.313696765038</v>
      </c>
      <c r="J35" s="228">
        <v>106.3115183878335</v>
      </c>
      <c r="K35" s="228">
        <v>97.470758282691492</v>
      </c>
      <c r="L35" s="228">
        <v>109.74306994757769</v>
      </c>
      <c r="M35" s="228">
        <v>100.49109056002089</v>
      </c>
      <c r="N35" s="228">
        <v>103.75950456029651</v>
      </c>
      <c r="O35" s="228">
        <v>101.79645643924459</v>
      </c>
      <c r="P35" s="228">
        <v>97.586642386889423</v>
      </c>
      <c r="Q35" s="228">
        <v>97.478340152707247</v>
      </c>
      <c r="R35" s="228">
        <v>93.132199555474898</v>
      </c>
      <c r="S35" s="228">
        <v>98.084888443163322</v>
      </c>
      <c r="T35" s="228">
        <v>98.126180570076343</v>
      </c>
      <c r="U35" s="228">
        <v>90.542156546453583</v>
      </c>
      <c r="V35" s="228">
        <v>86.418432223791115</v>
      </c>
      <c r="W35" s="228">
        <v>99.322709854400358</v>
      </c>
      <c r="X35" s="228">
        <v>96.089830720062722</v>
      </c>
      <c r="Y35" s="228">
        <v>79.143725899490889</v>
      </c>
      <c r="DA35" s="92" t="s">
        <v>2623</v>
      </c>
    </row>
    <row r="36" spans="1:105" ht="12" customHeight="1" x14ac:dyDescent="0.25">
      <c r="A36" s="64" t="s">
        <v>28</v>
      </c>
      <c r="B36" s="229">
        <v>28.7903639007958</v>
      </c>
      <c r="C36" s="229">
        <v>23.148049970265941</v>
      </c>
      <c r="D36" s="229">
        <v>20.467504509633091</v>
      </c>
      <c r="E36" s="229">
        <v>16.045376778358801</v>
      </c>
      <c r="F36" s="229">
        <v>13.357014288730159</v>
      </c>
      <c r="G36" s="229">
        <v>13.805313656193119</v>
      </c>
      <c r="H36" s="229">
        <v>11.96749040497631</v>
      </c>
      <c r="I36" s="229">
        <v>10.94730227413535</v>
      </c>
      <c r="J36" s="229">
        <v>9.6787626238692592</v>
      </c>
      <c r="K36" s="229">
        <v>6.5632644023848554</v>
      </c>
      <c r="L36" s="229">
        <v>6.8858182483316011</v>
      </c>
      <c r="M36" s="229">
        <v>7.001972154352182</v>
      </c>
      <c r="N36" s="229">
        <v>6.0236583501830587</v>
      </c>
      <c r="O36" s="229">
        <v>6.741091576807305</v>
      </c>
      <c r="P36" s="229">
        <v>5.5850064252925264</v>
      </c>
      <c r="Q36" s="229">
        <v>8.6301994055365263</v>
      </c>
      <c r="R36" s="229">
        <v>6.0637316337868308</v>
      </c>
      <c r="S36" s="229">
        <v>5.4882832680206901</v>
      </c>
      <c r="T36" s="229">
        <v>5.2735452539743912</v>
      </c>
      <c r="U36" s="229">
        <v>4.8413956052275093</v>
      </c>
      <c r="V36" s="229">
        <v>4.6805793801114373</v>
      </c>
      <c r="W36" s="229">
        <v>5.150687802901758</v>
      </c>
      <c r="X36" s="229">
        <v>4.3388429172076126</v>
      </c>
      <c r="Y36" s="229">
        <v>2.532785621969877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3.0727621769913358</v>
      </c>
      <c r="C38" s="229">
        <v>1.3813550759427311</v>
      </c>
      <c r="D38" s="229">
        <v>1.4514054127717171</v>
      </c>
      <c r="E38" s="229">
        <v>1.2642616271142471</v>
      </c>
      <c r="F38" s="229">
        <v>1.4464320670045969</v>
      </c>
      <c r="G38" s="229">
        <v>1.389304828968944</v>
      </c>
      <c r="H38" s="229">
        <v>1.500734441756266</v>
      </c>
      <c r="I38" s="229">
        <v>1.4358310449588829</v>
      </c>
      <c r="J38" s="229">
        <v>1.457429405250563</v>
      </c>
      <c r="K38" s="229">
        <v>1.144349873260424</v>
      </c>
      <c r="L38" s="229">
        <v>1.447415701840028</v>
      </c>
      <c r="M38" s="229">
        <v>2.058899479544968</v>
      </c>
      <c r="N38" s="229">
        <v>1.385898120264941</v>
      </c>
      <c r="O38" s="229">
        <v>1.7486234585107709</v>
      </c>
      <c r="P38" s="229">
        <v>1.829362278664499</v>
      </c>
      <c r="Q38" s="229">
        <v>1.676202939112458</v>
      </c>
      <c r="R38" s="229">
        <v>2.021998922429928</v>
      </c>
      <c r="S38" s="229">
        <v>2.2589477335993351</v>
      </c>
      <c r="T38" s="229">
        <v>2.4184232593496722</v>
      </c>
      <c r="U38" s="229">
        <v>2.309779541449192</v>
      </c>
      <c r="V38" s="229">
        <v>2.1682167003555382</v>
      </c>
      <c r="W38" s="229">
        <v>2.479704405845931</v>
      </c>
      <c r="X38" s="229">
        <v>2.758336056296951</v>
      </c>
      <c r="Y38" s="229">
        <v>2.3546798279935621</v>
      </c>
      <c r="DA38" s="73" t="s">
        <v>2626</v>
      </c>
    </row>
    <row r="39" spans="1:105" ht="12" customHeight="1" x14ac:dyDescent="0.25">
      <c r="A39" s="64" t="s">
        <v>159</v>
      </c>
      <c r="B39" s="229">
        <v>4.4805165101263507</v>
      </c>
      <c r="C39" s="229">
        <v>5.1524320573335256</v>
      </c>
      <c r="D39" s="229">
        <v>3.8501143176749428</v>
      </c>
      <c r="E39" s="229">
        <v>3.7016873102924839</v>
      </c>
      <c r="F39" s="229">
        <v>3.1111448378040638</v>
      </c>
      <c r="G39" s="229">
        <v>3.4539237946808159</v>
      </c>
      <c r="H39" s="229">
        <v>3.4733441527545601</v>
      </c>
      <c r="I39" s="229">
        <v>3.1524452965929388</v>
      </c>
      <c r="J39" s="229">
        <v>3.0510229144116372</v>
      </c>
      <c r="K39" s="229">
        <v>2.4095705006913741</v>
      </c>
      <c r="L39" s="229">
        <v>2.5089656545067398</v>
      </c>
      <c r="M39" s="229">
        <v>2.6049133902757</v>
      </c>
      <c r="N39" s="229">
        <v>2.559713102015452</v>
      </c>
      <c r="O39" s="229">
        <v>3.3861534781542968</v>
      </c>
      <c r="P39" s="229">
        <v>3.194248058216381</v>
      </c>
      <c r="Q39" s="229">
        <v>3.0853749215508022</v>
      </c>
      <c r="R39" s="229">
        <v>3.7091561429750262</v>
      </c>
      <c r="S39" s="229">
        <v>3.3552265839492108</v>
      </c>
      <c r="T39" s="229">
        <v>3.5745476011392041</v>
      </c>
      <c r="U39" s="229">
        <v>3.2380113416407821</v>
      </c>
      <c r="V39" s="229">
        <v>2.5646746530415201</v>
      </c>
      <c r="W39" s="229">
        <v>2.21299115911529</v>
      </c>
      <c r="X39" s="229">
        <v>2.674600567559656</v>
      </c>
      <c r="Y39" s="229">
        <v>5.2293319327761676</v>
      </c>
      <c r="DA39" s="73" t="s">
        <v>2627</v>
      </c>
    </row>
    <row r="40" spans="1:105" ht="12" customHeight="1" x14ac:dyDescent="0.25">
      <c r="A40" s="64" t="s">
        <v>32</v>
      </c>
      <c r="B40" s="229">
        <v>0.1215991297502465</v>
      </c>
      <c r="C40" s="229">
        <v>0.11540327430911911</v>
      </c>
      <c r="D40" s="229">
        <v>0.1212555264760752</v>
      </c>
      <c r="E40" s="229">
        <v>0.2112417493420895</v>
      </c>
      <c r="F40" s="229">
        <v>0.1087559400980424</v>
      </c>
      <c r="G40" s="229">
        <v>0.34821261698036649</v>
      </c>
      <c r="H40" s="229">
        <v>0.37614111493756303</v>
      </c>
      <c r="I40" s="229">
        <v>0.26989766025466838</v>
      </c>
      <c r="J40" s="229">
        <v>0.27395757171049612</v>
      </c>
      <c r="K40" s="229">
        <v>0</v>
      </c>
      <c r="L40" s="229">
        <v>0.1231097006071292</v>
      </c>
      <c r="M40" s="229">
        <v>0.14327901604190871</v>
      </c>
      <c r="N40" s="229">
        <v>0.13261228789903839</v>
      </c>
      <c r="O40" s="229">
        <v>0</v>
      </c>
      <c r="P40" s="229">
        <v>0</v>
      </c>
      <c r="Q40" s="229">
        <v>0</v>
      </c>
      <c r="R40" s="229">
        <v>0</v>
      </c>
      <c r="S40" s="229">
        <v>8.3531042470406047E-2</v>
      </c>
      <c r="T40" s="229">
        <v>5.8445556173901091E-2</v>
      </c>
      <c r="U40" s="229">
        <v>9.7336976696487484E-2</v>
      </c>
      <c r="V40" s="229">
        <v>7.5004319238954273E-2</v>
      </c>
      <c r="W40" s="229">
        <v>9.5040250073594165E-2</v>
      </c>
      <c r="X40" s="229">
        <v>7.9263177522681375E-2</v>
      </c>
      <c r="Y40" s="229">
        <v>4.3160123559078438E-2</v>
      </c>
      <c r="DA40" s="73" t="s">
        <v>2628</v>
      </c>
    </row>
    <row r="41" spans="1:105" ht="12" customHeight="1" x14ac:dyDescent="0.25">
      <c r="A41" s="64" t="s">
        <v>33</v>
      </c>
      <c r="B41" s="229">
        <v>1.8724861255547789</v>
      </c>
      <c r="C41" s="229">
        <v>1.87248612555401</v>
      </c>
      <c r="D41" s="229">
        <v>1.245999047001189</v>
      </c>
      <c r="E41" s="229">
        <v>1.195085834606513</v>
      </c>
      <c r="F41" s="229">
        <v>1.1950858346033451</v>
      </c>
      <c r="G41" s="229">
        <v>1.2459990470032141</v>
      </c>
      <c r="H41" s="229">
        <v>1.814546889843216</v>
      </c>
      <c r="I41" s="229">
        <v>0.56854784284276461</v>
      </c>
      <c r="J41" s="229">
        <v>0.4525675449996156</v>
      </c>
      <c r="K41" s="229">
        <v>0.6364151549663043</v>
      </c>
      <c r="L41" s="229">
        <v>1.060674953876273</v>
      </c>
      <c r="M41" s="229">
        <v>1.0606749538726441</v>
      </c>
      <c r="N41" s="229">
        <v>11.936297167257051</v>
      </c>
      <c r="O41" s="229">
        <v>4.2569046017555152</v>
      </c>
      <c r="P41" s="229">
        <v>11.48337322980859</v>
      </c>
      <c r="Q41" s="229">
        <v>11.02698719389557</v>
      </c>
      <c r="R41" s="229">
        <v>1.523323314930922</v>
      </c>
      <c r="S41" s="229">
        <v>1.4180857049055779</v>
      </c>
      <c r="T41" s="229">
        <v>1.1009473048834051</v>
      </c>
      <c r="U41" s="229">
        <v>1.0767126157787259</v>
      </c>
      <c r="V41" s="229">
        <v>0.34977376917009251</v>
      </c>
      <c r="W41" s="229">
        <v>0.40924040124987388</v>
      </c>
      <c r="X41" s="229">
        <v>3.0005192594288101</v>
      </c>
      <c r="Y41" s="229">
        <v>3.838805301545241</v>
      </c>
      <c r="DA41" s="73" t="s">
        <v>2629</v>
      </c>
    </row>
    <row r="42" spans="1:105" ht="12" customHeight="1" x14ac:dyDescent="0.25">
      <c r="A42" s="64" t="s">
        <v>35</v>
      </c>
      <c r="B42" s="229">
        <v>19.215224559152489</v>
      </c>
      <c r="C42" s="229">
        <v>17.246902500762079</v>
      </c>
      <c r="D42" s="229">
        <v>19.217847500407959</v>
      </c>
      <c r="E42" s="229">
        <v>17.562153016163681</v>
      </c>
      <c r="F42" s="229">
        <v>19.033780995530432</v>
      </c>
      <c r="G42" s="229">
        <v>19.12294476447132</v>
      </c>
      <c r="H42" s="229">
        <v>22.828088404132199</v>
      </c>
      <c r="I42" s="229">
        <v>26.168441807035141</v>
      </c>
      <c r="J42" s="229">
        <v>26.18114409995728</v>
      </c>
      <c r="K42" s="229">
        <v>21.17272770295752</v>
      </c>
      <c r="L42" s="229">
        <v>22.366395170510629</v>
      </c>
      <c r="M42" s="229">
        <v>25.951575793909111</v>
      </c>
      <c r="N42" s="229">
        <v>22.838059213369831</v>
      </c>
      <c r="O42" s="229">
        <v>28.355691517868621</v>
      </c>
      <c r="P42" s="229">
        <v>30.0189229651515</v>
      </c>
      <c r="Q42" s="229">
        <v>29.898297591703461</v>
      </c>
      <c r="R42" s="229">
        <v>33.996623433054232</v>
      </c>
      <c r="S42" s="229">
        <v>37.262479525816573</v>
      </c>
      <c r="T42" s="229">
        <v>40.527282257676262</v>
      </c>
      <c r="U42" s="229">
        <v>39.557923866848633</v>
      </c>
      <c r="V42" s="229">
        <v>40.045793614190472</v>
      </c>
      <c r="W42" s="229">
        <v>45.403233178484072</v>
      </c>
      <c r="X42" s="229">
        <v>46.251012589518069</v>
      </c>
      <c r="Y42" s="229">
        <v>31.169130218225479</v>
      </c>
      <c r="DA42" s="73" t="s">
        <v>2630</v>
      </c>
    </row>
    <row r="43" spans="1:105" ht="12" customHeight="1" x14ac:dyDescent="0.25">
      <c r="A43" s="64" t="s">
        <v>36</v>
      </c>
      <c r="B43" s="229">
        <v>7.0819638922104564E-2</v>
      </c>
      <c r="C43" s="229">
        <v>0.31160641125713212</v>
      </c>
      <c r="D43" s="229">
        <v>0.2549507001190624</v>
      </c>
      <c r="E43" s="229">
        <v>1.8413106119751781</v>
      </c>
      <c r="F43" s="229">
        <v>7.0599248205609442</v>
      </c>
      <c r="G43" s="229">
        <v>1.932582962616771</v>
      </c>
      <c r="H43" s="229">
        <v>0.97731101712330704</v>
      </c>
      <c r="I43" s="229">
        <v>0.93481923377182363</v>
      </c>
      <c r="J43" s="229">
        <v>0.73652424478720702</v>
      </c>
      <c r="K43" s="229">
        <v>0.61851039848787237</v>
      </c>
      <c r="L43" s="229">
        <v>0.45324568910122309</v>
      </c>
      <c r="M43" s="229">
        <v>0.5854234631833648</v>
      </c>
      <c r="N43" s="229">
        <v>0.21874770070150781</v>
      </c>
      <c r="O43" s="229">
        <v>0.2187477007020428</v>
      </c>
      <c r="P43" s="229">
        <v>0.10232021431448</v>
      </c>
      <c r="Q43" s="229">
        <v>4.2491783353255902E-2</v>
      </c>
      <c r="R43" s="229">
        <v>7.0819638922016662E-2</v>
      </c>
      <c r="S43" s="229">
        <v>6.4644166408022785E-2</v>
      </c>
      <c r="T43" s="229">
        <v>4.8440633022725867E-2</v>
      </c>
      <c r="U43" s="229">
        <v>4.4304766109531553E-2</v>
      </c>
      <c r="V43" s="229">
        <v>3.0254149747467391E-2</v>
      </c>
      <c r="W43" s="229">
        <v>3.1160641125640171E-2</v>
      </c>
      <c r="X43" s="229">
        <v>2.3738742966652321E-2</v>
      </c>
      <c r="Y43" s="229">
        <v>2.0792645987460091E-2</v>
      </c>
      <c r="DA43" s="73" t="s">
        <v>2631</v>
      </c>
    </row>
    <row r="44" spans="1:105" ht="12" customHeight="1" x14ac:dyDescent="0.25">
      <c r="A44" s="64" t="s">
        <v>38</v>
      </c>
      <c r="B44" s="229">
        <v>4.1215518125757078E-2</v>
      </c>
      <c r="C44" s="229">
        <v>8.248051466459641E-2</v>
      </c>
      <c r="D44" s="229">
        <v>0.13745103163640141</v>
      </c>
      <c r="E44" s="229">
        <v>0.3023625825528985</v>
      </c>
      <c r="F44" s="229">
        <v>0.71466619904802631</v>
      </c>
      <c r="G44" s="229">
        <v>0.74217619674203461</v>
      </c>
      <c r="H44" s="229">
        <v>0.3985980960630362</v>
      </c>
      <c r="I44" s="229">
        <v>0.35733309952488779</v>
      </c>
      <c r="J44" s="229">
        <v>0.50853913000598994</v>
      </c>
      <c r="K44" s="229">
        <v>0.61848016394971728</v>
      </c>
      <c r="L44" s="229">
        <v>0.54975464813329944</v>
      </c>
      <c r="M44" s="229">
        <v>0.2061765474542005</v>
      </c>
      <c r="N44" s="229">
        <v>0.38484309721553778</v>
      </c>
      <c r="O44" s="229">
        <v>0.82465671140486707</v>
      </c>
      <c r="P44" s="229">
        <v>1.305685843719959</v>
      </c>
      <c r="Q44" s="229">
        <v>1.030833258861807</v>
      </c>
      <c r="R44" s="229">
        <v>1.4843523934828069</v>
      </c>
      <c r="S44" s="229">
        <v>1.277532626657653</v>
      </c>
      <c r="T44" s="229">
        <v>0.7238197054763259</v>
      </c>
      <c r="U44" s="229">
        <v>0.89071039291426579</v>
      </c>
      <c r="V44" s="229">
        <v>0.8414793718648983</v>
      </c>
      <c r="W44" s="229">
        <v>1.391481412061794</v>
      </c>
      <c r="X44" s="229">
        <v>0.92044691919839128</v>
      </c>
      <c r="Y44" s="229">
        <v>1.4020697924677761</v>
      </c>
      <c r="DA44" s="73" t="s">
        <v>2632</v>
      </c>
    </row>
    <row r="45" spans="1:105" ht="12" customHeight="1" x14ac:dyDescent="0.25">
      <c r="A45" s="64" t="s">
        <v>39</v>
      </c>
      <c r="B45" s="229">
        <v>72.491691307264318</v>
      </c>
      <c r="C45" s="229">
        <v>79.226448516773218</v>
      </c>
      <c r="D45" s="229">
        <v>71.130587285172368</v>
      </c>
      <c r="E45" s="229">
        <v>94.322236926511053</v>
      </c>
      <c r="F45" s="229">
        <v>81.365308083757682</v>
      </c>
      <c r="G45" s="229">
        <v>79.880496258024095</v>
      </c>
      <c r="H45" s="229">
        <v>73.16336613773268</v>
      </c>
      <c r="I45" s="229">
        <v>68.479078505921564</v>
      </c>
      <c r="J45" s="229">
        <v>63.971570852841452</v>
      </c>
      <c r="K45" s="229">
        <v>64.307440085993434</v>
      </c>
      <c r="L45" s="229">
        <v>74.347690180670725</v>
      </c>
      <c r="M45" s="229">
        <v>60.878175761386842</v>
      </c>
      <c r="N45" s="229">
        <v>58.279675521390082</v>
      </c>
      <c r="O45" s="229">
        <v>56.264587394041193</v>
      </c>
      <c r="P45" s="229">
        <v>44.067723371721492</v>
      </c>
      <c r="Q45" s="229">
        <v>42.087953058693373</v>
      </c>
      <c r="R45" s="229">
        <v>44.262194075893127</v>
      </c>
      <c r="S45" s="229">
        <v>46.876157791335856</v>
      </c>
      <c r="T45" s="229">
        <v>44.400728998380472</v>
      </c>
      <c r="U45" s="229">
        <v>38.485981439788461</v>
      </c>
      <c r="V45" s="229">
        <v>35.662656266070726</v>
      </c>
      <c r="W45" s="229">
        <v>42.149170603542402</v>
      </c>
      <c r="X45" s="229">
        <v>36.043070490363903</v>
      </c>
      <c r="Y45" s="229">
        <v>32.552970434966248</v>
      </c>
      <c r="DA45" s="73" t="s">
        <v>2633</v>
      </c>
    </row>
    <row r="46" spans="1:105" ht="12" customHeight="1" x14ac:dyDescent="0.25">
      <c r="A46" s="39" t="s">
        <v>2592</v>
      </c>
      <c r="B46" s="228">
        <v>47.188079154200892</v>
      </c>
      <c r="C46" s="228">
        <v>44.682295296302101</v>
      </c>
      <c r="D46" s="228">
        <v>43.781628623968857</v>
      </c>
      <c r="E46" s="228">
        <v>44.148300210052263</v>
      </c>
      <c r="F46" s="228">
        <v>43.050081930616507</v>
      </c>
      <c r="G46" s="228">
        <v>44.054678139612747</v>
      </c>
      <c r="H46" s="228">
        <v>45.571012382217852</v>
      </c>
      <c r="I46" s="228">
        <v>47.150805355888032</v>
      </c>
      <c r="J46" s="228">
        <v>45.262874494793522</v>
      </c>
      <c r="K46" s="228">
        <v>38.281350094327287</v>
      </c>
      <c r="L46" s="228">
        <v>42.414865827860879</v>
      </c>
      <c r="M46" s="228">
        <v>44.806255734190252</v>
      </c>
      <c r="N46" s="228">
        <v>43.896822541624523</v>
      </c>
      <c r="O46" s="228">
        <v>47.378118205471758</v>
      </c>
      <c r="P46" s="228">
        <v>48.108664934518238</v>
      </c>
      <c r="Q46" s="228">
        <v>49.704501668458498</v>
      </c>
      <c r="R46" s="228">
        <v>49.603585599010088</v>
      </c>
      <c r="S46" s="228">
        <v>52.09371348957692</v>
      </c>
      <c r="T46" s="228">
        <v>54.771331148940988</v>
      </c>
      <c r="U46" s="228">
        <v>52.507932681187462</v>
      </c>
      <c r="V46" s="228">
        <v>50.240418169815207</v>
      </c>
      <c r="W46" s="228">
        <v>56.013952106521977</v>
      </c>
      <c r="X46" s="228">
        <v>56.524495138285523</v>
      </c>
      <c r="Y46" s="228">
        <v>36.266048199786233</v>
      </c>
      <c r="DA46" s="92" t="s">
        <v>2634</v>
      </c>
    </row>
    <row r="47" spans="1:105" ht="12" customHeight="1" x14ac:dyDescent="0.25">
      <c r="A47" s="39" t="s">
        <v>2594</v>
      </c>
      <c r="B47" s="228">
        <v>29.554867737139819</v>
      </c>
      <c r="C47" s="228">
        <v>27.985443598131081</v>
      </c>
      <c r="D47" s="228">
        <v>27.42133747528861</v>
      </c>
      <c r="E47" s="228">
        <v>27.650991456207169</v>
      </c>
      <c r="F47" s="228">
        <v>26.963154685204731</v>
      </c>
      <c r="G47" s="228">
        <v>27.592354021526361</v>
      </c>
      <c r="H47" s="228">
        <v>28.542065448411179</v>
      </c>
      <c r="I47" s="228">
        <v>29.53152238808255</v>
      </c>
      <c r="J47" s="228">
        <v>28.349072330851389</v>
      </c>
      <c r="K47" s="228">
        <v>23.976399529631319</v>
      </c>
      <c r="L47" s="228">
        <v>26.565305731868548</v>
      </c>
      <c r="M47" s="228">
        <v>28.063082578400859</v>
      </c>
      <c r="N47" s="228">
        <v>27.493485803032801</v>
      </c>
      <c r="O47" s="228">
        <v>29.673893116555011</v>
      </c>
      <c r="P47" s="228">
        <v>30.131449608359059</v>
      </c>
      <c r="Q47" s="228">
        <v>31.13095508616308</v>
      </c>
      <c r="R47" s="228">
        <v>31.067749269385651</v>
      </c>
      <c r="S47" s="228">
        <v>32.627367752981293</v>
      </c>
      <c r="T47" s="228">
        <v>34.304414947772429</v>
      </c>
      <c r="U47" s="228">
        <v>32.88680178042344</v>
      </c>
      <c r="V47" s="228">
        <v>31.46661065001831</v>
      </c>
      <c r="W47" s="228">
        <v>35.082694095959262</v>
      </c>
      <c r="X47" s="228">
        <v>35.402457732206919</v>
      </c>
      <c r="Y47" s="228">
        <v>22.71417436575187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1.0000000000000004</v>
      </c>
      <c r="C51" s="232">
        <f t="shared" si="3"/>
        <v>0.99999999999999989</v>
      </c>
      <c r="D51" s="232">
        <f t="shared" si="3"/>
        <v>0.99999999999999989</v>
      </c>
      <c r="E51" s="232">
        <f t="shared" si="3"/>
        <v>0.99999999999999978</v>
      </c>
      <c r="F51" s="232">
        <f t="shared" si="3"/>
        <v>1</v>
      </c>
      <c r="G51" s="232">
        <f t="shared" si="3"/>
        <v>1.0000000000000002</v>
      </c>
      <c r="H51" s="232">
        <f t="shared" si="3"/>
        <v>0.99999999999999989</v>
      </c>
      <c r="I51" s="232">
        <f t="shared" si="3"/>
        <v>1.0000000000000002</v>
      </c>
      <c r="J51" s="232">
        <f t="shared" si="3"/>
        <v>1</v>
      </c>
      <c r="K51" s="232">
        <f t="shared" si="3"/>
        <v>1</v>
      </c>
      <c r="L51" s="232">
        <f t="shared" si="3"/>
        <v>1.0000000000000002</v>
      </c>
      <c r="M51" s="232">
        <f t="shared" si="3"/>
        <v>1.0000000000000002</v>
      </c>
      <c r="N51" s="232">
        <f t="shared" si="3"/>
        <v>1.0000000000000002</v>
      </c>
      <c r="O51" s="232">
        <f t="shared" si="3"/>
        <v>0.99999999999999978</v>
      </c>
      <c r="P51" s="232">
        <f t="shared" si="3"/>
        <v>1</v>
      </c>
      <c r="Q51" s="232">
        <f t="shared" si="3"/>
        <v>1.0000000000000002</v>
      </c>
      <c r="R51" s="232">
        <f t="shared" si="3"/>
        <v>0.99999999999999978</v>
      </c>
      <c r="S51" s="232">
        <f t="shared" si="3"/>
        <v>1.0000000000000002</v>
      </c>
      <c r="T51" s="232">
        <f t="shared" si="3"/>
        <v>1</v>
      </c>
      <c r="U51" s="232">
        <f t="shared" si="3"/>
        <v>0.99999999999999989</v>
      </c>
      <c r="V51" s="232">
        <f t="shared" si="3"/>
        <v>1.0000000000000002</v>
      </c>
      <c r="W51" s="232">
        <f t="shared" si="3"/>
        <v>1</v>
      </c>
      <c r="X51" s="232">
        <f t="shared" si="3"/>
        <v>0.99999999999999978</v>
      </c>
      <c r="Y51" s="232">
        <f t="shared" si="3"/>
        <v>1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1.6063107743612297E-2</v>
      </c>
      <c r="C52" s="233">
        <f t="shared" si="4"/>
        <v>1.600991021127908E-2</v>
      </c>
      <c r="D52" s="233">
        <f t="shared" si="4"/>
        <v>1.6551168117125703E-2</v>
      </c>
      <c r="E52" s="233">
        <f t="shared" si="4"/>
        <v>1.5813179337043511E-2</v>
      </c>
      <c r="F52" s="233">
        <f t="shared" si="4"/>
        <v>1.6144807668957407E-2</v>
      </c>
      <c r="G52" s="233">
        <f t="shared" si="4"/>
        <v>1.6667068114743645E-2</v>
      </c>
      <c r="H52" s="233">
        <f t="shared" si="4"/>
        <v>1.7200893840972238E-2</v>
      </c>
      <c r="I52" s="233">
        <f t="shared" si="4"/>
        <v>1.7687779489960882E-2</v>
      </c>
      <c r="J52" s="233">
        <f t="shared" si="4"/>
        <v>1.7765806720160177E-2</v>
      </c>
      <c r="K52" s="233">
        <f t="shared" si="4"/>
        <v>1.7322092266520622E-2</v>
      </c>
      <c r="L52" s="233">
        <f t="shared" si="4"/>
        <v>1.726914384962944E-2</v>
      </c>
      <c r="M52" s="233">
        <f t="shared" si="4"/>
        <v>1.8170694425032868E-2</v>
      </c>
      <c r="N52" s="233">
        <f t="shared" si="4"/>
        <v>1.790965440402062E-2</v>
      </c>
      <c r="O52" s="233">
        <f t="shared" si="4"/>
        <v>1.8427688222772902E-2</v>
      </c>
      <c r="P52" s="233">
        <f t="shared" si="4"/>
        <v>1.8763407537784004E-2</v>
      </c>
      <c r="Q52" s="233">
        <f t="shared" si="4"/>
        <v>1.8969733432343611E-2</v>
      </c>
      <c r="R52" s="233">
        <f t="shared" si="4"/>
        <v>1.9204877701037674E-2</v>
      </c>
      <c r="S52" s="233">
        <f t="shared" si="4"/>
        <v>1.9171671565152277E-2</v>
      </c>
      <c r="T52" s="233">
        <f t="shared" si="4"/>
        <v>1.9466547308794244E-2</v>
      </c>
      <c r="U52" s="233">
        <f t="shared" si="4"/>
        <v>1.9690496446401137E-2</v>
      </c>
      <c r="V52" s="233">
        <f t="shared" si="4"/>
        <v>1.9669098458558836E-2</v>
      </c>
      <c r="W52" s="233">
        <f t="shared" si="4"/>
        <v>1.9471360893127444E-2</v>
      </c>
      <c r="X52" s="233">
        <f t="shared" si="4"/>
        <v>1.9715531381881826E-2</v>
      </c>
      <c r="Y52" s="233">
        <f t="shared" si="4"/>
        <v>1.7754673581553318E-2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5.6724786603923813E-3</v>
      </c>
      <c r="C53" s="233">
        <f t="shared" si="5"/>
        <v>5.6536926401675172E-3</v>
      </c>
      <c r="D53" s="233">
        <f t="shared" si="5"/>
        <v>5.8448308663245612E-3</v>
      </c>
      <c r="E53" s="233">
        <f t="shared" si="5"/>
        <v>5.5842196774162434E-3</v>
      </c>
      <c r="F53" s="233">
        <f t="shared" si="5"/>
        <v>5.7013299319192195E-3</v>
      </c>
      <c r="G53" s="233">
        <f t="shared" si="5"/>
        <v>5.8857594508625538E-3</v>
      </c>
      <c r="H53" s="233">
        <f t="shared" si="5"/>
        <v>6.0742730989518769E-3</v>
      </c>
      <c r="I53" s="233">
        <f t="shared" si="5"/>
        <v>6.2462104661178105E-3</v>
      </c>
      <c r="J53" s="233">
        <f t="shared" si="5"/>
        <v>6.2737647728746083E-3</v>
      </c>
      <c r="K53" s="233">
        <f t="shared" si="5"/>
        <v>6.1170727547575701E-3</v>
      </c>
      <c r="L53" s="233">
        <f t="shared" si="5"/>
        <v>6.0983747064277741E-3</v>
      </c>
      <c r="M53" s="233">
        <f t="shared" si="5"/>
        <v>6.4167456270408227E-3</v>
      </c>
      <c r="N53" s="233">
        <f t="shared" si="5"/>
        <v>6.3245627211962656E-3</v>
      </c>
      <c r="O53" s="233">
        <f t="shared" si="5"/>
        <v>6.5074996614905498E-3</v>
      </c>
      <c r="P53" s="233">
        <f t="shared" si="5"/>
        <v>6.6260545937413982E-3</v>
      </c>
      <c r="Q53" s="233">
        <f t="shared" si="5"/>
        <v>6.6989159137709024E-3</v>
      </c>
      <c r="R53" s="233">
        <f t="shared" si="5"/>
        <v>6.7819540697473596E-3</v>
      </c>
      <c r="S53" s="233">
        <f t="shared" si="5"/>
        <v>6.77022775251096E-3</v>
      </c>
      <c r="T53" s="233">
        <f t="shared" si="5"/>
        <v>6.8743593060044961E-3</v>
      </c>
      <c r="U53" s="233">
        <f t="shared" si="5"/>
        <v>6.9534440462904199E-3</v>
      </c>
      <c r="V53" s="233">
        <f t="shared" si="5"/>
        <v>6.9458876237507598E-3</v>
      </c>
      <c r="W53" s="233">
        <f t="shared" si="5"/>
        <v>6.8760591610291842E-3</v>
      </c>
      <c r="X53" s="233">
        <f t="shared" si="5"/>
        <v>6.9622848098304015E-3</v>
      </c>
      <c r="Y53" s="233">
        <f t="shared" si="5"/>
        <v>6.2698332490263835E-3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3.7548345253399187E-2</v>
      </c>
      <c r="C54" s="233">
        <f t="shared" si="6"/>
        <v>3.7423993269800573E-2</v>
      </c>
      <c r="D54" s="233">
        <f t="shared" si="6"/>
        <v>3.8689211622578046E-2</v>
      </c>
      <c r="E54" s="233">
        <f t="shared" si="6"/>
        <v>3.6964124674899429E-2</v>
      </c>
      <c r="F54" s="233">
        <f t="shared" si="6"/>
        <v>3.7739323055017614E-2</v>
      </c>
      <c r="G54" s="233">
        <f t="shared" si="6"/>
        <v>3.8960133862214877E-2</v>
      </c>
      <c r="H54" s="233">
        <f t="shared" si="6"/>
        <v>4.0207979110687957E-2</v>
      </c>
      <c r="I54" s="233">
        <f t="shared" si="6"/>
        <v>4.1346099500524779E-2</v>
      </c>
      <c r="J54" s="233">
        <f t="shared" si="6"/>
        <v>4.1528492187260915E-2</v>
      </c>
      <c r="K54" s="233">
        <f t="shared" si="6"/>
        <v>4.0491286699686019E-2</v>
      </c>
      <c r="L54" s="233">
        <f t="shared" si="6"/>
        <v>4.0367517036319245E-2</v>
      </c>
      <c r="M54" s="233">
        <f t="shared" si="6"/>
        <v>4.2474938141186726E-2</v>
      </c>
      <c r="N54" s="233">
        <f t="shared" si="6"/>
        <v>4.1864743589150565E-2</v>
      </c>
      <c r="O54" s="233">
        <f t="shared" si="6"/>
        <v>4.3075674437023523E-2</v>
      </c>
      <c r="P54" s="233">
        <f t="shared" si="6"/>
        <v>4.3860435701747275E-2</v>
      </c>
      <c r="Q54" s="233">
        <f t="shared" si="6"/>
        <v>4.4342733152981227E-2</v>
      </c>
      <c r="R54" s="233">
        <f t="shared" si="6"/>
        <v>4.4892395044453894E-2</v>
      </c>
      <c r="S54" s="233">
        <f t="shared" si="6"/>
        <v>4.4814773984154864E-2</v>
      </c>
      <c r="T54" s="233">
        <f t="shared" si="6"/>
        <v>4.5504061288071801E-2</v>
      </c>
      <c r="U54" s="233">
        <f t="shared" si="6"/>
        <v>4.6027553981533235E-2</v>
      </c>
      <c r="V54" s="233">
        <f t="shared" si="6"/>
        <v>4.5977535078089694E-2</v>
      </c>
      <c r="W54" s="233">
        <f t="shared" si="6"/>
        <v>4.5515313290444857E-2</v>
      </c>
      <c r="X54" s="233">
        <f t="shared" si="6"/>
        <v>4.6086074438211312E-2</v>
      </c>
      <c r="Y54" s="233">
        <f t="shared" si="6"/>
        <v>4.1502467899879145E-2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1.6467542943395384E-2</v>
      </c>
      <c r="C55" s="233">
        <f t="shared" si="7"/>
        <v>1.6413006009312482E-2</v>
      </c>
      <c r="D55" s="233">
        <f t="shared" si="7"/>
        <v>1.6967891648520486E-2</v>
      </c>
      <c r="E55" s="233">
        <f t="shared" si="7"/>
        <v>1.6211321866276437E-2</v>
      </c>
      <c r="F55" s="233">
        <f t="shared" si="7"/>
        <v>1.6551299900677066E-2</v>
      </c>
      <c r="G55" s="233">
        <f t="shared" si="7"/>
        <v>1.7086709763817747E-2</v>
      </c>
      <c r="H55" s="233">
        <f t="shared" si="7"/>
        <v>1.7633976096788368E-2</v>
      </c>
      <c r="I55" s="233">
        <f t="shared" si="7"/>
        <v>1.8133120500300928E-2</v>
      </c>
      <c r="J55" s="233">
        <f t="shared" si="7"/>
        <v>1.8213112291713279E-2</v>
      </c>
      <c r="K55" s="233">
        <f t="shared" si="7"/>
        <v>1.7758226043264859E-2</v>
      </c>
      <c r="L55" s="233">
        <f t="shared" si="7"/>
        <v>1.7703944496825809E-2</v>
      </c>
      <c r="M55" s="233">
        <f t="shared" si="7"/>
        <v>1.8628194215688749E-2</v>
      </c>
      <c r="N55" s="233">
        <f t="shared" si="7"/>
        <v>1.8360581757092539E-2</v>
      </c>
      <c r="O55" s="233">
        <f t="shared" si="7"/>
        <v>1.8891658575638216E-2</v>
      </c>
      <c r="P55" s="233">
        <f t="shared" si="7"/>
        <v>1.9235830595468628E-2</v>
      </c>
      <c r="Q55" s="233">
        <f t="shared" si="7"/>
        <v>1.9447351341218846E-2</v>
      </c>
      <c r="R55" s="233">
        <f t="shared" si="7"/>
        <v>1.9688416047029134E-2</v>
      </c>
      <c r="S55" s="233">
        <f t="shared" si="7"/>
        <v>1.965437385062448E-2</v>
      </c>
      <c r="T55" s="233">
        <f t="shared" si="7"/>
        <v>1.9956673944037034E-2</v>
      </c>
      <c r="U55" s="233">
        <f t="shared" si="7"/>
        <v>2.0186261648953235E-2</v>
      </c>
      <c r="V55" s="233">
        <f t="shared" si="7"/>
        <v>2.0164324904873594E-2</v>
      </c>
      <c r="W55" s="233">
        <f t="shared" si="7"/>
        <v>1.9961608724279059E-2</v>
      </c>
      <c r="X55" s="233">
        <f t="shared" si="7"/>
        <v>2.0211926911347895E-2</v>
      </c>
      <c r="Y55" s="233">
        <f t="shared" si="7"/>
        <v>1.8201698844139535E-2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3.3466043437143399E-2</v>
      </c>
      <c r="C56" s="233">
        <f t="shared" si="8"/>
        <v>3.3084722340482313E-2</v>
      </c>
      <c r="D56" s="233">
        <f t="shared" si="8"/>
        <v>3.3516419440864094E-2</v>
      </c>
      <c r="E56" s="233">
        <f t="shared" si="8"/>
        <v>3.2370283477320072E-2</v>
      </c>
      <c r="F56" s="233">
        <f t="shared" si="8"/>
        <v>3.2707334648136521E-2</v>
      </c>
      <c r="G56" s="233">
        <f t="shared" si="8"/>
        <v>3.3024279399302213E-2</v>
      </c>
      <c r="H56" s="233">
        <f t="shared" si="8"/>
        <v>3.3619031645543293E-2</v>
      </c>
      <c r="I56" s="233">
        <f t="shared" si="8"/>
        <v>3.4079590112842804E-2</v>
      </c>
      <c r="J56" s="233">
        <f t="shared" si="8"/>
        <v>3.41891636590465E-2</v>
      </c>
      <c r="K56" s="233">
        <f t="shared" si="8"/>
        <v>3.3542155546227484E-2</v>
      </c>
      <c r="L56" s="233">
        <f t="shared" si="8"/>
        <v>3.3336503485533943E-2</v>
      </c>
      <c r="M56" s="233">
        <f t="shared" si="8"/>
        <v>3.4297625856924044E-2</v>
      </c>
      <c r="N56" s="233">
        <f t="shared" si="8"/>
        <v>3.3852768767425406E-2</v>
      </c>
      <c r="O56" s="233">
        <f t="shared" si="8"/>
        <v>3.4588060411293038E-2</v>
      </c>
      <c r="P56" s="233">
        <f t="shared" si="8"/>
        <v>3.4961918343887642E-2</v>
      </c>
      <c r="Q56" s="233">
        <f t="shared" si="8"/>
        <v>3.5235109225077818E-2</v>
      </c>
      <c r="R56" s="233">
        <f t="shared" si="8"/>
        <v>3.5473088621220894E-2</v>
      </c>
      <c r="S56" s="233">
        <f t="shared" si="8"/>
        <v>3.5459183268096453E-2</v>
      </c>
      <c r="T56" s="233">
        <f t="shared" si="8"/>
        <v>3.5750899480674121E-2</v>
      </c>
      <c r="U56" s="233">
        <f t="shared" si="8"/>
        <v>3.5981409967523491E-2</v>
      </c>
      <c r="V56" s="233">
        <f t="shared" si="8"/>
        <v>3.6030393432365478E-2</v>
      </c>
      <c r="W56" s="233">
        <f t="shared" si="8"/>
        <v>3.5874277957061954E-2</v>
      </c>
      <c r="X56" s="233">
        <f t="shared" si="8"/>
        <v>3.6100612263171496E-2</v>
      </c>
      <c r="Y56" s="233">
        <f t="shared" si="8"/>
        <v>3.5333412585315187E-2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0.1700278522980905</v>
      </c>
      <c r="C57" s="234">
        <f t="shared" si="9"/>
        <v>0.16614579104783006</v>
      </c>
      <c r="D57" s="234">
        <f t="shared" si="9"/>
        <v>0.16619904252403925</v>
      </c>
      <c r="E57" s="234">
        <f t="shared" si="9"/>
        <v>0.1605245986953231</v>
      </c>
      <c r="F57" s="234">
        <f t="shared" si="9"/>
        <v>0.16100331779096058</v>
      </c>
      <c r="G57" s="234">
        <f t="shared" si="9"/>
        <v>0.16192245456245155</v>
      </c>
      <c r="H57" s="234">
        <f t="shared" si="9"/>
        <v>0.16378006290857411</v>
      </c>
      <c r="I57" s="234">
        <f t="shared" si="9"/>
        <v>0.16529592745574198</v>
      </c>
      <c r="J57" s="234">
        <f t="shared" si="9"/>
        <v>0.16578826510182157</v>
      </c>
      <c r="K57" s="234">
        <f t="shared" si="9"/>
        <v>0.16284624515160645</v>
      </c>
      <c r="L57" s="234">
        <f t="shared" si="9"/>
        <v>0.16190066805253434</v>
      </c>
      <c r="M57" s="234">
        <f t="shared" si="9"/>
        <v>0.16609165602614026</v>
      </c>
      <c r="N57" s="234">
        <f t="shared" si="9"/>
        <v>0.1639650315687998</v>
      </c>
      <c r="O57" s="234">
        <f t="shared" si="9"/>
        <v>0.16738807341220355</v>
      </c>
      <c r="P57" s="234">
        <f t="shared" si="9"/>
        <v>0.16917281490250755</v>
      </c>
      <c r="Q57" s="234">
        <f t="shared" si="9"/>
        <v>0.16999134055862228</v>
      </c>
      <c r="R57" s="234">
        <f t="shared" si="9"/>
        <v>0.17145489797191935</v>
      </c>
      <c r="S57" s="234">
        <f t="shared" si="9"/>
        <v>0.17151554119977161</v>
      </c>
      <c r="T57" s="234">
        <f t="shared" si="9"/>
        <v>0.17286985620185288</v>
      </c>
      <c r="U57" s="234">
        <f t="shared" si="9"/>
        <v>0.17390377010764552</v>
      </c>
      <c r="V57" s="234">
        <f t="shared" si="9"/>
        <v>0.17416258076664182</v>
      </c>
      <c r="W57" s="234">
        <f t="shared" si="9"/>
        <v>0.17349210389067207</v>
      </c>
      <c r="X57" s="234">
        <f t="shared" si="9"/>
        <v>0.17465159444953987</v>
      </c>
      <c r="Y57" s="234">
        <f t="shared" si="9"/>
        <v>0.17243322411560785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0.13255071176750913</v>
      </c>
      <c r="C58" s="302">
        <f t="shared" si="10"/>
        <v>0.1258632482227878</v>
      </c>
      <c r="D58" s="302">
        <f t="shared" si="10"/>
        <v>0.11962322570263847</v>
      </c>
      <c r="E58" s="302">
        <f t="shared" si="10"/>
        <v>0.11578734456034652</v>
      </c>
      <c r="F58" s="302">
        <f t="shared" si="10"/>
        <v>0.1116975413728173</v>
      </c>
      <c r="G58" s="302">
        <f t="shared" si="10"/>
        <v>0.10685305736250894</v>
      </c>
      <c r="H58" s="302">
        <f t="shared" si="10"/>
        <v>0.10172709833706035</v>
      </c>
      <c r="I58" s="302">
        <f t="shared" si="10"/>
        <v>9.6049792036956641E-2</v>
      </c>
      <c r="J58" s="302">
        <f t="shared" si="10"/>
        <v>9.5395370119859421E-2</v>
      </c>
      <c r="K58" s="302">
        <f t="shared" si="10"/>
        <v>9.4014333698992092E-2</v>
      </c>
      <c r="L58" s="302">
        <f t="shared" si="10"/>
        <v>9.2035204107098312E-2</v>
      </c>
      <c r="M58" s="302">
        <f t="shared" si="10"/>
        <v>8.5077375574393641E-2</v>
      </c>
      <c r="N58" s="302">
        <f t="shared" si="10"/>
        <v>8.2738479714455082E-2</v>
      </c>
      <c r="O58" s="302">
        <f t="shared" si="10"/>
        <v>8.2608312683667404E-2</v>
      </c>
      <c r="P58" s="302">
        <f t="shared" si="10"/>
        <v>7.8604361051890823E-2</v>
      </c>
      <c r="Q58" s="302">
        <f t="shared" si="10"/>
        <v>7.8607635205815582E-2</v>
      </c>
      <c r="R58" s="302">
        <f t="shared" si="10"/>
        <v>7.6311183800230137E-2</v>
      </c>
      <c r="S58" s="302">
        <f t="shared" si="10"/>
        <v>7.6825123954427782E-2</v>
      </c>
      <c r="T58" s="302">
        <f t="shared" si="10"/>
        <v>7.3157339136105656E-2</v>
      </c>
      <c r="U58" s="302">
        <f t="shared" si="10"/>
        <v>7.0085634603495636E-2</v>
      </c>
      <c r="V58" s="302">
        <f t="shared" si="10"/>
        <v>7.2560839346036923E-2</v>
      </c>
      <c r="W58" s="302">
        <f t="shared" si="10"/>
        <v>7.5800830052808313E-2</v>
      </c>
      <c r="X58" s="302">
        <f t="shared" si="10"/>
        <v>7.2469817690055005E-2</v>
      </c>
      <c r="Y58" s="302">
        <f t="shared" si="10"/>
        <v>0.11036214718777755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3.7477140530581397E-2</v>
      </c>
      <c r="C59" s="302">
        <f t="shared" si="11"/>
        <v>4.0282542825042275E-2</v>
      </c>
      <c r="D59" s="302">
        <f t="shared" si="11"/>
        <v>4.6575816821400773E-2</v>
      </c>
      <c r="E59" s="302">
        <f t="shared" si="11"/>
        <v>4.4737254134976576E-2</v>
      </c>
      <c r="F59" s="302">
        <f t="shared" si="11"/>
        <v>4.9305776418143273E-2</v>
      </c>
      <c r="G59" s="302">
        <f t="shared" si="11"/>
        <v>5.5069397199942617E-2</v>
      </c>
      <c r="H59" s="302">
        <f t="shared" si="11"/>
        <v>6.2052964571513734E-2</v>
      </c>
      <c r="I59" s="302">
        <f t="shared" si="11"/>
        <v>6.9246135418785368E-2</v>
      </c>
      <c r="J59" s="302">
        <f t="shared" si="11"/>
        <v>7.0392894981962162E-2</v>
      </c>
      <c r="K59" s="302">
        <f t="shared" si="11"/>
        <v>6.8831911452614358E-2</v>
      </c>
      <c r="L59" s="302">
        <f t="shared" si="11"/>
        <v>6.9865463945435996E-2</v>
      </c>
      <c r="M59" s="302">
        <f t="shared" si="11"/>
        <v>8.101428045174662E-2</v>
      </c>
      <c r="N59" s="302">
        <f t="shared" si="11"/>
        <v>8.1226551854344714E-2</v>
      </c>
      <c r="O59" s="302">
        <f t="shared" si="11"/>
        <v>8.4779760728536144E-2</v>
      </c>
      <c r="P59" s="302">
        <f t="shared" si="11"/>
        <v>9.0568453850616709E-2</v>
      </c>
      <c r="Q59" s="302">
        <f t="shared" si="11"/>
        <v>9.1383705352806696E-2</v>
      </c>
      <c r="R59" s="302">
        <f t="shared" si="11"/>
        <v>9.5143714171689209E-2</v>
      </c>
      <c r="S59" s="302">
        <f t="shared" si="11"/>
        <v>9.4690417245343841E-2</v>
      </c>
      <c r="T59" s="302">
        <f t="shared" si="11"/>
        <v>9.9712517065747241E-2</v>
      </c>
      <c r="U59" s="302">
        <f t="shared" si="11"/>
        <v>0.10381813550414988</v>
      </c>
      <c r="V59" s="302">
        <f t="shared" si="11"/>
        <v>0.10160174142060489</v>
      </c>
      <c r="W59" s="302">
        <f t="shared" si="11"/>
        <v>9.7691273837863773E-2</v>
      </c>
      <c r="X59" s="302">
        <f t="shared" si="11"/>
        <v>0.10218177675948487</v>
      </c>
      <c r="Y59" s="302">
        <f t="shared" si="11"/>
        <v>6.2071076927830302E-2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7.0922181264352763E-2</v>
      </c>
      <c r="C60" s="301">
        <f t="shared" si="12"/>
        <v>6.9762472684072832E-2</v>
      </c>
      <c r="D60" s="301">
        <f t="shared" si="12"/>
        <v>7.0504602771328737E-2</v>
      </c>
      <c r="E60" s="301">
        <f t="shared" si="12"/>
        <v>6.825105369121745E-2</v>
      </c>
      <c r="F60" s="301">
        <f t="shared" si="12"/>
        <v>6.8785082566812483E-2</v>
      </c>
      <c r="G60" s="301">
        <f t="shared" si="12"/>
        <v>6.8975477734872878E-2</v>
      </c>
      <c r="H60" s="301">
        <f t="shared" si="12"/>
        <v>6.9786985916443431E-2</v>
      </c>
      <c r="I60" s="301">
        <f t="shared" si="12"/>
        <v>7.0234718423621112E-2</v>
      </c>
      <c r="J60" s="301">
        <f t="shared" si="12"/>
        <v>7.040519661660706E-2</v>
      </c>
      <c r="K60" s="301">
        <f t="shared" si="12"/>
        <v>6.9306605817679182E-2</v>
      </c>
      <c r="L60" s="301">
        <f t="shared" si="12"/>
        <v>6.8788789743817275E-2</v>
      </c>
      <c r="M60" s="301">
        <f t="shared" si="12"/>
        <v>6.9694046895437498E-2</v>
      </c>
      <c r="N60" s="301">
        <f t="shared" si="12"/>
        <v>6.8853856932263272E-2</v>
      </c>
      <c r="O60" s="301">
        <f t="shared" si="12"/>
        <v>6.9957166718765007E-2</v>
      </c>
      <c r="P60" s="301">
        <f t="shared" si="12"/>
        <v>7.0217766603214257E-2</v>
      </c>
      <c r="Q60" s="301">
        <f t="shared" si="12"/>
        <v>7.0428362544015993E-2</v>
      </c>
      <c r="R60" s="301">
        <f t="shared" si="12"/>
        <v>7.060700250960561E-2</v>
      </c>
      <c r="S60" s="301">
        <f t="shared" si="12"/>
        <v>7.0732020189405567E-2</v>
      </c>
      <c r="T60" s="301">
        <f t="shared" si="12"/>
        <v>7.0692320531393765E-2</v>
      </c>
      <c r="U60" s="301">
        <f t="shared" si="12"/>
        <v>7.0604411221145746E-2</v>
      </c>
      <c r="V60" s="301">
        <f t="shared" si="12"/>
        <v>7.1054894456541867E-2</v>
      </c>
      <c r="W60" s="301">
        <f t="shared" si="12"/>
        <v>7.1303386017513765E-2</v>
      </c>
      <c r="X60" s="301">
        <f t="shared" si="12"/>
        <v>7.1192153295712809E-2</v>
      </c>
      <c r="Y60" s="301">
        <f t="shared" si="12"/>
        <v>7.3340322264583396E-2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5.2416476240542055E-2</v>
      </c>
      <c r="C61" s="302">
        <f t="shared" si="13"/>
        <v>5.1318054545531552E-2</v>
      </c>
      <c r="D61" s="302">
        <f t="shared" si="13"/>
        <v>5.1436621664321031E-2</v>
      </c>
      <c r="E61" s="302">
        <f t="shared" si="13"/>
        <v>5.0033281827219646E-2</v>
      </c>
      <c r="F61" s="302">
        <f t="shared" si="13"/>
        <v>5.0185254117881557E-2</v>
      </c>
      <c r="G61" s="302">
        <f t="shared" si="13"/>
        <v>4.9773972579940456E-2</v>
      </c>
      <c r="H61" s="302">
        <f t="shared" si="13"/>
        <v>4.9970480128919435E-2</v>
      </c>
      <c r="I61" s="302">
        <f t="shared" si="13"/>
        <v>4.9857289909043062E-2</v>
      </c>
      <c r="J61" s="302">
        <f t="shared" si="13"/>
        <v>4.9937875851479456E-2</v>
      </c>
      <c r="K61" s="302">
        <f t="shared" si="13"/>
        <v>4.9350471861786545E-2</v>
      </c>
      <c r="L61" s="302">
        <f t="shared" si="13"/>
        <v>4.8893655676620282E-2</v>
      </c>
      <c r="M61" s="302">
        <f t="shared" si="13"/>
        <v>4.8760270164644001E-2</v>
      </c>
      <c r="N61" s="302">
        <f t="shared" si="13"/>
        <v>4.8220814636260781E-2</v>
      </c>
      <c r="O61" s="302">
        <f t="shared" si="13"/>
        <v>4.8727317055520629E-2</v>
      </c>
      <c r="P61" s="302">
        <f t="shared" si="13"/>
        <v>4.8601147286578127E-2</v>
      </c>
      <c r="Q61" s="302">
        <f t="shared" si="13"/>
        <v>4.8574042889161555E-2</v>
      </c>
      <c r="R61" s="302">
        <f t="shared" si="13"/>
        <v>4.8481781946661168E-2</v>
      </c>
      <c r="S61" s="302">
        <f t="shared" si="13"/>
        <v>4.864505517236694E-2</v>
      </c>
      <c r="T61" s="302">
        <f t="shared" si="13"/>
        <v>4.8265640210342131E-2</v>
      </c>
      <c r="U61" s="302">
        <f t="shared" si="13"/>
        <v>4.7919727483380546E-2</v>
      </c>
      <c r="V61" s="302">
        <f t="shared" si="13"/>
        <v>4.8394862539422656E-2</v>
      </c>
      <c r="W61" s="302">
        <f t="shared" si="13"/>
        <v>4.8871160146173875E-2</v>
      </c>
      <c r="X61" s="302">
        <f t="shared" si="13"/>
        <v>4.8478627746095841E-2</v>
      </c>
      <c r="Y61" s="302">
        <f t="shared" si="13"/>
        <v>5.2885827571616681E-2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1.8505705023810701E-2</v>
      </c>
      <c r="C62" s="302">
        <f t="shared" si="14"/>
        <v>1.8444418138541276E-2</v>
      </c>
      <c r="D62" s="302">
        <f t="shared" si="14"/>
        <v>1.9067981107007703E-2</v>
      </c>
      <c r="E62" s="302">
        <f t="shared" si="14"/>
        <v>1.8217771863997811E-2</v>
      </c>
      <c r="F62" s="302">
        <f t="shared" si="14"/>
        <v>1.8599828448930919E-2</v>
      </c>
      <c r="G62" s="302">
        <f t="shared" si="14"/>
        <v>1.9201505154932422E-2</v>
      </c>
      <c r="H62" s="302">
        <f t="shared" si="14"/>
        <v>1.9816505787523989E-2</v>
      </c>
      <c r="I62" s="302">
        <f t="shared" si="14"/>
        <v>2.0377428514578053E-2</v>
      </c>
      <c r="J62" s="302">
        <f t="shared" si="14"/>
        <v>2.0467320765127601E-2</v>
      </c>
      <c r="K62" s="302">
        <f t="shared" si="14"/>
        <v>1.9956133955892626E-2</v>
      </c>
      <c r="L62" s="302">
        <f t="shared" si="14"/>
        <v>1.9895134067197003E-2</v>
      </c>
      <c r="M62" s="302">
        <f t="shared" si="14"/>
        <v>2.0933776730793496E-2</v>
      </c>
      <c r="N62" s="302">
        <f t="shared" si="14"/>
        <v>2.0633042296002501E-2</v>
      </c>
      <c r="O62" s="302">
        <f t="shared" si="14"/>
        <v>2.1229849663244375E-2</v>
      </c>
      <c r="P62" s="302">
        <f t="shared" si="14"/>
        <v>2.1616619316636124E-2</v>
      </c>
      <c r="Q62" s="302">
        <f t="shared" si="14"/>
        <v>2.1854319654854445E-2</v>
      </c>
      <c r="R62" s="302">
        <f t="shared" si="14"/>
        <v>2.2125220562944446E-2</v>
      </c>
      <c r="S62" s="302">
        <f t="shared" si="14"/>
        <v>2.2086965017038624E-2</v>
      </c>
      <c r="T62" s="302">
        <f t="shared" si="14"/>
        <v>2.2426680321051638E-2</v>
      </c>
      <c r="U62" s="302">
        <f t="shared" si="14"/>
        <v>2.2684683737765197E-2</v>
      </c>
      <c r="V62" s="302">
        <f t="shared" si="14"/>
        <v>2.2660031917119215E-2</v>
      </c>
      <c r="W62" s="302">
        <f t="shared" si="14"/>
        <v>2.2432225871339896E-2</v>
      </c>
      <c r="X62" s="302">
        <f t="shared" si="14"/>
        <v>2.2713525549616958E-2</v>
      </c>
      <c r="Y62" s="302">
        <f t="shared" si="14"/>
        <v>2.0454494692966719E-2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0.20819737016092715</v>
      </c>
      <c r="C63" s="301">
        <f t="shared" si="15"/>
        <v>0.20344382577285311</v>
      </c>
      <c r="D63" s="301">
        <f t="shared" si="15"/>
        <v>0.20350903166208881</v>
      </c>
      <c r="E63" s="301">
        <f t="shared" si="15"/>
        <v>0.19656073309631397</v>
      </c>
      <c r="F63" s="301">
        <f t="shared" si="15"/>
        <v>0.19714691974403345</v>
      </c>
      <c r="G63" s="301">
        <f t="shared" si="15"/>
        <v>0.19827239334177746</v>
      </c>
      <c r="H63" s="301">
        <f t="shared" si="15"/>
        <v>0.20054701580641737</v>
      </c>
      <c r="I63" s="301">
        <f t="shared" si="15"/>
        <v>0.20240317647641873</v>
      </c>
      <c r="J63" s="301">
        <f t="shared" si="15"/>
        <v>0.2030060389001897</v>
      </c>
      <c r="K63" s="301">
        <f t="shared" si="15"/>
        <v>0.19940356549176305</v>
      </c>
      <c r="L63" s="301">
        <f t="shared" si="15"/>
        <v>0.19824571598269514</v>
      </c>
      <c r="M63" s="301">
        <f t="shared" si="15"/>
        <v>0.20337753799119215</v>
      </c>
      <c r="N63" s="301">
        <f t="shared" si="15"/>
        <v>0.20077350804342833</v>
      </c>
      <c r="O63" s="301">
        <f t="shared" si="15"/>
        <v>0.2049649878516778</v>
      </c>
      <c r="P63" s="301">
        <f t="shared" si="15"/>
        <v>0.20715038559490712</v>
      </c>
      <c r="Q63" s="301">
        <f t="shared" si="15"/>
        <v>0.20815266190851708</v>
      </c>
      <c r="R63" s="301">
        <f t="shared" si="15"/>
        <v>0.20994477302684003</v>
      </c>
      <c r="S63" s="301">
        <f t="shared" si="15"/>
        <v>0.21001903004053663</v>
      </c>
      <c r="T63" s="301">
        <f t="shared" si="15"/>
        <v>0.21167737494104433</v>
      </c>
      <c r="U63" s="301">
        <f t="shared" si="15"/>
        <v>0.21294339196854553</v>
      </c>
      <c r="V63" s="301">
        <f t="shared" si="15"/>
        <v>0.21326030297956142</v>
      </c>
      <c r="W63" s="301">
        <f t="shared" si="15"/>
        <v>0.21243931088653714</v>
      </c>
      <c r="X63" s="301">
        <f t="shared" si="15"/>
        <v>0.21385909524433444</v>
      </c>
      <c r="Y63" s="301">
        <f t="shared" si="15"/>
        <v>0.21114272340686674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0.16230699400103155</v>
      </c>
      <c r="C64" s="302">
        <f t="shared" si="16"/>
        <v>0.15411826312994423</v>
      </c>
      <c r="D64" s="302">
        <f t="shared" si="16"/>
        <v>0.14647741922772051</v>
      </c>
      <c r="E64" s="302">
        <f t="shared" si="16"/>
        <v>0.14178042191062837</v>
      </c>
      <c r="F64" s="302">
        <f t="shared" si="16"/>
        <v>0.13677249964018451</v>
      </c>
      <c r="G64" s="302">
        <f t="shared" si="16"/>
        <v>0.1308404784030722</v>
      </c>
      <c r="H64" s="302">
        <f t="shared" si="16"/>
        <v>0.12456379388211479</v>
      </c>
      <c r="I64" s="302">
        <f t="shared" si="16"/>
        <v>0.11761199024933464</v>
      </c>
      <c r="J64" s="302">
        <f t="shared" si="16"/>
        <v>0.1168106572896238</v>
      </c>
      <c r="K64" s="302">
        <f t="shared" si="16"/>
        <v>0.11511959228448014</v>
      </c>
      <c r="L64" s="302">
        <f t="shared" si="16"/>
        <v>0.11269616829440612</v>
      </c>
      <c r="M64" s="302">
        <f t="shared" si="16"/>
        <v>0.10417637825435955</v>
      </c>
      <c r="N64" s="302">
        <f t="shared" si="16"/>
        <v>0.10131242414014908</v>
      </c>
      <c r="O64" s="302">
        <f t="shared" si="16"/>
        <v>0.10115303593918459</v>
      </c>
      <c r="P64" s="302">
        <f t="shared" si="16"/>
        <v>9.6250238022723436E-2</v>
      </c>
      <c r="Q64" s="302">
        <f t="shared" si="16"/>
        <v>9.6254247190794617E-2</v>
      </c>
      <c r="R64" s="302">
        <f t="shared" si="16"/>
        <v>9.3442265877832803E-2</v>
      </c>
      <c r="S64" s="302">
        <f t="shared" si="16"/>
        <v>9.4071580352360518E-2</v>
      </c>
      <c r="T64" s="302">
        <f t="shared" si="16"/>
        <v>8.958041526870078E-2</v>
      </c>
      <c r="U64" s="302">
        <f t="shared" si="16"/>
        <v>8.5819144412443635E-2</v>
      </c>
      <c r="V64" s="302">
        <f t="shared" si="16"/>
        <v>8.8850007362494182E-2</v>
      </c>
      <c r="W64" s="302">
        <f t="shared" si="16"/>
        <v>9.2817342921806045E-2</v>
      </c>
      <c r="X64" s="302">
        <f t="shared" si="16"/>
        <v>8.8738552273536719E-2</v>
      </c>
      <c r="Y64" s="302">
        <f t="shared" si="16"/>
        <v>0.13513732308707455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4.5890376159895586E-2</v>
      </c>
      <c r="C65" s="302">
        <f t="shared" si="17"/>
        <v>4.9325562642908896E-2</v>
      </c>
      <c r="D65" s="302">
        <f t="shared" si="17"/>
        <v>5.7031612434368287E-2</v>
      </c>
      <c r="E65" s="302">
        <f t="shared" si="17"/>
        <v>5.478031118568559E-2</v>
      </c>
      <c r="F65" s="302">
        <f t="shared" si="17"/>
        <v>6.0374420103848921E-2</v>
      </c>
      <c r="G65" s="302">
        <f t="shared" si="17"/>
        <v>6.7431914938705276E-2</v>
      </c>
      <c r="H65" s="302">
        <f t="shared" si="17"/>
        <v>7.5983221924302596E-2</v>
      </c>
      <c r="I65" s="302">
        <f t="shared" si="17"/>
        <v>8.4791186227084106E-2</v>
      </c>
      <c r="J65" s="302">
        <f t="shared" si="17"/>
        <v>8.6195381610565891E-2</v>
      </c>
      <c r="K65" s="302">
        <f t="shared" si="17"/>
        <v>8.4283973207282897E-2</v>
      </c>
      <c r="L65" s="302">
        <f t="shared" si="17"/>
        <v>8.5549547688289013E-2</v>
      </c>
      <c r="M65" s="302">
        <f t="shared" si="17"/>
        <v>9.9201159736832592E-2</v>
      </c>
      <c r="N65" s="302">
        <f t="shared" si="17"/>
        <v>9.9461083903279249E-2</v>
      </c>
      <c r="O65" s="302">
        <f t="shared" si="17"/>
        <v>0.10381195191249318</v>
      </c>
      <c r="P65" s="302">
        <f t="shared" si="17"/>
        <v>0.11090014757218368</v>
      </c>
      <c r="Q65" s="302">
        <f t="shared" si="17"/>
        <v>0.11189841471772248</v>
      </c>
      <c r="R65" s="302">
        <f t="shared" si="17"/>
        <v>0.11650250714900724</v>
      </c>
      <c r="S65" s="302">
        <f t="shared" si="17"/>
        <v>0.11594744968817611</v>
      </c>
      <c r="T65" s="302">
        <f t="shared" si="17"/>
        <v>0.12209695967234353</v>
      </c>
      <c r="U65" s="302">
        <f t="shared" si="17"/>
        <v>0.12712424755610188</v>
      </c>
      <c r="V65" s="302">
        <f t="shared" si="17"/>
        <v>0.12441029561706725</v>
      </c>
      <c r="W65" s="302">
        <f t="shared" si="17"/>
        <v>0.11962196796473111</v>
      </c>
      <c r="X65" s="302">
        <f t="shared" si="17"/>
        <v>0.12512054297079772</v>
      </c>
      <c r="Y65" s="302">
        <f t="shared" si="17"/>
        <v>7.6005400319792193E-2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0.27782435489662116</v>
      </c>
      <c r="C66" s="301">
        <f t="shared" si="18"/>
        <v>0.28879436830375088</v>
      </c>
      <c r="D66" s="301">
        <f t="shared" si="18"/>
        <v>0.27942986412491561</v>
      </c>
      <c r="E66" s="301">
        <f t="shared" si="18"/>
        <v>0.30645851881594005</v>
      </c>
      <c r="F66" s="301">
        <f t="shared" si="18"/>
        <v>0.29957668983309393</v>
      </c>
      <c r="G66" s="301">
        <f t="shared" si="18"/>
        <v>0.28923584450090001</v>
      </c>
      <c r="H66" s="301">
        <f t="shared" si="18"/>
        <v>0.27573597577952658</v>
      </c>
      <c r="I66" s="301">
        <f t="shared" si="18"/>
        <v>0.26419433767681111</v>
      </c>
      <c r="J66" s="301">
        <f t="shared" si="18"/>
        <v>0.26165540228522316</v>
      </c>
      <c r="K66" s="301">
        <f t="shared" si="18"/>
        <v>0.27656296929770724</v>
      </c>
      <c r="L66" s="301">
        <f t="shared" si="18"/>
        <v>0.28017952687094</v>
      </c>
      <c r="M66" s="301">
        <f t="shared" si="18"/>
        <v>0.25554477995267999</v>
      </c>
      <c r="N66" s="301">
        <f t="shared" si="18"/>
        <v>0.26545358367826788</v>
      </c>
      <c r="O66" s="301">
        <f t="shared" si="18"/>
        <v>0.24827460068109999</v>
      </c>
      <c r="P66" s="301">
        <f t="shared" si="18"/>
        <v>0.23866314827727339</v>
      </c>
      <c r="Q66" s="301">
        <f t="shared" si="18"/>
        <v>0.23328145351190827</v>
      </c>
      <c r="R66" s="301">
        <f t="shared" si="18"/>
        <v>0.22610226777903725</v>
      </c>
      <c r="S66" s="301">
        <f t="shared" si="18"/>
        <v>0.22635148533843674</v>
      </c>
      <c r="T66" s="301">
        <f t="shared" si="18"/>
        <v>0.21868908694637157</v>
      </c>
      <c r="U66" s="301">
        <f t="shared" si="18"/>
        <v>0.21290661909746261</v>
      </c>
      <c r="V66" s="301">
        <f t="shared" si="18"/>
        <v>0.21215055633359461</v>
      </c>
      <c r="W66" s="301">
        <f t="shared" si="18"/>
        <v>0.21649867044909418</v>
      </c>
      <c r="X66" s="301">
        <f t="shared" si="18"/>
        <v>0.21016278074330214</v>
      </c>
      <c r="Y66" s="301">
        <f t="shared" si="18"/>
        <v>0.24296042174671062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0.10072474009001765</v>
      </c>
      <c r="C67" s="301">
        <f t="shared" si="19"/>
        <v>0.10039116157562181</v>
      </c>
      <c r="D67" s="301">
        <f t="shared" si="19"/>
        <v>0.10378515374440045</v>
      </c>
      <c r="E67" s="301">
        <f t="shared" si="19"/>
        <v>9.9157548099864573E-2</v>
      </c>
      <c r="F67" s="301">
        <f t="shared" si="19"/>
        <v>0.10123704467497766</v>
      </c>
      <c r="G67" s="301">
        <f t="shared" si="19"/>
        <v>0.10451191206058888</v>
      </c>
      <c r="H67" s="301">
        <f t="shared" si="19"/>
        <v>0.10785930027375222</v>
      </c>
      <c r="I67" s="301">
        <f t="shared" si="19"/>
        <v>0.11091234774318988</v>
      </c>
      <c r="J67" s="301">
        <f t="shared" si="19"/>
        <v>0.11140162245934147</v>
      </c>
      <c r="K67" s="301">
        <f t="shared" si="19"/>
        <v>0.10861928271971039</v>
      </c>
      <c r="L67" s="301">
        <f t="shared" si="19"/>
        <v>0.10828726629955886</v>
      </c>
      <c r="M67" s="301">
        <f t="shared" si="19"/>
        <v>0.11394049659813715</v>
      </c>
      <c r="N67" s="301">
        <f t="shared" si="19"/>
        <v>0.11230362852197011</v>
      </c>
      <c r="O67" s="301">
        <f t="shared" si="19"/>
        <v>0.11555199257359083</v>
      </c>
      <c r="P67" s="301">
        <f t="shared" si="19"/>
        <v>0.11765714191875036</v>
      </c>
      <c r="Q67" s="301">
        <f t="shared" si="19"/>
        <v>0.11895092158051113</v>
      </c>
      <c r="R67" s="301">
        <f t="shared" si="19"/>
        <v>0.12042540869258851</v>
      </c>
      <c r="S67" s="301">
        <f t="shared" si="19"/>
        <v>0.12021718750277663</v>
      </c>
      <c r="T67" s="301">
        <f t="shared" si="19"/>
        <v>0.12206622463253128</v>
      </c>
      <c r="U67" s="301">
        <f t="shared" si="19"/>
        <v>0.1234705119621614</v>
      </c>
      <c r="V67" s="301">
        <f t="shared" si="19"/>
        <v>0.12333633451665908</v>
      </c>
      <c r="W67" s="301">
        <f t="shared" si="19"/>
        <v>0.12209640851964711</v>
      </c>
      <c r="X67" s="301">
        <f t="shared" si="19"/>
        <v>0.12362749511945018</v>
      </c>
      <c r="Y67" s="301">
        <f t="shared" si="19"/>
        <v>0.11133181140469001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6.3085983252048505E-2</v>
      </c>
      <c r="C68" s="235">
        <f t="shared" si="20"/>
        <v>6.2877056144829274E-2</v>
      </c>
      <c r="D68" s="235">
        <f t="shared" si="20"/>
        <v>6.5002783477814158E-2</v>
      </c>
      <c r="E68" s="235">
        <f t="shared" si="20"/>
        <v>6.2104418568385042E-2</v>
      </c>
      <c r="F68" s="235">
        <f t="shared" si="20"/>
        <v>6.3406850185414115E-2</v>
      </c>
      <c r="G68" s="235">
        <f t="shared" si="20"/>
        <v>6.5457967208468359E-2</v>
      </c>
      <c r="H68" s="235">
        <f t="shared" si="20"/>
        <v>6.7554505522342392E-2</v>
      </c>
      <c r="I68" s="235">
        <f t="shared" si="20"/>
        <v>6.9466692154470003E-2</v>
      </c>
      <c r="J68" s="235">
        <f t="shared" si="20"/>
        <v>6.9773135005761558E-2</v>
      </c>
      <c r="K68" s="235">
        <f t="shared" si="20"/>
        <v>6.8030498211077275E-2</v>
      </c>
      <c r="L68" s="235">
        <f t="shared" si="20"/>
        <v>6.782254947571828E-2</v>
      </c>
      <c r="M68" s="235">
        <f t="shared" si="20"/>
        <v>7.136328427053984E-2</v>
      </c>
      <c r="N68" s="235">
        <f t="shared" si="20"/>
        <v>7.0338080016385376E-2</v>
      </c>
      <c r="O68" s="235">
        <f t="shared" si="20"/>
        <v>7.2372597454444437E-2</v>
      </c>
      <c r="P68" s="235">
        <f t="shared" si="20"/>
        <v>7.36910959307185E-2</v>
      </c>
      <c r="Q68" s="235">
        <f t="shared" si="20"/>
        <v>7.4501416831032938E-2</v>
      </c>
      <c r="R68" s="235">
        <f t="shared" si="20"/>
        <v>7.5424918536520044E-2</v>
      </c>
      <c r="S68" s="235">
        <f t="shared" si="20"/>
        <v>7.5294505308534029E-2</v>
      </c>
      <c r="T68" s="235">
        <f t="shared" si="20"/>
        <v>7.6452595419224487E-2</v>
      </c>
      <c r="U68" s="235">
        <f t="shared" si="20"/>
        <v>7.7332129552337467E-2</v>
      </c>
      <c r="V68" s="235">
        <f t="shared" si="20"/>
        <v>7.7248091449363038E-2</v>
      </c>
      <c r="W68" s="235">
        <f t="shared" si="20"/>
        <v>7.6471500210593221E-2</v>
      </c>
      <c r="X68" s="235">
        <f t="shared" si="20"/>
        <v>7.7430451343217521E-2</v>
      </c>
      <c r="Y68" s="235">
        <f t="shared" si="20"/>
        <v>6.9729410901627736E-2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0.52732426769558105</v>
      </c>
      <c r="C72" s="322">
        <f>IF(C$5=0,0,C$5/MAE_fec!C$5)</f>
        <v>0.53313220859657662</v>
      </c>
      <c r="D72" s="322">
        <f>IF(D$5=0,0,D$5/MAE_fec!D$5)</f>
        <v>0.53661866274886394</v>
      </c>
      <c r="E72" s="322">
        <f>IF(E$5=0,0,E$5/MAE_fec!E$5)</f>
        <v>0.54426051669092557</v>
      </c>
      <c r="F72" s="322">
        <f>IF(F$5=0,0,F$5/MAE_fec!F$5)</f>
        <v>0.54666136934850218</v>
      </c>
      <c r="G72" s="322">
        <f>IF(G$5=0,0,G$5/MAE_fec!G$5)</f>
        <v>0.54735767498236032</v>
      </c>
      <c r="H72" s="322">
        <f>IF(H$5=0,0,H$5/MAE_fec!H$5)</f>
        <v>0.54995219108884119</v>
      </c>
      <c r="I72" s="322">
        <f>IF(I$5=0,0,I$5/MAE_fec!I$5)</f>
        <v>0.55247351477721074</v>
      </c>
      <c r="J72" s="322">
        <f>IF(J$5=0,0,J$5/MAE_fec!J$5)</f>
        <v>0.55312744847433704</v>
      </c>
      <c r="K72" s="322">
        <f>IF(K$5=0,0,K$5/MAE_fec!K$5)</f>
        <v>0.557324326391747</v>
      </c>
      <c r="L72" s="322">
        <f>IF(L$5=0,0,L$5/MAE_fec!L$5)</f>
        <v>0.55876458049822797</v>
      </c>
      <c r="M72" s="322">
        <f>IF(M$5=0,0,M$5/MAE_fec!M$5)</f>
        <v>0.55845976359230609</v>
      </c>
      <c r="N72" s="322">
        <f>IF(N$5=0,0,N$5/MAE_fec!N$5)</f>
        <v>0.55838793842165746</v>
      </c>
      <c r="O72" s="322">
        <f>IF(O$5=0,0,O$5/MAE_fec!O$5)</f>
        <v>0.55794407257603185</v>
      </c>
      <c r="P72" s="322">
        <f>IF(P$5=0,0,P$5/MAE_fec!P$5)</f>
        <v>0.55719420578931755</v>
      </c>
      <c r="Q72" s="322">
        <f>IF(Q$5=0,0,Q$5/MAE_fec!Q$5)</f>
        <v>0.55468631778916611</v>
      </c>
      <c r="R72" s="322">
        <f>IF(R$5=0,0,R$5/MAE_fec!R$5)</f>
        <v>0.55848153154125901</v>
      </c>
      <c r="S72" s="322">
        <f>IF(S$5=0,0,S$5/MAE_fec!S$5)</f>
        <v>0.55913641041299267</v>
      </c>
      <c r="T72" s="322">
        <f>IF(T$5=0,0,T$5/MAE_fec!T$5)</f>
        <v>0.5599574124471266</v>
      </c>
      <c r="U72" s="322">
        <f>IF(U$5=0,0,U$5/MAE_fec!U$5)</f>
        <v>0.56036108273856988</v>
      </c>
      <c r="V72" s="322">
        <f>IF(V$5=0,0,V$5/MAE_fec!V$5)</f>
        <v>0.55960536598177235</v>
      </c>
      <c r="W72" s="322">
        <f>IF(W$5=0,0,W$5/MAE_fec!W$5)</f>
        <v>0.55910947891594021</v>
      </c>
      <c r="X72" s="322">
        <f>IF(X$5=0,0,X$5/MAE_fec!X$5)</f>
        <v>0.559324891527475</v>
      </c>
      <c r="Y72" s="322">
        <f>IF(Y$5=0,0,Y$5/MAE_fec!Y$5)</f>
        <v>0.54884788318040489</v>
      </c>
      <c r="DA72" s="95"/>
    </row>
    <row r="73" spans="1:105" ht="12" customHeight="1" x14ac:dyDescent="0.25">
      <c r="A73" s="173" t="s">
        <v>91</v>
      </c>
      <c r="B73" s="335">
        <f>IF(B$6=0,0,B$6/MAE_fec!B$6)</f>
        <v>0.48026314929496722</v>
      </c>
      <c r="C73" s="335">
        <f>IF(C$6=0,0,C$6/MAE_fec!C$6)</f>
        <v>0.48026314929496744</v>
      </c>
      <c r="D73" s="335">
        <f>IF(D$6=0,0,D$6/MAE_fec!D$6)</f>
        <v>0.48026314929496733</v>
      </c>
      <c r="E73" s="335">
        <f>IF(E$6=0,0,E$6/MAE_fec!E$6)</f>
        <v>0.48026314929496738</v>
      </c>
      <c r="F73" s="335">
        <f>IF(F$6=0,0,F$6/MAE_fec!F$6)</f>
        <v>0.48026314929496738</v>
      </c>
      <c r="G73" s="335">
        <f>IF(G$6=0,0,G$6/MAE_fec!G$6)</f>
        <v>0.48026314929496716</v>
      </c>
      <c r="H73" s="335">
        <f>IF(H$6=0,0,H$6/MAE_fec!H$6)</f>
        <v>0.48026314929496716</v>
      </c>
      <c r="I73" s="335">
        <f>IF(I$6=0,0,I$6/MAE_fec!I$6)</f>
        <v>0.48026314929496744</v>
      </c>
      <c r="J73" s="335">
        <f>IF(J$6=0,0,J$6/MAE_fec!J$6)</f>
        <v>0.48026314929496722</v>
      </c>
      <c r="K73" s="335">
        <f>IF(K$6=0,0,K$6/MAE_fec!K$6)</f>
        <v>0.48026314929496744</v>
      </c>
      <c r="L73" s="335">
        <f>IF(L$6=0,0,L$6/MAE_fec!L$6)</f>
        <v>0.4802631492949675</v>
      </c>
      <c r="M73" s="335">
        <f>IF(M$6=0,0,M$6/MAE_fec!M$6)</f>
        <v>0.48026314929496733</v>
      </c>
      <c r="N73" s="335">
        <f>IF(N$6=0,0,N$6/MAE_fec!N$6)</f>
        <v>0.48026314929496722</v>
      </c>
      <c r="O73" s="335">
        <f>IF(O$6=0,0,O$6/MAE_fec!O$6)</f>
        <v>0.48026314929496727</v>
      </c>
      <c r="P73" s="335">
        <f>IF(P$6=0,0,P$6/MAE_fec!P$6)</f>
        <v>0.48026314929496738</v>
      </c>
      <c r="Q73" s="335">
        <f>IF(Q$6=0,0,Q$6/MAE_fec!Q$6)</f>
        <v>0.48026314929496722</v>
      </c>
      <c r="R73" s="335">
        <f>IF(R$6=0,0,R$6/MAE_fec!R$6)</f>
        <v>0.48026314929496744</v>
      </c>
      <c r="S73" s="335">
        <f>IF(S$6=0,0,S$6/MAE_fec!S$6)</f>
        <v>0.48026314929496738</v>
      </c>
      <c r="T73" s="335">
        <f>IF(T$6=0,0,T$6/MAE_fec!T$6)</f>
        <v>0.48026314929496738</v>
      </c>
      <c r="U73" s="335">
        <f>IF(U$6=0,0,U$6/MAE_fec!U$6)</f>
        <v>0.48026314929496733</v>
      </c>
      <c r="V73" s="335">
        <f>IF(V$6=0,0,V$6/MAE_fec!V$6)</f>
        <v>0.48026314929496722</v>
      </c>
      <c r="W73" s="335">
        <f>IF(W$6=0,0,W$6/MAE_fec!W$6)</f>
        <v>0.48026314929496738</v>
      </c>
      <c r="X73" s="335">
        <f>IF(X$6=0,0,X$6/MAE_fec!X$6)</f>
        <v>0.48026314929496733</v>
      </c>
      <c r="Y73" s="335">
        <f>IF(Y$6=0,0,Y$6/MAE_fec!Y$6)</f>
        <v>0.48026314929496738</v>
      </c>
      <c r="DA73" s="177"/>
    </row>
    <row r="74" spans="1:105" ht="12" customHeight="1" x14ac:dyDescent="0.25">
      <c r="A74" s="173" t="s">
        <v>92</v>
      </c>
      <c r="B74" s="335">
        <f>IF(B$7=0,0,B$7/MAE_fec!B$7)</f>
        <v>0.12470493903463389</v>
      </c>
      <c r="C74" s="335">
        <f>IF(C$7=0,0,C$7/MAE_fec!C$7)</f>
        <v>0.12470493903463392</v>
      </c>
      <c r="D74" s="335">
        <f>IF(D$7=0,0,D$7/MAE_fec!D$7)</f>
        <v>0.12470493903463387</v>
      </c>
      <c r="E74" s="335">
        <f>IF(E$7=0,0,E$7/MAE_fec!E$7)</f>
        <v>0.12470493903463395</v>
      </c>
      <c r="F74" s="335">
        <f>IF(F$7=0,0,F$7/MAE_fec!F$7)</f>
        <v>0.12470493903463396</v>
      </c>
      <c r="G74" s="335">
        <f>IF(G$7=0,0,G$7/MAE_fec!G$7)</f>
        <v>0.12470493903463391</v>
      </c>
      <c r="H74" s="335">
        <f>IF(H$7=0,0,H$7/MAE_fec!H$7)</f>
        <v>0.12470493903463394</v>
      </c>
      <c r="I74" s="335">
        <f>IF(I$7=0,0,I$7/MAE_fec!I$7)</f>
        <v>0.12470493903463395</v>
      </c>
      <c r="J74" s="335">
        <f>IF(J$7=0,0,J$7/MAE_fec!J$7)</f>
        <v>0.12470493903463394</v>
      </c>
      <c r="K74" s="335">
        <f>IF(K$7=0,0,K$7/MAE_fec!K$7)</f>
        <v>0.12470493903463399</v>
      </c>
      <c r="L74" s="335">
        <f>IF(L$7=0,0,L$7/MAE_fec!L$7)</f>
        <v>0.12470493903463396</v>
      </c>
      <c r="M74" s="335">
        <f>IF(M$7=0,0,M$7/MAE_fec!M$7)</f>
        <v>0.12470493903463396</v>
      </c>
      <c r="N74" s="335">
        <f>IF(N$7=0,0,N$7/MAE_fec!N$7)</f>
        <v>0.12470493903463394</v>
      </c>
      <c r="O74" s="335">
        <f>IF(O$7=0,0,O$7/MAE_fec!O$7)</f>
        <v>0.12470493903463395</v>
      </c>
      <c r="P74" s="335">
        <f>IF(P$7=0,0,P$7/MAE_fec!P$7)</f>
        <v>0.12470493903463398</v>
      </c>
      <c r="Q74" s="335">
        <f>IF(Q$7=0,0,Q$7/MAE_fec!Q$7)</f>
        <v>0.12470493903463392</v>
      </c>
      <c r="R74" s="335">
        <f>IF(R$7=0,0,R$7/MAE_fec!R$7)</f>
        <v>0.12470493903463399</v>
      </c>
      <c r="S74" s="335">
        <f>IF(S$7=0,0,S$7/MAE_fec!S$7)</f>
        <v>0.12470493903463396</v>
      </c>
      <c r="T74" s="335">
        <f>IF(T$7=0,0,T$7/MAE_fec!T$7)</f>
        <v>0.12470493903463394</v>
      </c>
      <c r="U74" s="335">
        <f>IF(U$7=0,0,U$7/MAE_fec!U$7)</f>
        <v>0.12470493903463394</v>
      </c>
      <c r="V74" s="335">
        <f>IF(V$7=0,0,V$7/MAE_fec!V$7)</f>
        <v>0.12470493903463392</v>
      </c>
      <c r="W74" s="335">
        <f>IF(W$7=0,0,W$7/MAE_fec!W$7)</f>
        <v>0.12470493903463392</v>
      </c>
      <c r="X74" s="335">
        <f>IF(X$7=0,0,X$7/MAE_fec!X$7)</f>
        <v>0.12470493903463396</v>
      </c>
      <c r="Y74" s="335">
        <f>IF(Y$7=0,0,Y$7/MAE_fec!Y$7)</f>
        <v>0.12470493903463391</v>
      </c>
      <c r="DA74" s="177"/>
    </row>
    <row r="75" spans="1:105" ht="12" customHeight="1" x14ac:dyDescent="0.25">
      <c r="A75" s="173" t="s">
        <v>93</v>
      </c>
      <c r="B75" s="335">
        <f>IF(B$8=0,0,B$8/MAE_fec!B$8)</f>
        <v>0.66823806799892993</v>
      </c>
      <c r="C75" s="335">
        <f>IF(C$8=0,0,C$8/MAE_fec!C$8)</f>
        <v>0.66823806799893004</v>
      </c>
      <c r="D75" s="335">
        <f>IF(D$8=0,0,D$8/MAE_fec!D$8)</f>
        <v>0.66823806799892971</v>
      </c>
      <c r="E75" s="335">
        <f>IF(E$8=0,0,E$8/MAE_fec!E$8)</f>
        <v>0.66823806799892993</v>
      </c>
      <c r="F75" s="335">
        <f>IF(F$8=0,0,F$8/MAE_fec!F$8)</f>
        <v>0.66823806799893015</v>
      </c>
      <c r="G75" s="335">
        <f>IF(G$8=0,0,G$8/MAE_fec!G$8)</f>
        <v>0.66823806799893026</v>
      </c>
      <c r="H75" s="335">
        <f>IF(H$8=0,0,H$8/MAE_fec!H$8)</f>
        <v>0.66823806799893026</v>
      </c>
      <c r="I75" s="335">
        <f>IF(I$8=0,0,I$8/MAE_fec!I$8)</f>
        <v>0.66823806799893004</v>
      </c>
      <c r="J75" s="335">
        <f>IF(J$8=0,0,J$8/MAE_fec!J$8)</f>
        <v>0.66823806799892993</v>
      </c>
      <c r="K75" s="335">
        <f>IF(K$8=0,0,K$8/MAE_fec!K$8)</f>
        <v>0.66823806799892993</v>
      </c>
      <c r="L75" s="335">
        <f>IF(L$8=0,0,L$8/MAE_fec!L$8)</f>
        <v>0.66823806799892982</v>
      </c>
      <c r="M75" s="335">
        <f>IF(M$8=0,0,M$8/MAE_fec!M$8)</f>
        <v>0.66823806799893004</v>
      </c>
      <c r="N75" s="335">
        <f>IF(N$8=0,0,N$8/MAE_fec!N$8)</f>
        <v>0.66823806799893004</v>
      </c>
      <c r="O75" s="335">
        <f>IF(O$8=0,0,O$8/MAE_fec!O$8)</f>
        <v>0.66823806799893004</v>
      </c>
      <c r="P75" s="335">
        <f>IF(P$8=0,0,P$8/MAE_fec!P$8)</f>
        <v>0.66823806799892993</v>
      </c>
      <c r="Q75" s="335">
        <f>IF(Q$8=0,0,Q$8/MAE_fec!Q$8)</f>
        <v>0.66823806799892993</v>
      </c>
      <c r="R75" s="335">
        <f>IF(R$8=0,0,R$8/MAE_fec!R$8)</f>
        <v>0.66823806799893004</v>
      </c>
      <c r="S75" s="335">
        <f>IF(S$8=0,0,S$8/MAE_fec!S$8)</f>
        <v>0.66823806799893004</v>
      </c>
      <c r="T75" s="335">
        <f>IF(T$8=0,0,T$8/MAE_fec!T$8)</f>
        <v>0.66823806799893004</v>
      </c>
      <c r="U75" s="335">
        <f>IF(U$8=0,0,U$8/MAE_fec!U$8)</f>
        <v>0.66823806799893015</v>
      </c>
      <c r="V75" s="335">
        <f>IF(V$8=0,0,V$8/MAE_fec!V$8)</f>
        <v>0.66823806799893015</v>
      </c>
      <c r="W75" s="335">
        <f>IF(W$8=0,0,W$8/MAE_fec!W$8)</f>
        <v>0.66823806799893015</v>
      </c>
      <c r="X75" s="335">
        <f>IF(X$8=0,0,X$8/MAE_fec!X$8)</f>
        <v>0.66823806799892982</v>
      </c>
      <c r="Y75" s="335">
        <f>IF(Y$8=0,0,Y$8/MAE_fec!Y$8)</f>
        <v>0.66823806799892982</v>
      </c>
      <c r="DA75" s="177"/>
    </row>
    <row r="76" spans="1:105" ht="12" customHeight="1" x14ac:dyDescent="0.25">
      <c r="A76" s="173" t="s">
        <v>94</v>
      </c>
      <c r="B76" s="335">
        <f>IF(B$9=0,0,B$9/MAE_fec!B$9)</f>
        <v>0.47341842618615643</v>
      </c>
      <c r="C76" s="335">
        <f>IF(C$9=0,0,C$9/MAE_fec!C$9)</f>
        <v>0.47341842618615632</v>
      </c>
      <c r="D76" s="335">
        <f>IF(D$9=0,0,D$9/MAE_fec!D$9)</f>
        <v>0.47341842618615648</v>
      </c>
      <c r="E76" s="335">
        <f>IF(E$9=0,0,E$9/MAE_fec!E$9)</f>
        <v>0.47341842618615626</v>
      </c>
      <c r="F76" s="335">
        <f>IF(F$9=0,0,F$9/MAE_fec!F$9)</f>
        <v>0.47341842618615648</v>
      </c>
      <c r="G76" s="335">
        <f>IF(G$9=0,0,G$9/MAE_fec!G$9)</f>
        <v>0.47341842618615626</v>
      </c>
      <c r="H76" s="335">
        <f>IF(H$9=0,0,H$9/MAE_fec!H$9)</f>
        <v>0.47341842618615637</v>
      </c>
      <c r="I76" s="335">
        <f>IF(I$9=0,0,I$9/MAE_fec!I$9)</f>
        <v>0.47341842618615632</v>
      </c>
      <c r="J76" s="335">
        <f>IF(J$9=0,0,J$9/MAE_fec!J$9)</f>
        <v>0.47341842618615632</v>
      </c>
      <c r="K76" s="335">
        <f>IF(K$9=0,0,K$9/MAE_fec!K$9)</f>
        <v>0.47341842618615659</v>
      </c>
      <c r="L76" s="335">
        <f>IF(L$9=0,0,L$9/MAE_fec!L$9)</f>
        <v>0.47341842618615654</v>
      </c>
      <c r="M76" s="335">
        <f>IF(M$9=0,0,M$9/MAE_fec!M$9)</f>
        <v>0.47341842618615637</v>
      </c>
      <c r="N76" s="335">
        <f>IF(N$9=0,0,N$9/MAE_fec!N$9)</f>
        <v>0.47341842618615654</v>
      </c>
      <c r="O76" s="335">
        <f>IF(O$9=0,0,O$9/MAE_fec!O$9)</f>
        <v>0.47341842618615643</v>
      </c>
      <c r="P76" s="335">
        <f>IF(P$9=0,0,P$9/MAE_fec!P$9)</f>
        <v>0.47341842618615643</v>
      </c>
      <c r="Q76" s="335">
        <f>IF(Q$9=0,0,Q$9/MAE_fec!Q$9)</f>
        <v>0.47341842618615654</v>
      </c>
      <c r="R76" s="335">
        <f>IF(R$9=0,0,R$9/MAE_fec!R$9)</f>
        <v>0.47341842618615654</v>
      </c>
      <c r="S76" s="335">
        <f>IF(S$9=0,0,S$9/MAE_fec!S$9)</f>
        <v>0.47341842618615632</v>
      </c>
      <c r="T76" s="335">
        <f>IF(T$9=0,0,T$9/MAE_fec!T$9)</f>
        <v>0.47341842618615665</v>
      </c>
      <c r="U76" s="335">
        <f>IF(U$9=0,0,U$9/MAE_fec!U$9)</f>
        <v>0.47341842618615648</v>
      </c>
      <c r="V76" s="335">
        <f>IF(V$9=0,0,V$9/MAE_fec!V$9)</f>
        <v>0.47341842618615632</v>
      </c>
      <c r="W76" s="335">
        <f>IF(W$9=0,0,W$9/MAE_fec!W$9)</f>
        <v>0.47341842618615643</v>
      </c>
      <c r="X76" s="335">
        <f>IF(X$9=0,0,X$9/MAE_fec!X$9)</f>
        <v>0.47341842618615632</v>
      </c>
      <c r="Y76" s="335">
        <f>IF(Y$9=0,0,Y$9/MAE_fec!Y$9)</f>
        <v>0.47341842618615648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0.72836419985227607</v>
      </c>
      <c r="C77" s="335">
        <f>IF(C$10=0,0,C$10/MAE_fec!C$10)</f>
        <v>0.72686513351866633</v>
      </c>
      <c r="D77" s="335">
        <f>IF(D$10=0,0,D$10/MAE_fec!D$10)</f>
        <v>0.7350313729805551</v>
      </c>
      <c r="E77" s="335">
        <f>IF(E$10=0,0,E$10/MAE_fec!E$10)</f>
        <v>0.73145618750741825</v>
      </c>
      <c r="F77" s="335">
        <f>IF(F$10=0,0,F$10/MAE_fec!F$10)</f>
        <v>0.73495859805134911</v>
      </c>
      <c r="G77" s="335">
        <f>IF(G$10=0,0,G$10/MAE_fec!G$10)</f>
        <v>0.74130859987580566</v>
      </c>
      <c r="H77" s="335">
        <f>IF(H$10=0,0,H$10/MAE_fec!H$10)</f>
        <v>0.74510985157357035</v>
      </c>
      <c r="I77" s="335">
        <f>IF(I$10=0,0,I$10/MAE_fec!I$10)</f>
        <v>0.75058412835829791</v>
      </c>
      <c r="J77" s="335">
        <f>IF(J$10=0,0,J$10/MAE_fec!J$10)</f>
        <v>0.75044859693525356</v>
      </c>
      <c r="K77" s="335">
        <f>IF(K$10=0,0,K$10/MAE_fec!K$10)</f>
        <v>0.74817633569931952</v>
      </c>
      <c r="L77" s="335">
        <f>IF(L$10=0,0,L$10/MAE_fec!L$10)</f>
        <v>0.75021079842399807</v>
      </c>
      <c r="M77" s="335">
        <f>IF(M$10=0,0,M$10/MAE_fec!M$10)</f>
        <v>0.75983326612976776</v>
      </c>
      <c r="N77" s="335">
        <f>IF(N$10=0,0,N$10/MAE_fec!N$10)</f>
        <v>0.75995154199924198</v>
      </c>
      <c r="O77" s="335">
        <f>IF(O$10=0,0,O$10/MAE_fec!O$10)</f>
        <v>0.7606517479170376</v>
      </c>
      <c r="P77" s="335">
        <f>IF(P$10=0,0,P$10/MAE_fec!P$10)</f>
        <v>0.76451577457945386</v>
      </c>
      <c r="Q77" s="335">
        <f>IF(Q$10=0,0,Q$10/MAE_fec!Q$10)</f>
        <v>0.76805887116764393</v>
      </c>
      <c r="R77" s="335">
        <f>IF(R$10=0,0,R$10/MAE_fec!R$10)</f>
        <v>0.76753293916194676</v>
      </c>
      <c r="S77" s="335">
        <f>IF(S$10=0,0,S$10/MAE_fec!S$10)</f>
        <v>0.76681475961643619</v>
      </c>
      <c r="T77" s="335">
        <f>IF(T$10=0,0,T$10/MAE_fec!T$10)</f>
        <v>0.77054900478345079</v>
      </c>
      <c r="U77" s="335">
        <f>IF(U$10=0,0,U$10/MAE_fec!U$10)</f>
        <v>0.77401618621300405</v>
      </c>
      <c r="V77" s="335">
        <f>IF(V$10=0,0,V$10/MAE_fec!V$10)</f>
        <v>0.77191640660841787</v>
      </c>
      <c r="W77" s="335">
        <f>IF(W$10=0,0,W$10/MAE_fec!W$10)</f>
        <v>0.76888443084777791</v>
      </c>
      <c r="X77" s="335">
        <f>IF(X$10=0,0,X$10/MAE_fec!X$10)</f>
        <v>0.77181344936911189</v>
      </c>
      <c r="Y77" s="335">
        <f>IF(Y$10=0,0,Y$10/MAE_fec!Y$10)</f>
        <v>0.72878489921428224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0.4875506352188404</v>
      </c>
      <c r="C78" s="353">
        <f>IF(C$16=0,0,C$16/MAE_fec!C$16)</f>
        <v>0.49198822472803333</v>
      </c>
      <c r="D78" s="353">
        <f>IF(D$16=0,0,D$16/MAE_fec!D$16)</f>
        <v>0.50089171216400763</v>
      </c>
      <c r="E78" s="353">
        <f>IF(E$16=0,0,E$16/MAE_fec!E$16)</f>
        <v>0.50308557933747078</v>
      </c>
      <c r="F78" s="353">
        <f>IF(F$16=0,0,F$16/MAE_fec!F$16)</f>
        <v>0.51125253083541744</v>
      </c>
      <c r="G78" s="353">
        <f>IF(G$16=0,0,G$16/MAE_fec!G$16)</f>
        <v>0.51546799700099954</v>
      </c>
      <c r="H78" s="353">
        <f>IF(H$16=0,0,H$16/MAE_fec!H$16)</f>
        <v>0.52556080256928051</v>
      </c>
      <c r="I78" s="353">
        <f>IF(I$16=0,0,I$16/MAE_fec!I$16)</f>
        <v>0.53430553560560268</v>
      </c>
      <c r="J78" s="353">
        <f>IF(J$16=0,0,J$16/MAE_fec!J$16)</f>
        <v>0.53657181772305818</v>
      </c>
      <c r="K78" s="353">
        <f>IF(K$16=0,0,K$16/MAE_fec!K$16)</f>
        <v>0.53847882543367731</v>
      </c>
      <c r="L78" s="353">
        <f>IF(L$16=0,0,L$16/MAE_fec!L$16)</f>
        <v>0.53969449336699915</v>
      </c>
      <c r="M78" s="353">
        <f>IF(M$16=0,0,M$16/MAE_fec!M$16)</f>
        <v>0.54899754314679894</v>
      </c>
      <c r="N78" s="353">
        <f>IF(N$16=0,0,N$16/MAE_fec!N$16)</f>
        <v>0.55014280706830765</v>
      </c>
      <c r="O78" s="353">
        <f>IF(O$16=0,0,O$16/MAE_fec!O$16)</f>
        <v>0.55266719079093829</v>
      </c>
      <c r="P78" s="353">
        <f>IF(P$16=0,0,P$16/MAE_fec!P$16)</f>
        <v>0.55863768952551884</v>
      </c>
      <c r="Q78" s="353">
        <f>IF(Q$16=0,0,Q$16/MAE_fec!Q$16)</f>
        <v>0.55564879842242854</v>
      </c>
      <c r="R78" s="353">
        <f>IF(R$16=0,0,R$16/MAE_fec!R$16)</f>
        <v>0.5616457308153624</v>
      </c>
      <c r="S78" s="353">
        <f>IF(S$16=0,0,S$16/MAE_fec!S$16)</f>
        <v>0.56248445432578142</v>
      </c>
      <c r="T78" s="353">
        <f>IF(T$16=0,0,T$16/MAE_fec!T$16)</f>
        <v>0.56661616552510841</v>
      </c>
      <c r="U78" s="353">
        <f>IF(U$16=0,0,U$16/MAE_fec!U$16)</f>
        <v>0.56977526896504538</v>
      </c>
      <c r="V78" s="353">
        <f>IF(V$16=0,0,V$16/MAE_fec!V$16)</f>
        <v>0.56830299029505416</v>
      </c>
      <c r="W78" s="353">
        <f>IF(W$16=0,0,W$16/MAE_fec!W$16)</f>
        <v>0.56581861006273348</v>
      </c>
      <c r="X78" s="353">
        <f>IF(X$16=0,0,X$16/MAE_fec!X$16)</f>
        <v>0.56949760593649834</v>
      </c>
      <c r="Y78" s="353">
        <f>IF(Y$16=0,0,Y$16/MAE_fec!Y$16)</f>
        <v>0.53892196026560035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0.46032418712418782</v>
      </c>
      <c r="C79" s="349">
        <f>IF(C$24=0,0,C$24/MAE_fec!C$24)</f>
        <v>0.46065058231564715</v>
      </c>
      <c r="D79" s="349">
        <f>IF(D$24=0,0,D$24/MAE_fec!D$24)</f>
        <v>0.46122363744807893</v>
      </c>
      <c r="E79" s="349">
        <f>IF(E$24=0,0,E$24/MAE_fec!E$24)</f>
        <v>0.46088999111050272</v>
      </c>
      <c r="F79" s="349">
        <f>IF(F$24=0,0,F$24/MAE_fec!F$24)</f>
        <v>0.46121936013768144</v>
      </c>
      <c r="G79" s="349">
        <f>IF(G$24=0,0,G$24/MAE_fec!G$24)</f>
        <v>0.4619756560887589</v>
      </c>
      <c r="H79" s="349">
        <f>IF(H$24=0,0,H$24/MAE_fec!H$24)</f>
        <v>0.46250575707644526</v>
      </c>
      <c r="I79" s="349">
        <f>IF(I$24=0,0,I$24/MAE_fec!I$24)</f>
        <v>0.4630944044077186</v>
      </c>
      <c r="J79" s="349">
        <f>IF(J$24=0,0,J$24/MAE_fec!J$24)</f>
        <v>0.46314921235785955</v>
      </c>
      <c r="K79" s="349">
        <f>IF(K$24=0,0,K$24/MAE_fec!K$24)</f>
        <v>0.46288518176085908</v>
      </c>
      <c r="L79" s="349">
        <f>IF(L$24=0,0,L$24/MAE_fec!L$24)</f>
        <v>0.46300732354091706</v>
      </c>
      <c r="M79" s="349">
        <f>IF(M$24=0,0,M$24/MAE_fec!M$24)</f>
        <v>0.46407305026677786</v>
      </c>
      <c r="N79" s="349">
        <f>IF(N$24=0,0,N$24/MAE_fec!N$24)</f>
        <v>0.46400573773672715</v>
      </c>
      <c r="O79" s="349">
        <f>IF(O$24=0,0,O$24/MAE_fec!O$24)</f>
        <v>0.46437056223408668</v>
      </c>
      <c r="P79" s="349">
        <f>IF(P$24=0,0,P$24/MAE_fec!P$24)</f>
        <v>0.46479141270855173</v>
      </c>
      <c r="Q79" s="349">
        <f>IF(Q$24=0,0,Q$24/MAE_fec!Q$24)</f>
        <v>0.46502748714960312</v>
      </c>
      <c r="R79" s="349">
        <f>IF(R$24=0,0,R$24/MAE_fec!R$24)</f>
        <v>0.46532132741270998</v>
      </c>
      <c r="S79" s="349">
        <f>IF(S$24=0,0,S$24/MAE_fec!S$24)</f>
        <v>0.46521587663751357</v>
      </c>
      <c r="T79" s="349">
        <f>IF(T$24=0,0,T$24/MAE_fec!T$24)</f>
        <v>0.46569606385786311</v>
      </c>
      <c r="U79" s="349">
        <f>IF(U$24=0,0,U$24/MAE_fec!U$24)</f>
        <v>0.46608716120982424</v>
      </c>
      <c r="V79" s="349">
        <f>IF(V$24=0,0,V$24/MAE_fec!V$24)</f>
        <v>0.46585682871909861</v>
      </c>
      <c r="W79" s="349">
        <f>IF(W$24=0,0,W$24/MAE_fec!W$24)</f>
        <v>0.46544133510503483</v>
      </c>
      <c r="X79" s="349">
        <f>IF(X$24=0,0,X$24/MAE_fec!X$24)</f>
        <v>0.46587001499410224</v>
      </c>
      <c r="Y79" s="349">
        <f>IF(Y$24=0,0,Y$24/MAE_fec!Y$24)</f>
        <v>0.46202473464899912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0.41790054447329172</v>
      </c>
      <c r="C80" s="349">
        <f>IF(C$27=0,0,C$27/MAE_fec!C$27)</f>
        <v>0.42170419262402842</v>
      </c>
      <c r="D80" s="349">
        <f>IF(D$27=0,0,D$27/MAE_fec!D$27)</f>
        <v>0.42933575328343526</v>
      </c>
      <c r="E80" s="349">
        <f>IF(E$27=0,0,E$27/MAE_fec!E$27)</f>
        <v>0.4312162108606894</v>
      </c>
      <c r="F80" s="349">
        <f>IF(F$27=0,0,F$27/MAE_fec!F$27)</f>
        <v>0.43821645500178635</v>
      </c>
      <c r="G80" s="349">
        <f>IF(G$27=0,0,G$27/MAE_fec!G$27)</f>
        <v>0.44182971171514235</v>
      </c>
      <c r="H80" s="349">
        <f>IF(H$27=0,0,H$27/MAE_fec!H$27)</f>
        <v>0.45048068791652623</v>
      </c>
      <c r="I80" s="349">
        <f>IF(I$27=0,0,I$27/MAE_fec!I$27)</f>
        <v>0.45797617337623092</v>
      </c>
      <c r="J80" s="349">
        <f>IF(J$27=0,0,J$27/MAE_fec!J$27)</f>
        <v>0.45991870090547843</v>
      </c>
      <c r="K80" s="349">
        <f>IF(K$27=0,0,K$27/MAE_fec!K$27)</f>
        <v>0.46155327894315207</v>
      </c>
      <c r="L80" s="349">
        <f>IF(L$27=0,0,L$27/MAE_fec!L$27)</f>
        <v>0.46259528002885636</v>
      </c>
      <c r="M80" s="349">
        <f>IF(M$27=0,0,M$27/MAE_fec!M$27)</f>
        <v>0.47056932269725621</v>
      </c>
      <c r="N80" s="349">
        <f>IF(N$27=0,0,N$27/MAE_fec!N$27)</f>
        <v>0.47155097748712094</v>
      </c>
      <c r="O80" s="349">
        <f>IF(O$27=0,0,O$27/MAE_fec!O$27)</f>
        <v>0.47371473496366134</v>
      </c>
      <c r="P80" s="349">
        <f>IF(P$27=0,0,P$27/MAE_fec!P$27)</f>
        <v>0.4788323053075873</v>
      </c>
      <c r="Q80" s="349">
        <f>IF(Q$27=0,0,Q$27/MAE_fec!Q$27)</f>
        <v>0.47627039864779602</v>
      </c>
      <c r="R80" s="349">
        <f>IF(R$27=0,0,R$27/MAE_fec!R$27)</f>
        <v>0.48141062641316795</v>
      </c>
      <c r="S80" s="349">
        <f>IF(S$27=0,0,S$27/MAE_fec!S$27)</f>
        <v>0.48212953227924121</v>
      </c>
      <c r="T80" s="349">
        <f>IF(T$27=0,0,T$27/MAE_fec!T$27)</f>
        <v>0.48567099902152161</v>
      </c>
      <c r="U80" s="349">
        <f>IF(U$27=0,0,U$27/MAE_fec!U$27)</f>
        <v>0.48837880197003886</v>
      </c>
      <c r="V80" s="349">
        <f>IF(V$27=0,0,V$27/MAE_fec!V$27)</f>
        <v>0.48711684882433209</v>
      </c>
      <c r="W80" s="349">
        <f>IF(W$27=0,0,W$27/MAE_fec!W$27)</f>
        <v>0.4849873800537714</v>
      </c>
      <c r="X80" s="349">
        <f>IF(X$27=0,0,X$27/MAE_fec!X$27)</f>
        <v>0.48814080508842694</v>
      </c>
      <c r="Y80" s="349">
        <f>IF(Y$27=0,0,Y$27/MAE_fec!Y$27)</f>
        <v>0.461933108799086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0.67721006492107039</v>
      </c>
      <c r="C81" s="349">
        <f>IF(C$35=0,0,C$35/MAE_fec!C$35)</f>
        <v>0.68613161741514972</v>
      </c>
      <c r="D81" s="349">
        <f>IF(D$35=0,0,D$35/MAE_fec!D$35)</f>
        <v>0.68700689406731696</v>
      </c>
      <c r="E81" s="349">
        <f>IF(E$35=0,0,E$35/MAE_fec!E$35)</f>
        <v>0.70003516992678472</v>
      </c>
      <c r="F81" s="349">
        <f>IF(F$35=0,0,F$35/MAE_fec!F$35)</f>
        <v>0.69759088137994696</v>
      </c>
      <c r="G81" s="349">
        <f>IF(G$35=0,0,G$35/MAE_fec!G$35)</f>
        <v>0.69771235446384661</v>
      </c>
      <c r="H81" s="349">
        <f>IF(H$35=0,0,H$35/MAE_fec!H$35)</f>
        <v>0.69762946747034693</v>
      </c>
      <c r="I81" s="349">
        <f>IF(I$35=0,0,I$35/MAE_fec!I$35)</f>
        <v>0.69878984848839443</v>
      </c>
      <c r="J81" s="349">
        <f>IF(J$35=0,0,J$35/MAE_fec!J$35)</f>
        <v>0.69916192182967463</v>
      </c>
      <c r="K81" s="349">
        <f>IF(K$35=0,0,K$35/MAE_fec!K$35)</f>
        <v>0.70606256051922833</v>
      </c>
      <c r="L81" s="349">
        <f>IF(L$35=0,0,L$35/MAE_fec!L$35)</f>
        <v>0.70755411909028232</v>
      </c>
      <c r="M81" s="349">
        <f>IF(M$35=0,0,M$35/MAE_fec!M$35)</f>
        <v>0.70242043582709457</v>
      </c>
      <c r="N81" s="349">
        <f>IF(N$35=0,0,N$35/MAE_fec!N$35)</f>
        <v>0.69043692206977147</v>
      </c>
      <c r="O81" s="349">
        <f>IF(O$35=0,0,O$35/MAE_fec!O$35)</f>
        <v>0.6958116744022349</v>
      </c>
      <c r="P81" s="349">
        <f>IF(P$35=0,0,P$35/MAE_fec!P$35)</f>
        <v>0.68293781381990104</v>
      </c>
      <c r="Q81" s="349">
        <f>IF(Q$35=0,0,Q$35/MAE_fec!Q$35)</f>
        <v>0.67837178254948727</v>
      </c>
      <c r="R81" s="349">
        <f>IF(R$35=0,0,R$35/MAE_fec!R$35)</f>
        <v>0.69318418508413537</v>
      </c>
      <c r="S81" s="349">
        <f>IF(S$35=0,0,S$35/MAE_fec!S$35)</f>
        <v>0.69538506072383488</v>
      </c>
      <c r="T81" s="349">
        <f>IF(T$35=0,0,T$35/MAE_fec!T$35)</f>
        <v>0.69534631678718906</v>
      </c>
      <c r="U81" s="349">
        <f>IF(U$35=0,0,U$35/MAE_fec!U$35)</f>
        <v>0.69345757239802164</v>
      </c>
      <c r="V81" s="349">
        <f>IF(V$35=0,0,V$35/MAE_fec!V$35)</f>
        <v>0.69384956056456726</v>
      </c>
      <c r="W81" s="349">
        <f>IF(W$35=0,0,W$35/MAE_fec!W$35)</f>
        <v>0.69455471000434599</v>
      </c>
      <c r="X81" s="349">
        <f>IF(X$35=0,0,X$35/MAE_fec!X$35)</f>
        <v>0.69024943279195228</v>
      </c>
      <c r="Y81" s="349">
        <f>IF(Y$35=0,0,Y$35/MAE_fec!Y$35)</f>
        <v>0.68959489255751183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0.6274001381984754</v>
      </c>
      <c r="C82" s="349">
        <f>IF(C$46=0,0,C$46/MAE_fec!C$46)</f>
        <v>0.62740013819847529</v>
      </c>
      <c r="D82" s="349">
        <f>IF(D$46=0,0,D$46/MAE_fec!D$46)</f>
        <v>0.62740013819847529</v>
      </c>
      <c r="E82" s="349">
        <f>IF(E$46=0,0,E$46/MAE_fec!E$46)</f>
        <v>0.62740013819847529</v>
      </c>
      <c r="F82" s="349">
        <f>IF(F$46=0,0,F$46/MAE_fec!F$46)</f>
        <v>0.62740013819847518</v>
      </c>
      <c r="G82" s="349">
        <f>IF(G$46=0,0,G$46/MAE_fec!G$46)</f>
        <v>0.62740013819847507</v>
      </c>
      <c r="H82" s="349">
        <f>IF(H$46=0,0,H$46/MAE_fec!H$46)</f>
        <v>0.62740013819847518</v>
      </c>
      <c r="I82" s="349">
        <f>IF(I$46=0,0,I$46/MAE_fec!I$46)</f>
        <v>0.62740013819847518</v>
      </c>
      <c r="J82" s="349">
        <f>IF(J$46=0,0,J$46/MAE_fec!J$46)</f>
        <v>0.62740013819847518</v>
      </c>
      <c r="K82" s="349">
        <f>IF(K$46=0,0,K$46/MAE_fec!K$46)</f>
        <v>0.62740013819847518</v>
      </c>
      <c r="L82" s="349">
        <f>IF(L$46=0,0,L$46/MAE_fec!L$46)</f>
        <v>0.62740013819847518</v>
      </c>
      <c r="M82" s="349">
        <f>IF(M$46=0,0,M$46/MAE_fec!M$46)</f>
        <v>0.62740013819847518</v>
      </c>
      <c r="N82" s="349">
        <f>IF(N$46=0,0,N$46/MAE_fec!N$46)</f>
        <v>0.6274001381984754</v>
      </c>
      <c r="O82" s="349">
        <f>IF(O$46=0,0,O$46/MAE_fec!O$46)</f>
        <v>0.62740013819847518</v>
      </c>
      <c r="P82" s="349">
        <f>IF(P$46=0,0,P$46/MAE_fec!P$46)</f>
        <v>0.62740013819847529</v>
      </c>
      <c r="Q82" s="349">
        <f>IF(Q$46=0,0,Q$46/MAE_fec!Q$46)</f>
        <v>0.62740013819847518</v>
      </c>
      <c r="R82" s="349">
        <f>IF(R$46=0,0,R$46/MAE_fec!R$46)</f>
        <v>0.62740013819847529</v>
      </c>
      <c r="S82" s="349">
        <f>IF(S$46=0,0,S$46/MAE_fec!S$46)</f>
        <v>0.62740013819847518</v>
      </c>
      <c r="T82" s="349">
        <f>IF(T$46=0,0,T$46/MAE_fec!T$46)</f>
        <v>0.62740013819847507</v>
      </c>
      <c r="U82" s="349">
        <f>IF(U$46=0,0,U$46/MAE_fec!U$46)</f>
        <v>0.62740013819847529</v>
      </c>
      <c r="V82" s="349">
        <f>IF(V$46=0,0,V$46/MAE_fec!V$46)</f>
        <v>0.62740013819847529</v>
      </c>
      <c r="W82" s="349">
        <f>IF(W$46=0,0,W$46/MAE_fec!W$46)</f>
        <v>0.62740013819847507</v>
      </c>
      <c r="X82" s="349">
        <f>IF(X$46=0,0,X$46/MAE_fec!X$46)</f>
        <v>0.62740013819847518</v>
      </c>
      <c r="Y82" s="349">
        <f>IF(Y$46=0,0,Y$46/MAE_fec!Y$46)</f>
        <v>0.62740013819847518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0.58030031324780962</v>
      </c>
      <c r="C83" s="337">
        <f>IF(C$47=0,0,C$47/MAE_fec!C$47)</f>
        <v>0.58030031324780951</v>
      </c>
      <c r="D83" s="337">
        <f>IF(D$47=0,0,D$47/MAE_fec!D$47)</f>
        <v>0.5803003132478094</v>
      </c>
      <c r="E83" s="337">
        <f>IF(E$47=0,0,E$47/MAE_fec!E$47)</f>
        <v>0.58030031324780951</v>
      </c>
      <c r="F83" s="337">
        <f>IF(F$47=0,0,F$47/MAE_fec!F$47)</f>
        <v>0.5803003132478094</v>
      </c>
      <c r="G83" s="337">
        <f>IF(G$47=0,0,G$47/MAE_fec!G$47)</f>
        <v>0.5803003132478094</v>
      </c>
      <c r="H83" s="337">
        <f>IF(H$47=0,0,H$47/MAE_fec!H$47)</f>
        <v>0.5803003132478094</v>
      </c>
      <c r="I83" s="337">
        <f>IF(I$47=0,0,I$47/MAE_fec!I$47)</f>
        <v>0.58030031324780951</v>
      </c>
      <c r="J83" s="337">
        <f>IF(J$47=0,0,J$47/MAE_fec!J$47)</f>
        <v>0.58030031324780951</v>
      </c>
      <c r="K83" s="337">
        <f>IF(K$47=0,0,K$47/MAE_fec!K$47)</f>
        <v>0.5803003132478094</v>
      </c>
      <c r="L83" s="337">
        <f>IF(L$47=0,0,L$47/MAE_fec!L$47)</f>
        <v>0.5803003132478094</v>
      </c>
      <c r="M83" s="337">
        <f>IF(M$47=0,0,M$47/MAE_fec!M$47)</f>
        <v>0.58030031324780951</v>
      </c>
      <c r="N83" s="337">
        <f>IF(N$47=0,0,N$47/MAE_fec!N$47)</f>
        <v>0.58030031324780962</v>
      </c>
      <c r="O83" s="337">
        <f>IF(O$47=0,0,O$47/MAE_fec!O$47)</f>
        <v>0.58030031324780962</v>
      </c>
      <c r="P83" s="337">
        <f>IF(P$47=0,0,P$47/MAE_fec!P$47)</f>
        <v>0.58030031324780951</v>
      </c>
      <c r="Q83" s="337">
        <f>IF(Q$47=0,0,Q$47/MAE_fec!Q$47)</f>
        <v>0.58030031324780951</v>
      </c>
      <c r="R83" s="337">
        <f>IF(R$47=0,0,R$47/MAE_fec!R$47)</f>
        <v>0.58030031324780962</v>
      </c>
      <c r="S83" s="337">
        <f>IF(S$47=0,0,S$47/MAE_fec!S$47)</f>
        <v>0.58030031324780962</v>
      </c>
      <c r="T83" s="337">
        <f>IF(T$47=0,0,T$47/MAE_fec!T$47)</f>
        <v>0.58030031324780962</v>
      </c>
      <c r="U83" s="337">
        <f>IF(U$47=0,0,U$47/MAE_fec!U$47)</f>
        <v>0.5803003132478094</v>
      </c>
      <c r="V83" s="337">
        <f>IF(V$47=0,0,V$47/MAE_fec!V$47)</f>
        <v>0.5803003132478094</v>
      </c>
      <c r="W83" s="337">
        <f>IF(W$47=0,0,W$47/MAE_fec!W$47)</f>
        <v>0.58030031324780951</v>
      </c>
      <c r="X83" s="337">
        <f>IF(X$47=0,0,X$47/MAE_fec!X$47)</f>
        <v>0.58030031324780951</v>
      </c>
      <c r="Y83" s="337">
        <f>IF(Y$47=0,0,Y$47/MAE_fec!Y$47)</f>
        <v>0.58030031324780962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PL: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1585.007501726541</v>
      </c>
      <c r="C5" s="223">
        <v>1406.319821140356</v>
      </c>
      <c r="D5" s="223">
        <v>1247.920925624923</v>
      </c>
      <c r="E5" s="223">
        <v>1217.728446700585</v>
      </c>
      <c r="F5" s="223">
        <v>1111.446979739771</v>
      </c>
      <c r="G5" s="223">
        <v>1063.3047586315281</v>
      </c>
      <c r="H5" s="223">
        <v>995.65545697571679</v>
      </c>
      <c r="I5" s="223">
        <v>937.23054168983685</v>
      </c>
      <c r="J5" s="223">
        <v>879.17332449066521</v>
      </c>
      <c r="K5" s="223">
        <v>723.5964770038812</v>
      </c>
      <c r="L5" s="223">
        <v>787.03012182185182</v>
      </c>
      <c r="M5" s="223">
        <v>756.95133626171832</v>
      </c>
      <c r="N5" s="223">
        <v>789.90173050524879</v>
      </c>
      <c r="O5" s="223">
        <v>788.91734906646877</v>
      </c>
      <c r="P5" s="223">
        <v>797.5391780678774</v>
      </c>
      <c r="Q5" s="223">
        <v>846.05928668486149</v>
      </c>
      <c r="R5" s="223">
        <v>738.74659386656742</v>
      </c>
      <c r="S5" s="223">
        <v>767.03887454777146</v>
      </c>
      <c r="T5" s="223">
        <v>768.33820337424004</v>
      </c>
      <c r="U5" s="223">
        <v>710.08078296871713</v>
      </c>
      <c r="V5" s="223">
        <v>693.91513001535657</v>
      </c>
      <c r="W5" s="223">
        <v>797.99634660192442</v>
      </c>
      <c r="X5" s="223">
        <v>783.88817932938105</v>
      </c>
      <c r="Y5" s="223">
        <v>753.30343169930495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35.139677982334973</v>
      </c>
      <c r="C10" s="260">
        <v>33.395278298463772</v>
      </c>
      <c r="D10" s="260">
        <v>29.67330765940849</v>
      </c>
      <c r="E10" s="260">
        <v>31.35594101579418</v>
      </c>
      <c r="F10" s="260">
        <v>29.269268811912191</v>
      </c>
      <c r="G10" s="260">
        <v>27.360722225594131</v>
      </c>
      <c r="H10" s="260">
        <v>26.81126471193965</v>
      </c>
      <c r="I10" s="260">
        <v>25.725695862455339</v>
      </c>
      <c r="J10" s="260">
        <v>24.711652984058119</v>
      </c>
      <c r="K10" s="260">
        <v>21.59776031279527</v>
      </c>
      <c r="L10" s="260">
        <v>23.300030667668139</v>
      </c>
      <c r="M10" s="260">
        <v>21.396663893589459</v>
      </c>
      <c r="N10" s="260">
        <v>20.944402549900399</v>
      </c>
      <c r="O10" s="260">
        <v>22.23428479084129</v>
      </c>
      <c r="P10" s="260">
        <v>21.309951835722419</v>
      </c>
      <c r="Q10" s="260">
        <v>20.903216022569939</v>
      </c>
      <c r="R10" s="260">
        <v>20.890546396322708</v>
      </c>
      <c r="S10" s="260">
        <v>22.21738341651119</v>
      </c>
      <c r="T10" s="260">
        <v>21.99954692656345</v>
      </c>
      <c r="U10" s="260">
        <v>19.94229191074135</v>
      </c>
      <c r="V10" s="260">
        <v>19.762115738008021</v>
      </c>
      <c r="W10" s="260">
        <v>23.181413440107519</v>
      </c>
      <c r="X10" s="260">
        <v>22.268514462775691</v>
      </c>
      <c r="Y10" s="260">
        <v>25.775797994857179</v>
      </c>
      <c r="DA10" s="68" t="s">
        <v>2641</v>
      </c>
    </row>
    <row r="11" spans="1:105" ht="12" customHeight="1" x14ac:dyDescent="0.25">
      <c r="A11" s="37" t="s">
        <v>159</v>
      </c>
      <c r="B11" s="226">
        <v>8.6491288375064403</v>
      </c>
      <c r="C11" s="226">
        <v>9.8494811117507037</v>
      </c>
      <c r="D11" s="226">
        <v>6.5004948994891318</v>
      </c>
      <c r="E11" s="226">
        <v>7.1453836068302037</v>
      </c>
      <c r="F11" s="226">
        <v>5.4512855827241937</v>
      </c>
      <c r="G11" s="226">
        <v>5.5228889829988246</v>
      </c>
      <c r="H11" s="226">
        <v>4.708867214181284</v>
      </c>
      <c r="I11" s="226">
        <v>3.7131226619495581</v>
      </c>
      <c r="J11" s="226">
        <v>3.466666714007177</v>
      </c>
      <c r="K11" s="226">
        <v>2.968618924780642</v>
      </c>
      <c r="L11" s="226">
        <v>3.1629606568047768</v>
      </c>
      <c r="M11" s="226">
        <v>2.6366979825535179</v>
      </c>
      <c r="N11" s="226">
        <v>2.8411122907558259</v>
      </c>
      <c r="O11" s="226">
        <v>3.185216280552476</v>
      </c>
      <c r="P11" s="226">
        <v>2.763354285173131</v>
      </c>
      <c r="Q11" s="226">
        <v>2.639116368972918</v>
      </c>
      <c r="R11" s="226">
        <v>2.7685045831403872</v>
      </c>
      <c r="S11" s="226">
        <v>2.4875524957265078</v>
      </c>
      <c r="T11" s="226">
        <v>2.418312684455961</v>
      </c>
      <c r="U11" s="226">
        <v>2.0506598189906442</v>
      </c>
      <c r="V11" s="226">
        <v>1.6263364101163731</v>
      </c>
      <c r="W11" s="226">
        <v>1.481014798734285</v>
      </c>
      <c r="X11" s="226">
        <v>1.668065712525431</v>
      </c>
      <c r="Y11" s="226">
        <v>4.9033573792817151</v>
      </c>
      <c r="DA11" s="69" t="s">
        <v>2642</v>
      </c>
    </row>
    <row r="12" spans="1:105" ht="12" customHeight="1" x14ac:dyDescent="0.25">
      <c r="A12" s="37" t="s">
        <v>35</v>
      </c>
      <c r="B12" s="226">
        <v>26.490549144828531</v>
      </c>
      <c r="C12" s="226">
        <v>23.54579718671307</v>
      </c>
      <c r="D12" s="226">
        <v>23.17281275991936</v>
      </c>
      <c r="E12" s="226">
        <v>24.210557408963979</v>
      </c>
      <c r="F12" s="226">
        <v>23.817983229187991</v>
      </c>
      <c r="G12" s="226">
        <v>21.837833242595298</v>
      </c>
      <c r="H12" s="226">
        <v>22.102397497758371</v>
      </c>
      <c r="I12" s="226">
        <v>22.012573200505781</v>
      </c>
      <c r="J12" s="226">
        <v>21.244986270050941</v>
      </c>
      <c r="K12" s="226">
        <v>18.62914138801462</v>
      </c>
      <c r="L12" s="226">
        <v>20.137070010863361</v>
      </c>
      <c r="M12" s="226">
        <v>18.759965911035941</v>
      </c>
      <c r="N12" s="226">
        <v>18.103290259144579</v>
      </c>
      <c r="O12" s="226">
        <v>19.049068510288819</v>
      </c>
      <c r="P12" s="226">
        <v>18.546597550549279</v>
      </c>
      <c r="Q12" s="226">
        <v>18.264099653597022</v>
      </c>
      <c r="R12" s="226">
        <v>18.122041813182321</v>
      </c>
      <c r="S12" s="226">
        <v>19.729830920784689</v>
      </c>
      <c r="T12" s="226">
        <v>19.581234242107492</v>
      </c>
      <c r="U12" s="226">
        <v>17.891632091750711</v>
      </c>
      <c r="V12" s="226">
        <v>18.135779327891651</v>
      </c>
      <c r="W12" s="226">
        <v>21.70039864137323</v>
      </c>
      <c r="X12" s="226">
        <v>20.600448750250258</v>
      </c>
      <c r="Y12" s="226">
        <v>20.87244061557546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454.4971055503031</v>
      </c>
      <c r="C16" s="261">
        <f t="shared" si="0"/>
        <v>405.77942613975421</v>
      </c>
      <c r="D16" s="261">
        <f t="shared" si="0"/>
        <v>353.53634883011102</v>
      </c>
      <c r="E16" s="261">
        <f t="shared" si="0"/>
        <v>352.94354114510162</v>
      </c>
      <c r="F16" s="261">
        <f t="shared" si="0"/>
        <v>311.76552364640219</v>
      </c>
      <c r="G16" s="261">
        <f t="shared" si="0"/>
        <v>296.92386225382421</v>
      </c>
      <c r="H16" s="261">
        <f t="shared" si="0"/>
        <v>269.85030305946611</v>
      </c>
      <c r="I16" s="261">
        <f t="shared" si="0"/>
        <v>247.79731742740691</v>
      </c>
      <c r="J16" s="261">
        <f t="shared" si="0"/>
        <v>230.77291642862789</v>
      </c>
      <c r="K16" s="261">
        <f t="shared" si="0"/>
        <v>192.26913805765801</v>
      </c>
      <c r="L16" s="261">
        <f t="shared" si="0"/>
        <v>209.13240608835761</v>
      </c>
      <c r="M16" s="261">
        <f t="shared" si="0"/>
        <v>190.4375574130278</v>
      </c>
      <c r="N16" s="261">
        <f t="shared" si="0"/>
        <v>183.7336735434784</v>
      </c>
      <c r="O16" s="261">
        <f t="shared" si="0"/>
        <v>190.08403271376969</v>
      </c>
      <c r="P16" s="261">
        <f t="shared" si="0"/>
        <v>175.4073834186043</v>
      </c>
      <c r="Q16" s="261">
        <f t="shared" si="0"/>
        <v>188.0784139827563</v>
      </c>
      <c r="R16" s="261">
        <f t="shared" si="0"/>
        <v>171.12602008084141</v>
      </c>
      <c r="S16" s="261">
        <f t="shared" si="0"/>
        <v>177.47126264452439</v>
      </c>
      <c r="T16" s="261">
        <f t="shared" si="0"/>
        <v>173.0879705325286</v>
      </c>
      <c r="U16" s="261">
        <f t="shared" si="0"/>
        <v>156.25449641204321</v>
      </c>
      <c r="V16" s="261">
        <f t="shared" si="0"/>
        <v>153.97563218945689</v>
      </c>
      <c r="W16" s="261">
        <f t="shared" si="0"/>
        <v>180.00807771031069</v>
      </c>
      <c r="X16" s="261">
        <f t="shared" si="0"/>
        <v>169.66977425455201</v>
      </c>
      <c r="Y16" s="261">
        <f t="shared" si="0"/>
        <v>186.94100685405991</v>
      </c>
      <c r="DA16" s="70"/>
    </row>
    <row r="17" spans="1:105" ht="12" customHeight="1" x14ac:dyDescent="0.25">
      <c r="A17" s="60" t="s">
        <v>2556</v>
      </c>
      <c r="B17" s="329">
        <v>454.4971055503031</v>
      </c>
      <c r="C17" s="329">
        <v>405.77942613975421</v>
      </c>
      <c r="D17" s="329">
        <v>353.53634883011102</v>
      </c>
      <c r="E17" s="329">
        <v>352.94354114510162</v>
      </c>
      <c r="F17" s="329">
        <v>311.76552364640219</v>
      </c>
      <c r="G17" s="329">
        <v>296.92386225382421</v>
      </c>
      <c r="H17" s="329">
        <v>269.85030305946611</v>
      </c>
      <c r="I17" s="329">
        <v>247.79731742740691</v>
      </c>
      <c r="J17" s="329">
        <v>230.77291642862789</v>
      </c>
      <c r="K17" s="329">
        <v>192.26913805765801</v>
      </c>
      <c r="L17" s="329">
        <v>209.13240608835761</v>
      </c>
      <c r="M17" s="329">
        <v>190.4375574130278</v>
      </c>
      <c r="N17" s="329">
        <v>183.7336735434784</v>
      </c>
      <c r="O17" s="329">
        <v>190.08403271376969</v>
      </c>
      <c r="P17" s="329">
        <v>175.4073834186043</v>
      </c>
      <c r="Q17" s="329">
        <v>188.0784139827563</v>
      </c>
      <c r="R17" s="329">
        <v>171.12602008084141</v>
      </c>
      <c r="S17" s="329">
        <v>177.47126264452439</v>
      </c>
      <c r="T17" s="329">
        <v>173.0879705325286</v>
      </c>
      <c r="U17" s="329">
        <v>156.25449641204321</v>
      </c>
      <c r="V17" s="329">
        <v>153.97563218945689</v>
      </c>
      <c r="W17" s="329">
        <v>180.00807771031069</v>
      </c>
      <c r="X17" s="329">
        <v>169.66977425455201</v>
      </c>
      <c r="Y17" s="329">
        <v>186.94100685405991</v>
      </c>
      <c r="DA17" s="72" t="s">
        <v>2647</v>
      </c>
    </row>
    <row r="18" spans="1:105" ht="12" customHeight="1" x14ac:dyDescent="0.25">
      <c r="A18" s="59" t="s">
        <v>28</v>
      </c>
      <c r="B18" s="230">
        <v>304.49089128457001</v>
      </c>
      <c r="C18" s="230">
        <v>261.94485080280589</v>
      </c>
      <c r="D18" s="230">
        <v>217.2107091642392</v>
      </c>
      <c r="E18" s="230">
        <v>202.72794958466659</v>
      </c>
      <c r="F18" s="230">
        <v>162.80791201233589</v>
      </c>
      <c r="G18" s="230">
        <v>154.7572206907428</v>
      </c>
      <c r="H18" s="230">
        <v>121.7224831698838</v>
      </c>
      <c r="I18" s="230">
        <v>101.34726211093199</v>
      </c>
      <c r="J18" s="230">
        <v>87.607629720773573</v>
      </c>
      <c r="K18" s="230">
        <v>66.009104269525366</v>
      </c>
      <c r="L18" s="230">
        <v>70.793963439383589</v>
      </c>
      <c r="M18" s="230">
        <v>58.883985389548648</v>
      </c>
      <c r="N18" s="230">
        <v>55.920875662042903</v>
      </c>
      <c r="O18" s="230">
        <v>53.743753342164133</v>
      </c>
      <c r="P18" s="230">
        <v>41.849778732262763</v>
      </c>
      <c r="Q18" s="230">
        <v>61.638740946094543</v>
      </c>
      <c r="R18" s="230">
        <v>39.648436249233967</v>
      </c>
      <c r="S18" s="230">
        <v>35.797681743077163</v>
      </c>
      <c r="T18" s="230">
        <v>31.702662345464081</v>
      </c>
      <c r="U18" s="230">
        <v>27.380034448707821</v>
      </c>
      <c r="V18" s="230">
        <v>26.69252994748452</v>
      </c>
      <c r="W18" s="230">
        <v>30.772622092755689</v>
      </c>
      <c r="X18" s="230">
        <v>24.48168660036497</v>
      </c>
      <c r="Y18" s="230">
        <v>21.053752339715832</v>
      </c>
      <c r="DA18" s="71" t="s">
        <v>2648</v>
      </c>
    </row>
    <row r="19" spans="1:105" ht="12" customHeight="1" x14ac:dyDescent="0.25">
      <c r="A19" s="59" t="s">
        <v>31</v>
      </c>
      <c r="B19" s="230">
        <v>18.300143321721201</v>
      </c>
      <c r="C19" s="230">
        <v>8.7903752756073015</v>
      </c>
      <c r="D19" s="230">
        <v>8.6752447424790642</v>
      </c>
      <c r="E19" s="230">
        <v>8.9828230467325643</v>
      </c>
      <c r="F19" s="230">
        <v>9.9123943224248343</v>
      </c>
      <c r="G19" s="230">
        <v>8.7773095382354924</v>
      </c>
      <c r="H19" s="230">
        <v>8.594170508404158</v>
      </c>
      <c r="I19" s="230">
        <v>7.4718661524673156</v>
      </c>
      <c r="J19" s="230">
        <v>7.4363683826053588</v>
      </c>
      <c r="K19" s="230">
        <v>6.4854912432272647</v>
      </c>
      <c r="L19" s="230">
        <v>8.3778084627257741</v>
      </c>
      <c r="M19" s="230">
        <v>9.7632284349562237</v>
      </c>
      <c r="N19" s="230">
        <v>7.2837060497892727</v>
      </c>
      <c r="O19" s="230">
        <v>7.8827614554336023</v>
      </c>
      <c r="P19" s="230">
        <v>7.7500639720412501</v>
      </c>
      <c r="Q19" s="230">
        <v>6.8065784573316224</v>
      </c>
      <c r="R19" s="230">
        <v>7.4334579355833217</v>
      </c>
      <c r="S19" s="230">
        <v>8.3120970096734563</v>
      </c>
      <c r="T19" s="230">
        <v>8.199370341850587</v>
      </c>
      <c r="U19" s="230">
        <v>7.3668013948259858</v>
      </c>
      <c r="V19" s="230">
        <v>6.9266577588572531</v>
      </c>
      <c r="W19" s="230">
        <v>8.3401634911705234</v>
      </c>
      <c r="X19" s="230">
        <v>8.7223657971438158</v>
      </c>
      <c r="Y19" s="230">
        <v>10.98619998095322</v>
      </c>
      <c r="DA19" s="71" t="s">
        <v>2649</v>
      </c>
    </row>
    <row r="20" spans="1:105" ht="12" customHeight="1" x14ac:dyDescent="0.25">
      <c r="A20" s="59" t="s">
        <v>159</v>
      </c>
      <c r="B20" s="230">
        <v>32.169194822930997</v>
      </c>
      <c r="C20" s="230">
        <v>39.527643889291397</v>
      </c>
      <c r="D20" s="230">
        <v>27.74298508990152</v>
      </c>
      <c r="E20" s="230">
        <v>31.70751339432076</v>
      </c>
      <c r="F20" s="230">
        <v>25.703207666362172</v>
      </c>
      <c r="G20" s="230">
        <v>26.306507047264301</v>
      </c>
      <c r="H20" s="230">
        <v>23.979189484567058</v>
      </c>
      <c r="I20" s="230">
        <v>19.776975235979211</v>
      </c>
      <c r="J20" s="230">
        <v>18.76745588688561</v>
      </c>
      <c r="K20" s="230">
        <v>16.46304841595548</v>
      </c>
      <c r="L20" s="230">
        <v>17.50727001870117</v>
      </c>
      <c r="M20" s="230">
        <v>14.89149024998623</v>
      </c>
      <c r="N20" s="230">
        <v>16.218062230940529</v>
      </c>
      <c r="O20" s="230">
        <v>18.402434855673651</v>
      </c>
      <c r="P20" s="230">
        <v>16.31401184854764</v>
      </c>
      <c r="Q20" s="230">
        <v>15.104166642792929</v>
      </c>
      <c r="R20" s="230">
        <v>16.43885825385766</v>
      </c>
      <c r="S20" s="230">
        <v>14.883766258559019</v>
      </c>
      <c r="T20" s="230">
        <v>14.61018929105194</v>
      </c>
      <c r="U20" s="230">
        <v>12.450115007476089</v>
      </c>
      <c r="V20" s="230">
        <v>9.8773374376040888</v>
      </c>
      <c r="W20" s="230">
        <v>8.9730666931396588</v>
      </c>
      <c r="X20" s="230">
        <v>10.196065538133089</v>
      </c>
      <c r="Y20" s="230">
        <v>29.41361562459247</v>
      </c>
      <c r="DA20" s="71" t="s">
        <v>2650</v>
      </c>
    </row>
    <row r="21" spans="1:105" ht="12" customHeight="1" x14ac:dyDescent="0.25">
      <c r="A21" s="59" t="s">
        <v>32</v>
      </c>
      <c r="B21" s="230">
        <v>1.0090761060100359</v>
      </c>
      <c r="C21" s="230">
        <v>1.0232650304979529</v>
      </c>
      <c r="D21" s="230">
        <v>1.009862980551391</v>
      </c>
      <c r="E21" s="230">
        <v>2.0913347634609321</v>
      </c>
      <c r="F21" s="230">
        <v>1.0384878716477171</v>
      </c>
      <c r="G21" s="230">
        <v>3.0653232929133778</v>
      </c>
      <c r="H21" s="230">
        <v>3.0013651595539388</v>
      </c>
      <c r="I21" s="230">
        <v>1.9570087936878291</v>
      </c>
      <c r="J21" s="230">
        <v>1.94771132417237</v>
      </c>
      <c r="K21" s="230">
        <v>0</v>
      </c>
      <c r="L21" s="230">
        <v>0.99288131038260707</v>
      </c>
      <c r="M21" s="230">
        <v>0.94669222537239561</v>
      </c>
      <c r="N21" s="230">
        <v>0.97111974818839908</v>
      </c>
      <c r="O21" s="230">
        <v>0</v>
      </c>
      <c r="P21" s="230">
        <v>0</v>
      </c>
      <c r="Q21" s="230">
        <v>0</v>
      </c>
      <c r="R21" s="230">
        <v>0</v>
      </c>
      <c r="S21" s="230">
        <v>0.42827254599233472</v>
      </c>
      <c r="T21" s="230">
        <v>0.27610075903900549</v>
      </c>
      <c r="U21" s="230">
        <v>0.43256780953693252</v>
      </c>
      <c r="V21" s="230">
        <v>0.3338683352169734</v>
      </c>
      <c r="W21" s="230">
        <v>0.44539991929904471</v>
      </c>
      <c r="X21" s="230">
        <v>0.34924203588985597</v>
      </c>
      <c r="Y21" s="230">
        <v>0.28058614955627148</v>
      </c>
      <c r="DA21" s="71" t="s">
        <v>2651</v>
      </c>
    </row>
    <row r="22" spans="1:105" ht="12" customHeight="1" x14ac:dyDescent="0.25">
      <c r="A22" s="59" t="s">
        <v>35</v>
      </c>
      <c r="B22" s="230">
        <v>98.527800015070895</v>
      </c>
      <c r="C22" s="230">
        <v>94.493291141551623</v>
      </c>
      <c r="D22" s="230">
        <v>98.897546852939854</v>
      </c>
      <c r="E22" s="230">
        <v>107.4339203559207</v>
      </c>
      <c r="F22" s="230">
        <v>112.3035217736316</v>
      </c>
      <c r="G22" s="230">
        <v>104.0175016846682</v>
      </c>
      <c r="H22" s="230">
        <v>112.55309473705719</v>
      </c>
      <c r="I22" s="230">
        <v>117.2442051343405</v>
      </c>
      <c r="J22" s="230">
        <v>115.013751114191</v>
      </c>
      <c r="K22" s="230">
        <v>103.3114941289499</v>
      </c>
      <c r="L22" s="230">
        <v>111.46048285716449</v>
      </c>
      <c r="M22" s="230">
        <v>105.95216111316429</v>
      </c>
      <c r="N22" s="230">
        <v>103.33990985251729</v>
      </c>
      <c r="O22" s="230">
        <v>110.0550830604983</v>
      </c>
      <c r="P22" s="230">
        <v>109.49352886575269</v>
      </c>
      <c r="Q22" s="230">
        <v>104.5289279365373</v>
      </c>
      <c r="R22" s="230">
        <v>107.6052676421665</v>
      </c>
      <c r="S22" s="230">
        <v>118.0494450872224</v>
      </c>
      <c r="T22" s="230">
        <v>118.29964779512299</v>
      </c>
      <c r="U22" s="230">
        <v>108.6249777514964</v>
      </c>
      <c r="V22" s="230">
        <v>110.145238710294</v>
      </c>
      <c r="W22" s="230">
        <v>131.47682551394581</v>
      </c>
      <c r="X22" s="230">
        <v>125.92041428302019</v>
      </c>
      <c r="Y22" s="230">
        <v>125.2068527592421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131.9952763224328</v>
      </c>
      <c r="C24" s="261">
        <f t="shared" si="1"/>
        <v>122.77349050541341</v>
      </c>
      <c r="D24" s="261">
        <f t="shared" si="1"/>
        <v>116.6335623093823</v>
      </c>
      <c r="E24" s="261">
        <f t="shared" si="1"/>
        <v>119.74065302408719</v>
      </c>
      <c r="F24" s="261">
        <f t="shared" si="1"/>
        <v>114.7110025064903</v>
      </c>
      <c r="G24" s="261">
        <f t="shared" si="1"/>
        <v>112.7776310115711</v>
      </c>
      <c r="H24" s="261">
        <f t="shared" si="1"/>
        <v>113.4851470028874</v>
      </c>
      <c r="I24" s="261">
        <f t="shared" si="1"/>
        <v>113.9284814338812</v>
      </c>
      <c r="J24" s="261">
        <f t="shared" si="1"/>
        <v>109.06241357907609</v>
      </c>
      <c r="K24" s="261">
        <f t="shared" si="1"/>
        <v>93.490191407634512</v>
      </c>
      <c r="L24" s="261">
        <f t="shared" si="1"/>
        <v>102.9408242193666</v>
      </c>
      <c r="M24" s="261">
        <f t="shared" si="1"/>
        <v>103.0673411585059</v>
      </c>
      <c r="N24" s="261">
        <f t="shared" si="1"/>
        <v>101.31372040711111</v>
      </c>
      <c r="O24" s="261">
        <f t="shared" si="1"/>
        <v>107.39085300119891</v>
      </c>
      <c r="P24" s="261">
        <f t="shared" si="1"/>
        <v>106.8183723091439</v>
      </c>
      <c r="Q24" s="261">
        <f t="shared" si="1"/>
        <v>109.1004617945716</v>
      </c>
      <c r="R24" s="261">
        <f t="shared" si="1"/>
        <v>107.3415691759789</v>
      </c>
      <c r="S24" s="261">
        <f t="shared" si="1"/>
        <v>113.3057312819483</v>
      </c>
      <c r="T24" s="261">
        <f t="shared" si="1"/>
        <v>116.40999718104</v>
      </c>
      <c r="U24" s="261">
        <f t="shared" si="1"/>
        <v>109.53941935147</v>
      </c>
      <c r="V24" s="261">
        <f t="shared" si="1"/>
        <v>105.9634019637614</v>
      </c>
      <c r="W24" s="261">
        <f t="shared" si="1"/>
        <v>120.5148041358983</v>
      </c>
      <c r="X24" s="261">
        <f t="shared" si="1"/>
        <v>119.14240548141881</v>
      </c>
      <c r="Y24" s="261">
        <f t="shared" si="1"/>
        <v>92.600789180508514</v>
      </c>
      <c r="DA24" s="70"/>
    </row>
    <row r="25" spans="1:105" ht="12" customHeight="1" x14ac:dyDescent="0.25">
      <c r="A25" s="60" t="s">
        <v>2566</v>
      </c>
      <c r="B25" s="262">
        <v>131.9952763224328</v>
      </c>
      <c r="C25" s="262">
        <v>122.77349050541341</v>
      </c>
      <c r="D25" s="262">
        <v>116.6335623093823</v>
      </c>
      <c r="E25" s="262">
        <v>119.74065302408719</v>
      </c>
      <c r="F25" s="262">
        <v>114.7110025064903</v>
      </c>
      <c r="G25" s="262">
        <v>112.7776310115711</v>
      </c>
      <c r="H25" s="262">
        <v>113.4851470028874</v>
      </c>
      <c r="I25" s="262">
        <v>113.9284814338812</v>
      </c>
      <c r="J25" s="262">
        <v>109.06241357907609</v>
      </c>
      <c r="K25" s="262">
        <v>93.490191407634512</v>
      </c>
      <c r="L25" s="262">
        <v>102.9408242193666</v>
      </c>
      <c r="M25" s="262">
        <v>103.0673411585059</v>
      </c>
      <c r="N25" s="262">
        <v>101.31372040711111</v>
      </c>
      <c r="O25" s="262">
        <v>107.39085300119891</v>
      </c>
      <c r="P25" s="262">
        <v>106.8183723091439</v>
      </c>
      <c r="Q25" s="262">
        <v>109.1004617945716</v>
      </c>
      <c r="R25" s="262">
        <v>107.3415691759789</v>
      </c>
      <c r="S25" s="262">
        <v>113.3057312819483</v>
      </c>
      <c r="T25" s="262">
        <v>116.40999718104</v>
      </c>
      <c r="U25" s="262">
        <v>109.53941935147</v>
      </c>
      <c r="V25" s="262">
        <v>105.9634019637614</v>
      </c>
      <c r="W25" s="262">
        <v>120.5148041358983</v>
      </c>
      <c r="X25" s="262">
        <v>119.14240548141881</v>
      </c>
      <c r="Y25" s="262">
        <v>92.600789180508514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649.28157935757588</v>
      </c>
      <c r="C27" s="261">
        <f t="shared" si="2"/>
        <v>579.68489448536297</v>
      </c>
      <c r="D27" s="261">
        <f t="shared" si="2"/>
        <v>505.05192690015849</v>
      </c>
      <c r="E27" s="261">
        <f t="shared" si="2"/>
        <v>504.20505877871642</v>
      </c>
      <c r="F27" s="261">
        <f t="shared" si="2"/>
        <v>445.37931949486062</v>
      </c>
      <c r="G27" s="261">
        <f t="shared" si="2"/>
        <v>424.17694607689168</v>
      </c>
      <c r="H27" s="261">
        <f t="shared" si="2"/>
        <v>385.50043294209468</v>
      </c>
      <c r="I27" s="261">
        <f t="shared" si="2"/>
        <v>353.99616775343839</v>
      </c>
      <c r="J27" s="261">
        <f t="shared" si="2"/>
        <v>329.67559489803989</v>
      </c>
      <c r="K27" s="261">
        <f t="shared" si="2"/>
        <v>274.67019722522582</v>
      </c>
      <c r="L27" s="261">
        <f t="shared" si="2"/>
        <v>298.76058012622519</v>
      </c>
      <c r="M27" s="261">
        <f t="shared" si="2"/>
        <v>272.05365344718251</v>
      </c>
      <c r="N27" s="261">
        <f t="shared" si="2"/>
        <v>262.47667649068342</v>
      </c>
      <c r="O27" s="261">
        <f t="shared" si="2"/>
        <v>271.5486181625281</v>
      </c>
      <c r="P27" s="261">
        <f t="shared" si="2"/>
        <v>250.58197631229191</v>
      </c>
      <c r="Q27" s="261">
        <f t="shared" si="2"/>
        <v>268.68344854679469</v>
      </c>
      <c r="R27" s="261">
        <f t="shared" si="2"/>
        <v>244.46574297263069</v>
      </c>
      <c r="S27" s="261">
        <f t="shared" si="2"/>
        <v>253.5303752064633</v>
      </c>
      <c r="T27" s="261">
        <f t="shared" si="2"/>
        <v>247.26852933218359</v>
      </c>
      <c r="U27" s="261">
        <f t="shared" si="2"/>
        <v>223.22070916006169</v>
      </c>
      <c r="V27" s="261">
        <f t="shared" si="2"/>
        <v>219.96518884208129</v>
      </c>
      <c r="W27" s="261">
        <f t="shared" si="2"/>
        <v>257.15439672901528</v>
      </c>
      <c r="X27" s="261">
        <f t="shared" si="2"/>
        <v>242.38539179221709</v>
      </c>
      <c r="Y27" s="261">
        <f t="shared" si="2"/>
        <v>267.05858122008561</v>
      </c>
      <c r="DA27" s="70"/>
    </row>
    <row r="28" spans="1:105" ht="12" customHeight="1" x14ac:dyDescent="0.25">
      <c r="A28" s="60" t="s">
        <v>2571</v>
      </c>
      <c r="B28" s="329">
        <v>649.28157935757588</v>
      </c>
      <c r="C28" s="329">
        <v>579.68489448536297</v>
      </c>
      <c r="D28" s="329">
        <v>505.05192690015849</v>
      </c>
      <c r="E28" s="329">
        <v>504.20505877871642</v>
      </c>
      <c r="F28" s="329">
        <v>445.37931949486062</v>
      </c>
      <c r="G28" s="329">
        <v>424.17694607689168</v>
      </c>
      <c r="H28" s="329">
        <v>385.50043294209468</v>
      </c>
      <c r="I28" s="329">
        <v>353.99616775343839</v>
      </c>
      <c r="J28" s="329">
        <v>329.67559489803989</v>
      </c>
      <c r="K28" s="329">
        <v>274.67019722522582</v>
      </c>
      <c r="L28" s="329">
        <v>298.76058012622519</v>
      </c>
      <c r="M28" s="329">
        <v>272.05365344718251</v>
      </c>
      <c r="N28" s="329">
        <v>262.47667649068342</v>
      </c>
      <c r="O28" s="329">
        <v>271.5486181625281</v>
      </c>
      <c r="P28" s="329">
        <v>250.58197631229191</v>
      </c>
      <c r="Q28" s="329">
        <v>268.68344854679469</v>
      </c>
      <c r="R28" s="329">
        <v>244.46574297263069</v>
      </c>
      <c r="S28" s="329">
        <v>253.5303752064633</v>
      </c>
      <c r="T28" s="329">
        <v>247.26852933218359</v>
      </c>
      <c r="U28" s="329">
        <v>223.22070916006169</v>
      </c>
      <c r="V28" s="329">
        <v>219.96518884208129</v>
      </c>
      <c r="W28" s="329">
        <v>257.15439672901528</v>
      </c>
      <c r="X28" s="329">
        <v>242.38539179221709</v>
      </c>
      <c r="Y28" s="329">
        <v>267.05858122008561</v>
      </c>
      <c r="DA28" s="72" t="s">
        <v>2656</v>
      </c>
    </row>
    <row r="29" spans="1:105" ht="12" customHeight="1" x14ac:dyDescent="0.25">
      <c r="A29" s="59" t="s">
        <v>28</v>
      </c>
      <c r="B29" s="230">
        <v>434.98698754938567</v>
      </c>
      <c r="C29" s="230">
        <v>374.20692971829408</v>
      </c>
      <c r="D29" s="230">
        <v>310.30101309177019</v>
      </c>
      <c r="E29" s="230">
        <v>289.61135654952369</v>
      </c>
      <c r="F29" s="230">
        <v>232.58273144619429</v>
      </c>
      <c r="G29" s="230">
        <v>221.0817438439183</v>
      </c>
      <c r="H29" s="230">
        <v>173.88926167126269</v>
      </c>
      <c r="I29" s="230">
        <v>144.7818030156171</v>
      </c>
      <c r="J29" s="230">
        <v>125.15375674396221</v>
      </c>
      <c r="K29" s="230">
        <v>94.298720385036262</v>
      </c>
      <c r="L29" s="230">
        <v>101.1342334848337</v>
      </c>
      <c r="M29" s="230">
        <v>84.119979127926612</v>
      </c>
      <c r="N29" s="230">
        <v>79.886965231489853</v>
      </c>
      <c r="O29" s="230">
        <v>76.776790488805901</v>
      </c>
      <c r="P29" s="230">
        <v>59.785398188946807</v>
      </c>
      <c r="Q29" s="230">
        <v>88.055344208706487</v>
      </c>
      <c r="R29" s="230">
        <v>56.640623213191397</v>
      </c>
      <c r="S29" s="230">
        <v>51.139545347253083</v>
      </c>
      <c r="T29" s="230">
        <v>45.289517636377248</v>
      </c>
      <c r="U29" s="230">
        <v>39.114334926725462</v>
      </c>
      <c r="V29" s="230">
        <v>38.132185639263611</v>
      </c>
      <c r="W29" s="230">
        <v>43.960888703936703</v>
      </c>
      <c r="X29" s="230">
        <v>34.97383800052139</v>
      </c>
      <c r="Y29" s="230">
        <v>30.076789056736899</v>
      </c>
      <c r="DA29" s="71" t="s">
        <v>2657</v>
      </c>
    </row>
    <row r="30" spans="1:105" ht="12" customHeight="1" x14ac:dyDescent="0.25">
      <c r="A30" s="59" t="s">
        <v>31</v>
      </c>
      <c r="B30" s="230">
        <v>26.14306188817314</v>
      </c>
      <c r="C30" s="230">
        <v>12.55767896515329</v>
      </c>
      <c r="D30" s="230">
        <v>12.393206774970089</v>
      </c>
      <c r="E30" s="230">
        <v>12.832604352475091</v>
      </c>
      <c r="F30" s="230">
        <v>14.160563317749769</v>
      </c>
      <c r="G30" s="230">
        <v>12.539013626050711</v>
      </c>
      <c r="H30" s="230">
        <v>12.277386440577381</v>
      </c>
      <c r="I30" s="230">
        <v>10.67409450352473</v>
      </c>
      <c r="J30" s="230">
        <v>10.62338340372194</v>
      </c>
      <c r="K30" s="230">
        <v>9.2649874903246658</v>
      </c>
      <c r="L30" s="230">
        <v>11.96829780389397</v>
      </c>
      <c r="M30" s="230">
        <v>13.9474691927946</v>
      </c>
      <c r="N30" s="230">
        <v>10.40529435684182</v>
      </c>
      <c r="O30" s="230">
        <v>11.26108779347657</v>
      </c>
      <c r="P30" s="230">
        <v>11.07151996005893</v>
      </c>
      <c r="Q30" s="230">
        <v>9.7236835104737445</v>
      </c>
      <c r="R30" s="230">
        <v>10.61922562226189</v>
      </c>
      <c r="S30" s="230">
        <v>11.87442429953351</v>
      </c>
      <c r="T30" s="230">
        <v>11.713386202643701</v>
      </c>
      <c r="U30" s="230">
        <v>10.52400199260855</v>
      </c>
      <c r="V30" s="230">
        <v>9.8952253697960764</v>
      </c>
      <c r="W30" s="230">
        <v>11.914519273100741</v>
      </c>
      <c r="X30" s="230">
        <v>12.46052256734831</v>
      </c>
      <c r="Y30" s="230">
        <v>15.694571401361729</v>
      </c>
      <c r="DA30" s="71" t="s">
        <v>2658</v>
      </c>
    </row>
    <row r="31" spans="1:105" ht="12" customHeight="1" x14ac:dyDescent="0.25">
      <c r="A31" s="59" t="s">
        <v>159</v>
      </c>
      <c r="B31" s="230">
        <v>45.955992604187159</v>
      </c>
      <c r="C31" s="230">
        <v>56.468062698987723</v>
      </c>
      <c r="D31" s="230">
        <v>39.632835842716453</v>
      </c>
      <c r="E31" s="230">
        <v>45.296447706172508</v>
      </c>
      <c r="F31" s="230">
        <v>36.718868094803121</v>
      </c>
      <c r="G31" s="230">
        <v>37.580724353234707</v>
      </c>
      <c r="H31" s="230">
        <v>34.255984977952963</v>
      </c>
      <c r="I31" s="230">
        <v>28.25282176568458</v>
      </c>
      <c r="J31" s="230">
        <v>26.810651266979448</v>
      </c>
      <c r="K31" s="230">
        <v>23.51864059422212</v>
      </c>
      <c r="L31" s="230">
        <v>25.01038574100167</v>
      </c>
      <c r="M31" s="230">
        <v>21.273557499980321</v>
      </c>
      <c r="N31" s="230">
        <v>23.168660329915038</v>
      </c>
      <c r="O31" s="230">
        <v>26.289192650962359</v>
      </c>
      <c r="P31" s="230">
        <v>23.305731212210919</v>
      </c>
      <c r="Q31" s="230">
        <v>21.577380918275608</v>
      </c>
      <c r="R31" s="230">
        <v>23.484083219796659</v>
      </c>
      <c r="S31" s="230">
        <v>21.262523226512879</v>
      </c>
      <c r="T31" s="230">
        <v>20.871698987217059</v>
      </c>
      <c r="U31" s="230">
        <v>17.785878582108701</v>
      </c>
      <c r="V31" s="230">
        <v>14.11048205372013</v>
      </c>
      <c r="W31" s="230">
        <v>12.81866670448523</v>
      </c>
      <c r="X31" s="230">
        <v>14.5658079116187</v>
      </c>
      <c r="Y31" s="230">
        <v>42.019450892274961</v>
      </c>
      <c r="DA31" s="71" t="s">
        <v>2659</v>
      </c>
    </row>
    <row r="32" spans="1:105" ht="12" customHeight="1" x14ac:dyDescent="0.25">
      <c r="A32" s="59" t="s">
        <v>32</v>
      </c>
      <c r="B32" s="230">
        <v>1.4415372943000511</v>
      </c>
      <c r="C32" s="230">
        <v>1.461807186425647</v>
      </c>
      <c r="D32" s="230">
        <v>1.442661400787701</v>
      </c>
      <c r="E32" s="230">
        <v>2.9876210906584739</v>
      </c>
      <c r="F32" s="230">
        <v>1.4835541023538821</v>
      </c>
      <c r="G32" s="230">
        <v>4.3790332755905386</v>
      </c>
      <c r="H32" s="230">
        <v>4.2876645136484859</v>
      </c>
      <c r="I32" s="230">
        <v>2.79572684812547</v>
      </c>
      <c r="J32" s="230">
        <v>2.7824447488176709</v>
      </c>
      <c r="K32" s="230">
        <v>0</v>
      </c>
      <c r="L32" s="230">
        <v>1.418401871975153</v>
      </c>
      <c r="M32" s="230">
        <v>1.3524174648177081</v>
      </c>
      <c r="N32" s="230">
        <v>1.3873139259834271</v>
      </c>
      <c r="O32" s="230">
        <v>0</v>
      </c>
      <c r="P32" s="230">
        <v>0</v>
      </c>
      <c r="Q32" s="230">
        <v>0</v>
      </c>
      <c r="R32" s="230">
        <v>0</v>
      </c>
      <c r="S32" s="230">
        <v>0.6118179228461923</v>
      </c>
      <c r="T32" s="230">
        <v>0.39442965577000788</v>
      </c>
      <c r="U32" s="230">
        <v>0.61795401362418922</v>
      </c>
      <c r="V32" s="230">
        <v>0.47695476459567632</v>
      </c>
      <c r="W32" s="230">
        <v>0.63628559899863524</v>
      </c>
      <c r="X32" s="230">
        <v>0.49891719412836572</v>
      </c>
      <c r="Y32" s="230">
        <v>0.40083735650895919</v>
      </c>
      <c r="DA32" s="71" t="s">
        <v>2660</v>
      </c>
    </row>
    <row r="33" spans="1:105" ht="12" customHeight="1" x14ac:dyDescent="0.25">
      <c r="A33" s="59" t="s">
        <v>35</v>
      </c>
      <c r="B33" s="230">
        <v>140.75400002152981</v>
      </c>
      <c r="C33" s="230">
        <v>134.99041591650229</v>
      </c>
      <c r="D33" s="230">
        <v>141.28220978991399</v>
      </c>
      <c r="E33" s="230">
        <v>153.47702907988659</v>
      </c>
      <c r="F33" s="230">
        <v>160.43360253375951</v>
      </c>
      <c r="G33" s="230">
        <v>148.59643097809749</v>
      </c>
      <c r="H33" s="230">
        <v>160.79013533865319</v>
      </c>
      <c r="I33" s="230">
        <v>167.49172162048649</v>
      </c>
      <c r="J33" s="230">
        <v>164.30535873455861</v>
      </c>
      <c r="K33" s="230">
        <v>147.5878487556428</v>
      </c>
      <c r="L33" s="230">
        <v>159.22926122452071</v>
      </c>
      <c r="M33" s="230">
        <v>151.36023016166331</v>
      </c>
      <c r="N33" s="230">
        <v>147.62844264645329</v>
      </c>
      <c r="O33" s="230">
        <v>157.22154722928329</v>
      </c>
      <c r="P33" s="230">
        <v>156.41932695107519</v>
      </c>
      <c r="Q33" s="230">
        <v>149.32703990933891</v>
      </c>
      <c r="R33" s="230">
        <v>153.72181091738071</v>
      </c>
      <c r="S33" s="230">
        <v>168.64206441031769</v>
      </c>
      <c r="T33" s="230">
        <v>168.9994968501756</v>
      </c>
      <c r="U33" s="230">
        <v>155.17853964499491</v>
      </c>
      <c r="V33" s="230">
        <v>157.35034101470569</v>
      </c>
      <c r="W33" s="230">
        <v>187.82403644849401</v>
      </c>
      <c r="X33" s="230">
        <v>179.88630611860029</v>
      </c>
      <c r="Y33" s="230">
        <v>178.86693251320301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314.09386251389469</v>
      </c>
      <c r="C35" s="261">
        <v>264.6867317113618</v>
      </c>
      <c r="D35" s="261">
        <v>243.02577992586299</v>
      </c>
      <c r="E35" s="261">
        <v>209.48325273688579</v>
      </c>
      <c r="F35" s="261">
        <v>210.32186528010519</v>
      </c>
      <c r="G35" s="261">
        <v>202.06559706364689</v>
      </c>
      <c r="H35" s="261">
        <v>200.008309259329</v>
      </c>
      <c r="I35" s="261">
        <v>195.78287921265499</v>
      </c>
      <c r="J35" s="261">
        <v>184.95074660086331</v>
      </c>
      <c r="K35" s="261">
        <v>141.5691900005676</v>
      </c>
      <c r="L35" s="261">
        <v>152.89628072023419</v>
      </c>
      <c r="M35" s="261">
        <v>169.99612034941259</v>
      </c>
      <c r="N35" s="261">
        <v>221.43325751407551</v>
      </c>
      <c r="O35" s="261">
        <v>197.65956039813079</v>
      </c>
      <c r="P35" s="261">
        <v>243.42149419211489</v>
      </c>
      <c r="Q35" s="261">
        <v>259.29374633816889</v>
      </c>
      <c r="R35" s="261">
        <v>194.92271524079371</v>
      </c>
      <c r="S35" s="261">
        <v>200.5141219983243</v>
      </c>
      <c r="T35" s="261">
        <v>209.57215940192449</v>
      </c>
      <c r="U35" s="261">
        <v>201.1238661344008</v>
      </c>
      <c r="V35" s="261">
        <v>194.24879128204901</v>
      </c>
      <c r="W35" s="261">
        <v>217.13765458659259</v>
      </c>
      <c r="X35" s="261">
        <v>230.4220933384176</v>
      </c>
      <c r="Y35" s="261">
        <v>180.92725644979379</v>
      </c>
      <c r="DA35" s="70" t="s">
        <v>2663</v>
      </c>
    </row>
    <row r="36" spans="1:105" ht="12" customHeight="1" x14ac:dyDescent="0.25">
      <c r="A36" s="46" t="s">
        <v>28</v>
      </c>
      <c r="B36" s="229">
        <v>204.07036065320901</v>
      </c>
      <c r="C36" s="229">
        <v>164.3005232597846</v>
      </c>
      <c r="D36" s="229">
        <v>145.05055848966111</v>
      </c>
      <c r="E36" s="229">
        <v>113.88562484660601</v>
      </c>
      <c r="F36" s="229">
        <v>94.825719561765354</v>
      </c>
      <c r="G36" s="229">
        <v>97.77283805715571</v>
      </c>
      <c r="H36" s="229">
        <v>84.840233775073429</v>
      </c>
      <c r="I36" s="229">
        <v>77.735150844199069</v>
      </c>
      <c r="J36" s="229">
        <v>68.53299814670666</v>
      </c>
      <c r="K36" s="229">
        <v>46.489080589790653</v>
      </c>
      <c r="L36" s="229">
        <v>48.819153977858868</v>
      </c>
      <c r="M36" s="229">
        <v>49.564423424997443</v>
      </c>
      <c r="N36" s="229">
        <v>42.470172772827823</v>
      </c>
      <c r="O36" s="229">
        <v>47.585767516246179</v>
      </c>
      <c r="P36" s="229">
        <v>39.429272827518197</v>
      </c>
      <c r="Q36" s="229">
        <v>60.587449570604889</v>
      </c>
      <c r="R36" s="229">
        <v>43.047433524798798</v>
      </c>
      <c r="S36" s="229">
        <v>38.831275058122571</v>
      </c>
      <c r="T36" s="229">
        <v>37.323186312876047</v>
      </c>
      <c r="U36" s="229">
        <v>34.265472754431293</v>
      </c>
      <c r="V36" s="229">
        <v>33.350309069490393</v>
      </c>
      <c r="W36" s="229">
        <v>36.519180406428482</v>
      </c>
      <c r="X36" s="229">
        <v>30.901914289498279</v>
      </c>
      <c r="Y36" s="229">
        <v>18.011299264267262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12.264790030053369</v>
      </c>
      <c r="C38" s="229">
        <v>5.5136157592172177</v>
      </c>
      <c r="D38" s="229">
        <v>5.7932184825178723</v>
      </c>
      <c r="E38" s="229">
        <v>5.0462426007834811</v>
      </c>
      <c r="F38" s="229">
        <v>5.7733675998048124</v>
      </c>
      <c r="G38" s="229">
        <v>5.5453468357018751</v>
      </c>
      <c r="H38" s="229">
        <v>5.9901130509983744</v>
      </c>
      <c r="I38" s="229">
        <v>5.7310541039969589</v>
      </c>
      <c r="J38" s="229">
        <v>5.8172629736434436</v>
      </c>
      <c r="K38" s="229">
        <v>4.5676203064305252</v>
      </c>
      <c r="L38" s="229">
        <v>5.7772937333706116</v>
      </c>
      <c r="M38" s="229">
        <v>8.2180033322105039</v>
      </c>
      <c r="N38" s="229">
        <v>5.5317491133460672</v>
      </c>
      <c r="O38" s="229">
        <v>6.9795507510638091</v>
      </c>
      <c r="P38" s="229">
        <v>7.3018160678770094</v>
      </c>
      <c r="Q38" s="229">
        <v>6.6904875521808416</v>
      </c>
      <c r="R38" s="229">
        <v>8.0707164421293811</v>
      </c>
      <c r="S38" s="229">
        <v>9.0164868107652794</v>
      </c>
      <c r="T38" s="229">
        <v>9.6530260954864264</v>
      </c>
      <c r="U38" s="229">
        <v>9.2193796525201019</v>
      </c>
      <c r="V38" s="229">
        <v>8.6543380313128626</v>
      </c>
      <c r="W38" s="229">
        <v>9.8976269956815326</v>
      </c>
      <c r="X38" s="229">
        <v>11.009772515467599</v>
      </c>
      <c r="Y38" s="229">
        <v>9.3985970976186817</v>
      </c>
      <c r="DA38" s="73" t="s">
        <v>2666</v>
      </c>
    </row>
    <row r="39" spans="1:105" ht="12" customHeight="1" x14ac:dyDescent="0.25">
      <c r="A39" s="46" t="s">
        <v>159</v>
      </c>
      <c r="B39" s="229">
        <v>21.55985409528585</v>
      </c>
      <c r="C39" s="229">
        <v>24.793053019874201</v>
      </c>
      <c r="D39" s="229">
        <v>18.526413807791549</v>
      </c>
      <c r="E39" s="229">
        <v>17.812196012648219</v>
      </c>
      <c r="F39" s="229">
        <v>14.97055721606209</v>
      </c>
      <c r="G39" s="229">
        <v>16.619979616469369</v>
      </c>
      <c r="H39" s="229">
        <v>16.713428683245901</v>
      </c>
      <c r="I39" s="229">
        <v>15.169291416358879</v>
      </c>
      <c r="J39" s="229">
        <v>14.6812557720569</v>
      </c>
      <c r="K39" s="229">
        <v>11.59464278500023</v>
      </c>
      <c r="L39" s="229">
        <v>12.072923583473919</v>
      </c>
      <c r="M39" s="229">
        <v>12.534615707423599</v>
      </c>
      <c r="N39" s="229">
        <v>12.3171158683418</v>
      </c>
      <c r="O39" s="229">
        <v>16.293874772753071</v>
      </c>
      <c r="P39" s="229">
        <v>15.370442654021881</v>
      </c>
      <c r="Q39" s="229">
        <v>14.846554629928921</v>
      </c>
      <c r="R39" s="229">
        <v>17.848135383150201</v>
      </c>
      <c r="S39" s="229">
        <v>16.145057259152789</v>
      </c>
      <c r="T39" s="229">
        <v>17.200410837241169</v>
      </c>
      <c r="U39" s="229">
        <v>15.581027751349</v>
      </c>
      <c r="V39" s="229">
        <v>12.34099041851176</v>
      </c>
      <c r="W39" s="229">
        <v>10.64872016359063</v>
      </c>
      <c r="X39" s="229">
        <v>12.86994431767617</v>
      </c>
      <c r="Y39" s="229">
        <v>25.163088503672078</v>
      </c>
      <c r="DA39" s="73" t="s">
        <v>2667</v>
      </c>
    </row>
    <row r="40" spans="1:105" ht="12" customHeight="1" x14ac:dyDescent="0.25">
      <c r="A40" s="46" t="s">
        <v>32</v>
      </c>
      <c r="B40" s="229">
        <v>0.67628467968702988</v>
      </c>
      <c r="C40" s="229">
        <v>0.64182586307381706</v>
      </c>
      <c r="D40" s="229">
        <v>0.67437369865706953</v>
      </c>
      <c r="E40" s="229">
        <v>1.1748403058785311</v>
      </c>
      <c r="F40" s="229">
        <v>0.60485610599624595</v>
      </c>
      <c r="G40" s="229">
        <v>1.9366163114919179</v>
      </c>
      <c r="H40" s="229">
        <v>2.0919432067905599</v>
      </c>
      <c r="I40" s="229">
        <v>1.501060518183825</v>
      </c>
      <c r="J40" s="229">
        <v>1.5236400870022979</v>
      </c>
      <c r="K40" s="229">
        <v>0</v>
      </c>
      <c r="L40" s="229">
        <v>0.68468585764109646</v>
      </c>
      <c r="M40" s="229">
        <v>0.79685934980614914</v>
      </c>
      <c r="N40" s="229">
        <v>0.7375353658251288</v>
      </c>
      <c r="O40" s="229">
        <v>0</v>
      </c>
      <c r="P40" s="229">
        <v>0</v>
      </c>
      <c r="Q40" s="229">
        <v>0</v>
      </c>
      <c r="R40" s="229">
        <v>0</v>
      </c>
      <c r="S40" s="229">
        <v>0.46456553116004279</v>
      </c>
      <c r="T40" s="229">
        <v>0.3250503051903369</v>
      </c>
      <c r="U40" s="229">
        <v>0.54134849683621578</v>
      </c>
      <c r="V40" s="229">
        <v>0.41714338018572111</v>
      </c>
      <c r="W40" s="229">
        <v>0.52857504169979908</v>
      </c>
      <c r="X40" s="229">
        <v>0.44082940998016551</v>
      </c>
      <c r="Y40" s="229">
        <v>0.24003897393307469</v>
      </c>
      <c r="DA40" s="73" t="s">
        <v>2668</v>
      </c>
    </row>
    <row r="41" spans="1:105" ht="12" customHeight="1" x14ac:dyDescent="0.25">
      <c r="A41" s="46" t="s">
        <v>33</v>
      </c>
      <c r="B41" s="229">
        <v>9.2892585599780286</v>
      </c>
      <c r="C41" s="229">
        <v>9.2892585599742112</v>
      </c>
      <c r="D41" s="229">
        <v>6.2194071599727492</v>
      </c>
      <c r="E41" s="229">
        <v>6.0168488399872722</v>
      </c>
      <c r="F41" s="229">
        <v>6.0168488399713222</v>
      </c>
      <c r="G41" s="229">
        <v>6.2194071599828584</v>
      </c>
      <c r="H41" s="229">
        <v>9.1661551199620366</v>
      </c>
      <c r="I41" s="229">
        <v>2.9467479599931679</v>
      </c>
      <c r="J41" s="229">
        <v>2.3456293199859162</v>
      </c>
      <c r="K41" s="229">
        <v>3.1184999999814318</v>
      </c>
      <c r="L41" s="229">
        <v>5.3174120399845393</v>
      </c>
      <c r="M41" s="229">
        <v>5.3174120399663476</v>
      </c>
      <c r="N41" s="229">
        <v>80.270653679410614</v>
      </c>
      <c r="O41" s="229">
        <v>27.304051319866311</v>
      </c>
      <c r="P41" s="229">
        <v>77.152871519684311</v>
      </c>
      <c r="Q41" s="229">
        <v>74.017031039813077</v>
      </c>
      <c r="R41" s="229">
        <v>8.4977056799693536</v>
      </c>
      <c r="S41" s="229">
        <v>7.0282904399753026</v>
      </c>
      <c r="T41" s="229">
        <v>5.4787442399877619</v>
      </c>
      <c r="U41" s="229">
        <v>5.3388266399708568</v>
      </c>
      <c r="V41" s="229">
        <v>1.766503439992571</v>
      </c>
      <c r="W41" s="229">
        <v>2.078748719989358</v>
      </c>
      <c r="X41" s="229">
        <v>14.76822599994197</v>
      </c>
      <c r="Y41" s="229">
        <v>18.831019319892249</v>
      </c>
      <c r="DA41" s="73" t="s">
        <v>2669</v>
      </c>
    </row>
    <row r="42" spans="1:105" ht="12" customHeight="1" x14ac:dyDescent="0.25">
      <c r="A42" s="46" t="s">
        <v>35</v>
      </c>
      <c r="B42" s="229">
        <v>66.033514495681942</v>
      </c>
      <c r="C42" s="229">
        <v>59.269335249440218</v>
      </c>
      <c r="D42" s="229">
        <v>66.042528287265867</v>
      </c>
      <c r="E42" s="229">
        <v>60.352700130993348</v>
      </c>
      <c r="F42" s="229">
        <v>65.409979956613626</v>
      </c>
      <c r="G42" s="229">
        <v>65.716393082867896</v>
      </c>
      <c r="H42" s="229">
        <v>78.449195423270112</v>
      </c>
      <c r="I42" s="229">
        <v>89.928388610540352</v>
      </c>
      <c r="J42" s="229">
        <v>89.972040301480561</v>
      </c>
      <c r="K42" s="229">
        <v>72.760514319382878</v>
      </c>
      <c r="L42" s="229">
        <v>76.862577127914975</v>
      </c>
      <c r="M42" s="229">
        <v>89.183124095036334</v>
      </c>
      <c r="N42" s="229">
        <v>78.483460314336014</v>
      </c>
      <c r="O42" s="229">
        <v>97.444917238211474</v>
      </c>
      <c r="P42" s="229">
        <v>103.1606463230176</v>
      </c>
      <c r="Q42" s="229">
        <v>102.7461147456422</v>
      </c>
      <c r="R42" s="229">
        <v>116.8300958107482</v>
      </c>
      <c r="S42" s="229">
        <v>128.05327745915179</v>
      </c>
      <c r="T42" s="229">
        <v>139.27283921114341</v>
      </c>
      <c r="U42" s="229">
        <v>135.94161915929459</v>
      </c>
      <c r="V42" s="229">
        <v>137.6181935825561</v>
      </c>
      <c r="W42" s="229">
        <v>156.02914485921011</v>
      </c>
      <c r="X42" s="229">
        <v>158.94255624585921</v>
      </c>
      <c r="Y42" s="229">
        <v>107.11335721042281</v>
      </c>
      <c r="DA42" s="73" t="s">
        <v>2670</v>
      </c>
    </row>
    <row r="43" spans="1:105" ht="12" customHeight="1" x14ac:dyDescent="0.25">
      <c r="A43" s="46" t="s">
        <v>36</v>
      </c>
      <c r="B43" s="229">
        <v>0.19979999999952749</v>
      </c>
      <c r="C43" s="229">
        <v>0.87911999999755963</v>
      </c>
      <c r="D43" s="229">
        <v>0.71927999999684877</v>
      </c>
      <c r="E43" s="229">
        <v>5.1947999999890104</v>
      </c>
      <c r="F43" s="229">
        <v>22.720535999891709</v>
      </c>
      <c r="G43" s="229">
        <v>8.2550159999772479</v>
      </c>
      <c r="H43" s="229">
        <v>2.7572399999885819</v>
      </c>
      <c r="I43" s="229">
        <v>2.637359999993885</v>
      </c>
      <c r="J43" s="229">
        <v>2.077919999987524</v>
      </c>
      <c r="K43" s="229">
        <v>3.0388319999819049</v>
      </c>
      <c r="L43" s="229">
        <v>3.2191199999906388</v>
      </c>
      <c r="M43" s="229">
        <v>4.2385679999731751</v>
      </c>
      <c r="N43" s="229">
        <v>1.479455999989137</v>
      </c>
      <c r="O43" s="229">
        <v>1.4794559999927559</v>
      </c>
      <c r="P43" s="229">
        <v>0.72021599999705332</v>
      </c>
      <c r="Q43" s="229">
        <v>0.1198799999996972</v>
      </c>
      <c r="R43" s="229">
        <v>0.1997999999992795</v>
      </c>
      <c r="S43" s="229">
        <v>0.18237743999935921</v>
      </c>
      <c r="T43" s="229">
        <v>0.13666319999969459</v>
      </c>
      <c r="U43" s="229">
        <v>0.1249948799993177</v>
      </c>
      <c r="V43" s="229">
        <v>8.5354559999641033E-2</v>
      </c>
      <c r="W43" s="229">
        <v>8.7911999999549933E-2</v>
      </c>
      <c r="X43" s="229">
        <v>6.6972959999736861E-2</v>
      </c>
      <c r="Y43" s="229">
        <v>5.8661279999664327E-2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0.13382575938881611</v>
      </c>
      <c r="J44" s="229">
        <v>0</v>
      </c>
      <c r="K44" s="229">
        <v>0</v>
      </c>
      <c r="L44" s="229">
        <v>0.14311439999958381</v>
      </c>
      <c r="M44" s="229">
        <v>0.1431143999990942</v>
      </c>
      <c r="N44" s="229">
        <v>0.1431143999989492</v>
      </c>
      <c r="O44" s="229">
        <v>0.57194279999719932</v>
      </c>
      <c r="P44" s="229">
        <v>0.28622879999882889</v>
      </c>
      <c r="Q44" s="229">
        <v>0.28622879999927731</v>
      </c>
      <c r="R44" s="229">
        <v>0.42882839999845351</v>
      </c>
      <c r="S44" s="229">
        <v>0.7927919999972145</v>
      </c>
      <c r="T44" s="229">
        <v>0.1822391999995929</v>
      </c>
      <c r="U44" s="229">
        <v>0.111196799999393</v>
      </c>
      <c r="V44" s="229">
        <v>1.5958799999932879E-2</v>
      </c>
      <c r="W44" s="229">
        <v>1.347746399993101</v>
      </c>
      <c r="X44" s="229">
        <v>1.4218775999944131</v>
      </c>
      <c r="Y44" s="229">
        <v>2.1111947999879188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1.0000000000000002</v>
      </c>
      <c r="D51" s="232">
        <f t="shared" si="3"/>
        <v>1.0000000000000002</v>
      </c>
      <c r="E51" s="232">
        <f t="shared" si="3"/>
        <v>1</v>
      </c>
      <c r="F51" s="232">
        <f t="shared" si="3"/>
        <v>0.99999999999999956</v>
      </c>
      <c r="G51" s="232">
        <f t="shared" si="3"/>
        <v>0.99999999999999989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0.99999999999999989</v>
      </c>
      <c r="N51" s="232">
        <f t="shared" si="3"/>
        <v>1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1</v>
      </c>
      <c r="T51" s="232">
        <f t="shared" si="3"/>
        <v>1.0000000000000002</v>
      </c>
      <c r="U51" s="232">
        <f t="shared" si="3"/>
        <v>0.99999999999999978</v>
      </c>
      <c r="V51" s="232">
        <f t="shared" si="3"/>
        <v>1</v>
      </c>
      <c r="W51" s="232">
        <f t="shared" si="3"/>
        <v>1</v>
      </c>
      <c r="X51" s="232">
        <f t="shared" si="3"/>
        <v>1.0000000000000002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2.2170038907738603E-2</v>
      </c>
      <c r="C56" s="300">
        <f t="shared" si="8"/>
        <v>2.3746574425285584E-2</v>
      </c>
      <c r="D56" s="300">
        <f t="shared" si="8"/>
        <v>2.3778195436981672E-2</v>
      </c>
      <c r="E56" s="300">
        <f t="shared" si="8"/>
        <v>2.57495348004332E-2</v>
      </c>
      <c r="F56" s="300">
        <f t="shared" si="8"/>
        <v>2.6334381527371789E-2</v>
      </c>
      <c r="G56" s="300">
        <f t="shared" si="8"/>
        <v>2.5731778216442243E-2</v>
      </c>
      <c r="H56" s="300">
        <f t="shared" si="8"/>
        <v>2.6928255677298573E-2</v>
      </c>
      <c r="I56" s="300">
        <f t="shared" si="8"/>
        <v>2.7448631599298536E-2</v>
      </c>
      <c r="J56" s="300">
        <f t="shared" si="8"/>
        <v>2.810782845165874E-2</v>
      </c>
      <c r="K56" s="300">
        <f t="shared" si="8"/>
        <v>2.9847796388151049E-2</v>
      </c>
      <c r="L56" s="300">
        <f t="shared" si="8"/>
        <v>2.9605004969482245E-2</v>
      </c>
      <c r="M56" s="300">
        <f t="shared" si="8"/>
        <v>2.8266894935755148E-2</v>
      </c>
      <c r="N56" s="300">
        <f t="shared" si="8"/>
        <v>2.65152002344692E-2</v>
      </c>
      <c r="O56" s="300">
        <f t="shared" si="8"/>
        <v>2.8183287916219955E-2</v>
      </c>
      <c r="P56" s="300">
        <f t="shared" si="8"/>
        <v>2.6719630109392267E-2</v>
      </c>
      <c r="Q56" s="300">
        <f t="shared" si="8"/>
        <v>2.4706561764100025E-2</v>
      </c>
      <c r="R56" s="300">
        <f t="shared" si="8"/>
        <v>2.8278365774903273E-2</v>
      </c>
      <c r="S56" s="300">
        <f t="shared" si="8"/>
        <v>2.8965133520266556E-2</v>
      </c>
      <c r="T56" s="300">
        <f t="shared" si="8"/>
        <v>2.8632634470016027E-2</v>
      </c>
      <c r="U56" s="300">
        <f t="shared" si="8"/>
        <v>2.8084539659510705E-2</v>
      </c>
      <c r="V56" s="300">
        <f t="shared" si="8"/>
        <v>2.8479153837690032E-2</v>
      </c>
      <c r="W56" s="300">
        <f t="shared" si="8"/>
        <v>2.9049523270150288E-2</v>
      </c>
      <c r="X56" s="300">
        <f t="shared" si="8"/>
        <v>2.8407769181857646E-2</v>
      </c>
      <c r="Y56" s="300">
        <f t="shared" si="8"/>
        <v>3.4217019211915743E-2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0.28674760533008303</v>
      </c>
      <c r="C57" s="301">
        <f t="shared" si="9"/>
        <v>0.2885399324107627</v>
      </c>
      <c r="D57" s="301">
        <f t="shared" si="9"/>
        <v>0.28330028094774529</v>
      </c>
      <c r="E57" s="301">
        <f t="shared" si="9"/>
        <v>0.28983764163627473</v>
      </c>
      <c r="F57" s="301">
        <f t="shared" si="9"/>
        <v>0.28050417998292415</v>
      </c>
      <c r="G57" s="301">
        <f t="shared" si="9"/>
        <v>0.279246246048936</v>
      </c>
      <c r="H57" s="301">
        <f t="shared" si="9"/>
        <v>0.27102779497551382</v>
      </c>
      <c r="I57" s="301">
        <f t="shared" si="9"/>
        <v>0.26439313104396456</v>
      </c>
      <c r="J57" s="301">
        <f t="shared" si="9"/>
        <v>0.26248853326199634</v>
      </c>
      <c r="K57" s="301">
        <f t="shared" si="9"/>
        <v>0.26571320365428858</v>
      </c>
      <c r="L57" s="301">
        <f t="shared" si="9"/>
        <v>0.26572350954528751</v>
      </c>
      <c r="M57" s="301">
        <f t="shared" si="9"/>
        <v>0.25158494118462515</v>
      </c>
      <c r="N57" s="301">
        <f t="shared" si="9"/>
        <v>0.23260320423143765</v>
      </c>
      <c r="O57" s="301">
        <f t="shared" si="9"/>
        <v>0.24094289844011849</v>
      </c>
      <c r="P57" s="301">
        <f t="shared" si="9"/>
        <v>0.21993575769349305</v>
      </c>
      <c r="Q57" s="301">
        <f t="shared" si="9"/>
        <v>0.22229933166942636</v>
      </c>
      <c r="R57" s="301">
        <f t="shared" si="9"/>
        <v>0.23164373480921963</v>
      </c>
      <c r="S57" s="301">
        <f t="shared" si="9"/>
        <v>0.23137192720402519</v>
      </c>
      <c r="T57" s="301">
        <f t="shared" si="9"/>
        <v>0.22527575717619419</v>
      </c>
      <c r="U57" s="301">
        <f t="shared" si="9"/>
        <v>0.22005171828305492</v>
      </c>
      <c r="V57" s="301">
        <f t="shared" si="9"/>
        <v>0.22189404082607242</v>
      </c>
      <c r="W57" s="301">
        <f t="shared" si="9"/>
        <v>0.22557506494463517</v>
      </c>
      <c r="X57" s="301">
        <f t="shared" si="9"/>
        <v>0.21644639979098176</v>
      </c>
      <c r="Y57" s="301">
        <f t="shared" si="9"/>
        <v>0.24816162914903708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0.28674760533008303</v>
      </c>
      <c r="C58" s="302">
        <f t="shared" si="10"/>
        <v>0.2885399324107627</v>
      </c>
      <c r="D58" s="302">
        <f t="shared" si="10"/>
        <v>0.28330028094774529</v>
      </c>
      <c r="E58" s="302">
        <f t="shared" si="10"/>
        <v>0.28983764163627473</v>
      </c>
      <c r="F58" s="302">
        <f t="shared" si="10"/>
        <v>0.28050417998292415</v>
      </c>
      <c r="G58" s="302">
        <f t="shared" si="10"/>
        <v>0.279246246048936</v>
      </c>
      <c r="H58" s="302">
        <f t="shared" si="10"/>
        <v>0.27102779497551382</v>
      </c>
      <c r="I58" s="302">
        <f t="shared" si="10"/>
        <v>0.26439313104396456</v>
      </c>
      <c r="J58" s="302">
        <f t="shared" si="10"/>
        <v>0.26248853326199634</v>
      </c>
      <c r="K58" s="302">
        <f t="shared" si="10"/>
        <v>0.26571320365428858</v>
      </c>
      <c r="L58" s="302">
        <f t="shared" si="10"/>
        <v>0.26572350954528751</v>
      </c>
      <c r="M58" s="302">
        <f t="shared" si="10"/>
        <v>0.25158494118462515</v>
      </c>
      <c r="N58" s="302">
        <f t="shared" si="10"/>
        <v>0.23260320423143765</v>
      </c>
      <c r="O58" s="302">
        <f t="shared" si="10"/>
        <v>0.24094289844011849</v>
      </c>
      <c r="P58" s="302">
        <f t="shared" si="10"/>
        <v>0.21993575769349305</v>
      </c>
      <c r="Q58" s="302">
        <f t="shared" si="10"/>
        <v>0.22229933166942636</v>
      </c>
      <c r="R58" s="302">
        <f t="shared" si="10"/>
        <v>0.23164373480921963</v>
      </c>
      <c r="S58" s="302">
        <f t="shared" si="10"/>
        <v>0.23137192720402519</v>
      </c>
      <c r="T58" s="302">
        <f t="shared" si="10"/>
        <v>0.22527575717619419</v>
      </c>
      <c r="U58" s="302">
        <f t="shared" si="10"/>
        <v>0.22005171828305492</v>
      </c>
      <c r="V58" s="302">
        <f t="shared" si="10"/>
        <v>0.22189404082607242</v>
      </c>
      <c r="W58" s="302">
        <f t="shared" si="10"/>
        <v>0.22557506494463517</v>
      </c>
      <c r="X58" s="302">
        <f t="shared" si="10"/>
        <v>0.21644639979098176</v>
      </c>
      <c r="Y58" s="302">
        <f t="shared" si="10"/>
        <v>0.24816162914903708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8.3277382711848993E-2</v>
      </c>
      <c r="C60" s="301">
        <f t="shared" si="12"/>
        <v>8.7301258689406011E-2</v>
      </c>
      <c r="D60" s="301">
        <f t="shared" si="12"/>
        <v>9.3462301909053691E-2</v>
      </c>
      <c r="E60" s="301">
        <f t="shared" si="12"/>
        <v>9.8331161884673474E-2</v>
      </c>
      <c r="F60" s="301">
        <f t="shared" si="12"/>
        <v>0.10320870414650657</v>
      </c>
      <c r="G60" s="301">
        <f t="shared" si="12"/>
        <v>0.10606331825009019</v>
      </c>
      <c r="H60" s="301">
        <f t="shared" si="12"/>
        <v>0.11398033949173164</v>
      </c>
      <c r="I60" s="301">
        <f t="shared" si="12"/>
        <v>0.12155865218441016</v>
      </c>
      <c r="J60" s="301">
        <f t="shared" si="12"/>
        <v>0.12405109497863762</v>
      </c>
      <c r="K60" s="301">
        <f t="shared" si="12"/>
        <v>0.12920210971001322</v>
      </c>
      <c r="L60" s="301">
        <f t="shared" si="12"/>
        <v>0.13079654941423929</v>
      </c>
      <c r="M60" s="301">
        <f t="shared" si="12"/>
        <v>0.13616111924382684</v>
      </c>
      <c r="N60" s="301">
        <f t="shared" si="12"/>
        <v>0.12826117033862847</v>
      </c>
      <c r="O60" s="301">
        <f t="shared" si="12"/>
        <v>0.1361243394232301</v>
      </c>
      <c r="P60" s="301">
        <f t="shared" si="12"/>
        <v>0.13393495297362401</v>
      </c>
      <c r="Q60" s="301">
        <f t="shared" si="12"/>
        <v>0.12895131997435202</v>
      </c>
      <c r="R60" s="301">
        <f t="shared" si="12"/>
        <v>0.14530228642295029</v>
      </c>
      <c r="S60" s="301">
        <f t="shared" si="12"/>
        <v>0.14771836870556365</v>
      </c>
      <c r="T60" s="301">
        <f t="shared" si="12"/>
        <v>0.15150879738871886</v>
      </c>
      <c r="U60" s="301">
        <f t="shared" si="12"/>
        <v>0.15426332042603075</v>
      </c>
      <c r="V60" s="301">
        <f t="shared" si="12"/>
        <v>0.15270369153273311</v>
      </c>
      <c r="W60" s="301">
        <f t="shared" si="12"/>
        <v>0.15102174922113568</v>
      </c>
      <c r="X60" s="301">
        <f t="shared" si="12"/>
        <v>0.15198903188378926</v>
      </c>
      <c r="Y60" s="301">
        <f t="shared" si="12"/>
        <v>0.12292628081040236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8.3277382711848993E-2</v>
      </c>
      <c r="C61" s="302">
        <f t="shared" si="13"/>
        <v>8.7301258689406011E-2</v>
      </c>
      <c r="D61" s="302">
        <f t="shared" si="13"/>
        <v>9.3462301909053691E-2</v>
      </c>
      <c r="E61" s="302">
        <f t="shared" si="13"/>
        <v>9.8331161884673474E-2</v>
      </c>
      <c r="F61" s="302">
        <f t="shared" si="13"/>
        <v>0.10320870414650657</v>
      </c>
      <c r="G61" s="302">
        <f t="shared" si="13"/>
        <v>0.10606331825009019</v>
      </c>
      <c r="H61" s="302">
        <f t="shared" si="13"/>
        <v>0.11398033949173164</v>
      </c>
      <c r="I61" s="302">
        <f t="shared" si="13"/>
        <v>0.12155865218441016</v>
      </c>
      <c r="J61" s="302">
        <f t="shared" si="13"/>
        <v>0.12405109497863762</v>
      </c>
      <c r="K61" s="302">
        <f t="shared" si="13"/>
        <v>0.12920210971001322</v>
      </c>
      <c r="L61" s="302">
        <f t="shared" si="13"/>
        <v>0.13079654941423929</v>
      </c>
      <c r="M61" s="302">
        <f t="shared" si="13"/>
        <v>0.13616111924382684</v>
      </c>
      <c r="N61" s="302">
        <f t="shared" si="13"/>
        <v>0.12826117033862847</v>
      </c>
      <c r="O61" s="302">
        <f t="shared" si="13"/>
        <v>0.1361243394232301</v>
      </c>
      <c r="P61" s="302">
        <f t="shared" si="13"/>
        <v>0.13393495297362401</v>
      </c>
      <c r="Q61" s="302">
        <f t="shared" si="13"/>
        <v>0.12895131997435202</v>
      </c>
      <c r="R61" s="302">
        <f t="shared" si="13"/>
        <v>0.14530228642295029</v>
      </c>
      <c r="S61" s="302">
        <f t="shared" si="13"/>
        <v>0.14771836870556365</v>
      </c>
      <c r="T61" s="302">
        <f t="shared" si="13"/>
        <v>0.15150879738871886</v>
      </c>
      <c r="U61" s="302">
        <f t="shared" si="13"/>
        <v>0.15426332042603075</v>
      </c>
      <c r="V61" s="302">
        <f t="shared" si="13"/>
        <v>0.15270369153273311</v>
      </c>
      <c r="W61" s="302">
        <f t="shared" si="13"/>
        <v>0.15102174922113568</v>
      </c>
      <c r="X61" s="302">
        <f t="shared" si="13"/>
        <v>0.15198903188378926</v>
      </c>
      <c r="Y61" s="302">
        <f t="shared" si="13"/>
        <v>0.12292628081040236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0.40963943618583293</v>
      </c>
      <c r="C63" s="301">
        <f t="shared" si="15"/>
        <v>0.41219990344394658</v>
      </c>
      <c r="D63" s="301">
        <f t="shared" si="15"/>
        <v>0.40471468706820746</v>
      </c>
      <c r="E63" s="301">
        <f t="shared" si="15"/>
        <v>0.41405377376610658</v>
      </c>
      <c r="F63" s="301">
        <f t="shared" si="15"/>
        <v>0.40072025711846343</v>
      </c>
      <c r="G63" s="301">
        <f t="shared" si="15"/>
        <v>0.39892320864133712</v>
      </c>
      <c r="H63" s="301">
        <f t="shared" si="15"/>
        <v>0.38718256425073427</v>
      </c>
      <c r="I63" s="301">
        <f t="shared" si="15"/>
        <v>0.3777044729199493</v>
      </c>
      <c r="J63" s="301">
        <f t="shared" si="15"/>
        <v>0.37498361894570914</v>
      </c>
      <c r="K63" s="301">
        <f t="shared" si="15"/>
        <v>0.37959029093469804</v>
      </c>
      <c r="L63" s="301">
        <f t="shared" si="15"/>
        <v>0.37960501363612503</v>
      </c>
      <c r="M63" s="301">
        <f t="shared" si="15"/>
        <v>0.35940705883517865</v>
      </c>
      <c r="N63" s="301">
        <f t="shared" si="15"/>
        <v>0.33229029175919661</v>
      </c>
      <c r="O63" s="301">
        <f t="shared" si="15"/>
        <v>0.34420414062874066</v>
      </c>
      <c r="P63" s="301">
        <f t="shared" si="15"/>
        <v>0.31419393956213304</v>
      </c>
      <c r="Q63" s="301">
        <f t="shared" si="15"/>
        <v>0.3175704738134662</v>
      </c>
      <c r="R63" s="301">
        <f t="shared" si="15"/>
        <v>0.33091962115602819</v>
      </c>
      <c r="S63" s="301">
        <f t="shared" si="15"/>
        <v>0.33053132457717871</v>
      </c>
      <c r="T63" s="301">
        <f t="shared" si="15"/>
        <v>0.32182251025170583</v>
      </c>
      <c r="U63" s="301">
        <f t="shared" si="15"/>
        <v>0.31435959754722126</v>
      </c>
      <c r="V63" s="301">
        <f t="shared" si="15"/>
        <v>0.31699148689438922</v>
      </c>
      <c r="W63" s="301">
        <f t="shared" si="15"/>
        <v>0.32225009277805022</v>
      </c>
      <c r="X63" s="301">
        <f t="shared" si="15"/>
        <v>0.30920914255854526</v>
      </c>
      <c r="Y63" s="301">
        <f t="shared" si="15"/>
        <v>0.35451661307005305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0.40963943618583293</v>
      </c>
      <c r="C64" s="302">
        <f t="shared" si="16"/>
        <v>0.41219990344394658</v>
      </c>
      <c r="D64" s="302">
        <f t="shared" si="16"/>
        <v>0.40471468706820746</v>
      </c>
      <c r="E64" s="302">
        <f t="shared" si="16"/>
        <v>0.41405377376610658</v>
      </c>
      <c r="F64" s="302">
        <f t="shared" si="16"/>
        <v>0.40072025711846343</v>
      </c>
      <c r="G64" s="302">
        <f t="shared" si="16"/>
        <v>0.39892320864133712</v>
      </c>
      <c r="H64" s="302">
        <f t="shared" si="16"/>
        <v>0.38718256425073427</v>
      </c>
      <c r="I64" s="302">
        <f t="shared" si="16"/>
        <v>0.3777044729199493</v>
      </c>
      <c r="J64" s="302">
        <f t="shared" si="16"/>
        <v>0.37498361894570914</v>
      </c>
      <c r="K64" s="302">
        <f t="shared" si="16"/>
        <v>0.37959029093469804</v>
      </c>
      <c r="L64" s="302">
        <f t="shared" si="16"/>
        <v>0.37960501363612503</v>
      </c>
      <c r="M64" s="302">
        <f t="shared" si="16"/>
        <v>0.35940705883517865</v>
      </c>
      <c r="N64" s="302">
        <f t="shared" si="16"/>
        <v>0.33229029175919661</v>
      </c>
      <c r="O64" s="302">
        <f t="shared" si="16"/>
        <v>0.34420414062874066</v>
      </c>
      <c r="P64" s="302">
        <f t="shared" si="16"/>
        <v>0.31419393956213304</v>
      </c>
      <c r="Q64" s="302">
        <f t="shared" si="16"/>
        <v>0.3175704738134662</v>
      </c>
      <c r="R64" s="302">
        <f t="shared" si="16"/>
        <v>0.33091962115602819</v>
      </c>
      <c r="S64" s="302">
        <f t="shared" si="16"/>
        <v>0.33053132457717871</v>
      </c>
      <c r="T64" s="302">
        <f t="shared" si="16"/>
        <v>0.32182251025170583</v>
      </c>
      <c r="U64" s="302">
        <f t="shared" si="16"/>
        <v>0.31435959754722126</v>
      </c>
      <c r="V64" s="302">
        <f t="shared" si="16"/>
        <v>0.31699148689438922</v>
      </c>
      <c r="W64" s="302">
        <f t="shared" si="16"/>
        <v>0.32225009277805022</v>
      </c>
      <c r="X64" s="302">
        <f t="shared" si="16"/>
        <v>0.30920914255854526</v>
      </c>
      <c r="Y64" s="302">
        <f t="shared" si="16"/>
        <v>0.35451661307005305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0.1981655368644967</v>
      </c>
      <c r="C66" s="301">
        <f t="shared" si="18"/>
        <v>0.18821233103059926</v>
      </c>
      <c r="D66" s="301">
        <f t="shared" si="18"/>
        <v>0.19474453463801214</v>
      </c>
      <c r="E66" s="301">
        <f t="shared" si="18"/>
        <v>0.17202788791251217</v>
      </c>
      <c r="F66" s="301">
        <f t="shared" si="18"/>
        <v>0.18923247722473363</v>
      </c>
      <c r="G66" s="301">
        <f t="shared" si="18"/>
        <v>0.19003544884319437</v>
      </c>
      <c r="H66" s="301">
        <f t="shared" si="18"/>
        <v>0.2008810456047217</v>
      </c>
      <c r="I66" s="301">
        <f t="shared" si="18"/>
        <v>0.20889511225237745</v>
      </c>
      <c r="J66" s="301">
        <f t="shared" si="18"/>
        <v>0.21036892436199828</v>
      </c>
      <c r="K66" s="301">
        <f t="shared" si="18"/>
        <v>0.19564659931284914</v>
      </c>
      <c r="L66" s="301">
        <f t="shared" si="18"/>
        <v>0.19426992243486588</v>
      </c>
      <c r="M66" s="301">
        <f t="shared" si="18"/>
        <v>0.22457998580061414</v>
      </c>
      <c r="N66" s="301">
        <f t="shared" si="18"/>
        <v>0.28033013343626811</v>
      </c>
      <c r="O66" s="301">
        <f t="shared" si="18"/>
        <v>0.25054533359169079</v>
      </c>
      <c r="P66" s="301">
        <f t="shared" si="18"/>
        <v>0.30521571966135769</v>
      </c>
      <c r="Q66" s="301">
        <f t="shared" si="18"/>
        <v>0.30647231277865533</v>
      </c>
      <c r="R66" s="301">
        <f t="shared" si="18"/>
        <v>0.26385599183689867</v>
      </c>
      <c r="S66" s="301">
        <f t="shared" si="18"/>
        <v>0.26141324599296589</v>
      </c>
      <c r="T66" s="301">
        <f t="shared" si="18"/>
        <v>0.27276030071336527</v>
      </c>
      <c r="U66" s="301">
        <f t="shared" si="18"/>
        <v>0.28324082408418222</v>
      </c>
      <c r="V66" s="301">
        <f t="shared" si="18"/>
        <v>0.27993162690911527</v>
      </c>
      <c r="W66" s="301">
        <f t="shared" si="18"/>
        <v>0.27210356978602857</v>
      </c>
      <c r="X66" s="301">
        <f t="shared" si="18"/>
        <v>0.29394765658482624</v>
      </c>
      <c r="Y66" s="301">
        <f t="shared" si="18"/>
        <v>0.24017845775859184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1.784074297024665</v>
      </c>
      <c r="C72" s="320">
        <f>IF(C$5=0,0,C$5/MAE_fec!C$5)</f>
        <v>1.6845310616663052</v>
      </c>
      <c r="D72" s="320">
        <f>IF(D$5=0,0,D$5/MAE_fec!D$5)</f>
        <v>1.5874357626647082</v>
      </c>
      <c r="E72" s="320">
        <f>IF(E$5=0,0,E$5/MAE_fec!E$5)</f>
        <v>1.4885693526118007</v>
      </c>
      <c r="F72" s="320">
        <f>IF(F$5=0,0,F$5/MAE_fec!F$5)</f>
        <v>1.428803848422012</v>
      </c>
      <c r="G72" s="320">
        <f>IF(G$5=0,0,G$5/MAE_fec!G$5)</f>
        <v>1.3807108262698395</v>
      </c>
      <c r="H72" s="320">
        <f>IF(H$5=0,0,H$5/MAE_fec!H$5)</f>
        <v>1.2959938385590024</v>
      </c>
      <c r="I72" s="320">
        <f>IF(I$5=0,0,I$5/MAE_fec!I$5)</f>
        <v>1.2180039000575369</v>
      </c>
      <c r="J72" s="320">
        <f>IF(J$5=0,0,J$5/MAE_fec!J$5)</f>
        <v>1.1968758327183704</v>
      </c>
      <c r="K72" s="320">
        <f>IF(K$5=0,0,K$5/MAE_fec!K$5)</f>
        <v>1.1442584497199924</v>
      </c>
      <c r="L72" s="320">
        <f>IF(L$5=0,0,L$5/MAE_fec!L$5)</f>
        <v>1.1227408277726525</v>
      </c>
      <c r="M72" s="320">
        <f>IF(M$5=0,0,M$5/MAE_fec!M$5)</f>
        <v>1.0749773230195609</v>
      </c>
      <c r="N72" s="320">
        <f>IF(N$5=0,0,N$5/MAE_fec!N$5)</f>
        <v>1.1284174598777761</v>
      </c>
      <c r="O72" s="320">
        <f>IF(O$5=0,0,O$5/MAE_fec!O$5)</f>
        <v>1.0735488388894372</v>
      </c>
      <c r="P72" s="320">
        <f>IF(P$5=0,0,P$5/MAE_fec!P$5)</f>
        <v>1.0868099541999483</v>
      </c>
      <c r="Q72" s="320">
        <f>IF(Q$5=0,0,Q$5/MAE_fec!Q$5)</f>
        <v>1.1231049397783162</v>
      </c>
      <c r="R72" s="320">
        <f>IF(R$5=0,0,R$5/MAE_fec!R$5)</f>
        <v>1.0016347095963285</v>
      </c>
      <c r="S72" s="320">
        <f>IF(S$5=0,0,S$5/MAE_fec!S$5)</f>
        <v>0.98972922718542</v>
      </c>
      <c r="T72" s="320">
        <f>IF(T$5=0,0,T$5/MAE_fec!T$5)</f>
        <v>0.95884772522117967</v>
      </c>
      <c r="U72" s="320">
        <f>IF(U$5=0,0,U$5/MAE_fec!U$5)</f>
        <v>0.93565136247600533</v>
      </c>
      <c r="V72" s="320">
        <f>IF(V$5=0,0,V$5/MAE_fec!V$5)</f>
        <v>0.95329215459407968</v>
      </c>
      <c r="W72" s="320">
        <f>IF(W$5=0,0,W$5/MAE_fec!W$5)</f>
        <v>0.97253319054311671</v>
      </c>
      <c r="X72" s="320">
        <f>IF(X$5=0,0,X$5/MAE_fec!X$5)</f>
        <v>0.95895149478352593</v>
      </c>
      <c r="Y72" s="320">
        <f>IF(Y$5=0,0,Y$5/MAE_fec!Y$5)</f>
        <v>1.2692319041382636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1.6324724266584258</v>
      </c>
      <c r="C77" s="332">
        <f>IF(C$10=0,0,C$10/MAE_fec!C$10)</f>
        <v>1.6484334347213441</v>
      </c>
      <c r="D77" s="332">
        <f>IF(D$10=0,0,D$10/MAE_fec!D$10)</f>
        <v>1.542614961623914</v>
      </c>
      <c r="E77" s="332">
        <f>IF(E$10=0,0,E$10/MAE_fec!E$10)</f>
        <v>1.5913783535544852</v>
      </c>
      <c r="F77" s="332">
        <f>IF(F$10=0,0,F$10/MAE_fec!F$10)</f>
        <v>1.5466607700332011</v>
      </c>
      <c r="G77" s="332">
        <f>IF(G$10=0,0,G$10/MAE_fec!G$10)</f>
        <v>1.4570250084561445</v>
      </c>
      <c r="H77" s="332">
        <f>IF(H$10=0,0,H$10/MAE_fec!H$10)</f>
        <v>1.4064403832715615</v>
      </c>
      <c r="I77" s="332">
        <f>IF(I$10=0,0,I$10/MAE_fec!I$10)</f>
        <v>1.3327936908766589</v>
      </c>
      <c r="J77" s="332">
        <f>IF(J$10=0,0,J$10/MAE_fec!J$10)</f>
        <v>1.3350073428071658</v>
      </c>
      <c r="K77" s="332">
        <f>IF(K$10=0,0,K$10/MAE_fec!K$10)</f>
        <v>1.3669146585882153</v>
      </c>
      <c r="L77" s="332">
        <f>IF(L$10=0,0,L$10/MAE_fec!L$10)</f>
        <v>1.3386870111360873</v>
      </c>
      <c r="M77" s="332">
        <f>IF(M$10=0,0,M$10/MAE_fec!M$10)</f>
        <v>1.2054238064400611</v>
      </c>
      <c r="N77" s="332">
        <f>IF(N$10=0,0,N$10/MAE_fec!N$10)</f>
        <v>1.2028746864178788</v>
      </c>
      <c r="O77" s="332">
        <f>IF(O$10=0,0,O$10/MAE_fec!O$10)</f>
        <v>1.1925660852363427</v>
      </c>
      <c r="P77" s="332">
        <f>IF(P$10=0,0,P$10/MAE_fec!P$10)</f>
        <v>1.1396425461269477</v>
      </c>
      <c r="Q77" s="332">
        <f>IF(Q$10=0,0,Q$10/MAE_fec!Q$10)</f>
        <v>1.0904457984650759</v>
      </c>
      <c r="R77" s="332">
        <f>IF(R$10=0,0,R$10/MAE_fec!R$10)</f>
        <v>1.0973694766196489</v>
      </c>
      <c r="S77" s="332">
        <f>IF(S$10=0,0,S$10/MAE_fec!S$10)</f>
        <v>1.108755766287433</v>
      </c>
      <c r="T77" s="332">
        <f>IF(T$10=0,0,T$10/MAE_fec!T$10)</f>
        <v>1.0567426702103719</v>
      </c>
      <c r="U77" s="332">
        <f>IF(U$10=0,0,U$10/MAE_fec!U$10)</f>
        <v>1.0087539849252727</v>
      </c>
      <c r="V77" s="332">
        <f>IF(V$10=0,0,V$10/MAE_fec!V$10)</f>
        <v>1.0393755526516382</v>
      </c>
      <c r="W77" s="332">
        <f>IF(W$10=0,0,W$10/MAE_fec!W$10)</f>
        <v>1.082990094614638</v>
      </c>
      <c r="X77" s="332">
        <f>IF(X$10=0,0,X$10/MAE_fec!X$10)</f>
        <v>1.0412796922684133</v>
      </c>
      <c r="Y77" s="332">
        <f>IF(Y$10=0,0,Y$10/MAE_fec!Y$10)</f>
        <v>1.6320931459206423</v>
      </c>
      <c r="DA77" s="68"/>
    </row>
    <row r="78" spans="1:105" ht="12" customHeight="1" x14ac:dyDescent="0.25">
      <c r="A78" s="174" t="s">
        <v>2555</v>
      </c>
      <c r="B78" s="348">
        <f>IF(B$16=0,0,B$16/MAE_fec!B$16)</f>
        <v>2.7818559363328776</v>
      </c>
      <c r="C78" s="348">
        <f>IF(C$16=0,0,C$16/MAE_fec!C$16)</f>
        <v>2.6996992950279934</v>
      </c>
      <c r="D78" s="348">
        <f>IF(D$16=0,0,D$16/MAE_fec!D$16)</f>
        <v>2.5257637214608302</v>
      </c>
      <c r="E78" s="348">
        <f>IF(E$16=0,0,E$16/MAE_fec!E$16)</f>
        <v>2.4843758947114933</v>
      </c>
      <c r="F78" s="348">
        <f>IF(F$16=0,0,F$16/MAE_fec!F$16)</f>
        <v>2.3280602146407556</v>
      </c>
      <c r="G78" s="348">
        <f>IF(G$16=0,0,G$16/MAE_fec!G$16)</f>
        <v>2.2424020933039972</v>
      </c>
      <c r="H78" s="348">
        <f>IF(H$16=0,0,H$16/MAE_fec!H$16)</f>
        <v>2.0495275733580129</v>
      </c>
      <c r="I78" s="348">
        <f>IF(I$16=0,0,I$16/MAE_fec!I$16)</f>
        <v>1.8841475236311545</v>
      </c>
      <c r="J78" s="348">
        <f>IF(J$16=0,0,J$16/MAE_fec!J$16)</f>
        <v>1.8382657477919579</v>
      </c>
      <c r="K78" s="348">
        <f>IF(K$16=0,0,K$16/MAE_fec!K$16)</f>
        <v>1.8039319269424106</v>
      </c>
      <c r="L78" s="348">
        <f>IF(L$16=0,0,L$16/MAE_fec!L$16)</f>
        <v>1.7798359424760288</v>
      </c>
      <c r="M78" s="348">
        <f>IF(M$16=0,0,M$16/MAE_fec!M$16)</f>
        <v>1.6007173151498248</v>
      </c>
      <c r="N78" s="348">
        <f>IF(N$16=0,0,N$16/MAE_fec!N$16)</f>
        <v>1.5771524097518439</v>
      </c>
      <c r="O78" s="348">
        <f>IF(O$16=0,0,O$16/MAE_fec!O$16)</f>
        <v>1.5306801187631178</v>
      </c>
      <c r="P78" s="348">
        <f>IF(P$16=0,0,P$16/MAE_fec!P$16)</f>
        <v>1.416584602129896</v>
      </c>
      <c r="Q78" s="348">
        <f>IF(Q$16=0,0,Q$16/MAE_fec!Q$16)</f>
        <v>1.4712437188947862</v>
      </c>
      <c r="R78" s="348">
        <f>IF(R$16=0,0,R$16/MAE_fec!R$16)</f>
        <v>1.3609233768865956</v>
      </c>
      <c r="S78" s="348">
        <f>IF(S$16=0,0,S$16/MAE_fec!S$16)</f>
        <v>1.3431246866199487</v>
      </c>
      <c r="T78" s="348">
        <f>IF(T$16=0,0,T$16/MAE_fec!T$16)</f>
        <v>1.2643834202949435</v>
      </c>
      <c r="U78" s="348">
        <f>IF(U$16=0,0,U$16/MAE_fec!U$16)</f>
        <v>1.2038307990344652</v>
      </c>
      <c r="V78" s="348">
        <f>IF(V$16=0,0,V$16/MAE_fec!V$16)</f>
        <v>1.2334310509342645</v>
      </c>
      <c r="W78" s="348">
        <f>IF(W$16=0,0,W$16/MAE_fec!W$16)</f>
        <v>1.2796646754689027</v>
      </c>
      <c r="X78" s="348">
        <f>IF(X$16=0,0,X$16/MAE_fec!X$16)</f>
        <v>1.2100469122126447</v>
      </c>
      <c r="Y78" s="348">
        <f>IF(Y$16=0,0,Y$16/MAE_fec!Y$16)</f>
        <v>1.7936122048212895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1.828706280438543</v>
      </c>
      <c r="C79" s="348">
        <f>IF(C$24=0,0,C$24/MAE_fec!C$24)</f>
        <v>1.8214378919160255</v>
      </c>
      <c r="D79" s="348">
        <f>IF(D$24=0,0,D$24/MAE_fec!D$24)</f>
        <v>1.8086767132702359</v>
      </c>
      <c r="E79" s="348">
        <f>IF(E$24=0,0,E$24/MAE_fec!E$24)</f>
        <v>1.8161065752108403</v>
      </c>
      <c r="F79" s="348">
        <f>IF(F$24=0,0,F$24/MAE_fec!F$24)</f>
        <v>1.808771963306433</v>
      </c>
      <c r="G79" s="348">
        <f>IF(G$24=0,0,G$24/MAE_fec!G$24)</f>
        <v>1.7919302543772577</v>
      </c>
      <c r="H79" s="348">
        <f>IF(H$24=0,0,H$24/MAE_fec!H$24)</f>
        <v>1.7801256076315461</v>
      </c>
      <c r="I79" s="348">
        <f>IF(I$24=0,0,I$24/MAE_fec!I$24)</f>
        <v>1.7670172113732863</v>
      </c>
      <c r="J79" s="348">
        <f>IF(J$24=0,0,J$24/MAE_fec!J$24)</f>
        <v>1.7657967109303556</v>
      </c>
      <c r="K79" s="348">
        <f>IF(K$24=0,0,K$24/MAE_fec!K$24)</f>
        <v>1.7716763225516308</v>
      </c>
      <c r="L79" s="348">
        <f>IF(L$24=0,0,L$24/MAE_fec!L$24)</f>
        <v>1.7689563869167797</v>
      </c>
      <c r="M79" s="348">
        <f>IF(M$24=0,0,M$24/MAE_fec!M$24)</f>
        <v>1.7452240645508916</v>
      </c>
      <c r="N79" s="348">
        <f>IF(N$24=0,0,N$24/MAE_fec!N$24)</f>
        <v>1.7467230254230017</v>
      </c>
      <c r="O79" s="348">
        <f>IF(O$24=0,0,O$24/MAE_fec!O$24)</f>
        <v>1.7385988671672148</v>
      </c>
      <c r="P79" s="348">
        <f>IF(P$24=0,0,P$24/MAE_fec!P$24)</f>
        <v>1.7292270846215791</v>
      </c>
      <c r="Q79" s="348">
        <f>IF(Q$24=0,0,Q$24/MAE_fec!Q$24)</f>
        <v>1.7239700195584382</v>
      </c>
      <c r="R79" s="348">
        <f>IF(R$24=0,0,R$24/MAE_fec!R$24)</f>
        <v>1.7174265861632643</v>
      </c>
      <c r="S79" s="348">
        <f>IF(S$24=0,0,S$24/MAE_fec!S$24)</f>
        <v>1.7197748352312161</v>
      </c>
      <c r="T79" s="348">
        <f>IF(T$24=0,0,T$24/MAE_fec!T$24)</f>
        <v>1.7090817019609441</v>
      </c>
      <c r="U79" s="348">
        <f>IF(U$24=0,0,U$24/MAE_fec!U$24)</f>
        <v>1.700372482038093</v>
      </c>
      <c r="V79" s="348">
        <f>IF(V$24=0,0,V$24/MAE_fec!V$24)</f>
        <v>1.7055016814741095</v>
      </c>
      <c r="W79" s="348">
        <f>IF(W$24=0,0,W$24/MAE_fec!W$24)</f>
        <v>1.714754173835102</v>
      </c>
      <c r="X79" s="348">
        <f>IF(X$24=0,0,X$24/MAE_fec!X$24)</f>
        <v>1.7052080405982717</v>
      </c>
      <c r="Y79" s="348">
        <f>IF(Y$24=0,0,Y$24/MAE_fec!Y$24)</f>
        <v>1.790837339857416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2.7818559363328772</v>
      </c>
      <c r="C80" s="348">
        <f>IF(C$27=0,0,C$27/MAE_fec!C$27)</f>
        <v>2.6996992950279921</v>
      </c>
      <c r="D80" s="348">
        <f>IF(D$27=0,0,D$27/MAE_fec!D$27)</f>
        <v>2.5257637214608311</v>
      </c>
      <c r="E80" s="348">
        <f>IF(E$27=0,0,E$27/MAE_fec!E$27)</f>
        <v>2.4843758947114933</v>
      </c>
      <c r="F80" s="348">
        <f>IF(F$27=0,0,F$27/MAE_fec!F$27)</f>
        <v>2.3280602146407565</v>
      </c>
      <c r="G80" s="348">
        <f>IF(G$27=0,0,G$27/MAE_fec!G$27)</f>
        <v>2.2424020933039963</v>
      </c>
      <c r="H80" s="348">
        <f>IF(H$27=0,0,H$27/MAE_fec!H$27)</f>
        <v>2.0495275733580134</v>
      </c>
      <c r="I80" s="348">
        <f>IF(I$27=0,0,I$27/MAE_fec!I$27)</f>
        <v>1.8841475236311549</v>
      </c>
      <c r="J80" s="348">
        <f>IF(J$27=0,0,J$27/MAE_fec!J$27)</f>
        <v>1.8382657477919579</v>
      </c>
      <c r="K80" s="348">
        <f>IF(K$27=0,0,K$27/MAE_fec!K$27)</f>
        <v>1.8039319269424108</v>
      </c>
      <c r="L80" s="348">
        <f>IF(L$27=0,0,L$27/MAE_fec!L$27)</f>
        <v>1.7798359424760284</v>
      </c>
      <c r="M80" s="348">
        <f>IF(M$27=0,0,M$27/MAE_fec!M$27)</f>
        <v>1.6007173151498244</v>
      </c>
      <c r="N80" s="348">
        <f>IF(N$27=0,0,N$27/MAE_fec!N$27)</f>
        <v>1.5771524097518439</v>
      </c>
      <c r="O80" s="348">
        <f>IF(O$27=0,0,O$27/MAE_fec!O$27)</f>
        <v>1.5306801187631176</v>
      </c>
      <c r="P80" s="348">
        <f>IF(P$27=0,0,P$27/MAE_fec!P$27)</f>
        <v>1.4165846021298962</v>
      </c>
      <c r="Q80" s="348">
        <f>IF(Q$27=0,0,Q$27/MAE_fec!Q$27)</f>
        <v>1.4712437188947867</v>
      </c>
      <c r="R80" s="348">
        <f>IF(R$27=0,0,R$27/MAE_fec!R$27)</f>
        <v>1.3609233768865967</v>
      </c>
      <c r="S80" s="348">
        <f>IF(S$27=0,0,S$27/MAE_fec!S$27)</f>
        <v>1.3431246866199482</v>
      </c>
      <c r="T80" s="348">
        <f>IF(T$27=0,0,T$27/MAE_fec!T$27)</f>
        <v>1.2643834202949435</v>
      </c>
      <c r="U80" s="348">
        <f>IF(U$27=0,0,U$27/MAE_fec!U$27)</f>
        <v>1.203830799034465</v>
      </c>
      <c r="V80" s="348">
        <f>IF(V$27=0,0,V$27/MAE_fec!V$27)</f>
        <v>1.2334310509342643</v>
      </c>
      <c r="W80" s="348">
        <f>IF(W$27=0,0,W$27/MAE_fec!W$27)</f>
        <v>1.2796646754689027</v>
      </c>
      <c r="X80" s="348">
        <f>IF(X$27=0,0,X$27/MAE_fec!X$27)</f>
        <v>1.2100469122126443</v>
      </c>
      <c r="Y80" s="348">
        <f>IF(Y$27=0,0,Y$27/MAE_fec!Y$27)</f>
        <v>1.7936122048212895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1.6342421063326016</v>
      </c>
      <c r="C81" s="348">
        <f>IF(C$35=0,0,C$35/MAE_fec!C$35)</f>
        <v>1.4128982549052935</v>
      </c>
      <c r="D81" s="348">
        <f>IF(D$35=0,0,D$35/MAE_fec!D$35)</f>
        <v>1.4163935533753096</v>
      </c>
      <c r="E81" s="348">
        <f>IF(E$35=0,0,E$35/MAE_fec!E$35)</f>
        <v>1.0747544756693059</v>
      </c>
      <c r="F81" s="348">
        <f>IF(F$35=0,0,F$35/MAE_fec!F$35)</f>
        <v>1.1517087819785234</v>
      </c>
      <c r="G81" s="348">
        <f>IF(G$35=0,0,G$35/MAE_fec!G$35)</f>
        <v>1.156353019827</v>
      </c>
      <c r="H81" s="348">
        <f>IF(H$35=0,0,H$35/MAE_fec!H$35)</f>
        <v>1.1977008121448218</v>
      </c>
      <c r="I81" s="348">
        <f>IF(I$35=0,0,I$35/MAE_fec!I$35)</f>
        <v>1.2181157992497007</v>
      </c>
      <c r="J81" s="348">
        <f>IF(J$35=0,0,J$35/MAE_fec!J$35)</f>
        <v>1.2163359285826107</v>
      </c>
      <c r="K81" s="348">
        <f>IF(K$35=0,0,K$35/MAE_fec!K$35)</f>
        <v>1.0255045363711288</v>
      </c>
      <c r="L81" s="348">
        <f>IF(L$35=0,0,L$35/MAE_fec!L$35)</f>
        <v>0.98577881290237834</v>
      </c>
      <c r="M81" s="348">
        <f>IF(M$35=0,0,M$35/MAE_fec!M$35)</f>
        <v>1.1882520955768678</v>
      </c>
      <c r="N81" s="348">
        <f>IF(N$35=0,0,N$35/MAE_fec!N$35)</f>
        <v>1.4734620930370457</v>
      </c>
      <c r="O81" s="348">
        <f>IF(O$35=0,0,O$35/MAE_fec!O$35)</f>
        <v>1.3510669672899438</v>
      </c>
      <c r="P81" s="348">
        <f>IF(P$35=0,0,P$35/MAE_fec!P$35)</f>
        <v>1.7035296943741445</v>
      </c>
      <c r="Q81" s="348">
        <f>IF(Q$35=0,0,Q$35/MAE_fec!Q$35)</f>
        <v>1.8044784167621368</v>
      </c>
      <c r="R81" s="348">
        <f>IF(R$35=0,0,R$35/MAE_fec!R$35)</f>
        <v>1.4508123308962857</v>
      </c>
      <c r="S81" s="348">
        <f>IF(S$35=0,0,S$35/MAE_fec!S$35)</f>
        <v>1.4215698984312806</v>
      </c>
      <c r="T81" s="348">
        <f>IF(T$35=0,0,T$35/MAE_fec!T$35)</f>
        <v>1.4850800091744822</v>
      </c>
      <c r="U81" s="348">
        <f>IF(U$35=0,0,U$35/MAE_fec!U$35)</f>
        <v>1.5403970181482181</v>
      </c>
      <c r="V81" s="348">
        <f>IF(V$35=0,0,V$35/MAE_fec!V$35)</f>
        <v>1.5596144827323433</v>
      </c>
      <c r="W81" s="348">
        <f>IF(W$35=0,0,W$35/MAE_fec!W$35)</f>
        <v>1.5184239428575463</v>
      </c>
      <c r="X81" s="348">
        <f>IF(X$35=0,0,X$35/MAE_fec!X$35)</f>
        <v>1.6552086525465077</v>
      </c>
      <c r="Y81" s="348">
        <f>IF(Y$35=0,0,Y$35/MAE_fec!Y$35)</f>
        <v>1.5764548680797392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PL: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3259.452688978256</v>
      </c>
      <c r="C3" s="203">
        <v>2998.2982719632391</v>
      </c>
      <c r="D3" s="203">
        <v>3029.8266638187738</v>
      </c>
      <c r="E3" s="203">
        <v>3162.736519848208</v>
      </c>
      <c r="F3" s="203">
        <v>3343.9424012031091</v>
      </c>
      <c r="G3" s="203">
        <v>3213.0759834644618</v>
      </c>
      <c r="H3" s="203">
        <v>3387.691504568058</v>
      </c>
      <c r="I3" s="203">
        <v>3660.7589387843868</v>
      </c>
      <c r="J3" s="203">
        <v>3383.051609527316</v>
      </c>
      <c r="K3" s="203">
        <v>3160.965839290368</v>
      </c>
      <c r="L3" s="203">
        <v>2942.9228988759378</v>
      </c>
      <c r="M3" s="203">
        <v>3104.487149350447</v>
      </c>
      <c r="N3" s="203">
        <v>3174.8147412398371</v>
      </c>
      <c r="O3" s="203">
        <v>2741.0156617759831</v>
      </c>
      <c r="P3" s="203">
        <v>3179.8034672938879</v>
      </c>
      <c r="Q3" s="203">
        <v>3300.6779959999999</v>
      </c>
      <c r="R3" s="203">
        <v>3695.205436657709</v>
      </c>
      <c r="S3" s="203">
        <v>3477.183778070802</v>
      </c>
      <c r="T3" s="203">
        <v>3444.602838081752</v>
      </c>
      <c r="U3" s="203">
        <v>3531.3122219955112</v>
      </c>
      <c r="V3" s="203">
        <v>3351.826952835901</v>
      </c>
      <c r="W3" s="203">
        <v>3851.0429762231411</v>
      </c>
      <c r="X3" s="203">
        <v>3423.6627198295491</v>
      </c>
      <c r="Y3" s="203">
        <v>3127.7876553787769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4927.3654995357692</v>
      </c>
      <c r="C5" s="203">
        <v>4907.1036574213631</v>
      </c>
      <c r="D5" s="203">
        <v>4381.1450013249769</v>
      </c>
      <c r="E5" s="203">
        <v>3846.1768971087422</v>
      </c>
      <c r="F5" s="203">
        <v>3572.4161758807782</v>
      </c>
      <c r="G5" s="203">
        <v>3667.492208958121</v>
      </c>
      <c r="H5" s="203">
        <v>3322.0283692442331</v>
      </c>
      <c r="I5" s="203">
        <v>3324.326860881562</v>
      </c>
      <c r="J5" s="203">
        <v>2926.1318978243598</v>
      </c>
      <c r="K5" s="203">
        <v>2247.013466103338</v>
      </c>
      <c r="L5" s="203">
        <v>2355.224536769038</v>
      </c>
      <c r="M5" s="203">
        <v>2192.9625340715038</v>
      </c>
      <c r="N5" s="203">
        <v>2107.8898959427302</v>
      </c>
      <c r="O5" s="203">
        <v>2387.0912491953682</v>
      </c>
      <c r="P5" s="203">
        <v>2675.9994651943462</v>
      </c>
      <c r="Q5" s="203">
        <v>2549.8093170494039</v>
      </c>
      <c r="R5" s="203">
        <v>2747.7937035265099</v>
      </c>
      <c r="S5" s="203">
        <v>2715.4772352758951</v>
      </c>
      <c r="T5" s="203">
        <v>3129.3649321814851</v>
      </c>
      <c r="U5" s="203">
        <v>2794.861594758986</v>
      </c>
      <c r="V5" s="203">
        <v>2505.9021717874471</v>
      </c>
      <c r="W5" s="203">
        <v>2880.4130245763222</v>
      </c>
      <c r="X5" s="203">
        <v>2862.8693910562988</v>
      </c>
      <c r="Y5" s="203">
        <v>2304.6343699364829</v>
      </c>
      <c r="DA5" s="112" t="s">
        <v>2677</v>
      </c>
    </row>
    <row r="6" spans="1:105" ht="12" customHeight="1" x14ac:dyDescent="0.25">
      <c r="A6" s="154" t="s">
        <v>2112</v>
      </c>
      <c r="B6" s="338">
        <v>6159.2068744197113</v>
      </c>
      <c r="C6" s="338">
        <v>5851.246530698726</v>
      </c>
      <c r="D6" s="338">
        <v>5543.2861869777407</v>
      </c>
      <c r="E6" s="338">
        <v>5543.2861869777407</v>
      </c>
      <c r="F6" s="338">
        <v>5235.3258432567554</v>
      </c>
      <c r="G6" s="338">
        <v>5235.3258432567554</v>
      </c>
      <c r="H6" s="338">
        <v>4927.3654995357701</v>
      </c>
      <c r="I6" s="338">
        <v>4619.4051558147848</v>
      </c>
      <c r="J6" s="338">
        <v>4311.4448120937996</v>
      </c>
      <c r="K6" s="338">
        <v>4311.4448120937996</v>
      </c>
      <c r="L6" s="338">
        <v>4003.4844683728138</v>
      </c>
      <c r="M6" s="338">
        <v>4003.4844683728138</v>
      </c>
      <c r="N6" s="338">
        <v>3695.5241246518281</v>
      </c>
      <c r="O6" s="338">
        <v>3387.5637809308419</v>
      </c>
      <c r="P6" s="338">
        <v>3387.5637809308419</v>
      </c>
      <c r="Q6" s="338">
        <v>3079.603437209857</v>
      </c>
      <c r="R6" s="338">
        <v>3079.603437209857</v>
      </c>
      <c r="S6" s="338">
        <v>3079.603437209857</v>
      </c>
      <c r="T6" s="338">
        <v>3387.5637809308419</v>
      </c>
      <c r="U6" s="338">
        <v>3079.603437209857</v>
      </c>
      <c r="V6" s="338">
        <v>3079.603437209857</v>
      </c>
      <c r="W6" s="338">
        <v>3079.603437209857</v>
      </c>
      <c r="X6" s="338">
        <v>3079.603437209857</v>
      </c>
      <c r="Y6" s="338">
        <v>2771.6430934888708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307.96034372098558</v>
      </c>
      <c r="S7" s="340">
        <v>0</v>
      </c>
      <c r="T7" s="340">
        <v>615.92068744197115</v>
      </c>
      <c r="U7" s="340">
        <v>0</v>
      </c>
      <c r="V7" s="340">
        <v>0</v>
      </c>
      <c r="W7" s="340">
        <v>307.96034372098558</v>
      </c>
      <c r="X7" s="340">
        <v>307.96034372098558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307.96034372098529</v>
      </c>
      <c r="D8" s="342">
        <f t="shared" si="0"/>
        <v>307.96034372098529</v>
      </c>
      <c r="E8" s="342">
        <f t="shared" si="0"/>
        <v>0</v>
      </c>
      <c r="F8" s="342">
        <f t="shared" si="0"/>
        <v>307.96034372098529</v>
      </c>
      <c r="G8" s="342">
        <f t="shared" si="0"/>
        <v>0</v>
      </c>
      <c r="H8" s="342">
        <f t="shared" si="0"/>
        <v>307.96034372098529</v>
      </c>
      <c r="I8" s="342">
        <f t="shared" si="0"/>
        <v>307.96034372098529</v>
      </c>
      <c r="J8" s="342">
        <f t="shared" si="0"/>
        <v>307.96034372098529</v>
      </c>
      <c r="K8" s="342">
        <f t="shared" si="0"/>
        <v>0</v>
      </c>
      <c r="L8" s="342">
        <f t="shared" si="0"/>
        <v>307.96034372098575</v>
      </c>
      <c r="M8" s="342">
        <f t="shared" si="0"/>
        <v>0</v>
      </c>
      <c r="N8" s="342">
        <f t="shared" si="0"/>
        <v>307.96034372098575</v>
      </c>
      <c r="O8" s="342">
        <f t="shared" si="0"/>
        <v>307.9603437209862</v>
      </c>
      <c r="P8" s="342">
        <f t="shared" si="0"/>
        <v>0</v>
      </c>
      <c r="Q8" s="342">
        <f t="shared" si="0"/>
        <v>307.96034372098484</v>
      </c>
      <c r="R8" s="342">
        <f t="shared" si="0"/>
        <v>307.96034372098575</v>
      </c>
      <c r="S8" s="342">
        <f t="shared" si="0"/>
        <v>0</v>
      </c>
      <c r="T8" s="342">
        <f t="shared" si="0"/>
        <v>307.9603437209862</v>
      </c>
      <c r="U8" s="342">
        <f t="shared" si="0"/>
        <v>307.96034372098484</v>
      </c>
      <c r="V8" s="342">
        <f t="shared" si="0"/>
        <v>0</v>
      </c>
      <c r="W8" s="342">
        <f t="shared" si="0"/>
        <v>307.96034372098575</v>
      </c>
      <c r="X8" s="342">
        <f t="shared" si="0"/>
        <v>307.96034372098575</v>
      </c>
      <c r="Y8" s="342">
        <f t="shared" si="0"/>
        <v>307.9603437209862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1231.8413748839421</v>
      </c>
      <c r="C9" s="343">
        <f t="shared" si="1"/>
        <v>944.14287327736292</v>
      </c>
      <c r="D9" s="343">
        <f t="shared" si="1"/>
        <v>1162.1411856527639</v>
      </c>
      <c r="E9" s="343">
        <f t="shared" si="1"/>
        <v>1697.1092898689985</v>
      </c>
      <c r="F9" s="343">
        <f t="shared" si="1"/>
        <v>1662.9096673759773</v>
      </c>
      <c r="G9" s="343">
        <f t="shared" si="1"/>
        <v>1567.8336342986345</v>
      </c>
      <c r="H9" s="343">
        <f t="shared" si="1"/>
        <v>1605.3371302915371</v>
      </c>
      <c r="I9" s="343">
        <f t="shared" si="1"/>
        <v>1295.0782949332229</v>
      </c>
      <c r="J9" s="343">
        <f t="shared" si="1"/>
        <v>1385.3129142694397</v>
      </c>
      <c r="K9" s="343">
        <f t="shared" si="1"/>
        <v>2064.4313459904615</v>
      </c>
      <c r="L9" s="343">
        <f t="shared" si="1"/>
        <v>1648.2599316037758</v>
      </c>
      <c r="M9" s="343">
        <f t="shared" si="1"/>
        <v>1810.52193430131</v>
      </c>
      <c r="N9" s="343">
        <f t="shared" si="1"/>
        <v>1587.6342287090979</v>
      </c>
      <c r="O9" s="343">
        <f t="shared" si="1"/>
        <v>1000.4725317354737</v>
      </c>
      <c r="P9" s="343">
        <f t="shared" si="1"/>
        <v>711.5643157364957</v>
      </c>
      <c r="Q9" s="343">
        <f t="shared" si="1"/>
        <v>529.79412016045308</v>
      </c>
      <c r="R9" s="343">
        <f t="shared" si="1"/>
        <v>331.80973368334708</v>
      </c>
      <c r="S9" s="343">
        <f t="shared" si="1"/>
        <v>364.12620193396197</v>
      </c>
      <c r="T9" s="343">
        <f t="shared" si="1"/>
        <v>258.19884874935678</v>
      </c>
      <c r="U9" s="343">
        <f t="shared" si="1"/>
        <v>284.74184245087099</v>
      </c>
      <c r="V9" s="343">
        <f t="shared" si="1"/>
        <v>573.70126542240996</v>
      </c>
      <c r="W9" s="343">
        <f t="shared" si="1"/>
        <v>199.19041263353483</v>
      </c>
      <c r="X9" s="343">
        <f t="shared" si="1"/>
        <v>216.73404615355821</v>
      </c>
      <c r="Y9" s="343">
        <f t="shared" si="1"/>
        <v>467.00872355238789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405.47300085984517</v>
      </c>
      <c r="C12" s="210">
        <v>398.52682717110918</v>
      </c>
      <c r="D12" s="210">
        <v>369.84118658641438</v>
      </c>
      <c r="E12" s="210">
        <v>338.79776440240761</v>
      </c>
      <c r="F12" s="210">
        <v>307.45451418744631</v>
      </c>
      <c r="G12" s="210">
        <v>272.94479793637151</v>
      </c>
      <c r="H12" s="210">
        <v>229.83190025795349</v>
      </c>
      <c r="I12" s="210">
        <v>208.38890799656059</v>
      </c>
      <c r="J12" s="210">
        <v>171.99398108340489</v>
      </c>
      <c r="K12" s="210">
        <v>131.64015477214099</v>
      </c>
      <c r="L12" s="210">
        <v>129.4717110920034</v>
      </c>
      <c r="M12" s="210">
        <v>107.0957867583835</v>
      </c>
      <c r="N12" s="210">
        <v>104.7152192605331</v>
      </c>
      <c r="O12" s="210">
        <v>115.7901117798796</v>
      </c>
      <c r="P12" s="210">
        <v>122.1756663800516</v>
      </c>
      <c r="Q12" s="210">
        <v>115.54780739466889</v>
      </c>
      <c r="R12" s="210">
        <v>123.0520206362855</v>
      </c>
      <c r="S12" s="210">
        <v>121.0213241616509</v>
      </c>
      <c r="T12" s="210">
        <v>139.73628546861559</v>
      </c>
      <c r="U12" s="210">
        <v>123.73155631986241</v>
      </c>
      <c r="V12" s="210">
        <v>116.2453998280309</v>
      </c>
      <c r="W12" s="210">
        <v>129.4306964746346</v>
      </c>
      <c r="X12" s="210">
        <v>117.5926053310404</v>
      </c>
      <c r="Y12" s="210">
        <v>90.074978503869289</v>
      </c>
      <c r="DA12" s="109" t="s">
        <v>2680</v>
      </c>
    </row>
    <row r="13" spans="1:105" ht="12" customHeight="1" x14ac:dyDescent="0.25">
      <c r="A13" s="24" t="s">
        <v>28</v>
      </c>
      <c r="B13" s="213">
        <v>176.842562338779</v>
      </c>
      <c r="C13" s="213">
        <v>173.6008598452278</v>
      </c>
      <c r="D13" s="213">
        <v>145.87059329320721</v>
      </c>
      <c r="E13" s="213">
        <v>114.52141014617369</v>
      </c>
      <c r="F13" s="213">
        <v>86.971109200343946</v>
      </c>
      <c r="G13" s="213">
        <v>69.67970765262254</v>
      </c>
      <c r="H13" s="213">
        <v>51.877386070507299</v>
      </c>
      <c r="I13" s="213">
        <v>44.003181427343073</v>
      </c>
      <c r="J13" s="213">
        <v>33.444196044711937</v>
      </c>
      <c r="K13" s="213">
        <v>20.075150472914871</v>
      </c>
      <c r="L13" s="213">
        <v>22.345915735167669</v>
      </c>
      <c r="M13" s="213">
        <v>15.222699914015481</v>
      </c>
      <c r="N13" s="213">
        <v>13.03585554600172</v>
      </c>
      <c r="O13" s="213">
        <v>11.027944969905411</v>
      </c>
      <c r="P13" s="213">
        <v>11.07962166809974</v>
      </c>
      <c r="Q13" s="213">
        <v>10.11496130696475</v>
      </c>
      <c r="R13" s="213">
        <v>9.4701633705932924</v>
      </c>
      <c r="S13" s="213">
        <v>8.9395528804815108</v>
      </c>
      <c r="T13" s="213">
        <v>10.178761822871881</v>
      </c>
      <c r="U13" s="213">
        <v>8.2381771281169378</v>
      </c>
      <c r="V13" s="213">
        <v>8.320550300945829</v>
      </c>
      <c r="W13" s="213">
        <v>9.6784178847807389</v>
      </c>
      <c r="X13" s="213">
        <v>7.2613929492691307</v>
      </c>
      <c r="Y13" s="213">
        <v>5.1980223559759233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20.786758383490977</v>
      </c>
      <c r="C14" s="204">
        <f t="shared" si="2"/>
        <v>21.751676698194331</v>
      </c>
      <c r="D14" s="204">
        <f t="shared" si="2"/>
        <v>20.786758383490977</v>
      </c>
      <c r="E14" s="204">
        <f t="shared" si="2"/>
        <v>20.786758383490977</v>
      </c>
      <c r="F14" s="204">
        <f t="shared" si="2"/>
        <v>19.657007738607053</v>
      </c>
      <c r="G14" s="204">
        <f t="shared" si="2"/>
        <v>18.835425623387788</v>
      </c>
      <c r="H14" s="204">
        <f t="shared" si="2"/>
        <v>15.651590713671537</v>
      </c>
      <c r="I14" s="204">
        <f t="shared" si="2"/>
        <v>12.467755803955288</v>
      </c>
      <c r="J14" s="204">
        <f t="shared" si="2"/>
        <v>11.440756663800514</v>
      </c>
      <c r="K14" s="204">
        <f t="shared" si="2"/>
        <v>13.43035253654342</v>
      </c>
      <c r="L14" s="204">
        <f t="shared" si="2"/>
        <v>9.214703353396386</v>
      </c>
      <c r="M14" s="204">
        <f t="shared" si="2"/>
        <v>8.1804815133275994</v>
      </c>
      <c r="N14" s="204">
        <f t="shared" si="2"/>
        <v>7.225107480653481</v>
      </c>
      <c r="O14" s="204">
        <f t="shared" si="2"/>
        <v>8.2593293207222676</v>
      </c>
      <c r="P14" s="204">
        <f t="shared" si="2"/>
        <v>11.361908856405845</v>
      </c>
      <c r="Q14" s="204">
        <f t="shared" si="2"/>
        <v>5.2068787618228711</v>
      </c>
      <c r="R14" s="204">
        <f t="shared" si="2"/>
        <v>5.2068787618228711</v>
      </c>
      <c r="S14" s="204">
        <f t="shared" si="2"/>
        <v>6.0502149613069633</v>
      </c>
      <c r="T14" s="204">
        <f t="shared" si="2"/>
        <v>5.9403267411865857</v>
      </c>
      <c r="U14" s="204">
        <f t="shared" si="2"/>
        <v>5.2833190025795362</v>
      </c>
      <c r="V14" s="204">
        <f t="shared" si="2"/>
        <v>4.1787618228718832</v>
      </c>
      <c r="W14" s="204">
        <f t="shared" si="2"/>
        <v>3.9448839208942386</v>
      </c>
      <c r="X14" s="204">
        <f t="shared" si="2"/>
        <v>5.2307824591573508</v>
      </c>
      <c r="Y14" s="204">
        <f t="shared" si="2"/>
        <v>8.5540842648323299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3.389251934651762</v>
      </c>
      <c r="C16" s="204">
        <v>3.389251934651762</v>
      </c>
      <c r="D16" s="204">
        <v>3.389251934651762</v>
      </c>
      <c r="E16" s="204">
        <v>3.389251934651762</v>
      </c>
      <c r="F16" s="204">
        <v>2.259501289767841</v>
      </c>
      <c r="G16" s="204">
        <v>4.519002579535683</v>
      </c>
      <c r="H16" s="204">
        <v>3.389251934651762</v>
      </c>
      <c r="I16" s="204">
        <v>2.259501289767841</v>
      </c>
      <c r="J16" s="204">
        <v>2.259501289767841</v>
      </c>
      <c r="K16" s="204">
        <v>1.098710232158211</v>
      </c>
      <c r="L16" s="204">
        <v>1.098710232158211</v>
      </c>
      <c r="M16" s="204">
        <v>1.098710232158211</v>
      </c>
      <c r="N16" s="204">
        <v>1.098710232158211</v>
      </c>
      <c r="O16" s="204">
        <v>1.098710232158211</v>
      </c>
      <c r="P16" s="204">
        <v>1.098710232158211</v>
      </c>
      <c r="Q16" s="204">
        <v>1.098710232158211</v>
      </c>
      <c r="R16" s="204">
        <v>1.098710232158211</v>
      </c>
      <c r="S16" s="204">
        <v>1.165692175408426</v>
      </c>
      <c r="T16" s="204">
        <v>1.4447979363714529</v>
      </c>
      <c r="U16" s="204">
        <v>1.606276870163371</v>
      </c>
      <c r="V16" s="204">
        <v>1.294239036973345</v>
      </c>
      <c r="W16" s="204">
        <v>1.6821152192605331</v>
      </c>
      <c r="X16" s="204">
        <v>2.169905417024935</v>
      </c>
      <c r="Y16" s="204">
        <v>2.4720550300945829</v>
      </c>
      <c r="DA16" s="71" t="s">
        <v>2683</v>
      </c>
    </row>
    <row r="17" spans="1:105" ht="12" customHeight="1" x14ac:dyDescent="0.25">
      <c r="A17" s="18" t="s">
        <v>71</v>
      </c>
      <c r="B17" s="204">
        <v>16.432588134135859</v>
      </c>
      <c r="C17" s="204">
        <v>16.432588134135859</v>
      </c>
      <c r="D17" s="204">
        <v>16.432588134135859</v>
      </c>
      <c r="E17" s="204">
        <v>16.432588134135859</v>
      </c>
      <c r="F17" s="204">
        <v>16.432588134135859</v>
      </c>
      <c r="G17" s="204">
        <v>13.351504729148751</v>
      </c>
      <c r="H17" s="204">
        <v>11.297420464316421</v>
      </c>
      <c r="I17" s="204">
        <v>9.2433361994840926</v>
      </c>
      <c r="J17" s="204">
        <v>8.2163370593293195</v>
      </c>
      <c r="K17" s="204">
        <v>11.376268271711091</v>
      </c>
      <c r="L17" s="204">
        <v>6.2052450558899386</v>
      </c>
      <c r="M17" s="204">
        <v>5.171023215821152</v>
      </c>
      <c r="N17" s="204">
        <v>5.171023215821152</v>
      </c>
      <c r="O17" s="204">
        <v>6.2052450558899386</v>
      </c>
      <c r="P17" s="204">
        <v>9.3078245915735156</v>
      </c>
      <c r="Q17" s="204">
        <v>4.1081685296646597</v>
      </c>
      <c r="R17" s="204">
        <v>4.1081685296646597</v>
      </c>
      <c r="S17" s="204">
        <v>4.4110920034393803</v>
      </c>
      <c r="T17" s="204">
        <v>3.927429062768701</v>
      </c>
      <c r="U17" s="204">
        <v>3.044110060189166</v>
      </c>
      <c r="V17" s="204">
        <v>2.5932932072227</v>
      </c>
      <c r="W17" s="204">
        <v>1.6216680997420461</v>
      </c>
      <c r="X17" s="204">
        <v>2.223559759243336</v>
      </c>
      <c r="Y17" s="204">
        <v>4.4450558899398107</v>
      </c>
      <c r="DA17" s="71" t="s">
        <v>2684</v>
      </c>
    </row>
    <row r="18" spans="1:105" ht="12" customHeight="1" x14ac:dyDescent="0.25">
      <c r="A18" s="18" t="s">
        <v>32</v>
      </c>
      <c r="B18" s="204">
        <v>0.96491831470335332</v>
      </c>
      <c r="C18" s="204">
        <v>1.9298366294067071</v>
      </c>
      <c r="D18" s="204">
        <v>0.96491831470335332</v>
      </c>
      <c r="E18" s="204">
        <v>0.96491831470335332</v>
      </c>
      <c r="F18" s="204">
        <v>0.96491831470335332</v>
      </c>
      <c r="G18" s="204">
        <v>0.96491831470335332</v>
      </c>
      <c r="H18" s="204">
        <v>0.96491831470335332</v>
      </c>
      <c r="I18" s="204">
        <v>0.96491831470335332</v>
      </c>
      <c r="J18" s="204">
        <v>0.96491831470335332</v>
      </c>
      <c r="K18" s="204">
        <v>0.95537403267411869</v>
      </c>
      <c r="L18" s="204">
        <v>1.9107480653482369</v>
      </c>
      <c r="M18" s="204">
        <v>1.9107480653482369</v>
      </c>
      <c r="N18" s="204">
        <v>0.95537403267411869</v>
      </c>
      <c r="O18" s="204">
        <v>0.95537403267411869</v>
      </c>
      <c r="P18" s="204">
        <v>0.95537403267411869</v>
      </c>
      <c r="Q18" s="204">
        <v>0</v>
      </c>
      <c r="R18" s="204">
        <v>0</v>
      </c>
      <c r="S18" s="204">
        <v>0.4528804815133276</v>
      </c>
      <c r="T18" s="204">
        <v>0.53938091143594147</v>
      </c>
      <c r="U18" s="204">
        <v>0.51177987962166804</v>
      </c>
      <c r="V18" s="204">
        <v>0.2803095442820292</v>
      </c>
      <c r="W18" s="204">
        <v>0.63009458297506449</v>
      </c>
      <c r="X18" s="204">
        <v>0.42218400687876179</v>
      </c>
      <c r="Y18" s="204">
        <v>0.62717110920034391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2.0550300945829748E-2</v>
      </c>
      <c r="T19" s="204">
        <v>2.8718830610490111E-2</v>
      </c>
      <c r="U19" s="204">
        <v>0.121152192605331</v>
      </c>
      <c r="V19" s="204">
        <v>1.0920034393809111E-2</v>
      </c>
      <c r="W19" s="204">
        <v>1.1006018916595009E-2</v>
      </c>
      <c r="X19" s="204">
        <v>0.41513327601031808</v>
      </c>
      <c r="Y19" s="204">
        <v>1.009802235597592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43.207222699914013</v>
      </c>
      <c r="C20" s="204">
        <f t="shared" si="3"/>
        <v>47.098022355975921</v>
      </c>
      <c r="D20" s="204">
        <f t="shared" si="3"/>
        <v>52.386070507308681</v>
      </c>
      <c r="E20" s="204">
        <f t="shared" si="3"/>
        <v>52.55803955288048</v>
      </c>
      <c r="F20" s="204">
        <f t="shared" si="3"/>
        <v>54.299226139294923</v>
      </c>
      <c r="G20" s="204">
        <f t="shared" si="3"/>
        <v>55.008598452278576</v>
      </c>
      <c r="H20" s="204">
        <f t="shared" si="3"/>
        <v>55.868443680137567</v>
      </c>
      <c r="I20" s="204">
        <f t="shared" si="3"/>
        <v>57.889079965606193</v>
      </c>
      <c r="J20" s="204">
        <f t="shared" si="3"/>
        <v>46.732588134135852</v>
      </c>
      <c r="K20" s="204">
        <f t="shared" si="3"/>
        <v>38.499570077386068</v>
      </c>
      <c r="L20" s="204">
        <f t="shared" si="3"/>
        <v>37.382803095442817</v>
      </c>
      <c r="M20" s="204">
        <f t="shared" si="3"/>
        <v>29.2548581255374</v>
      </c>
      <c r="N20" s="204">
        <f t="shared" si="3"/>
        <v>28.52613929492691</v>
      </c>
      <c r="O20" s="204">
        <f t="shared" si="3"/>
        <v>37.832760103181428</v>
      </c>
      <c r="P20" s="204">
        <f t="shared" si="3"/>
        <v>40.046517626827168</v>
      </c>
      <c r="Q20" s="204">
        <f t="shared" si="3"/>
        <v>36.071969045571791</v>
      </c>
      <c r="R20" s="204">
        <f t="shared" si="3"/>
        <v>40.604815133276013</v>
      </c>
      <c r="S20" s="204">
        <f t="shared" si="3"/>
        <v>41.236973344797931</v>
      </c>
      <c r="T20" s="204">
        <f t="shared" si="3"/>
        <v>43.526827171109197</v>
      </c>
      <c r="U20" s="204">
        <f t="shared" si="3"/>
        <v>48.010146173688732</v>
      </c>
      <c r="V20" s="204">
        <f t="shared" si="3"/>
        <v>46.74651762682717</v>
      </c>
      <c r="W20" s="204">
        <f t="shared" si="3"/>
        <v>54.760533104041272</v>
      </c>
      <c r="X20" s="204">
        <f t="shared" si="3"/>
        <v>45.213843508168523</v>
      </c>
      <c r="Y20" s="204">
        <f t="shared" si="3"/>
        <v>36.79217540842648</v>
      </c>
      <c r="DA20" s="71"/>
    </row>
    <row r="21" spans="1:105" ht="12" customHeight="1" x14ac:dyDescent="0.25">
      <c r="A21" s="18" t="s">
        <v>73</v>
      </c>
      <c r="B21" s="204">
        <v>43.207222699914013</v>
      </c>
      <c r="C21" s="204">
        <v>47.098022355975921</v>
      </c>
      <c r="D21" s="204">
        <v>52.386070507308681</v>
      </c>
      <c r="E21" s="204">
        <v>52.55803955288048</v>
      </c>
      <c r="F21" s="204">
        <v>54.299226139294923</v>
      </c>
      <c r="G21" s="204">
        <v>55.008598452278576</v>
      </c>
      <c r="H21" s="204">
        <v>55.868443680137567</v>
      </c>
      <c r="I21" s="204">
        <v>57.889079965606193</v>
      </c>
      <c r="J21" s="204">
        <v>46.732588134135852</v>
      </c>
      <c r="K21" s="204">
        <v>38.499570077386068</v>
      </c>
      <c r="L21" s="204">
        <v>37.382803095442817</v>
      </c>
      <c r="M21" s="204">
        <v>29.2548581255374</v>
      </c>
      <c r="N21" s="204">
        <v>28.52613929492691</v>
      </c>
      <c r="O21" s="204">
        <v>37.832760103181428</v>
      </c>
      <c r="P21" s="204">
        <v>40.046517626827168</v>
      </c>
      <c r="Q21" s="204">
        <v>36.071969045571791</v>
      </c>
      <c r="R21" s="204">
        <v>40.604815133276013</v>
      </c>
      <c r="S21" s="204">
        <v>41.236973344797931</v>
      </c>
      <c r="T21" s="204">
        <v>43.526827171109197</v>
      </c>
      <c r="U21" s="204">
        <v>48.010146173688732</v>
      </c>
      <c r="V21" s="204">
        <v>46.74651762682717</v>
      </c>
      <c r="W21" s="204">
        <v>54.760533104041272</v>
      </c>
      <c r="X21" s="204">
        <v>45.213843508168523</v>
      </c>
      <c r="Y21" s="204">
        <v>36.79217540842648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4.7807394668959592E-2</v>
      </c>
      <c r="F23" s="204">
        <f t="shared" si="4"/>
        <v>9.5528804815133275E-2</v>
      </c>
      <c r="G23" s="204">
        <f t="shared" si="4"/>
        <v>2.3903697334479789E-2</v>
      </c>
      <c r="H23" s="204">
        <f t="shared" si="4"/>
        <v>0</v>
      </c>
      <c r="I23" s="204">
        <f t="shared" si="4"/>
        <v>2.3903697334479789E-2</v>
      </c>
      <c r="J23" s="204">
        <f t="shared" si="4"/>
        <v>2.3903697334479789E-2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9.5528804815133275E-2</v>
      </c>
      <c r="O23" s="204">
        <f t="shared" si="4"/>
        <v>0.1194325021496131</v>
      </c>
      <c r="P23" s="204">
        <f t="shared" si="4"/>
        <v>0.1194325021496131</v>
      </c>
      <c r="Q23" s="204">
        <f t="shared" si="4"/>
        <v>0.14333619948409279</v>
      </c>
      <c r="R23" s="204">
        <f t="shared" si="4"/>
        <v>0.1194325021496131</v>
      </c>
      <c r="S23" s="204">
        <f t="shared" si="4"/>
        <v>0.17867583834909709</v>
      </c>
      <c r="T23" s="204">
        <f t="shared" si="4"/>
        <v>0.36947549441100602</v>
      </c>
      <c r="U23" s="204">
        <f t="shared" si="4"/>
        <v>8.8478073946689578E-2</v>
      </c>
      <c r="V23" s="204">
        <f t="shared" si="4"/>
        <v>0.1191745485812554</v>
      </c>
      <c r="W23" s="204">
        <f t="shared" si="4"/>
        <v>0.30447119518486682</v>
      </c>
      <c r="X23" s="204">
        <f t="shared" si="4"/>
        <v>0.3108340498710232</v>
      </c>
      <c r="Y23" s="204">
        <f t="shared" si="4"/>
        <v>0.27987962166809982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4.7807394668959592E-2</v>
      </c>
      <c r="F24" s="204">
        <v>9.5528804815133275E-2</v>
      </c>
      <c r="G24" s="204">
        <v>2.3903697334479789E-2</v>
      </c>
      <c r="H24" s="204">
        <v>0</v>
      </c>
      <c r="I24" s="204">
        <v>2.3903697334479789E-2</v>
      </c>
      <c r="J24" s="204">
        <v>2.3903697334479789E-2</v>
      </c>
      <c r="K24" s="204">
        <v>0</v>
      </c>
      <c r="L24" s="204">
        <v>0</v>
      </c>
      <c r="M24" s="204">
        <v>0</v>
      </c>
      <c r="N24" s="204">
        <v>9.5528804815133275E-2</v>
      </c>
      <c r="O24" s="204">
        <v>0.1194325021496131</v>
      </c>
      <c r="P24" s="204">
        <v>0.1194325021496131</v>
      </c>
      <c r="Q24" s="204">
        <v>0.14333619948409279</v>
      </c>
      <c r="R24" s="204">
        <v>0.1194325021496131</v>
      </c>
      <c r="S24" s="204">
        <v>0.17867583834909709</v>
      </c>
      <c r="T24" s="204">
        <v>0.36947549441100602</v>
      </c>
      <c r="U24" s="204">
        <v>8.8478073946689578E-2</v>
      </c>
      <c r="V24" s="204">
        <v>0.1191745485812554</v>
      </c>
      <c r="W24" s="204">
        <v>0.30447119518486682</v>
      </c>
      <c r="X24" s="204">
        <v>0.3108340498710232</v>
      </c>
      <c r="Y24" s="204">
        <v>0.27987962166809982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2694</v>
      </c>
    </row>
    <row r="30" spans="1:105" ht="12" customHeight="1" x14ac:dyDescent="0.25">
      <c r="A30" s="14" t="s">
        <v>39</v>
      </c>
      <c r="B30" s="204">
        <v>57.155803955288043</v>
      </c>
      <c r="C30" s="204">
        <v>57.108082545141883</v>
      </c>
      <c r="D30" s="204">
        <v>50.969733447979372</v>
      </c>
      <c r="E30" s="204">
        <v>53.119346517626823</v>
      </c>
      <c r="F30" s="204">
        <v>45.141874462596732</v>
      </c>
      <c r="G30" s="204">
        <v>41.177042132416162</v>
      </c>
      <c r="H30" s="204">
        <v>28.44651762682717</v>
      </c>
      <c r="I30" s="204">
        <v>15.07119518486672</v>
      </c>
      <c r="J30" s="204">
        <v>13.112639724849529</v>
      </c>
      <c r="K30" s="204">
        <v>10.365950128976779</v>
      </c>
      <c r="L30" s="204">
        <v>11.77506448839209</v>
      </c>
      <c r="M30" s="204">
        <v>10.41367153912296</v>
      </c>
      <c r="N30" s="204">
        <v>13.61418744625967</v>
      </c>
      <c r="O30" s="204">
        <v>12.63490971625107</v>
      </c>
      <c r="P30" s="204">
        <v>13.136543422183999</v>
      </c>
      <c r="Q30" s="204">
        <v>14.99948409286328</v>
      </c>
      <c r="R30" s="204">
        <v>15.28615649183147</v>
      </c>
      <c r="S30" s="204">
        <v>12.48830610490112</v>
      </c>
      <c r="T30" s="204">
        <v>8.7995700773860701</v>
      </c>
      <c r="U30" s="204">
        <v>7.9007738607050726</v>
      </c>
      <c r="V30" s="204">
        <v>7.1614789337919156</v>
      </c>
      <c r="W30" s="204">
        <v>8.8473774720550296</v>
      </c>
      <c r="X30" s="204">
        <v>8.9944110060189164</v>
      </c>
      <c r="Y30" s="204">
        <v>7.537059329320722</v>
      </c>
      <c r="DA30" s="71" t="s">
        <v>2695</v>
      </c>
    </row>
    <row r="31" spans="1:105" ht="12" customHeight="1" x14ac:dyDescent="0.25">
      <c r="A31" s="21" t="s">
        <v>40</v>
      </c>
      <c r="B31" s="207">
        <v>107.4806534823732</v>
      </c>
      <c r="C31" s="207">
        <v>98.968185726569217</v>
      </c>
      <c r="D31" s="207">
        <v>99.828030954428201</v>
      </c>
      <c r="E31" s="207">
        <v>97.764402407566635</v>
      </c>
      <c r="F31" s="207">
        <v>101.2897678417885</v>
      </c>
      <c r="G31" s="207">
        <v>88.220120378331899</v>
      </c>
      <c r="H31" s="207">
        <v>77.987962166809965</v>
      </c>
      <c r="I31" s="207">
        <v>78.933791917454855</v>
      </c>
      <c r="J31" s="207">
        <v>67.239896818572646</v>
      </c>
      <c r="K31" s="207">
        <v>49.269131556319863</v>
      </c>
      <c r="L31" s="207">
        <v>48.753224419604457</v>
      </c>
      <c r="M31" s="207">
        <v>44.02407566638005</v>
      </c>
      <c r="N31" s="207">
        <v>42.218400687876183</v>
      </c>
      <c r="O31" s="207">
        <v>45.915735167669823</v>
      </c>
      <c r="P31" s="207">
        <v>46.431642304385207</v>
      </c>
      <c r="Q31" s="207">
        <v>49.011177987962157</v>
      </c>
      <c r="R31" s="207">
        <v>52.364574376612197</v>
      </c>
      <c r="S31" s="207">
        <v>52.127601031814272</v>
      </c>
      <c r="T31" s="207">
        <v>70.921324161650901</v>
      </c>
      <c r="U31" s="207">
        <v>54.21066208082545</v>
      </c>
      <c r="V31" s="207">
        <v>49.718916595012892</v>
      </c>
      <c r="W31" s="207">
        <v>51.895012897678413</v>
      </c>
      <c r="X31" s="207">
        <v>50.581341358555463</v>
      </c>
      <c r="Y31" s="207">
        <v>31.713757523645739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871.44311245150664</v>
      </c>
      <c r="C33" s="203">
        <f>TEL_emi!C5</f>
        <v>870.06245228177818</v>
      </c>
      <c r="D33" s="203">
        <f>TEL_emi!D5</f>
        <v>768.09781481442235</v>
      </c>
      <c r="E33" s="203">
        <f>TEL_emi!E5</f>
        <v>642.91686212215654</v>
      </c>
      <c r="F33" s="203">
        <f>TEL_emi!F5</f>
        <v>533.70208608842472</v>
      </c>
      <c r="G33" s="203">
        <f>TEL_emi!G5</f>
        <v>462.48337196278788</v>
      </c>
      <c r="H33" s="203">
        <f>TEL_emi!H5</f>
        <v>384.32208505728318</v>
      </c>
      <c r="I33" s="203">
        <f>TEL_emi!I5</f>
        <v>348.68493208801362</v>
      </c>
      <c r="J33" s="203">
        <f>TEL_emi!J5</f>
        <v>277.35404771691299</v>
      </c>
      <c r="K33" s="203">
        <f>TEL_emi!K5</f>
        <v>211.28467505057981</v>
      </c>
      <c r="L33" s="203">
        <f>TEL_emi!L5</f>
        <v>204.70881151596541</v>
      </c>
      <c r="M33" s="203">
        <f>TEL_emi!M5</f>
        <v>154.23627108860549</v>
      </c>
      <c r="N33" s="203">
        <f>TEL_emi!N5</f>
        <v>140.72101551203099</v>
      </c>
      <c r="O33" s="203">
        <f>TEL_emi!O5</f>
        <v>158.00273290437741</v>
      </c>
      <c r="P33" s="203">
        <f>TEL_emi!P5</f>
        <v>173.04828409760171</v>
      </c>
      <c r="Q33" s="203">
        <f>TEL_emi!Q5</f>
        <v>140.65066655515301</v>
      </c>
      <c r="R33" s="203">
        <f>TEL_emi!R5</f>
        <v>149.45568144741989</v>
      </c>
      <c r="S33" s="203">
        <f>TEL_emi!S5</f>
        <v>151.396202881448</v>
      </c>
      <c r="T33" s="203">
        <f>TEL_emi!T5</f>
        <v>161.18664001248769</v>
      </c>
      <c r="U33" s="203">
        <f>TEL_emi!U5</f>
        <v>161.60677783030539</v>
      </c>
      <c r="V33" s="203">
        <f>TEL_emi!V5</f>
        <v>155.44138022571661</v>
      </c>
      <c r="W33" s="203">
        <f>TEL_emi!W5</f>
        <v>178.6078534396915</v>
      </c>
      <c r="X33" s="203">
        <f>TEL_emi!X5</f>
        <v>150.24432307000649</v>
      </c>
      <c r="Y33" s="203">
        <f>TEL_emi!Y5</f>
        <v>132.33596121303859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124.39910609254747</v>
      </c>
      <c r="C35" s="284">
        <f t="shared" si="5"/>
        <v>132.91767230021449</v>
      </c>
      <c r="D35" s="284">
        <f t="shared" si="5"/>
        <v>122.06678058614381</v>
      </c>
      <c r="E35" s="284">
        <f t="shared" si="5"/>
        <v>107.12171636057367</v>
      </c>
      <c r="F35" s="284">
        <f t="shared" si="5"/>
        <v>91.943723096674148</v>
      </c>
      <c r="G35" s="284">
        <f t="shared" si="5"/>
        <v>84.948130495834704</v>
      </c>
      <c r="H35" s="284">
        <f t="shared" si="5"/>
        <v>67.843220065357698</v>
      </c>
      <c r="I35" s="284">
        <f t="shared" si="5"/>
        <v>56.925056110293738</v>
      </c>
      <c r="J35" s="284">
        <f t="shared" si="5"/>
        <v>50.839892775811393</v>
      </c>
      <c r="K35" s="284">
        <f t="shared" si="5"/>
        <v>41.645548058720564</v>
      </c>
      <c r="L35" s="284">
        <f t="shared" si="5"/>
        <v>43.994258613250011</v>
      </c>
      <c r="M35" s="284">
        <f t="shared" si="5"/>
        <v>34.497094562234281</v>
      </c>
      <c r="N35" s="284">
        <f t="shared" si="5"/>
        <v>32.983095958424158</v>
      </c>
      <c r="O35" s="284">
        <f t="shared" si="5"/>
        <v>42.243506082287702</v>
      </c>
      <c r="P35" s="284">
        <f t="shared" si="5"/>
        <v>38.422395483462665</v>
      </c>
      <c r="Q35" s="284">
        <f t="shared" si="5"/>
        <v>35.007294723901602</v>
      </c>
      <c r="R35" s="284">
        <f t="shared" si="5"/>
        <v>33.300454533749907</v>
      </c>
      <c r="S35" s="284">
        <f t="shared" si="5"/>
        <v>34.804408361986404</v>
      </c>
      <c r="T35" s="284">
        <f t="shared" si="5"/>
        <v>40.56673353565273</v>
      </c>
      <c r="U35" s="284">
        <f t="shared" si="5"/>
        <v>35.038407408207839</v>
      </c>
      <c r="V35" s="284">
        <f t="shared" si="5"/>
        <v>34.681205642098689</v>
      </c>
      <c r="W35" s="284">
        <f t="shared" si="5"/>
        <v>33.609257874751641</v>
      </c>
      <c r="X35" s="284">
        <f t="shared" si="5"/>
        <v>34.347018078023432</v>
      </c>
      <c r="Y35" s="284">
        <f t="shared" si="5"/>
        <v>28.798303602538248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82.290019057455083</v>
      </c>
      <c r="C36" s="344">
        <f t="shared" si="6"/>
        <v>81.214267110169686</v>
      </c>
      <c r="D36" s="344">
        <f t="shared" si="6"/>
        <v>84.416559249822683</v>
      </c>
      <c r="E36" s="344">
        <f t="shared" si="6"/>
        <v>88.086890818019711</v>
      </c>
      <c r="F36" s="344">
        <f t="shared" si="6"/>
        <v>86.063464907372804</v>
      </c>
      <c r="G36" s="344">
        <f t="shared" si="6"/>
        <v>74.422734224133777</v>
      </c>
      <c r="H36" s="344">
        <f t="shared" si="6"/>
        <v>69.184207572026438</v>
      </c>
      <c r="I36" s="344">
        <f t="shared" si="6"/>
        <v>62.686046444090927</v>
      </c>
      <c r="J36" s="344">
        <f t="shared" si="6"/>
        <v>58.778615280905825</v>
      </c>
      <c r="K36" s="344">
        <f t="shared" si="6"/>
        <v>58.584497493210385</v>
      </c>
      <c r="L36" s="344">
        <f t="shared" si="6"/>
        <v>54.97213071226588</v>
      </c>
      <c r="M36" s="344">
        <f t="shared" si="6"/>
        <v>48.836122411789248</v>
      </c>
      <c r="N36" s="344">
        <f t="shared" si="6"/>
        <v>49.677746196368759</v>
      </c>
      <c r="O36" s="344">
        <f t="shared" si="6"/>
        <v>48.506780718545933</v>
      </c>
      <c r="P36" s="344">
        <f t="shared" si="6"/>
        <v>45.656087741848076</v>
      </c>
      <c r="Q36" s="344">
        <f t="shared" si="6"/>
        <v>45.316254286959328</v>
      </c>
      <c r="R36" s="344">
        <f t="shared" si="6"/>
        <v>44.782117550659251</v>
      </c>
      <c r="S36" s="344">
        <f t="shared" si="6"/>
        <v>44.567239448558666</v>
      </c>
      <c r="T36" s="344">
        <f t="shared" si="6"/>
        <v>44.653240672446984</v>
      </c>
      <c r="U36" s="344">
        <f t="shared" si="6"/>
        <v>44.271085391808946</v>
      </c>
      <c r="V36" s="344">
        <f t="shared" si="6"/>
        <v>46.38864243655356</v>
      </c>
      <c r="W36" s="344">
        <f t="shared" si="6"/>
        <v>44.934769899421795</v>
      </c>
      <c r="X36" s="344">
        <f t="shared" si="6"/>
        <v>41.075085611101819</v>
      </c>
      <c r="Y36" s="344">
        <f t="shared" si="6"/>
        <v>39.084281515055167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37.58798903234225</v>
      </c>
      <c r="C37" s="344">
        <f>IF(TEL_ued!C$5=0,"",TEL_ued!C$5/C$5*1000)</f>
        <v>37.10681923389415</v>
      </c>
      <c r="D37" s="344">
        <f>IF(TEL_ued!D$5=0,"",TEL_ued!D$5/D$5*1000)</f>
        <v>38.920078447874261</v>
      </c>
      <c r="E37" s="344">
        <f>IF(TEL_ued!E$5=0,"",TEL_ued!E$5/E$5*1000)</f>
        <v>41.086626747673371</v>
      </c>
      <c r="F37" s="344">
        <f>IF(TEL_ued!F$5=0,"",TEL_ued!F$5/F$5*1000)</f>
        <v>40.564724400742556</v>
      </c>
      <c r="G37" s="344">
        <f>IF(TEL_ued!G$5=0,"",TEL_ued!G$5/G$5*1000)</f>
        <v>35.271694471053131</v>
      </c>
      <c r="H37" s="344">
        <f>IF(TEL_ued!H$5=0,"",TEL_ued!H$5/H$5*1000)</f>
        <v>32.953345289201778</v>
      </c>
      <c r="I37" s="344">
        <f>IF(TEL_ued!I$5=0,"",TEL_ued!I$5/I$5*1000)</f>
        <v>29.905658731387152</v>
      </c>
      <c r="J37" s="344">
        <f>IF(TEL_ued!J$5=0,"",TEL_ued!J$5/J$5*1000)</f>
        <v>28.120415549747662</v>
      </c>
      <c r="K37" s="344">
        <f>IF(TEL_ued!K$5=0,"",TEL_ued!K$5/K$5*1000)</f>
        <v>28.163644083202826</v>
      </c>
      <c r="L37" s="344">
        <f>IF(TEL_ued!L$5=0,"",TEL_ued!L$5/L$5*1000)</f>
        <v>26.383796229286641</v>
      </c>
      <c r="M37" s="344">
        <f>IF(TEL_ued!M$5=0,"",TEL_ued!M$5/M$5*1000)</f>
        <v>23.57014454300014</v>
      </c>
      <c r="N37" s="344">
        <f>IF(TEL_ued!N$5=0,"",TEL_ued!N$5/N$5*1000)</f>
        <v>24.104358696787628</v>
      </c>
      <c r="O37" s="344">
        <f>IF(TEL_ued!O$5=0,"",TEL_ued!O$5/O$5*1000)</f>
        <v>23.635078018754278</v>
      </c>
      <c r="P37" s="344">
        <f>IF(TEL_ued!P$5=0,"",TEL_ued!P$5/P$5*1000)</f>
        <v>22.228019517768576</v>
      </c>
      <c r="Q37" s="344">
        <f>IF(TEL_ued!Q$5=0,"",TEL_ued!Q$5/Q$5*1000)</f>
        <v>22.192235159670812</v>
      </c>
      <c r="R37" s="344">
        <f>IF(TEL_ued!R$5=0,"",TEL_ued!R$5/R$5*1000)</f>
        <v>21.971142091711076</v>
      </c>
      <c r="S37" s="344">
        <f>IF(TEL_ued!S$5=0,"",TEL_ued!S$5/S$5*1000)</f>
        <v>21.841653717553083</v>
      </c>
      <c r="T37" s="344">
        <f>IF(TEL_ued!T$5=0,"",TEL_ued!T$5/T$5*1000)</f>
        <v>21.922379978824232</v>
      </c>
      <c r="U37" s="344">
        <f>IF(TEL_ued!U$5=0,"",TEL_ued!U$5/U$5*1000)</f>
        <v>21.705797596508731</v>
      </c>
      <c r="V37" s="344">
        <f>IF(TEL_ued!V$5=0,"",TEL_ued!V$5/V$5*1000)</f>
        <v>22.730488320278575</v>
      </c>
      <c r="W37" s="344">
        <f>IF(TEL_ued!W$5=0,"",TEL_ued!W$5/W$5*1000)</f>
        <v>22.007042109251493</v>
      </c>
      <c r="X37" s="344">
        <f>IF(TEL_ued!X$5=0,"",TEL_ued!X$5/X$5*1000)</f>
        <v>20.155296140000427</v>
      </c>
      <c r="Y37" s="344">
        <f>IF(TEL_ued!Y$5=0,"",TEL_ued!Y$5/Y$5*1000)</f>
        <v>19.117634153473212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2.1492013293203893</v>
      </c>
      <c r="C38" s="345">
        <f t="shared" si="7"/>
        <v>2.1831966958355182</v>
      </c>
      <c r="D38" s="345">
        <f t="shared" si="7"/>
        <v>2.0768314689444525</v>
      </c>
      <c r="E38" s="345">
        <f t="shared" si="7"/>
        <v>1.8976419849055761</v>
      </c>
      <c r="F38" s="345">
        <f t="shared" si="7"/>
        <v>1.7358733128343065</v>
      </c>
      <c r="G38" s="345">
        <f t="shared" si="7"/>
        <v>1.694420906569545</v>
      </c>
      <c r="H38" s="345">
        <f t="shared" si="7"/>
        <v>1.6721877364540627</v>
      </c>
      <c r="I38" s="345">
        <f t="shared" si="7"/>
        <v>1.673241322871986</v>
      </c>
      <c r="J38" s="345">
        <f t="shared" si="7"/>
        <v>1.61257996337916</v>
      </c>
      <c r="K38" s="345">
        <f t="shared" si="7"/>
        <v>1.6050169146055577</v>
      </c>
      <c r="L38" s="345">
        <f t="shared" si="7"/>
        <v>1.5811084119410306</v>
      </c>
      <c r="M38" s="345">
        <f t="shared" si="7"/>
        <v>1.4401712313536164</v>
      </c>
      <c r="N38" s="345">
        <f t="shared" si="7"/>
        <v>1.3438449205928213</v>
      </c>
      <c r="O38" s="345">
        <f t="shared" si="7"/>
        <v>1.3645615370399267</v>
      </c>
      <c r="P38" s="345">
        <f t="shared" si="7"/>
        <v>1.4163891159742135</v>
      </c>
      <c r="Q38" s="345">
        <f t="shared" si="7"/>
        <v>1.2172508481683426</v>
      </c>
      <c r="R38" s="345">
        <f t="shared" si="7"/>
        <v>1.2145731591777575</v>
      </c>
      <c r="S38" s="345">
        <f t="shared" si="7"/>
        <v>1.250987823263483</v>
      </c>
      <c r="T38" s="345">
        <f t="shared" si="7"/>
        <v>1.1535059735696909</v>
      </c>
      <c r="U38" s="345">
        <f t="shared" si="7"/>
        <v>1.3061080183339044</v>
      </c>
      <c r="V38" s="345">
        <f t="shared" si="7"/>
        <v>1.3371830666475473</v>
      </c>
      <c r="W38" s="345">
        <f t="shared" si="7"/>
        <v>1.3799497206189759</v>
      </c>
      <c r="X38" s="345">
        <f t="shared" si="7"/>
        <v>1.2776681207721075</v>
      </c>
      <c r="Y38" s="345">
        <f t="shared" si="7"/>
        <v>1.4691756069345487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PL: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405.47300085984529</v>
      </c>
      <c r="C5" s="223">
        <v>398.52682717110889</v>
      </c>
      <c r="D5" s="223">
        <v>369.84118658641432</v>
      </c>
      <c r="E5" s="223">
        <v>338.79776440240749</v>
      </c>
      <c r="F5" s="223">
        <v>307.45451418744608</v>
      </c>
      <c r="G5" s="223">
        <v>272.9447979363714</v>
      </c>
      <c r="H5" s="223">
        <v>229.83190025795341</v>
      </c>
      <c r="I5" s="223">
        <v>208.3889079965605</v>
      </c>
      <c r="J5" s="223">
        <v>171.99398108340489</v>
      </c>
      <c r="K5" s="223">
        <v>131.64015477214099</v>
      </c>
      <c r="L5" s="223">
        <v>129.4717110920034</v>
      </c>
      <c r="M5" s="223">
        <v>107.0957867583835</v>
      </c>
      <c r="N5" s="223">
        <v>104.7152192605331</v>
      </c>
      <c r="O5" s="223">
        <v>115.7901117798796</v>
      </c>
      <c r="P5" s="223">
        <v>122.1756663800516</v>
      </c>
      <c r="Q5" s="223">
        <v>115.54780739466889</v>
      </c>
      <c r="R5" s="223">
        <v>123.05202063628541</v>
      </c>
      <c r="S5" s="223">
        <v>121.0213241616508</v>
      </c>
      <c r="T5" s="223">
        <v>139.73628546861551</v>
      </c>
      <c r="U5" s="223">
        <v>123.73155631986241</v>
      </c>
      <c r="V5" s="223">
        <v>116.2453998280309</v>
      </c>
      <c r="W5" s="223">
        <v>129.43069647463449</v>
      </c>
      <c r="X5" s="223">
        <v>117.5926053310404</v>
      </c>
      <c r="Y5" s="223">
        <v>90.074978503869247</v>
      </c>
      <c r="DA5" s="89" t="s">
        <v>2680</v>
      </c>
    </row>
    <row r="6" spans="1:105" ht="12" customHeight="1" x14ac:dyDescent="0.25">
      <c r="A6" s="55" t="s">
        <v>91</v>
      </c>
      <c r="B6" s="259">
        <v>7.1947479668398637</v>
      </c>
      <c r="C6" s="259">
        <v>6.6643906965359916</v>
      </c>
      <c r="D6" s="259">
        <v>6.7178139679573299</v>
      </c>
      <c r="E6" s="259">
        <v>6.5680178452392877</v>
      </c>
      <c r="F6" s="259">
        <v>6.7693163640812326</v>
      </c>
      <c r="G6" s="259">
        <v>5.9169172248122397</v>
      </c>
      <c r="H6" s="259">
        <v>5.2356753627571289</v>
      </c>
      <c r="I6" s="259">
        <v>5.2734458678055818</v>
      </c>
      <c r="J6" s="259">
        <v>4.4804167795320904</v>
      </c>
      <c r="K6" s="259">
        <v>3.308597351490143</v>
      </c>
      <c r="L6" s="259">
        <v>3.2622158856068331</v>
      </c>
      <c r="M6" s="259">
        <v>2.922079927092093</v>
      </c>
      <c r="N6" s="259">
        <v>2.8062308900584259</v>
      </c>
      <c r="O6" s="259">
        <v>3.070587438604683</v>
      </c>
      <c r="P6" s="259">
        <v>3.11954758099662</v>
      </c>
      <c r="Q6" s="259">
        <v>3.2515809419912949</v>
      </c>
      <c r="R6" s="259">
        <v>3.47768684392023</v>
      </c>
      <c r="S6" s="259">
        <v>3.4626036537562772</v>
      </c>
      <c r="T6" s="259">
        <v>4.6280589112630226</v>
      </c>
      <c r="U6" s="259">
        <v>3.605884034830845</v>
      </c>
      <c r="V6" s="259">
        <v>3.3162734451126288</v>
      </c>
      <c r="W6" s="259">
        <v>3.4807716946505578</v>
      </c>
      <c r="X6" s="259">
        <v>3.3671303450282162</v>
      </c>
      <c r="Y6" s="259">
        <v>2.147465503691099</v>
      </c>
      <c r="DA6" s="67" t="s">
        <v>2697</v>
      </c>
    </row>
    <row r="7" spans="1:105" ht="12" customHeight="1" x14ac:dyDescent="0.25">
      <c r="A7" s="173" t="s">
        <v>92</v>
      </c>
      <c r="B7" s="224">
        <v>5.9033829471506563</v>
      </c>
      <c r="C7" s="224">
        <v>5.4682180074141451</v>
      </c>
      <c r="D7" s="224">
        <v>5.5120524865290914</v>
      </c>
      <c r="E7" s="224">
        <v>5.3891428473758278</v>
      </c>
      <c r="F7" s="224">
        <v>5.5543108628358837</v>
      </c>
      <c r="G7" s="224">
        <v>4.8549064408715816</v>
      </c>
      <c r="H7" s="224">
        <v>4.2959387591853364</v>
      </c>
      <c r="I7" s="224">
        <v>4.326929942814834</v>
      </c>
      <c r="J7" s="224">
        <v>3.6762394088468442</v>
      </c>
      <c r="K7" s="224">
        <v>2.7147465448124248</v>
      </c>
      <c r="L7" s="224">
        <v>2.676689957420991</v>
      </c>
      <c r="M7" s="224">
        <v>2.39760404274223</v>
      </c>
      <c r="N7" s="224">
        <v>2.302548422612043</v>
      </c>
      <c r="O7" s="224">
        <v>2.519456359880766</v>
      </c>
      <c r="P7" s="224">
        <v>2.559628784407483</v>
      </c>
      <c r="Q7" s="224">
        <v>2.667963849839011</v>
      </c>
      <c r="R7" s="224">
        <v>2.853486641165317</v>
      </c>
      <c r="S7" s="224">
        <v>2.841110690261559</v>
      </c>
      <c r="T7" s="224">
        <v>3.7973816707799162</v>
      </c>
      <c r="U7" s="224">
        <v>2.9586740798612059</v>
      </c>
      <c r="V7" s="224">
        <v>2.7210448780411309</v>
      </c>
      <c r="W7" s="224">
        <v>2.8560178007389192</v>
      </c>
      <c r="X7" s="224">
        <v>2.762773616433408</v>
      </c>
      <c r="Y7" s="224">
        <v>1.7620229773875691</v>
      </c>
      <c r="DA7" s="177" t="s">
        <v>2698</v>
      </c>
    </row>
    <row r="8" spans="1:105" ht="12" customHeight="1" x14ac:dyDescent="0.25">
      <c r="A8" s="173" t="s">
        <v>93</v>
      </c>
      <c r="B8" s="224">
        <v>4.2430564932645352</v>
      </c>
      <c r="C8" s="224">
        <v>3.9302816928289168</v>
      </c>
      <c r="D8" s="224">
        <v>3.9617877246927851</v>
      </c>
      <c r="E8" s="224">
        <v>3.8734464215513751</v>
      </c>
      <c r="F8" s="224">
        <v>3.9921609326632912</v>
      </c>
      <c r="G8" s="224">
        <v>3.4894640043764502</v>
      </c>
      <c r="H8" s="224">
        <v>3.0877059831644611</v>
      </c>
      <c r="I8" s="224">
        <v>3.109980896398163</v>
      </c>
      <c r="J8" s="224">
        <v>2.6422970751086701</v>
      </c>
      <c r="K8" s="224">
        <v>1.9512240790839299</v>
      </c>
      <c r="L8" s="224">
        <v>1.923870906896338</v>
      </c>
      <c r="M8" s="224">
        <v>1.7232779057209771</v>
      </c>
      <c r="N8" s="224">
        <v>1.654956678752405</v>
      </c>
      <c r="O8" s="224">
        <v>1.8108592586643011</v>
      </c>
      <c r="P8" s="224">
        <v>1.8397331887928789</v>
      </c>
      <c r="Q8" s="224">
        <v>1.91759901707179</v>
      </c>
      <c r="R8" s="224">
        <v>2.0509435233375708</v>
      </c>
      <c r="S8" s="224">
        <v>2.0420483086254961</v>
      </c>
      <c r="T8" s="224">
        <v>2.7293680758730652</v>
      </c>
      <c r="U8" s="224">
        <v>2.126546994900242</v>
      </c>
      <c r="V8" s="224">
        <v>1.9557510060920631</v>
      </c>
      <c r="W8" s="224">
        <v>2.0527627942810982</v>
      </c>
      <c r="X8" s="224">
        <v>1.9857435368115131</v>
      </c>
      <c r="Y8" s="224">
        <v>1.266454014997316</v>
      </c>
      <c r="DA8" s="177" t="s">
        <v>2699</v>
      </c>
    </row>
    <row r="9" spans="1:105" ht="12" customHeight="1" x14ac:dyDescent="0.25">
      <c r="A9" s="173" t="s">
        <v>94</v>
      </c>
      <c r="B9" s="224">
        <v>8.3016322694306073</v>
      </c>
      <c r="C9" s="224">
        <v>7.6896815729261414</v>
      </c>
      <c r="D9" s="224">
        <v>7.7513238091815344</v>
      </c>
      <c r="E9" s="224">
        <v>7.578482129122257</v>
      </c>
      <c r="F9" s="224">
        <v>7.8107496508629612</v>
      </c>
      <c r="G9" s="224">
        <v>6.8272121824756624</v>
      </c>
      <c r="H9" s="224">
        <v>6.0411638801043779</v>
      </c>
      <c r="I9" s="224">
        <v>6.084745232083363</v>
      </c>
      <c r="J9" s="224">
        <v>5.1697116686908746</v>
      </c>
      <c r="K9" s="224">
        <v>3.817612328642471</v>
      </c>
      <c r="L9" s="224">
        <v>3.7640952526232692</v>
      </c>
      <c r="M9" s="224">
        <v>3.3716306851062612</v>
      </c>
      <c r="N9" s="224">
        <v>3.237958719298184</v>
      </c>
      <c r="O9" s="224">
        <v>3.542985506082327</v>
      </c>
      <c r="P9" s="224">
        <v>3.5994779780730242</v>
      </c>
      <c r="Q9" s="224">
        <v>3.7518241638361109</v>
      </c>
      <c r="R9" s="224">
        <v>4.0127155891387254</v>
      </c>
      <c r="S9" s="224">
        <v>3.9953119081803181</v>
      </c>
      <c r="T9" s="224">
        <v>5.3400679745342563</v>
      </c>
      <c r="U9" s="224">
        <v>4.1606354248048216</v>
      </c>
      <c r="V9" s="224">
        <v>3.826469359745341</v>
      </c>
      <c r="W9" s="224">
        <v>4.0162750322891059</v>
      </c>
      <c r="X9" s="224">
        <v>3.8851503981094808</v>
      </c>
      <c r="Y9" s="224">
        <v>2.477844811951269</v>
      </c>
      <c r="DA9" s="177" t="s">
        <v>2700</v>
      </c>
    </row>
    <row r="10" spans="1:105" ht="12" customHeight="1" x14ac:dyDescent="0.25">
      <c r="A10" s="56" t="s">
        <v>95</v>
      </c>
      <c r="B10" s="260">
        <v>29.023424355293692</v>
      </c>
      <c r="C10" s="260">
        <v>29.81558157407602</v>
      </c>
      <c r="D10" s="260">
        <v>28.66179343305572</v>
      </c>
      <c r="E10" s="260">
        <v>26.510777995629869</v>
      </c>
      <c r="F10" s="260">
        <v>24.036160239293881</v>
      </c>
      <c r="G10" s="260">
        <v>21.960455863066951</v>
      </c>
      <c r="H10" s="260">
        <v>19.002494052495081</v>
      </c>
      <c r="I10" s="260">
        <v>17.047047109104501</v>
      </c>
      <c r="J10" s="260">
        <v>13.88796558311504</v>
      </c>
      <c r="K10" s="260">
        <v>11.191316729466831</v>
      </c>
      <c r="L10" s="260">
        <v>10.696266350155859</v>
      </c>
      <c r="M10" s="260">
        <v>8.4991836142650996</v>
      </c>
      <c r="N10" s="260">
        <v>8.3331244464490659</v>
      </c>
      <c r="O10" s="260">
        <v>9.598876700721906</v>
      </c>
      <c r="P10" s="260">
        <v>10.42648731767345</v>
      </c>
      <c r="Q10" s="260">
        <v>9.1729977388028061</v>
      </c>
      <c r="R10" s="260">
        <v>9.8398518972858628</v>
      </c>
      <c r="S10" s="260">
        <v>9.7214462059382143</v>
      </c>
      <c r="T10" s="260">
        <v>10.62659407088263</v>
      </c>
      <c r="U10" s="260">
        <v>10.065455770693079</v>
      </c>
      <c r="V10" s="260">
        <v>9.590564568955509</v>
      </c>
      <c r="W10" s="260">
        <v>11.003992778467349</v>
      </c>
      <c r="X10" s="260">
        <v>9.5801457144811835</v>
      </c>
      <c r="Y10" s="260">
        <v>8.156247815191815</v>
      </c>
      <c r="DA10" s="68" t="s">
        <v>2701</v>
      </c>
    </row>
    <row r="11" spans="1:105" ht="12" customHeight="1" x14ac:dyDescent="0.25">
      <c r="A11" s="37" t="s">
        <v>159</v>
      </c>
      <c r="B11" s="226">
        <v>6.7966468410861971</v>
      </c>
      <c r="C11" s="226">
        <v>6.8208498984798442</v>
      </c>
      <c r="D11" s="226">
        <v>5.9987588049889338</v>
      </c>
      <c r="E11" s="226">
        <v>5.4515882778630989</v>
      </c>
      <c r="F11" s="226">
        <v>4.5937722031046029</v>
      </c>
      <c r="G11" s="226">
        <v>3.6229246315025838</v>
      </c>
      <c r="H11" s="226">
        <v>2.7011886700523169</v>
      </c>
      <c r="I11" s="226">
        <v>1.886232606698597</v>
      </c>
      <c r="J11" s="226">
        <v>1.624963970334335</v>
      </c>
      <c r="K11" s="226">
        <v>2.1316119967658169</v>
      </c>
      <c r="L11" s="226">
        <v>1.2387513010936271</v>
      </c>
      <c r="M11" s="226">
        <v>0.95505693788033763</v>
      </c>
      <c r="N11" s="226">
        <v>0.97250530719742112</v>
      </c>
      <c r="O11" s="226">
        <v>1.0842613751267829</v>
      </c>
      <c r="P11" s="226">
        <v>1.642325414179419</v>
      </c>
      <c r="Q11" s="226">
        <v>0.69196670527555848</v>
      </c>
      <c r="R11" s="226">
        <v>0.67274670284384375</v>
      </c>
      <c r="S11" s="226">
        <v>0.69812210223073046</v>
      </c>
      <c r="T11" s="226">
        <v>0.49994964888278398</v>
      </c>
      <c r="U11" s="226">
        <v>0.44952072173041291</v>
      </c>
      <c r="V11" s="226">
        <v>0.38920049198548351</v>
      </c>
      <c r="W11" s="226">
        <v>0.25885968993107777</v>
      </c>
      <c r="X11" s="226">
        <v>0.34034916685599842</v>
      </c>
      <c r="Y11" s="226">
        <v>0.7785653489269535</v>
      </c>
      <c r="DA11" s="69" t="s">
        <v>2702</v>
      </c>
    </row>
    <row r="12" spans="1:105" ht="12" customHeight="1" x14ac:dyDescent="0.25">
      <c r="A12" s="37" t="s">
        <v>35</v>
      </c>
      <c r="B12" s="226">
        <v>17.870844889335579</v>
      </c>
      <c r="C12" s="226">
        <v>19.549479265412941</v>
      </c>
      <c r="D12" s="226">
        <v>19.123670547166341</v>
      </c>
      <c r="E12" s="226">
        <v>17.436376424401619</v>
      </c>
      <c r="F12" s="226">
        <v>15.179488078972719</v>
      </c>
      <c r="G12" s="226">
        <v>14.92655774162327</v>
      </c>
      <c r="H12" s="226">
        <v>13.35802341418607</v>
      </c>
      <c r="I12" s="226">
        <v>11.813080022882151</v>
      </c>
      <c r="J12" s="226">
        <v>9.2424119665610895</v>
      </c>
      <c r="K12" s="226">
        <v>7.2138018801255814</v>
      </c>
      <c r="L12" s="226">
        <v>7.4627183223089171</v>
      </c>
      <c r="M12" s="226">
        <v>5.4031966311840698</v>
      </c>
      <c r="N12" s="226">
        <v>5.364861208375749</v>
      </c>
      <c r="O12" s="226">
        <v>6.6106334439412553</v>
      </c>
      <c r="P12" s="226">
        <v>7.0660349258691646</v>
      </c>
      <c r="Q12" s="226">
        <v>6.0758465464667122</v>
      </c>
      <c r="R12" s="226">
        <v>6.6493755801992496</v>
      </c>
      <c r="S12" s="226">
        <v>6.5263754414227249</v>
      </c>
      <c r="T12" s="226">
        <v>5.5408313207920203</v>
      </c>
      <c r="U12" s="226">
        <v>7.0896107997613171</v>
      </c>
      <c r="V12" s="226">
        <v>7.0157001947550386</v>
      </c>
      <c r="W12" s="226">
        <v>8.7411811467633029</v>
      </c>
      <c r="X12" s="226">
        <v>6.9206568001569071</v>
      </c>
      <c r="Y12" s="226">
        <v>6.4442638279248072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2705</v>
      </c>
    </row>
    <row r="15" spans="1:105" ht="12" customHeight="1" x14ac:dyDescent="0.25">
      <c r="A15" s="37" t="s">
        <v>40</v>
      </c>
      <c r="B15" s="226">
        <v>4.3559326248719126</v>
      </c>
      <c r="C15" s="226">
        <v>3.4452524101832358</v>
      </c>
      <c r="D15" s="226">
        <v>3.539364080900449</v>
      </c>
      <c r="E15" s="226">
        <v>3.6228132933651551</v>
      </c>
      <c r="F15" s="226">
        <v>4.262899957216554</v>
      </c>
      <c r="G15" s="226">
        <v>3.4109734899410911</v>
      </c>
      <c r="H15" s="226">
        <v>2.9432819682566911</v>
      </c>
      <c r="I15" s="226">
        <v>3.3477344795237571</v>
      </c>
      <c r="J15" s="226">
        <v>3.0205896462196149</v>
      </c>
      <c r="K15" s="226">
        <v>1.845902852575426</v>
      </c>
      <c r="L15" s="226">
        <v>1.994796726753322</v>
      </c>
      <c r="M15" s="226">
        <v>2.1409300452006921</v>
      </c>
      <c r="N15" s="226">
        <v>1.9957579308758959</v>
      </c>
      <c r="O15" s="226">
        <v>1.9039818816538681</v>
      </c>
      <c r="P15" s="226">
        <v>1.7181269776248671</v>
      </c>
      <c r="Q15" s="226">
        <v>2.4051844870605348</v>
      </c>
      <c r="R15" s="226">
        <v>2.5177296142427701</v>
      </c>
      <c r="S15" s="226">
        <v>2.4969486622847592</v>
      </c>
      <c r="T15" s="226">
        <v>4.5858131012078296</v>
      </c>
      <c r="U15" s="226">
        <v>2.5263242492013549</v>
      </c>
      <c r="V15" s="226">
        <v>2.1856638822149881</v>
      </c>
      <c r="W15" s="226">
        <v>2.0039519417729652</v>
      </c>
      <c r="X15" s="226">
        <v>2.3191397474682778</v>
      </c>
      <c r="Y15" s="226">
        <v>0.93341863834005334</v>
      </c>
      <c r="DA15" s="69" t="s">
        <v>2706</v>
      </c>
    </row>
    <row r="16" spans="1:105" ht="12" customHeight="1" x14ac:dyDescent="0.25">
      <c r="A16" s="57" t="s">
        <v>2707</v>
      </c>
      <c r="B16" s="261">
        <v>22.55452027946475</v>
      </c>
      <c r="C16" s="261">
        <v>22.545135582893671</v>
      </c>
      <c r="D16" s="261">
        <v>20.2110401717188</v>
      </c>
      <c r="E16" s="261">
        <v>18.020637970868719</v>
      </c>
      <c r="F16" s="261">
        <v>15.397364043080129</v>
      </c>
      <c r="G16" s="261">
        <v>13.73048986877985</v>
      </c>
      <c r="H16" s="261">
        <v>11.20910763793874</v>
      </c>
      <c r="I16" s="261">
        <v>9.5379504374206707</v>
      </c>
      <c r="J16" s="261">
        <v>7.7374440795225041</v>
      </c>
      <c r="K16" s="261">
        <v>6.0191013843001064</v>
      </c>
      <c r="L16" s="261">
        <v>5.9385424832811733</v>
      </c>
      <c r="M16" s="261">
        <v>4.6783967652938472</v>
      </c>
      <c r="N16" s="261">
        <v>4.6398707246532016</v>
      </c>
      <c r="O16" s="261">
        <v>5.1327330895526524</v>
      </c>
      <c r="P16" s="261">
        <v>5.532959272706055</v>
      </c>
      <c r="Q16" s="261">
        <v>4.9393601142717234</v>
      </c>
      <c r="R16" s="261">
        <v>5.2352950467071562</v>
      </c>
      <c r="S16" s="261">
        <v>5.0902705448158816</v>
      </c>
      <c r="T16" s="261">
        <v>5.1732456784478824</v>
      </c>
      <c r="U16" s="261">
        <v>5.1072979763222506</v>
      </c>
      <c r="V16" s="261">
        <v>4.8709472815643089</v>
      </c>
      <c r="W16" s="261">
        <v>5.6481077494624623</v>
      </c>
      <c r="X16" s="261">
        <v>4.926960960628306</v>
      </c>
      <c r="Y16" s="261">
        <v>4.2186565398616667</v>
      </c>
      <c r="DA16" s="70" t="s">
        <v>2708</v>
      </c>
    </row>
    <row r="17" spans="1:105" ht="12" customHeight="1" x14ac:dyDescent="0.25">
      <c r="A17" s="46" t="s">
        <v>28</v>
      </c>
      <c r="B17" s="229">
        <v>14.026272187471861</v>
      </c>
      <c r="C17" s="229">
        <v>13.770905047118431</v>
      </c>
      <c r="D17" s="229">
        <v>11.574662562469211</v>
      </c>
      <c r="E17" s="229">
        <v>9.0164851280263267</v>
      </c>
      <c r="F17" s="229">
        <v>6.8491829566790194</v>
      </c>
      <c r="G17" s="229">
        <v>5.4814921436682287</v>
      </c>
      <c r="H17" s="229">
        <v>4.116335907636044</v>
      </c>
      <c r="I17" s="229">
        <v>3.5449687845321431</v>
      </c>
      <c r="J17" s="229">
        <v>2.689710561908782</v>
      </c>
      <c r="K17" s="229">
        <v>1.614125410596444</v>
      </c>
      <c r="L17" s="229">
        <v>1.7894637166669021</v>
      </c>
      <c r="M17" s="229">
        <v>1.2141641461256949</v>
      </c>
      <c r="N17" s="229">
        <v>1.0264214745862399</v>
      </c>
      <c r="O17" s="229">
        <v>0.87591814418072411</v>
      </c>
      <c r="P17" s="229">
        <v>0.88144083589174671</v>
      </c>
      <c r="Q17" s="229">
        <v>0.79473730234736817</v>
      </c>
      <c r="R17" s="229">
        <v>0.74587878365498483</v>
      </c>
      <c r="S17" s="229">
        <v>0.70987555747854003</v>
      </c>
      <c r="T17" s="229">
        <v>0.81747019769931772</v>
      </c>
      <c r="U17" s="229">
        <v>0.66364846408105416</v>
      </c>
      <c r="V17" s="229">
        <v>0.67118125593295275</v>
      </c>
      <c r="W17" s="229">
        <v>0.77934919802579117</v>
      </c>
      <c r="X17" s="229">
        <v>0.58158793370331174</v>
      </c>
      <c r="Y17" s="229">
        <v>0.41564353274218208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0.26881860067301611</v>
      </c>
      <c r="C19" s="229">
        <v>0.26885273848564317</v>
      </c>
      <c r="D19" s="229">
        <v>0.26893321400247522</v>
      </c>
      <c r="E19" s="229">
        <v>0.26684215313902238</v>
      </c>
      <c r="F19" s="229">
        <v>0.17794113317357749</v>
      </c>
      <c r="G19" s="229">
        <v>0.35549628394586119</v>
      </c>
      <c r="H19" s="229">
        <v>0.26892834229678753</v>
      </c>
      <c r="I19" s="229">
        <v>0.1820291460985109</v>
      </c>
      <c r="J19" s="229">
        <v>0.1817177627953778</v>
      </c>
      <c r="K19" s="229">
        <v>8.8340862351274016E-2</v>
      </c>
      <c r="L19" s="229">
        <v>8.7984852304958977E-2</v>
      </c>
      <c r="M19" s="229">
        <v>8.7633243669194019E-2</v>
      </c>
      <c r="N19" s="229">
        <v>8.6510607044944912E-2</v>
      </c>
      <c r="O19" s="229">
        <v>8.7267412937829261E-2</v>
      </c>
      <c r="P19" s="229">
        <v>8.7408044646929417E-2</v>
      </c>
      <c r="Q19" s="229">
        <v>8.6326183508544652E-2</v>
      </c>
      <c r="R19" s="229">
        <v>8.6535429166531008E-2</v>
      </c>
      <c r="S19" s="229">
        <v>9.2565746176542202E-2</v>
      </c>
      <c r="T19" s="229">
        <v>0.1160336861431642</v>
      </c>
      <c r="U19" s="229">
        <v>0.12939794340359231</v>
      </c>
      <c r="V19" s="229">
        <v>0.1044004243582879</v>
      </c>
      <c r="W19" s="229">
        <v>0.1354513891344932</v>
      </c>
      <c r="X19" s="229">
        <v>0.17379458963809091</v>
      </c>
      <c r="Y19" s="229">
        <v>0.19767011672436011</v>
      </c>
      <c r="DA19" s="73" t="s">
        <v>2711</v>
      </c>
    </row>
    <row r="20" spans="1:105" ht="12" customHeight="1" x14ac:dyDescent="0.25">
      <c r="A20" s="46" t="s">
        <v>159</v>
      </c>
      <c r="B20" s="229">
        <v>0.7642749209879699</v>
      </c>
      <c r="C20" s="229">
        <v>0.76245206791554065</v>
      </c>
      <c r="D20" s="229">
        <v>0.82791226794057104</v>
      </c>
      <c r="E20" s="229">
        <v>0.86455468692266868</v>
      </c>
      <c r="F20" s="229">
        <v>0.93233508285214173</v>
      </c>
      <c r="G20" s="229">
        <v>0.76531801252841558</v>
      </c>
      <c r="H20" s="229">
        <v>0.68208867649892846</v>
      </c>
      <c r="I20" s="229">
        <v>0.59270038517653734</v>
      </c>
      <c r="J20" s="229">
        <v>0.53010351306494852</v>
      </c>
      <c r="K20" s="229">
        <v>0.74330873015022469</v>
      </c>
      <c r="L20" s="229">
        <v>0.39771743877395188</v>
      </c>
      <c r="M20" s="229">
        <v>0.33626591372497772</v>
      </c>
      <c r="N20" s="229">
        <v>0.33058428176315557</v>
      </c>
      <c r="O20" s="229">
        <v>0.40674509478150839</v>
      </c>
      <c r="P20" s="229">
        <v>0.60982984842290711</v>
      </c>
      <c r="Q20" s="229">
        <v>0.26841259593516742</v>
      </c>
      <c r="R20" s="229">
        <v>0.2705769851327296</v>
      </c>
      <c r="S20" s="229">
        <v>0.29484098519888602</v>
      </c>
      <c r="T20" s="229">
        <v>0.27526553060540282</v>
      </c>
      <c r="U20" s="229">
        <v>0.20901410622874531</v>
      </c>
      <c r="V20" s="229">
        <v>0.17779421592301631</v>
      </c>
      <c r="W20" s="229">
        <v>0.1097393865290776</v>
      </c>
      <c r="X20" s="229">
        <v>0.15083229413492821</v>
      </c>
      <c r="Y20" s="229">
        <v>0.29317940109988389</v>
      </c>
      <c r="DA20" s="73" t="s">
        <v>2712</v>
      </c>
    </row>
    <row r="21" spans="1:105" ht="12" customHeight="1" x14ac:dyDescent="0.25">
      <c r="A21" s="46" t="s">
        <v>32</v>
      </c>
      <c r="B21" s="229">
        <v>7.6532519896303303E-2</v>
      </c>
      <c r="C21" s="229">
        <v>0.15308447782864701</v>
      </c>
      <c r="D21" s="229">
        <v>7.6565150253336781E-2</v>
      </c>
      <c r="E21" s="229">
        <v>7.5969826281201261E-2</v>
      </c>
      <c r="F21" s="229">
        <v>7.5989626169186697E-2</v>
      </c>
      <c r="G21" s="229">
        <v>7.5907209423100211E-2</v>
      </c>
      <c r="H21" s="229">
        <v>7.6563763281187025E-2</v>
      </c>
      <c r="I21" s="229">
        <v>7.7735408992978525E-2</v>
      </c>
      <c r="J21" s="229">
        <v>7.7602432989182207E-2</v>
      </c>
      <c r="K21" s="229">
        <v>7.6816037062529832E-2</v>
      </c>
      <c r="L21" s="229">
        <v>0.15301294317739861</v>
      </c>
      <c r="M21" s="229">
        <v>0.1524014666471146</v>
      </c>
      <c r="N21" s="229">
        <v>7.5224554302424751E-2</v>
      </c>
      <c r="O21" s="229">
        <v>7.5882628357506754E-2</v>
      </c>
      <c r="P21" s="229">
        <v>7.6004913450620867E-2</v>
      </c>
      <c r="Q21" s="229">
        <v>0</v>
      </c>
      <c r="R21" s="229">
        <v>0</v>
      </c>
      <c r="S21" s="229">
        <v>3.5962512732304192E-2</v>
      </c>
      <c r="T21" s="229">
        <v>4.3318414162713148E-2</v>
      </c>
      <c r="U21" s="229">
        <v>4.1227801463421712E-2</v>
      </c>
      <c r="V21" s="229">
        <v>2.261130636513543E-2</v>
      </c>
      <c r="W21" s="229">
        <v>5.0738014597841143E-2</v>
      </c>
      <c r="X21" s="229">
        <v>3.3814052746989468E-2</v>
      </c>
      <c r="Y21" s="229">
        <v>5.014976804826024E-2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1.944823433329686E-3</v>
      </c>
      <c r="T22" s="229">
        <v>2.7178704047356571E-3</v>
      </c>
      <c r="U22" s="229">
        <v>1.1465507186456451E-2</v>
      </c>
      <c r="V22" s="229">
        <v>1.0334417407310251E-3</v>
      </c>
      <c r="W22" s="229">
        <v>1.0415790772695731E-3</v>
      </c>
      <c r="X22" s="229">
        <v>3.9287060820548649E-2</v>
      </c>
      <c r="Y22" s="229">
        <v>9.556488033886773E-2</v>
      </c>
      <c r="DA22" s="73" t="s">
        <v>2714</v>
      </c>
    </row>
    <row r="23" spans="1:105" ht="12" customHeight="1" x14ac:dyDescent="0.25">
      <c r="A23" s="46" t="s">
        <v>35</v>
      </c>
      <c r="B23" s="229">
        <v>2.009555430071817</v>
      </c>
      <c r="C23" s="229">
        <v>2.1852908529636559</v>
      </c>
      <c r="D23" s="229">
        <v>2.6393328968128089</v>
      </c>
      <c r="E23" s="229">
        <v>2.765194323620729</v>
      </c>
      <c r="F23" s="229">
        <v>3.0807729791646081</v>
      </c>
      <c r="G23" s="229">
        <v>3.1531330807651701</v>
      </c>
      <c r="H23" s="229">
        <v>3.3730914882918568</v>
      </c>
      <c r="I23" s="229">
        <v>3.711958458791663</v>
      </c>
      <c r="J23" s="229">
        <v>3.0151038066767089</v>
      </c>
      <c r="K23" s="229">
        <v>2.515505600084373</v>
      </c>
      <c r="L23" s="229">
        <v>2.3960041170651531</v>
      </c>
      <c r="M23" s="229">
        <v>1.9024110292872189</v>
      </c>
      <c r="N23" s="229">
        <v>1.823680319484239</v>
      </c>
      <c r="O23" s="229">
        <v>2.4798842681334938</v>
      </c>
      <c r="P23" s="229">
        <v>2.6237668677536541</v>
      </c>
      <c r="Q23" s="229">
        <v>2.3568095568867178</v>
      </c>
      <c r="R23" s="229">
        <v>2.6743616726771622</v>
      </c>
      <c r="S23" s="229">
        <v>2.7563129125668691</v>
      </c>
      <c r="T23" s="229">
        <v>3.0507069600331729</v>
      </c>
      <c r="U23" s="229">
        <v>3.2964635292396061</v>
      </c>
      <c r="V23" s="229">
        <v>3.2049058029555342</v>
      </c>
      <c r="W23" s="229">
        <v>3.7056826300021761</v>
      </c>
      <c r="X23" s="229">
        <v>3.067022469103954</v>
      </c>
      <c r="Y23" s="229">
        <v>2.4266754386187048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4.5243591169183599E-3</v>
      </c>
      <c r="F25" s="229">
        <v>9.040580897303448E-3</v>
      </c>
      <c r="G25" s="229">
        <v>2.2621795584605018E-3</v>
      </c>
      <c r="H25" s="229">
        <v>0</v>
      </c>
      <c r="I25" s="229">
        <v>2.2621795584566559E-3</v>
      </c>
      <c r="J25" s="229">
        <v>2.262179558446415E-3</v>
      </c>
      <c r="K25" s="229">
        <v>0</v>
      </c>
      <c r="L25" s="229">
        <v>0</v>
      </c>
      <c r="M25" s="229">
        <v>0</v>
      </c>
      <c r="N25" s="229">
        <v>9.0405808972530231E-3</v>
      </c>
      <c r="O25" s="229">
        <v>1.13027604556872E-2</v>
      </c>
      <c r="P25" s="229">
        <v>1.1302760455663899E-2</v>
      </c>
      <c r="Q25" s="229">
        <v>1.3564940014054051E-2</v>
      </c>
      <c r="R25" s="229">
        <v>1.13027604557157E-2</v>
      </c>
      <c r="S25" s="229">
        <v>1.6909385332464801E-2</v>
      </c>
      <c r="T25" s="229">
        <v>3.4966135117212929E-2</v>
      </c>
      <c r="U25" s="229">
        <v>8.373319300825896E-3</v>
      </c>
      <c r="V25" s="229">
        <v>1.12783484460882E-2</v>
      </c>
      <c r="W25" s="229">
        <v>2.8814308692277801E-2</v>
      </c>
      <c r="X25" s="229">
        <v>2.9416471596164739E-2</v>
      </c>
      <c r="Y25" s="229">
        <v>2.6487030441332979E-2</v>
      </c>
      <c r="DA25" s="73" t="s">
        <v>2717</v>
      </c>
    </row>
    <row r="26" spans="1:105" ht="12" customHeight="1" x14ac:dyDescent="0.25">
      <c r="A26" s="46" t="s">
        <v>39</v>
      </c>
      <c r="B26" s="229">
        <v>5.4090666203637934</v>
      </c>
      <c r="C26" s="229">
        <v>5.4045503985817556</v>
      </c>
      <c r="D26" s="229">
        <v>4.8236340802403941</v>
      </c>
      <c r="E26" s="229">
        <v>5.0270674937618516</v>
      </c>
      <c r="F26" s="229">
        <v>4.2721016841442916</v>
      </c>
      <c r="G26" s="229">
        <v>3.896880958890617</v>
      </c>
      <c r="H26" s="229">
        <v>2.692099459933937</v>
      </c>
      <c r="I26" s="229">
        <v>1.426296074270381</v>
      </c>
      <c r="J26" s="229">
        <v>1.2409438225290601</v>
      </c>
      <c r="K26" s="229">
        <v>0.98100474405525939</v>
      </c>
      <c r="L26" s="229">
        <v>1.1143594152928089</v>
      </c>
      <c r="M26" s="229">
        <v>0.98552096583964788</v>
      </c>
      <c r="N26" s="229">
        <v>1.288408906574944</v>
      </c>
      <c r="O26" s="229">
        <v>1.1957327807059019</v>
      </c>
      <c r="P26" s="229">
        <v>1.2432060020845339</v>
      </c>
      <c r="Q26" s="229">
        <v>1.4195095355798719</v>
      </c>
      <c r="R26" s="229">
        <v>1.4466394156200331</v>
      </c>
      <c r="S26" s="229">
        <v>1.181858621896948</v>
      </c>
      <c r="T26" s="229">
        <v>0.83276688428216294</v>
      </c>
      <c r="U26" s="229">
        <v>0.74770730541855035</v>
      </c>
      <c r="V26" s="229">
        <v>0.67774248584256369</v>
      </c>
      <c r="W26" s="229">
        <v>0.83729124340353678</v>
      </c>
      <c r="X26" s="229">
        <v>0.85120608888431837</v>
      </c>
      <c r="Y26" s="229">
        <v>0.71328637184807486</v>
      </c>
      <c r="DA26" s="73" t="s">
        <v>2718</v>
      </c>
    </row>
    <row r="27" spans="1:105" ht="12" customHeight="1" x14ac:dyDescent="0.25">
      <c r="A27" s="57" t="s">
        <v>2719</v>
      </c>
      <c r="B27" s="261">
        <v>191.71342237545051</v>
      </c>
      <c r="C27" s="261">
        <v>191.63365245459619</v>
      </c>
      <c r="D27" s="261">
        <v>171.79384145960981</v>
      </c>
      <c r="E27" s="261">
        <v>153.17542275238409</v>
      </c>
      <c r="F27" s="261">
        <v>130.87759436618111</v>
      </c>
      <c r="G27" s="261">
        <v>116.70916388462879</v>
      </c>
      <c r="H27" s="261">
        <v>95.277414922479295</v>
      </c>
      <c r="I27" s="261">
        <v>81.07257871807569</v>
      </c>
      <c r="J27" s="261">
        <v>65.768274675941299</v>
      </c>
      <c r="K27" s="261">
        <v>51.162361766550902</v>
      </c>
      <c r="L27" s="261">
        <v>50.47761110788997</v>
      </c>
      <c r="M27" s="261">
        <v>39.766372504997697</v>
      </c>
      <c r="N27" s="261">
        <v>39.438901159552223</v>
      </c>
      <c r="O27" s="261">
        <v>43.628231261197548</v>
      </c>
      <c r="P27" s="261">
        <v>47.030153818001473</v>
      </c>
      <c r="Q27" s="261">
        <v>41.984560971309669</v>
      </c>
      <c r="R27" s="261">
        <v>44.500007897010818</v>
      </c>
      <c r="S27" s="261">
        <v>43.267299630935007</v>
      </c>
      <c r="T27" s="261">
        <v>43.972588266806987</v>
      </c>
      <c r="U27" s="261">
        <v>43.412032798739141</v>
      </c>
      <c r="V27" s="261">
        <v>41.403051893296627</v>
      </c>
      <c r="W27" s="261">
        <v>48.00891587043094</v>
      </c>
      <c r="X27" s="261">
        <v>41.879168165340623</v>
      </c>
      <c r="Y27" s="261">
        <v>35.858580588824147</v>
      </c>
      <c r="DA27" s="70" t="s">
        <v>2720</v>
      </c>
    </row>
    <row r="28" spans="1:105" ht="12" customHeight="1" x14ac:dyDescent="0.25">
      <c r="A28" s="46" t="s">
        <v>28</v>
      </c>
      <c r="B28" s="229">
        <v>119.2233135935108</v>
      </c>
      <c r="C28" s="229">
        <v>117.0526929005066</v>
      </c>
      <c r="D28" s="229">
        <v>98.384631780988357</v>
      </c>
      <c r="E28" s="229">
        <v>76.640123588223801</v>
      </c>
      <c r="F28" s="229">
        <v>58.218055131771663</v>
      </c>
      <c r="G28" s="229">
        <v>46.592683221179954</v>
      </c>
      <c r="H28" s="229">
        <v>34.98885521490638</v>
      </c>
      <c r="I28" s="229">
        <v>30.132234668523211</v>
      </c>
      <c r="J28" s="229">
        <v>22.86253977622464</v>
      </c>
      <c r="K28" s="229">
        <v>13.720065990069781</v>
      </c>
      <c r="L28" s="229">
        <v>15.210441591668671</v>
      </c>
      <c r="M28" s="229">
        <v>10.3203952420684</v>
      </c>
      <c r="N28" s="229">
        <v>8.724582533983039</v>
      </c>
      <c r="O28" s="229">
        <v>7.445304225536157</v>
      </c>
      <c r="P28" s="229">
        <v>7.492247105079846</v>
      </c>
      <c r="Q28" s="229">
        <v>6.7552670699526329</v>
      </c>
      <c r="R28" s="229">
        <v>6.3399696610673706</v>
      </c>
      <c r="S28" s="229">
        <v>6.0339422385675894</v>
      </c>
      <c r="T28" s="229">
        <v>6.9484966804442001</v>
      </c>
      <c r="U28" s="229">
        <v>5.6410119446889588</v>
      </c>
      <c r="V28" s="229">
        <v>5.705040675430098</v>
      </c>
      <c r="W28" s="229">
        <v>6.6244681832192258</v>
      </c>
      <c r="X28" s="229">
        <v>4.9434974364781503</v>
      </c>
      <c r="Y28" s="229">
        <v>3.5329700283085459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2.2849581057206381</v>
      </c>
      <c r="C30" s="229">
        <v>2.285248277127967</v>
      </c>
      <c r="D30" s="229">
        <v>2.2859323190210401</v>
      </c>
      <c r="E30" s="229">
        <v>2.2681583016816909</v>
      </c>
      <c r="F30" s="229">
        <v>1.5124996319754089</v>
      </c>
      <c r="G30" s="229">
        <v>3.0217184135398201</v>
      </c>
      <c r="H30" s="229">
        <v>2.2858909095226938</v>
      </c>
      <c r="I30" s="229">
        <v>1.5472477418373429</v>
      </c>
      <c r="J30" s="229">
        <v>1.544600983760712</v>
      </c>
      <c r="K30" s="229">
        <v>0.75089732998582936</v>
      </c>
      <c r="L30" s="229">
        <v>0.74787124459215137</v>
      </c>
      <c r="M30" s="229">
        <v>0.74488257118814916</v>
      </c>
      <c r="N30" s="229">
        <v>0.73534015988203172</v>
      </c>
      <c r="O30" s="229">
        <v>0.74177300997154871</v>
      </c>
      <c r="P30" s="229">
        <v>0.74296837949889993</v>
      </c>
      <c r="Q30" s="229">
        <v>0.73377255982262979</v>
      </c>
      <c r="R30" s="229">
        <v>0.73555114791551335</v>
      </c>
      <c r="S30" s="229">
        <v>0.78680884250060878</v>
      </c>
      <c r="T30" s="229">
        <v>0.98628633221689566</v>
      </c>
      <c r="U30" s="229">
        <v>1.0998825189305339</v>
      </c>
      <c r="V30" s="229">
        <v>0.88740360704544763</v>
      </c>
      <c r="W30" s="229">
        <v>1.151336807643192</v>
      </c>
      <c r="X30" s="229">
        <v>1.477254011923772</v>
      </c>
      <c r="Y30" s="229">
        <v>1.6801959921570599</v>
      </c>
      <c r="DA30" s="73" t="s">
        <v>2723</v>
      </c>
    </row>
    <row r="31" spans="1:105" ht="12" customHeight="1" x14ac:dyDescent="0.25">
      <c r="A31" s="46" t="s">
        <v>159</v>
      </c>
      <c r="B31" s="229">
        <v>6.4963368283977463</v>
      </c>
      <c r="C31" s="229">
        <v>6.480842577282095</v>
      </c>
      <c r="D31" s="229">
        <v>7.0372542774948554</v>
      </c>
      <c r="E31" s="229">
        <v>7.3487148388426826</v>
      </c>
      <c r="F31" s="229">
        <v>7.9248482042432071</v>
      </c>
      <c r="G31" s="229">
        <v>6.5052031064915354</v>
      </c>
      <c r="H31" s="229">
        <v>5.7977537502408918</v>
      </c>
      <c r="I31" s="229">
        <v>5.037953274000567</v>
      </c>
      <c r="J31" s="229">
        <v>4.5058798610520636</v>
      </c>
      <c r="K31" s="229">
        <v>6.3181242062769121</v>
      </c>
      <c r="L31" s="229">
        <v>3.3805982295785908</v>
      </c>
      <c r="M31" s="229">
        <v>2.85826026666231</v>
      </c>
      <c r="N31" s="229">
        <v>2.809966394986823</v>
      </c>
      <c r="O31" s="229">
        <v>3.4573333056428228</v>
      </c>
      <c r="P31" s="229">
        <v>5.1835537115947092</v>
      </c>
      <c r="Q31" s="229">
        <v>2.2815070654489231</v>
      </c>
      <c r="R31" s="229">
        <v>2.299904373628201</v>
      </c>
      <c r="S31" s="229">
        <v>2.506148374190531</v>
      </c>
      <c r="T31" s="229">
        <v>2.3397570101459242</v>
      </c>
      <c r="U31" s="229">
        <v>1.776619902944335</v>
      </c>
      <c r="V31" s="229">
        <v>1.5112508353456391</v>
      </c>
      <c r="W31" s="229">
        <v>0.93278478549715993</v>
      </c>
      <c r="X31" s="229">
        <v>1.2820745001468909</v>
      </c>
      <c r="Y31" s="229">
        <v>2.4920249093490119</v>
      </c>
      <c r="DA31" s="73" t="s">
        <v>2724</v>
      </c>
    </row>
    <row r="32" spans="1:105" ht="12" customHeight="1" x14ac:dyDescent="0.25">
      <c r="A32" s="46" t="s">
        <v>32</v>
      </c>
      <c r="B32" s="229">
        <v>0.650526419118578</v>
      </c>
      <c r="C32" s="229">
        <v>1.3012180615434989</v>
      </c>
      <c r="D32" s="229">
        <v>0.65080377715336302</v>
      </c>
      <c r="E32" s="229">
        <v>0.64574352339021079</v>
      </c>
      <c r="F32" s="229">
        <v>0.64591182243808687</v>
      </c>
      <c r="G32" s="229">
        <v>0.64521128009635198</v>
      </c>
      <c r="H32" s="229">
        <v>0.65079198789008985</v>
      </c>
      <c r="I32" s="229">
        <v>0.66075097644031766</v>
      </c>
      <c r="J32" s="229">
        <v>0.659620680408049</v>
      </c>
      <c r="K32" s="229">
        <v>0.65293631503150362</v>
      </c>
      <c r="L32" s="229">
        <v>1.300610017007888</v>
      </c>
      <c r="M32" s="229">
        <v>1.295412466500474</v>
      </c>
      <c r="N32" s="229">
        <v>0.63940871157061041</v>
      </c>
      <c r="O32" s="229">
        <v>0.6450023410388076</v>
      </c>
      <c r="P32" s="229">
        <v>0.64604176433027727</v>
      </c>
      <c r="Q32" s="229">
        <v>0</v>
      </c>
      <c r="R32" s="229">
        <v>0</v>
      </c>
      <c r="S32" s="229">
        <v>0.3056813582245857</v>
      </c>
      <c r="T32" s="229">
        <v>0.36820652038306168</v>
      </c>
      <c r="U32" s="229">
        <v>0.35043631243908452</v>
      </c>
      <c r="V32" s="229">
        <v>0.19219610410365121</v>
      </c>
      <c r="W32" s="229">
        <v>0.43127312408164992</v>
      </c>
      <c r="X32" s="229">
        <v>0.28741944834941058</v>
      </c>
      <c r="Y32" s="229">
        <v>0.42627302841021192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1.653099918330234E-2</v>
      </c>
      <c r="T33" s="229">
        <v>2.3101898440253069E-2</v>
      </c>
      <c r="U33" s="229">
        <v>9.7456811084879816E-2</v>
      </c>
      <c r="V33" s="229">
        <v>8.784254796213713E-3</v>
      </c>
      <c r="W33" s="229">
        <v>8.853422156791366E-3</v>
      </c>
      <c r="X33" s="229">
        <v>0.33394001697466352</v>
      </c>
      <c r="Y33" s="229">
        <v>0.81230148288037551</v>
      </c>
      <c r="DA33" s="73" t="s">
        <v>2726</v>
      </c>
    </row>
    <row r="34" spans="1:105" ht="12" customHeight="1" x14ac:dyDescent="0.25">
      <c r="A34" s="46" t="s">
        <v>35</v>
      </c>
      <c r="B34" s="229">
        <v>17.081221155610439</v>
      </c>
      <c r="C34" s="229">
        <v>18.574972250191081</v>
      </c>
      <c r="D34" s="229">
        <v>22.43432962290888</v>
      </c>
      <c r="E34" s="229">
        <v>23.504151750776192</v>
      </c>
      <c r="F34" s="229">
        <v>26.186570322899168</v>
      </c>
      <c r="G34" s="229">
        <v>26.80163118650395</v>
      </c>
      <c r="H34" s="229">
        <v>28.671277650480789</v>
      </c>
      <c r="I34" s="229">
        <v>31.551646899729139</v>
      </c>
      <c r="J34" s="229">
        <v>25.628382356752031</v>
      </c>
      <c r="K34" s="229">
        <v>21.381797600717181</v>
      </c>
      <c r="L34" s="229">
        <v>20.366034995053798</v>
      </c>
      <c r="M34" s="229">
        <v>16.170493748941361</v>
      </c>
      <c r="N34" s="229">
        <v>15.501282715616041</v>
      </c>
      <c r="O34" s="229">
        <v>21.079016279134699</v>
      </c>
      <c r="P34" s="229">
        <v>22.302018375906059</v>
      </c>
      <c r="Q34" s="229">
        <v>20.032881233537111</v>
      </c>
      <c r="R34" s="229">
        <v>22.73207421775588</v>
      </c>
      <c r="S34" s="229">
        <v>23.428659756818391</v>
      </c>
      <c r="T34" s="229">
        <v>25.93100916028196</v>
      </c>
      <c r="U34" s="229">
        <v>28.01993999853665</v>
      </c>
      <c r="V34" s="229">
        <v>27.241699325122038</v>
      </c>
      <c r="W34" s="229">
        <v>31.498302355018499</v>
      </c>
      <c r="X34" s="229">
        <v>26.06969098738362</v>
      </c>
      <c r="Y34" s="229">
        <v>20.626741228258989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3.8457052493806057E-2</v>
      </c>
      <c r="F36" s="229">
        <v>7.6844937627079307E-2</v>
      </c>
      <c r="G36" s="229">
        <v>1.922852624691427E-2</v>
      </c>
      <c r="H36" s="229">
        <v>0</v>
      </c>
      <c r="I36" s="229">
        <v>1.922852624688158E-2</v>
      </c>
      <c r="J36" s="229">
        <v>1.9228526246794529E-2</v>
      </c>
      <c r="K36" s="229">
        <v>0</v>
      </c>
      <c r="L36" s="229">
        <v>0</v>
      </c>
      <c r="M36" s="229">
        <v>0</v>
      </c>
      <c r="N36" s="229">
        <v>7.6844937626650706E-2</v>
      </c>
      <c r="O36" s="229">
        <v>9.6073463873341203E-2</v>
      </c>
      <c r="P36" s="229">
        <v>9.6073463873143153E-2</v>
      </c>
      <c r="Q36" s="229">
        <v>0.1153019901194595</v>
      </c>
      <c r="R36" s="229">
        <v>9.6073463873583453E-2</v>
      </c>
      <c r="S36" s="229">
        <v>0.1437297753259508</v>
      </c>
      <c r="T36" s="229">
        <v>0.29721214849630978</v>
      </c>
      <c r="U36" s="229">
        <v>7.1173214057020109E-2</v>
      </c>
      <c r="V36" s="229">
        <v>9.5865961791749707E-2</v>
      </c>
      <c r="W36" s="229">
        <v>0.24492162388436131</v>
      </c>
      <c r="X36" s="229">
        <v>0.25004000856740022</v>
      </c>
      <c r="Y36" s="229">
        <v>0.2251397587513303</v>
      </c>
      <c r="DA36" s="73" t="s">
        <v>2729</v>
      </c>
    </row>
    <row r="37" spans="1:105" ht="12" customHeight="1" x14ac:dyDescent="0.25">
      <c r="A37" s="46" t="s">
        <v>39</v>
      </c>
      <c r="B37" s="229">
        <v>45.977066273092241</v>
      </c>
      <c r="C37" s="229">
        <v>45.938678387944918</v>
      </c>
      <c r="D37" s="229">
        <v>41.000889682043358</v>
      </c>
      <c r="E37" s="229">
        <v>42.730073696975737</v>
      </c>
      <c r="F37" s="229">
        <v>36.312864315226498</v>
      </c>
      <c r="G37" s="229">
        <v>33.123488150570253</v>
      </c>
      <c r="H37" s="229">
        <v>22.88284540943847</v>
      </c>
      <c r="I37" s="229">
        <v>12.123516631298241</v>
      </c>
      <c r="J37" s="229">
        <v>10.54802249149701</v>
      </c>
      <c r="K37" s="229">
        <v>8.3385403244697063</v>
      </c>
      <c r="L37" s="229">
        <v>9.4720550299888764</v>
      </c>
      <c r="M37" s="229">
        <v>8.3769282096370059</v>
      </c>
      <c r="N37" s="229">
        <v>10.95147570588702</v>
      </c>
      <c r="O37" s="229">
        <v>10.163728636000171</v>
      </c>
      <c r="P37" s="229">
        <v>10.56725101771854</v>
      </c>
      <c r="Q37" s="229">
        <v>12.06583105242891</v>
      </c>
      <c r="R37" s="229">
        <v>12.29643503277028</v>
      </c>
      <c r="S37" s="229">
        <v>10.04579828612405</v>
      </c>
      <c r="T37" s="229">
        <v>7.0785185163983826</v>
      </c>
      <c r="U37" s="229">
        <v>6.3555120960576774</v>
      </c>
      <c r="V37" s="229">
        <v>5.7608111296617928</v>
      </c>
      <c r="W37" s="229">
        <v>7.1169755689300631</v>
      </c>
      <c r="X37" s="229">
        <v>7.2352517555167086</v>
      </c>
      <c r="Y37" s="229">
        <v>6.0629341607086333</v>
      </c>
      <c r="DA37" s="73" t="s">
        <v>2730</v>
      </c>
    </row>
    <row r="38" spans="1:105" ht="12" customHeight="1" x14ac:dyDescent="0.25">
      <c r="A38" s="57" t="s">
        <v>2731</v>
      </c>
      <c r="B38" s="261">
        <v>26.196261827981029</v>
      </c>
      <c r="C38" s="261">
        <v>24.26521740790027</v>
      </c>
      <c r="D38" s="261">
        <v>24.459732908972839</v>
      </c>
      <c r="E38" s="261">
        <v>23.914321385230231</v>
      </c>
      <c r="F38" s="261">
        <v>24.647254453834229</v>
      </c>
      <c r="G38" s="261">
        <v>21.543647331367641</v>
      </c>
      <c r="H38" s="261">
        <v>19.063228243884929</v>
      </c>
      <c r="I38" s="261">
        <v>19.20075162124083</v>
      </c>
      <c r="J38" s="261">
        <v>16.313312376757871</v>
      </c>
      <c r="K38" s="261">
        <v>12.04668779260513</v>
      </c>
      <c r="L38" s="261">
        <v>11.877811686055651</v>
      </c>
      <c r="M38" s="261">
        <v>10.63936793966864</v>
      </c>
      <c r="N38" s="261">
        <v>10.21755862534093</v>
      </c>
      <c r="O38" s="261">
        <v>11.180087596970891</v>
      </c>
      <c r="P38" s="261">
        <v>11.35835273080821</v>
      </c>
      <c r="Q38" s="261">
        <v>11.839089583660609</v>
      </c>
      <c r="R38" s="261">
        <v>12.66234697017109</v>
      </c>
      <c r="S38" s="261">
        <v>12.60742868803567</v>
      </c>
      <c r="T38" s="261">
        <v>16.85088116408588</v>
      </c>
      <c r="U38" s="261">
        <v>13.129116229384101</v>
      </c>
      <c r="V38" s="261">
        <v>12.074636646307519</v>
      </c>
      <c r="W38" s="261">
        <v>12.67357899077896</v>
      </c>
      <c r="X38" s="261">
        <v>12.259807922923249</v>
      </c>
      <c r="Y38" s="261">
        <v>7.8189769621573362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100.72962499317865</v>
      </c>
      <c r="C39" s="261">
        <f t="shared" si="0"/>
        <v>97.610352991882337</v>
      </c>
      <c r="D39" s="261">
        <f t="shared" si="0"/>
        <v>91.796106419081966</v>
      </c>
      <c r="E39" s="261">
        <f t="shared" si="0"/>
        <v>84.99196396099245</v>
      </c>
      <c r="F39" s="261">
        <f t="shared" si="0"/>
        <v>79.325096541490893</v>
      </c>
      <c r="G39" s="261">
        <f t="shared" si="0"/>
        <v>70.006927806542535</v>
      </c>
      <c r="H39" s="261">
        <f t="shared" si="0"/>
        <v>59.623767667026847</v>
      </c>
      <c r="I39" s="261">
        <f t="shared" si="0"/>
        <v>55.689609121796209</v>
      </c>
      <c r="J39" s="261">
        <f t="shared" si="0"/>
        <v>46.332019261666275</v>
      </c>
      <c r="K39" s="261">
        <f t="shared" si="0"/>
        <v>35.007878564319597</v>
      </c>
      <c r="L39" s="261">
        <f t="shared" si="0"/>
        <v>34.495949666313024</v>
      </c>
      <c r="M39" s="261">
        <f t="shared" si="0"/>
        <v>29.193672394570516</v>
      </c>
      <c r="N39" s="261">
        <f t="shared" si="0"/>
        <v>28.334654909269709</v>
      </c>
      <c r="O39" s="261">
        <f t="shared" si="0"/>
        <v>31.203672195513722</v>
      </c>
      <c r="P39" s="261">
        <f t="shared" si="0"/>
        <v>32.541287522294745</v>
      </c>
      <c r="Q39" s="261">
        <f t="shared" si="0"/>
        <v>31.678382602643037</v>
      </c>
      <c r="R39" s="261">
        <f t="shared" si="0"/>
        <v>33.773136947856798</v>
      </c>
      <c r="S39" s="261">
        <f t="shared" si="0"/>
        <v>33.367407953346401</v>
      </c>
      <c r="T39" s="261">
        <f t="shared" si="0"/>
        <v>40.43453432483814</v>
      </c>
      <c r="U39" s="261">
        <f t="shared" si="0"/>
        <v>34.348079025651799</v>
      </c>
      <c r="V39" s="261">
        <f t="shared" si="0"/>
        <v>32.055776463118676</v>
      </c>
      <c r="W39" s="261">
        <f t="shared" si="0"/>
        <v>35.039602804237738</v>
      </c>
      <c r="X39" s="261">
        <f t="shared" si="0"/>
        <v>32.446890307669591</v>
      </c>
      <c r="Y39" s="261">
        <f t="shared" si="0"/>
        <v>23.499493289796447</v>
      </c>
      <c r="DA39" s="70"/>
    </row>
    <row r="40" spans="1:105" ht="12" customHeight="1" x14ac:dyDescent="0.25">
      <c r="A40" s="60" t="s">
        <v>2734</v>
      </c>
      <c r="B40" s="329">
        <v>34.998758026835887</v>
      </c>
      <c r="C40" s="329">
        <v>34.961379620774039</v>
      </c>
      <c r="D40" s="329">
        <v>31.327401798141459</v>
      </c>
      <c r="E40" s="329">
        <v>27.727322732834981</v>
      </c>
      <c r="F40" s="329">
        <v>23.69267267444118</v>
      </c>
      <c r="G40" s="329">
        <v>21.08968557088857</v>
      </c>
      <c r="H40" s="329">
        <v>17.341821965053459</v>
      </c>
      <c r="I40" s="329">
        <v>14.971460493497631</v>
      </c>
      <c r="J40" s="329">
        <v>12.127715886708749</v>
      </c>
      <c r="K40" s="329">
        <v>9.4237713772109775</v>
      </c>
      <c r="L40" s="329">
        <v>9.2664181414785141</v>
      </c>
      <c r="M40" s="329">
        <v>7.2783983691934111</v>
      </c>
      <c r="N40" s="329">
        <v>7.1314847327444069</v>
      </c>
      <c r="O40" s="329">
        <v>7.9436021462175113</v>
      </c>
      <c r="P40" s="329">
        <v>8.5707274198325578</v>
      </c>
      <c r="Q40" s="329">
        <v>7.5762442798529879</v>
      </c>
      <c r="R40" s="329">
        <v>8.0457063159373625</v>
      </c>
      <c r="S40" s="329">
        <v>7.8820334949848458</v>
      </c>
      <c r="T40" s="329">
        <v>8.1102176673636386</v>
      </c>
      <c r="U40" s="329">
        <v>8.0146474334554085</v>
      </c>
      <c r="V40" s="329">
        <v>7.6519062705981646</v>
      </c>
      <c r="W40" s="329">
        <v>8.8539708535224726</v>
      </c>
      <c r="X40" s="329">
        <v>7.688703853848998</v>
      </c>
      <c r="Y40" s="329">
        <v>6.5612543645667278</v>
      </c>
      <c r="DA40" s="72" t="s">
        <v>2735</v>
      </c>
    </row>
    <row r="41" spans="1:105" ht="12" customHeight="1" x14ac:dyDescent="0.25">
      <c r="A41" s="59" t="s">
        <v>28</v>
      </c>
      <c r="B41" s="230">
        <v>28.631619557484871</v>
      </c>
      <c r="C41" s="230">
        <v>28.08829651362149</v>
      </c>
      <c r="D41" s="230">
        <v>23.56499221614682</v>
      </c>
      <c r="E41" s="230">
        <v>19.247217292910861</v>
      </c>
      <c r="F41" s="230">
        <v>14.59807595783599</v>
      </c>
      <c r="G41" s="230">
        <v>11.758607334294419</v>
      </c>
      <c r="H41" s="230">
        <v>8.3814366461373524</v>
      </c>
      <c r="I41" s="230">
        <v>6.5446779372307899</v>
      </c>
      <c r="J41" s="230">
        <v>5.0229211068888393</v>
      </c>
      <c r="K41" s="230">
        <v>3.019225300701744</v>
      </c>
      <c r="L41" s="230">
        <v>3.4372491288051878</v>
      </c>
      <c r="M41" s="230">
        <v>2.3930321031648241</v>
      </c>
      <c r="N41" s="230">
        <v>2.1900019644281512</v>
      </c>
      <c r="O41" s="230">
        <v>1.7724099129533191</v>
      </c>
      <c r="P41" s="230">
        <v>1.7657301687111639</v>
      </c>
      <c r="Q41" s="230">
        <v>1.7172371453358191</v>
      </c>
      <c r="R41" s="230">
        <v>1.5887108899025011</v>
      </c>
      <c r="S41" s="230">
        <v>1.4385344896560111</v>
      </c>
      <c r="T41" s="230">
        <v>1.540826733689981</v>
      </c>
      <c r="U41" s="230">
        <v>1.225625024206676</v>
      </c>
      <c r="V41" s="230">
        <v>1.2284016965232549</v>
      </c>
      <c r="W41" s="230">
        <v>1.4432946922088219</v>
      </c>
      <c r="X41" s="230">
        <v>1.1159471163570009</v>
      </c>
      <c r="Y41" s="230">
        <v>0.80605569324672877</v>
      </c>
      <c r="DA41" s="71" t="s">
        <v>2736</v>
      </c>
    </row>
    <row r="42" spans="1:105" ht="12" customHeight="1" x14ac:dyDescent="0.25">
      <c r="A42" s="59" t="s">
        <v>31</v>
      </c>
      <c r="B42" s="295">
        <v>0.54873538753367956</v>
      </c>
      <c r="C42" s="295">
        <v>0.54837466464588458</v>
      </c>
      <c r="D42" s="295">
        <v>0.54752430668524998</v>
      </c>
      <c r="E42" s="295">
        <v>0.56961984980273628</v>
      </c>
      <c r="F42" s="295">
        <v>0.3792566492267862</v>
      </c>
      <c r="G42" s="295">
        <v>0.76259184582591655</v>
      </c>
      <c r="H42" s="295">
        <v>0.54757578435956855</v>
      </c>
      <c r="I42" s="295">
        <v>0.33605997931547732</v>
      </c>
      <c r="J42" s="295">
        <v>0.33935026287504227</v>
      </c>
      <c r="K42" s="295">
        <v>0.16524178663305919</v>
      </c>
      <c r="L42" s="295">
        <v>0.16900362612357361</v>
      </c>
      <c r="M42" s="295">
        <v>0.17271895737822021</v>
      </c>
      <c r="N42" s="295">
        <v>0.18458148437382771</v>
      </c>
      <c r="O42" s="295">
        <v>0.17658456877094461</v>
      </c>
      <c r="P42" s="295">
        <v>0.1750985603758555</v>
      </c>
      <c r="Q42" s="295">
        <v>0.18653022640071659</v>
      </c>
      <c r="R42" s="295">
        <v>0.18431919729043689</v>
      </c>
      <c r="S42" s="295">
        <v>0.18758079079194881</v>
      </c>
      <c r="T42" s="295">
        <v>0.21870865276943341</v>
      </c>
      <c r="U42" s="295">
        <v>0.238971934841926</v>
      </c>
      <c r="V42" s="295">
        <v>0.19107455291075601</v>
      </c>
      <c r="W42" s="295">
        <v>0.25084554072211418</v>
      </c>
      <c r="X42" s="295">
        <v>0.33347591981510077</v>
      </c>
      <c r="Y42" s="295">
        <v>0.38334079666589682</v>
      </c>
      <c r="DA42" s="122" t="s">
        <v>2737</v>
      </c>
    </row>
    <row r="43" spans="1:105" ht="12" customHeight="1" x14ac:dyDescent="0.25">
      <c r="A43" s="59" t="s">
        <v>159</v>
      </c>
      <c r="B43" s="295">
        <v>1.5601029612557751</v>
      </c>
      <c r="C43" s="295">
        <v>1.5551613846554619</v>
      </c>
      <c r="D43" s="295">
        <v>1.6855563645485669</v>
      </c>
      <c r="E43" s="295">
        <v>1.845538664404986</v>
      </c>
      <c r="F43" s="295">
        <v>1.9871418888524111</v>
      </c>
      <c r="G43" s="295">
        <v>1.6417197652247391</v>
      </c>
      <c r="H43" s="295">
        <v>1.388828112525581</v>
      </c>
      <c r="I43" s="295">
        <v>1.0942361893787509</v>
      </c>
      <c r="J43" s="295">
        <v>0.98994596753944542</v>
      </c>
      <c r="K43" s="295">
        <v>1.390360692898559</v>
      </c>
      <c r="L43" s="295">
        <v>0.76394615168990654</v>
      </c>
      <c r="M43" s="295">
        <v>0.66275645621034496</v>
      </c>
      <c r="N43" s="295">
        <v>0.70534399795388458</v>
      </c>
      <c r="O43" s="295">
        <v>0.82304384584952583</v>
      </c>
      <c r="P43" s="295">
        <v>1.221630445623157</v>
      </c>
      <c r="Q43" s="295">
        <v>0.5799753939502621</v>
      </c>
      <c r="R43" s="295">
        <v>0.57632501722450846</v>
      </c>
      <c r="S43" s="295">
        <v>0.5974834908801282</v>
      </c>
      <c r="T43" s="295">
        <v>0.51884030710091822</v>
      </c>
      <c r="U43" s="295">
        <v>0.38600694926773071</v>
      </c>
      <c r="V43" s="295">
        <v>0.32540050029894202</v>
      </c>
      <c r="W43" s="295">
        <v>0.20322889213832049</v>
      </c>
      <c r="X43" s="295">
        <v>0.28941601766320407</v>
      </c>
      <c r="Y43" s="295">
        <v>0.56856153598764891</v>
      </c>
      <c r="DA43" s="122" t="s">
        <v>2738</v>
      </c>
    </row>
    <row r="44" spans="1:105" ht="12" customHeight="1" x14ac:dyDescent="0.25">
      <c r="A44" s="59" t="s">
        <v>32</v>
      </c>
      <c r="B44" s="295">
        <v>0.15622468779721829</v>
      </c>
      <c r="C44" s="295">
        <v>0.31224398034635392</v>
      </c>
      <c r="D44" s="295">
        <v>0.15587989369109459</v>
      </c>
      <c r="E44" s="295">
        <v>0.16217048366152439</v>
      </c>
      <c r="F44" s="295">
        <v>0.1619612648459926</v>
      </c>
      <c r="G44" s="295">
        <v>0.16283213512935599</v>
      </c>
      <c r="H44" s="295">
        <v>0.1558945493589842</v>
      </c>
      <c r="I44" s="295">
        <v>0.14351415967266479</v>
      </c>
      <c r="J44" s="295">
        <v>0.1449192727750867</v>
      </c>
      <c r="K44" s="295">
        <v>0.1436845743684397</v>
      </c>
      <c r="L44" s="295">
        <v>0.29391129908577662</v>
      </c>
      <c r="M44" s="295">
        <v>0.30037256776168492</v>
      </c>
      <c r="N44" s="295">
        <v>0.16050124220359999</v>
      </c>
      <c r="O44" s="295">
        <v>0.15354759302034479</v>
      </c>
      <c r="P44" s="295">
        <v>0.15225544720113729</v>
      </c>
      <c r="Q44" s="295">
        <v>0</v>
      </c>
      <c r="R44" s="295">
        <v>0</v>
      </c>
      <c r="S44" s="295">
        <v>7.2876596968443966E-2</v>
      </c>
      <c r="T44" s="295">
        <v>8.1649668441507825E-2</v>
      </c>
      <c r="U44" s="295">
        <v>7.6139444150695526E-2</v>
      </c>
      <c r="V44" s="295">
        <v>4.1383407021596097E-2</v>
      </c>
      <c r="W44" s="295">
        <v>9.3962895384739301E-2</v>
      </c>
      <c r="X44" s="295">
        <v>6.4882182845623096E-2</v>
      </c>
      <c r="Y44" s="295">
        <v>9.7255226813253867E-2</v>
      </c>
      <c r="DA44" s="122" t="s">
        <v>2739</v>
      </c>
    </row>
    <row r="45" spans="1:105" ht="12" customHeight="1" x14ac:dyDescent="0.25">
      <c r="A45" s="59" t="s">
        <v>35</v>
      </c>
      <c r="B45" s="295">
        <v>4.1020754327643454</v>
      </c>
      <c r="C45" s="295">
        <v>4.4573030775048474</v>
      </c>
      <c r="D45" s="295">
        <v>5.3734490170697349</v>
      </c>
      <c r="E45" s="295">
        <v>5.9027764420548641</v>
      </c>
      <c r="F45" s="295">
        <v>6.5662369136799921</v>
      </c>
      <c r="G45" s="295">
        <v>6.7639344904141403</v>
      </c>
      <c r="H45" s="295">
        <v>6.8680868726719657</v>
      </c>
      <c r="I45" s="295">
        <v>6.8529722278999472</v>
      </c>
      <c r="J45" s="295">
        <v>5.63057927663034</v>
      </c>
      <c r="K45" s="295">
        <v>4.7052590226091766</v>
      </c>
      <c r="L45" s="295">
        <v>4.6023079357740704</v>
      </c>
      <c r="M45" s="295">
        <v>3.749518284678337</v>
      </c>
      <c r="N45" s="295">
        <v>3.891056043784944</v>
      </c>
      <c r="O45" s="295">
        <v>5.0180162256233762</v>
      </c>
      <c r="P45" s="295">
        <v>5.2560127979212439</v>
      </c>
      <c r="Q45" s="295">
        <v>5.09250151416619</v>
      </c>
      <c r="R45" s="295">
        <v>5.6963512115199153</v>
      </c>
      <c r="S45" s="295">
        <v>5.5855581266883139</v>
      </c>
      <c r="T45" s="295">
        <v>5.7501923053617991</v>
      </c>
      <c r="U45" s="295">
        <v>6.0879040809883804</v>
      </c>
      <c r="V45" s="295">
        <v>5.8656461138436153</v>
      </c>
      <c r="W45" s="295">
        <v>6.862638833068476</v>
      </c>
      <c r="X45" s="295">
        <v>5.8849826171680686</v>
      </c>
      <c r="Y45" s="295">
        <v>4.7060411118532004</v>
      </c>
      <c r="DA45" s="122" t="s">
        <v>2740</v>
      </c>
    </row>
    <row r="46" spans="1:105" ht="12" customHeight="1" x14ac:dyDescent="0.25">
      <c r="A46" s="60" t="s">
        <v>2741</v>
      </c>
      <c r="B46" s="329">
        <v>24.058154964762409</v>
      </c>
      <c r="C46" s="329">
        <v>24.048144621753249</v>
      </c>
      <c r="D46" s="329">
        <v>21.558442849833401</v>
      </c>
      <c r="E46" s="329">
        <v>19.222013835593309</v>
      </c>
      <c r="F46" s="329">
        <v>16.42385497928548</v>
      </c>
      <c r="G46" s="329">
        <v>14.64585586003184</v>
      </c>
      <c r="H46" s="329">
        <v>11.956381480467989</v>
      </c>
      <c r="I46" s="329">
        <v>10.173813799915379</v>
      </c>
      <c r="J46" s="329">
        <v>8.2532736848240074</v>
      </c>
      <c r="K46" s="329">
        <v>6.4203748099201148</v>
      </c>
      <c r="L46" s="329">
        <v>6.3344453154999174</v>
      </c>
      <c r="M46" s="329">
        <v>4.9902898829801039</v>
      </c>
      <c r="N46" s="329">
        <v>4.9491954396300839</v>
      </c>
      <c r="O46" s="329">
        <v>5.4749152955228313</v>
      </c>
      <c r="P46" s="329">
        <v>5.901823224219795</v>
      </c>
      <c r="Q46" s="329">
        <v>5.268650788556509</v>
      </c>
      <c r="R46" s="329">
        <v>5.5843147164876337</v>
      </c>
      <c r="S46" s="329">
        <v>5.4296219144702773</v>
      </c>
      <c r="T46" s="329">
        <v>5.5181287236777417</v>
      </c>
      <c r="U46" s="329">
        <v>5.4477845080770697</v>
      </c>
      <c r="V46" s="329">
        <v>5.1956771003352644</v>
      </c>
      <c r="W46" s="329">
        <v>6.024648266093295</v>
      </c>
      <c r="X46" s="329">
        <v>5.2554250246701972</v>
      </c>
      <c r="Y46" s="329">
        <v>4.4999003091857794</v>
      </c>
      <c r="DA46" s="72" t="s">
        <v>2742</v>
      </c>
    </row>
    <row r="47" spans="1:105" ht="12" customHeight="1" x14ac:dyDescent="0.25">
      <c r="A47" s="64" t="s">
        <v>28</v>
      </c>
      <c r="B47" s="229">
        <v>14.961356999969979</v>
      </c>
      <c r="C47" s="229">
        <v>14.68896538359299</v>
      </c>
      <c r="D47" s="229">
        <v>12.3463067333005</v>
      </c>
      <c r="E47" s="229">
        <v>9.617584136561419</v>
      </c>
      <c r="F47" s="229">
        <v>7.3057951537909558</v>
      </c>
      <c r="G47" s="229">
        <v>5.8469249532461101</v>
      </c>
      <c r="H47" s="229">
        <v>4.3907583014784484</v>
      </c>
      <c r="I47" s="229">
        <v>3.7813000368342871</v>
      </c>
      <c r="J47" s="229">
        <v>2.869024599369367</v>
      </c>
      <c r="K47" s="229">
        <v>1.721733771302874</v>
      </c>
      <c r="L47" s="229">
        <v>1.9087612977780279</v>
      </c>
      <c r="M47" s="229">
        <v>1.295108422534075</v>
      </c>
      <c r="N47" s="229">
        <v>1.0948495728919889</v>
      </c>
      <c r="O47" s="229">
        <v>0.93431268712610616</v>
      </c>
      <c r="P47" s="229">
        <v>0.94020355828453028</v>
      </c>
      <c r="Q47" s="229">
        <v>0.84771978917052671</v>
      </c>
      <c r="R47" s="229">
        <v>0.79560403589865059</v>
      </c>
      <c r="S47" s="229">
        <v>0.7572005946437762</v>
      </c>
      <c r="T47" s="229">
        <v>0.87196821087927234</v>
      </c>
      <c r="U47" s="229">
        <v>0.7078916950197911</v>
      </c>
      <c r="V47" s="229">
        <v>0.71592667299514978</v>
      </c>
      <c r="W47" s="229">
        <v>0.83130581122751079</v>
      </c>
      <c r="X47" s="229">
        <v>0.62036046261686617</v>
      </c>
      <c r="Y47" s="229">
        <v>0.44335310159166091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0.28673984071788389</v>
      </c>
      <c r="C49" s="229">
        <v>0.28677625438468618</v>
      </c>
      <c r="D49" s="229">
        <v>0.28686209493597359</v>
      </c>
      <c r="E49" s="229">
        <v>0.28463163001495728</v>
      </c>
      <c r="F49" s="229">
        <v>0.1898038753851494</v>
      </c>
      <c r="G49" s="229">
        <v>0.37919603620891867</v>
      </c>
      <c r="H49" s="229">
        <v>0.28685689844990669</v>
      </c>
      <c r="I49" s="229">
        <v>0.19416442250507829</v>
      </c>
      <c r="J49" s="229">
        <v>0.19383228031506969</v>
      </c>
      <c r="K49" s="229">
        <v>9.4230253174692344E-2</v>
      </c>
      <c r="L49" s="229">
        <v>9.3850509125289555E-2</v>
      </c>
      <c r="M49" s="229">
        <v>9.3475459913806971E-2</v>
      </c>
      <c r="N49" s="229">
        <v>9.2277980847941268E-2</v>
      </c>
      <c r="O49" s="229">
        <v>9.308524046701791E-2</v>
      </c>
      <c r="P49" s="229">
        <v>9.3235247623391415E-2</v>
      </c>
      <c r="Q49" s="229">
        <v>9.2081262409114337E-2</v>
      </c>
      <c r="R49" s="229">
        <v>9.2304457777633075E-2</v>
      </c>
      <c r="S49" s="229">
        <v>9.8736795921645054E-2</v>
      </c>
      <c r="T49" s="229">
        <v>0.1237692652193752</v>
      </c>
      <c r="U49" s="229">
        <v>0.13802447296383169</v>
      </c>
      <c r="V49" s="229">
        <v>0.11136045264884049</v>
      </c>
      <c r="W49" s="229">
        <v>0.14448148174345951</v>
      </c>
      <c r="X49" s="229">
        <v>0.1853808956139637</v>
      </c>
      <c r="Y49" s="229">
        <v>0.210848124505984</v>
      </c>
      <c r="DA49" s="73" t="s">
        <v>2745</v>
      </c>
    </row>
    <row r="50" spans="1:105" ht="12" customHeight="1" x14ac:dyDescent="0.25">
      <c r="A50" s="64" t="s">
        <v>159</v>
      </c>
      <c r="B50" s="229">
        <v>0.81522658238716827</v>
      </c>
      <c r="C50" s="229">
        <v>0.81328220577657695</v>
      </c>
      <c r="D50" s="229">
        <v>0.88310641913660948</v>
      </c>
      <c r="E50" s="229">
        <v>0.92219166605084657</v>
      </c>
      <c r="F50" s="229">
        <v>0.99449075504228512</v>
      </c>
      <c r="G50" s="229">
        <v>0.81633921336364346</v>
      </c>
      <c r="H50" s="229">
        <v>0.72756125493219048</v>
      </c>
      <c r="I50" s="229">
        <v>0.63221374418830656</v>
      </c>
      <c r="J50" s="229">
        <v>0.5654437472692786</v>
      </c>
      <c r="K50" s="229">
        <v>0.79286264549357355</v>
      </c>
      <c r="L50" s="229">
        <v>0.42423193469221532</v>
      </c>
      <c r="M50" s="229">
        <v>0.35868364130664288</v>
      </c>
      <c r="N50" s="229">
        <v>0.35262323388069933</v>
      </c>
      <c r="O50" s="229">
        <v>0.43386143443360919</v>
      </c>
      <c r="P50" s="229">
        <v>0.65048517165110109</v>
      </c>
      <c r="Q50" s="229">
        <v>0.28630676899751201</v>
      </c>
      <c r="R50" s="229">
        <v>0.28861545080824491</v>
      </c>
      <c r="S50" s="229">
        <v>0.31449705087881191</v>
      </c>
      <c r="T50" s="229">
        <v>0.29361656597909641</v>
      </c>
      <c r="U50" s="229">
        <v>0.22294837997732839</v>
      </c>
      <c r="V50" s="229">
        <v>0.18964716365121739</v>
      </c>
      <c r="W50" s="229">
        <v>0.11705534563101611</v>
      </c>
      <c r="X50" s="229">
        <v>0.16088778041059021</v>
      </c>
      <c r="Y50" s="229">
        <v>0.31272469450654278</v>
      </c>
      <c r="DA50" s="73" t="s">
        <v>2746</v>
      </c>
    </row>
    <row r="51" spans="1:105" ht="12" customHeight="1" x14ac:dyDescent="0.25">
      <c r="A51" s="64" t="s">
        <v>32</v>
      </c>
      <c r="B51" s="229">
        <v>8.1634687889390198E-2</v>
      </c>
      <c r="C51" s="229">
        <v>0.1632901096838901</v>
      </c>
      <c r="D51" s="229">
        <v>8.1669493603559296E-2</v>
      </c>
      <c r="E51" s="229">
        <v>8.1034481366614702E-2</v>
      </c>
      <c r="F51" s="229">
        <v>8.10556012471325E-2</v>
      </c>
      <c r="G51" s="229">
        <v>8.0967690051306898E-2</v>
      </c>
      <c r="H51" s="229">
        <v>8.1668014166599509E-2</v>
      </c>
      <c r="I51" s="229">
        <v>8.2917769592510446E-2</v>
      </c>
      <c r="J51" s="229">
        <v>8.277592852179437E-2</v>
      </c>
      <c r="K51" s="229">
        <v>8.1937106200031848E-2</v>
      </c>
      <c r="L51" s="229">
        <v>0.16321380605589181</v>
      </c>
      <c r="M51" s="229">
        <v>0.16256156442358891</v>
      </c>
      <c r="N51" s="229">
        <v>8.0239524589253111E-2</v>
      </c>
      <c r="O51" s="229">
        <v>8.0941470248007241E-2</v>
      </c>
      <c r="P51" s="229">
        <v>8.1071907680662275E-2</v>
      </c>
      <c r="Q51" s="229">
        <v>0</v>
      </c>
      <c r="R51" s="229">
        <v>0</v>
      </c>
      <c r="S51" s="229">
        <v>3.8360013581124487E-2</v>
      </c>
      <c r="T51" s="229">
        <v>4.6206308440227377E-2</v>
      </c>
      <c r="U51" s="229">
        <v>4.3976321560983161E-2</v>
      </c>
      <c r="V51" s="229">
        <v>2.4118726789477799E-2</v>
      </c>
      <c r="W51" s="229">
        <v>5.4120548904363901E-2</v>
      </c>
      <c r="X51" s="229">
        <v>3.6068322930122132E-2</v>
      </c>
      <c r="Y51" s="229">
        <v>5.3493085918144251E-2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2.0744783288849989E-3</v>
      </c>
      <c r="T52" s="229">
        <v>2.899061765051367E-3</v>
      </c>
      <c r="U52" s="229">
        <v>1.222987433222021E-2</v>
      </c>
      <c r="V52" s="229">
        <v>1.1023378567797601E-3</v>
      </c>
      <c r="W52" s="229">
        <v>1.111017682420878E-3</v>
      </c>
      <c r="X52" s="229">
        <v>4.1906198208585238E-2</v>
      </c>
      <c r="Y52" s="229">
        <v>0.1019358723614589</v>
      </c>
      <c r="DA52" s="73" t="s">
        <v>2748</v>
      </c>
    </row>
    <row r="53" spans="1:105" ht="12" customHeight="1" x14ac:dyDescent="0.25">
      <c r="A53" s="64" t="s">
        <v>35</v>
      </c>
      <c r="B53" s="229">
        <v>2.1435257920766051</v>
      </c>
      <c r="C53" s="229">
        <v>2.3309769098279012</v>
      </c>
      <c r="D53" s="229">
        <v>2.8152884232669968</v>
      </c>
      <c r="E53" s="229">
        <v>2.949540611862111</v>
      </c>
      <c r="F53" s="229">
        <v>3.2861578444422501</v>
      </c>
      <c r="G53" s="229">
        <v>3.3633419528161812</v>
      </c>
      <c r="H53" s="229">
        <v>3.597964254177981</v>
      </c>
      <c r="I53" s="229">
        <v>3.959422356044441</v>
      </c>
      <c r="J53" s="229">
        <v>3.2161107271218241</v>
      </c>
      <c r="K53" s="229">
        <v>2.6832059734233331</v>
      </c>
      <c r="L53" s="229">
        <v>2.555737724869497</v>
      </c>
      <c r="M53" s="229">
        <v>2.0292384312396998</v>
      </c>
      <c r="N53" s="229">
        <v>1.945259007449857</v>
      </c>
      <c r="O53" s="229">
        <v>2.6452098860090612</v>
      </c>
      <c r="P53" s="229">
        <v>2.7986846589372321</v>
      </c>
      <c r="Q53" s="229">
        <v>2.513930194012501</v>
      </c>
      <c r="R53" s="229">
        <v>2.8526524508556399</v>
      </c>
      <c r="S53" s="229">
        <v>2.9400671067379949</v>
      </c>
      <c r="T53" s="229">
        <v>3.2540874240353852</v>
      </c>
      <c r="U53" s="229">
        <v>3.5162277645222471</v>
      </c>
      <c r="V53" s="229">
        <v>3.418566189819237</v>
      </c>
      <c r="W53" s="229">
        <v>3.9527281386689879</v>
      </c>
      <c r="X53" s="229">
        <v>3.271490633710886</v>
      </c>
      <c r="Y53" s="229">
        <v>2.5884538011932849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4.8259830580462534E-3</v>
      </c>
      <c r="F55" s="229">
        <v>9.6432862904570135E-3</v>
      </c>
      <c r="G55" s="229">
        <v>2.4129915290245362E-3</v>
      </c>
      <c r="H55" s="229">
        <v>0</v>
      </c>
      <c r="I55" s="229">
        <v>2.412991529020434E-3</v>
      </c>
      <c r="J55" s="229">
        <v>2.41299152900951E-3</v>
      </c>
      <c r="K55" s="229">
        <v>0</v>
      </c>
      <c r="L55" s="229">
        <v>0</v>
      </c>
      <c r="M55" s="229">
        <v>0</v>
      </c>
      <c r="N55" s="229">
        <v>9.6432862904032302E-3</v>
      </c>
      <c r="O55" s="229">
        <v>1.2056277819399681E-2</v>
      </c>
      <c r="P55" s="229">
        <v>1.2056277819374831E-2</v>
      </c>
      <c r="Q55" s="229">
        <v>1.4469269348324329E-2</v>
      </c>
      <c r="R55" s="229">
        <v>1.205627781943008E-2</v>
      </c>
      <c r="S55" s="229">
        <v>1.8036677687962459E-2</v>
      </c>
      <c r="T55" s="229">
        <v>3.7297210791693798E-2</v>
      </c>
      <c r="U55" s="229">
        <v>8.9315405875476216E-3</v>
      </c>
      <c r="V55" s="229">
        <v>1.203023834249408E-2</v>
      </c>
      <c r="W55" s="229">
        <v>3.073526260509633E-2</v>
      </c>
      <c r="X55" s="229">
        <v>3.1377569702575721E-2</v>
      </c>
      <c r="Y55" s="229">
        <v>2.825283247075518E-2</v>
      </c>
      <c r="DA55" s="73" t="s">
        <v>2751</v>
      </c>
    </row>
    <row r="56" spans="1:105" ht="12" customHeight="1" x14ac:dyDescent="0.25">
      <c r="A56" s="64" t="s">
        <v>39</v>
      </c>
      <c r="B56" s="229">
        <v>5.7696710617213798</v>
      </c>
      <c r="C56" s="229">
        <v>5.7648537584872077</v>
      </c>
      <c r="D56" s="229">
        <v>5.1452096855897569</v>
      </c>
      <c r="E56" s="229">
        <v>5.3622053266793106</v>
      </c>
      <c r="F56" s="229">
        <v>4.5569084630872467</v>
      </c>
      <c r="G56" s="229">
        <v>4.1566730228166584</v>
      </c>
      <c r="H56" s="229">
        <v>2.8715727572628671</v>
      </c>
      <c r="I56" s="229">
        <v>1.521382479221739</v>
      </c>
      <c r="J56" s="229">
        <v>1.323673410697664</v>
      </c>
      <c r="K56" s="229">
        <v>1.046405060325611</v>
      </c>
      <c r="L56" s="229">
        <v>1.1886500429789959</v>
      </c>
      <c r="M56" s="229">
        <v>1.051222363562291</v>
      </c>
      <c r="N56" s="229">
        <v>1.374302833679941</v>
      </c>
      <c r="O56" s="229">
        <v>1.2754482994196299</v>
      </c>
      <c r="P56" s="229">
        <v>1.326086402223503</v>
      </c>
      <c r="Q56" s="229">
        <v>1.514143504618531</v>
      </c>
      <c r="R56" s="229">
        <v>1.543082043328035</v>
      </c>
      <c r="S56" s="229">
        <v>1.260649196690077</v>
      </c>
      <c r="T56" s="229">
        <v>0.88828467656764043</v>
      </c>
      <c r="U56" s="229">
        <v>0.79755445911312051</v>
      </c>
      <c r="V56" s="229">
        <v>0.72292531823206818</v>
      </c>
      <c r="W56" s="229">
        <v>0.89311065963043934</v>
      </c>
      <c r="X56" s="229">
        <v>0.90795316147660676</v>
      </c>
      <c r="Y56" s="229">
        <v>0.76083879663794651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41.672712001580358</v>
      </c>
      <c r="C58" s="329">
        <v>38.600828749355038</v>
      </c>
      <c r="D58" s="329">
        <v>38.910261771107102</v>
      </c>
      <c r="E58" s="329">
        <v>38.04262739256415</v>
      </c>
      <c r="F58" s="329">
        <v>39.208568887764223</v>
      </c>
      <c r="G58" s="329">
        <v>34.271386375622122</v>
      </c>
      <c r="H58" s="329">
        <v>30.325564221505399</v>
      </c>
      <c r="I58" s="329">
        <v>30.544334828383199</v>
      </c>
      <c r="J58" s="329">
        <v>25.95102969013352</v>
      </c>
      <c r="K58" s="329">
        <v>19.163732377188509</v>
      </c>
      <c r="L58" s="329">
        <v>18.89508620933459</v>
      </c>
      <c r="M58" s="329">
        <v>16.924984142397001</v>
      </c>
      <c r="N58" s="329">
        <v>16.25397473689522</v>
      </c>
      <c r="O58" s="329">
        <v>17.78515475377338</v>
      </c>
      <c r="P58" s="329">
        <v>18.06873687824239</v>
      </c>
      <c r="Q58" s="329">
        <v>18.833487534233541</v>
      </c>
      <c r="R58" s="329">
        <v>20.1431159154318</v>
      </c>
      <c r="S58" s="329">
        <v>20.05575254389128</v>
      </c>
      <c r="T58" s="329">
        <v>26.80618793379676</v>
      </c>
      <c r="U58" s="329">
        <v>20.88564708411932</v>
      </c>
      <c r="V58" s="329">
        <v>19.208193092185251</v>
      </c>
      <c r="W58" s="329">
        <v>20.160983684621971</v>
      </c>
      <c r="X58" s="329">
        <v>19.5027614291504</v>
      </c>
      <c r="Y58" s="329">
        <v>12.438338616043939</v>
      </c>
      <c r="DA58" s="72" t="s">
        <v>2756</v>
      </c>
    </row>
    <row r="59" spans="1:105" ht="12" customHeight="1" x14ac:dyDescent="0.25">
      <c r="A59" s="132" t="s">
        <v>2757</v>
      </c>
      <c r="B59" s="316">
        <v>9.6129273517909617</v>
      </c>
      <c r="C59" s="316">
        <v>8.9043151900553497</v>
      </c>
      <c r="D59" s="316">
        <v>8.9756942056143796</v>
      </c>
      <c r="E59" s="316">
        <v>8.7755510940133483</v>
      </c>
      <c r="F59" s="316">
        <v>9.0445067331225086</v>
      </c>
      <c r="G59" s="316">
        <v>7.9056133294497428</v>
      </c>
      <c r="H59" s="316">
        <v>6.9954037489172132</v>
      </c>
      <c r="I59" s="316">
        <v>7.0458690498206851</v>
      </c>
      <c r="J59" s="316">
        <v>5.9863001742234401</v>
      </c>
      <c r="K59" s="316">
        <v>4.42062823086943</v>
      </c>
      <c r="L59" s="316">
        <v>4.3586577957602657</v>
      </c>
      <c r="M59" s="316">
        <v>3.9042009789261201</v>
      </c>
      <c r="N59" s="316">
        <v>3.7494146845469012</v>
      </c>
      <c r="O59" s="316">
        <v>4.102622372690778</v>
      </c>
      <c r="P59" s="316">
        <v>4.1680381862976228</v>
      </c>
      <c r="Q59" s="316">
        <v>4.3444484112428743</v>
      </c>
      <c r="R59" s="316">
        <v>4.6465492796918761</v>
      </c>
      <c r="S59" s="316">
        <v>4.6263965777560188</v>
      </c>
      <c r="T59" s="316">
        <v>6.1835653311037566</v>
      </c>
      <c r="U59" s="316">
        <v>4.8178339846749063</v>
      </c>
      <c r="V59" s="316">
        <v>4.4308842857970783</v>
      </c>
      <c r="W59" s="316">
        <v>4.6506709592973943</v>
      </c>
      <c r="X59" s="316">
        <v>4.4988343636148267</v>
      </c>
      <c r="Y59" s="316">
        <v>2.8692360000105608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0.99999999999999989</v>
      </c>
      <c r="C63" s="232">
        <f t="shared" si="1"/>
        <v>1.0000000000000004</v>
      </c>
      <c r="D63" s="232">
        <f t="shared" si="1"/>
        <v>0.99999999999999989</v>
      </c>
      <c r="E63" s="232">
        <f t="shared" si="1"/>
        <v>1</v>
      </c>
      <c r="F63" s="232">
        <f t="shared" si="1"/>
        <v>1.0000000000000002</v>
      </c>
      <c r="G63" s="232">
        <f t="shared" si="1"/>
        <v>1</v>
      </c>
      <c r="H63" s="232">
        <f t="shared" si="1"/>
        <v>1</v>
      </c>
      <c r="I63" s="232">
        <f t="shared" si="1"/>
        <v>1</v>
      </c>
      <c r="J63" s="232">
        <f t="shared" si="1"/>
        <v>1.0000000000000002</v>
      </c>
      <c r="K63" s="232">
        <f t="shared" si="1"/>
        <v>0.99999999999999989</v>
      </c>
      <c r="L63" s="232">
        <f t="shared" si="1"/>
        <v>0.99999999999999978</v>
      </c>
      <c r="M63" s="232">
        <f t="shared" si="1"/>
        <v>0.99999999999999978</v>
      </c>
      <c r="N63" s="232">
        <f t="shared" si="1"/>
        <v>0.99999999999999989</v>
      </c>
      <c r="O63" s="232">
        <f t="shared" si="1"/>
        <v>0.99999999999999978</v>
      </c>
      <c r="P63" s="232">
        <f t="shared" si="1"/>
        <v>0.99999999999999978</v>
      </c>
      <c r="Q63" s="232">
        <f t="shared" si="1"/>
        <v>1.0000000000000002</v>
      </c>
      <c r="R63" s="232">
        <f t="shared" si="1"/>
        <v>1.0000000000000002</v>
      </c>
      <c r="S63" s="232">
        <f t="shared" si="1"/>
        <v>1.0000000000000004</v>
      </c>
      <c r="T63" s="232">
        <f t="shared" si="1"/>
        <v>1.0000000000000002</v>
      </c>
      <c r="U63" s="232">
        <f t="shared" si="1"/>
        <v>0.99999999999999989</v>
      </c>
      <c r="V63" s="232">
        <f t="shared" si="1"/>
        <v>1</v>
      </c>
      <c r="W63" s="232">
        <f t="shared" si="1"/>
        <v>1.0000000000000004</v>
      </c>
      <c r="X63" s="232">
        <f t="shared" si="1"/>
        <v>0.99999999999999989</v>
      </c>
      <c r="Y63" s="232">
        <f t="shared" si="1"/>
        <v>0.99999999999999967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1.7744086416562124E-2</v>
      </c>
      <c r="C64" s="299">
        <f t="shared" si="2"/>
        <v>1.6722564811614583E-2</v>
      </c>
      <c r="D64" s="299">
        <f t="shared" si="2"/>
        <v>1.8164050440033119E-2</v>
      </c>
      <c r="E64" s="299">
        <f t="shared" si="2"/>
        <v>1.9386249070516639E-2</v>
      </c>
      <c r="F64" s="299">
        <f t="shared" si="2"/>
        <v>2.2017293783997516E-2</v>
      </c>
      <c r="G64" s="299">
        <f t="shared" si="2"/>
        <v>2.1678072890737362E-2</v>
      </c>
      <c r="H64" s="299">
        <f t="shared" si="2"/>
        <v>2.2780455441045531E-2</v>
      </c>
      <c r="I64" s="299">
        <f t="shared" si="2"/>
        <v>2.5305789633931097E-2</v>
      </c>
      <c r="J64" s="299">
        <f t="shared" si="2"/>
        <v>2.6049846345259059E-2</v>
      </c>
      <c r="K64" s="299">
        <f t="shared" si="2"/>
        <v>2.5133648294603354E-2</v>
      </c>
      <c r="L64" s="299">
        <f t="shared" si="2"/>
        <v>2.5196360333020411E-2</v>
      </c>
      <c r="M64" s="299">
        <f t="shared" si="2"/>
        <v>2.728473281292134E-2</v>
      </c>
      <c r="N64" s="299">
        <f t="shared" si="2"/>
        <v>2.6798691822212391E-2</v>
      </c>
      <c r="O64" s="299">
        <f t="shared" si="2"/>
        <v>2.6518563557844731E-2</v>
      </c>
      <c r="P64" s="299">
        <f t="shared" si="2"/>
        <v>2.5533297042085696E-2</v>
      </c>
      <c r="Q64" s="299">
        <f t="shared" si="2"/>
        <v>2.8140568093041246E-2</v>
      </c>
      <c r="R64" s="299">
        <f t="shared" si="2"/>
        <v>2.8261923907771529E-2</v>
      </c>
      <c r="S64" s="299">
        <f t="shared" si="2"/>
        <v>2.8611516835918956E-2</v>
      </c>
      <c r="T64" s="299">
        <f t="shared" si="2"/>
        <v>3.3119950882782523E-2</v>
      </c>
      <c r="U64" s="299">
        <f t="shared" si="2"/>
        <v>2.914280028539493E-2</v>
      </c>
      <c r="V64" s="299">
        <f t="shared" si="2"/>
        <v>2.8528212299313349E-2</v>
      </c>
      <c r="W64" s="299">
        <f t="shared" si="2"/>
        <v>2.6892937992748195E-2</v>
      </c>
      <c r="X64" s="299">
        <f t="shared" si="2"/>
        <v>2.8633861249601975E-2</v>
      </c>
      <c r="Y64" s="299">
        <f t="shared" si="2"/>
        <v>2.3840866124645844E-2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1.4559250393076612E-2</v>
      </c>
      <c r="C65" s="233">
        <f t="shared" si="3"/>
        <v>1.372107881978632E-2</v>
      </c>
      <c r="D65" s="233">
        <f t="shared" si="3"/>
        <v>1.4903836258488713E-2</v>
      </c>
      <c r="E65" s="233">
        <f t="shared" si="3"/>
        <v>1.5906665904013659E-2</v>
      </c>
      <c r="F65" s="233">
        <f t="shared" si="3"/>
        <v>1.8065471822767194E-2</v>
      </c>
      <c r="G65" s="233">
        <f t="shared" si="3"/>
        <v>1.7787136730861425E-2</v>
      </c>
      <c r="H65" s="233">
        <f t="shared" si="3"/>
        <v>1.8691655746498899E-2</v>
      </c>
      <c r="I65" s="233">
        <f t="shared" si="3"/>
        <v>2.0763724827840887E-2</v>
      </c>
      <c r="J65" s="233">
        <f t="shared" si="3"/>
        <v>2.1374232898674104E-2</v>
      </c>
      <c r="K65" s="233">
        <f t="shared" si="3"/>
        <v>2.0622480651982238E-2</v>
      </c>
      <c r="L65" s="233">
        <f t="shared" si="3"/>
        <v>2.0673936683503924E-2</v>
      </c>
      <c r="M65" s="233">
        <f t="shared" si="3"/>
        <v>2.238747307726879E-2</v>
      </c>
      <c r="N65" s="233">
        <f t="shared" si="3"/>
        <v>2.1988670213097358E-2</v>
      </c>
      <c r="O65" s="233">
        <f t="shared" si="3"/>
        <v>2.1758821380795681E-2</v>
      </c>
      <c r="P65" s="233">
        <f t="shared" si="3"/>
        <v>2.0950397572993388E-2</v>
      </c>
      <c r="Q65" s="233">
        <f t="shared" si="3"/>
        <v>2.3089696896854355E-2</v>
      </c>
      <c r="R65" s="233">
        <f t="shared" si="3"/>
        <v>2.3189270898684333E-2</v>
      </c>
      <c r="S65" s="233">
        <f t="shared" si="3"/>
        <v>2.3476116378189898E-2</v>
      </c>
      <c r="T65" s="233">
        <f t="shared" si="3"/>
        <v>2.7175344314077969E-2</v>
      </c>
      <c r="U65" s="233">
        <f t="shared" si="3"/>
        <v>2.3912041259811223E-2</v>
      </c>
      <c r="V65" s="233">
        <f t="shared" si="3"/>
        <v>2.3407763937898129E-2</v>
      </c>
      <c r="W65" s="233">
        <f t="shared" si="3"/>
        <v>2.2066000404306212E-2</v>
      </c>
      <c r="X65" s="233">
        <f t="shared" si="3"/>
        <v>2.3494450256083668E-2</v>
      </c>
      <c r="Y65" s="233">
        <f t="shared" si="3"/>
        <v>1.9561736307401725E-2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1.0464461220023818E-2</v>
      </c>
      <c r="C66" s="233">
        <f t="shared" si="4"/>
        <v>9.8620254017214165E-3</v>
      </c>
      <c r="D66" s="233">
        <f t="shared" si="4"/>
        <v>1.0712132310788764E-2</v>
      </c>
      <c r="E66" s="233">
        <f t="shared" si="4"/>
        <v>1.1432916118509814E-2</v>
      </c>
      <c r="F66" s="233">
        <f t="shared" si="4"/>
        <v>1.2984557872613919E-2</v>
      </c>
      <c r="G66" s="233">
        <f t="shared" si="4"/>
        <v>1.2784504525306653E-2</v>
      </c>
      <c r="H66" s="233">
        <f t="shared" si="4"/>
        <v>1.3434627567796086E-2</v>
      </c>
      <c r="I66" s="233">
        <f t="shared" si="4"/>
        <v>1.4923927220010643E-2</v>
      </c>
      <c r="J66" s="233">
        <f t="shared" si="4"/>
        <v>1.5362729895922016E-2</v>
      </c>
      <c r="K66" s="233">
        <f t="shared" si="4"/>
        <v>1.482240796861223E-2</v>
      </c>
      <c r="L66" s="233">
        <f t="shared" si="4"/>
        <v>1.4859391991268451E-2</v>
      </c>
      <c r="M66" s="233">
        <f t="shared" si="4"/>
        <v>1.6090996274286937E-2</v>
      </c>
      <c r="N66" s="233">
        <f t="shared" si="4"/>
        <v>1.5804356715663718E-2</v>
      </c>
      <c r="O66" s="233">
        <f t="shared" si="4"/>
        <v>1.5639152867446899E-2</v>
      </c>
      <c r="P66" s="233">
        <f t="shared" si="4"/>
        <v>1.5058098255589004E-2</v>
      </c>
      <c r="Q66" s="233">
        <f t="shared" si="4"/>
        <v>1.6595719644614076E-2</v>
      </c>
      <c r="R66" s="233">
        <f t="shared" si="4"/>
        <v>1.6667288458429356E-2</v>
      </c>
      <c r="S66" s="233">
        <f t="shared" si="4"/>
        <v>1.6873458646823995E-2</v>
      </c>
      <c r="T66" s="233">
        <f t="shared" si="4"/>
        <v>1.9532278725743542E-2</v>
      </c>
      <c r="U66" s="233">
        <f t="shared" si="4"/>
        <v>1.7186779655489318E-2</v>
      </c>
      <c r="V66" s="233">
        <f t="shared" si="4"/>
        <v>1.6824330330364283E-2</v>
      </c>
      <c r="W66" s="233">
        <f t="shared" si="4"/>
        <v>1.585993779059509E-2</v>
      </c>
      <c r="X66" s="233">
        <f t="shared" si="4"/>
        <v>1.6886636121560147E-2</v>
      </c>
      <c r="Y66" s="233">
        <f t="shared" si="4"/>
        <v>1.4059997970944999E-2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2.0473945865263979E-2</v>
      </c>
      <c r="C67" s="233">
        <f t="shared" si="5"/>
        <v>1.929526709032451E-2</v>
      </c>
      <c r="D67" s="233">
        <f t="shared" si="5"/>
        <v>2.0958519738499753E-2</v>
      </c>
      <c r="E67" s="233">
        <f t="shared" si="5"/>
        <v>2.2368748927519205E-2</v>
      </c>
      <c r="F67" s="233">
        <f t="shared" si="5"/>
        <v>2.5404569750766368E-2</v>
      </c>
      <c r="G67" s="233">
        <f t="shared" si="5"/>
        <v>2.5013161027773883E-2</v>
      </c>
      <c r="H67" s="233">
        <f t="shared" si="5"/>
        <v>2.628514089351407E-2</v>
      </c>
      <c r="I67" s="233">
        <f t="shared" si="5"/>
        <v>2.9198988039151261E-2</v>
      </c>
      <c r="J67" s="233">
        <f t="shared" si="5"/>
        <v>3.0057515013760458E-2</v>
      </c>
      <c r="K67" s="233">
        <f t="shared" si="5"/>
        <v>2.9000363416850011E-2</v>
      </c>
      <c r="L67" s="233">
        <f t="shared" si="5"/>
        <v>2.9072723461177397E-2</v>
      </c>
      <c r="M67" s="233">
        <f t="shared" si="5"/>
        <v>3.1482384014909243E-2</v>
      </c>
      <c r="N67" s="233">
        <f t="shared" si="5"/>
        <v>3.0921567487168147E-2</v>
      </c>
      <c r="O67" s="233">
        <f t="shared" si="5"/>
        <v>3.0598342566743923E-2</v>
      </c>
      <c r="P67" s="233">
        <f t="shared" si="5"/>
        <v>2.9461496587021963E-2</v>
      </c>
      <c r="Q67" s="233">
        <f t="shared" si="5"/>
        <v>3.2469886261201453E-2</v>
      </c>
      <c r="R67" s="233">
        <f t="shared" si="5"/>
        <v>3.2609912201274828E-2</v>
      </c>
      <c r="S67" s="233">
        <f t="shared" si="5"/>
        <v>3.3013288656829551E-2</v>
      </c>
      <c r="T67" s="233">
        <f t="shared" si="5"/>
        <v>3.8215327941672136E-2</v>
      </c>
      <c r="U67" s="233">
        <f t="shared" si="5"/>
        <v>3.3626308021609541E-2</v>
      </c>
      <c r="V67" s="233">
        <f t="shared" si="5"/>
        <v>3.2917168037669246E-2</v>
      </c>
      <c r="W67" s="233">
        <f t="shared" si="5"/>
        <v>3.1030313068555616E-2</v>
      </c>
      <c r="X67" s="233">
        <f t="shared" si="5"/>
        <v>3.3039070672617667E-2</v>
      </c>
      <c r="Y67" s="233">
        <f t="shared" si="5"/>
        <v>2.7508691682283679E-2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7.157917862285941E-2</v>
      </c>
      <c r="C68" s="300">
        <f t="shared" si="6"/>
        <v>7.4814490622169827E-2</v>
      </c>
      <c r="D68" s="300">
        <f t="shared" si="6"/>
        <v>7.7497570504789684E-2</v>
      </c>
      <c r="E68" s="300">
        <f t="shared" si="6"/>
        <v>7.8249565909595725E-2</v>
      </c>
      <c r="F68" s="300">
        <f t="shared" si="6"/>
        <v>7.8177938947547002E-2</v>
      </c>
      <c r="G68" s="300">
        <f t="shared" si="6"/>
        <v>8.0457499205338762E-2</v>
      </c>
      <c r="H68" s="300">
        <f t="shared" si="6"/>
        <v>8.2679967537872254E-2</v>
      </c>
      <c r="I68" s="300">
        <f t="shared" si="6"/>
        <v>8.1804004219772894E-2</v>
      </c>
      <c r="J68" s="300">
        <f t="shared" si="6"/>
        <v>8.074681157813518E-2</v>
      </c>
      <c r="K68" s="300">
        <f t="shared" si="6"/>
        <v>8.5014460434493871E-2</v>
      </c>
      <c r="L68" s="300">
        <f t="shared" si="6"/>
        <v>8.2614698299268069E-2</v>
      </c>
      <c r="M68" s="300">
        <f t="shared" si="6"/>
        <v>7.9360578707357785E-2</v>
      </c>
      <c r="N68" s="300">
        <f t="shared" si="6"/>
        <v>7.9578923725653686E-2</v>
      </c>
      <c r="O68" s="300">
        <f t="shared" si="6"/>
        <v>8.2898932846439025E-2</v>
      </c>
      <c r="P68" s="300">
        <f t="shared" si="6"/>
        <v>8.5340130539904704E-2</v>
      </c>
      <c r="Q68" s="300">
        <f t="shared" si="6"/>
        <v>7.9387034212351715E-2</v>
      </c>
      <c r="R68" s="300">
        <f t="shared" si="6"/>
        <v>7.9964976165408055E-2</v>
      </c>
      <c r="S68" s="300">
        <f t="shared" si="6"/>
        <v>8.0328374138040906E-2</v>
      </c>
      <c r="T68" s="300">
        <f t="shared" si="6"/>
        <v>7.6047492140252596E-2</v>
      </c>
      <c r="U68" s="300">
        <f t="shared" si="6"/>
        <v>8.1349140591689864E-2</v>
      </c>
      <c r="V68" s="300">
        <f t="shared" si="6"/>
        <v>8.2502744909849615E-2</v>
      </c>
      <c r="W68" s="300">
        <f t="shared" si="6"/>
        <v>8.5018415864152333E-2</v>
      </c>
      <c r="X68" s="300">
        <f t="shared" si="6"/>
        <v>8.1468946856919022E-2</v>
      </c>
      <c r="Y68" s="300">
        <f t="shared" si="6"/>
        <v>9.0549539402237617E-2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5.5625208661577163E-2</v>
      </c>
      <c r="C69" s="301">
        <f t="shared" si="7"/>
        <v>5.657118679544712E-2</v>
      </c>
      <c r="D69" s="301">
        <f t="shared" si="7"/>
        <v>5.4647889160923509E-2</v>
      </c>
      <c r="E69" s="301">
        <f t="shared" si="7"/>
        <v>5.3189955378408822E-2</v>
      </c>
      <c r="F69" s="301">
        <f t="shared" si="7"/>
        <v>5.0080136516365489E-2</v>
      </c>
      <c r="G69" s="301">
        <f t="shared" si="7"/>
        <v>5.030500662621417E-2</v>
      </c>
      <c r="H69" s="301">
        <f t="shared" si="7"/>
        <v>4.8770895708376949E-2</v>
      </c>
      <c r="I69" s="301">
        <f t="shared" si="7"/>
        <v>4.5769952581056261E-2</v>
      </c>
      <c r="J69" s="301">
        <f t="shared" si="7"/>
        <v>4.49867142488573E-2</v>
      </c>
      <c r="K69" s="301">
        <f t="shared" si="7"/>
        <v>4.5723900847113932E-2</v>
      </c>
      <c r="L69" s="301">
        <f t="shared" si="7"/>
        <v>4.5867490536687261E-2</v>
      </c>
      <c r="M69" s="301">
        <f t="shared" si="7"/>
        <v>4.3684227987872928E-2</v>
      </c>
      <c r="N69" s="301">
        <f t="shared" si="7"/>
        <v>4.4309420898113488E-2</v>
      </c>
      <c r="O69" s="301">
        <f t="shared" si="7"/>
        <v>4.4327905126390489E-2</v>
      </c>
      <c r="P69" s="301">
        <f t="shared" si="7"/>
        <v>4.5286917081300705E-2</v>
      </c>
      <c r="Q69" s="301">
        <f t="shared" si="7"/>
        <v>4.2747328795263786E-2</v>
      </c>
      <c r="R69" s="301">
        <f t="shared" si="7"/>
        <v>4.254538056048289E-2</v>
      </c>
      <c r="S69" s="301">
        <f t="shared" si="7"/>
        <v>4.2060939095466328E-2</v>
      </c>
      <c r="T69" s="301">
        <f t="shared" si="7"/>
        <v>3.7021491312002733E-2</v>
      </c>
      <c r="U69" s="301">
        <f t="shared" si="7"/>
        <v>4.127724671238444E-2</v>
      </c>
      <c r="V69" s="301">
        <f t="shared" si="7"/>
        <v>4.190227990759382E-2</v>
      </c>
      <c r="W69" s="301">
        <f t="shared" si="7"/>
        <v>4.3638085116611922E-2</v>
      </c>
      <c r="X69" s="301">
        <f t="shared" si="7"/>
        <v>4.1898561110693906E-2</v>
      </c>
      <c r="Y69" s="301">
        <f t="shared" si="7"/>
        <v>4.6834943620668763E-2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0.47281427362340622</v>
      </c>
      <c r="C70" s="301">
        <f t="shared" si="8"/>
        <v>0.48085508776130048</v>
      </c>
      <c r="D70" s="301">
        <f t="shared" si="8"/>
        <v>0.46450705786784985</v>
      </c>
      <c r="E70" s="301">
        <f t="shared" si="8"/>
        <v>0.4521146207164749</v>
      </c>
      <c r="F70" s="301">
        <f t="shared" si="8"/>
        <v>0.42568116038910669</v>
      </c>
      <c r="G70" s="301">
        <f t="shared" si="8"/>
        <v>0.42759255632282067</v>
      </c>
      <c r="H70" s="301">
        <f t="shared" si="8"/>
        <v>0.41455261352120415</v>
      </c>
      <c r="I70" s="301">
        <f t="shared" si="8"/>
        <v>0.38904459693897819</v>
      </c>
      <c r="J70" s="301">
        <f t="shared" si="8"/>
        <v>0.38238707111528714</v>
      </c>
      <c r="K70" s="301">
        <f t="shared" si="8"/>
        <v>0.38865315720046839</v>
      </c>
      <c r="L70" s="301">
        <f t="shared" si="8"/>
        <v>0.38987366956184172</v>
      </c>
      <c r="M70" s="301">
        <f t="shared" si="8"/>
        <v>0.37131593789691986</v>
      </c>
      <c r="N70" s="301">
        <f t="shared" si="8"/>
        <v>0.37663007763396472</v>
      </c>
      <c r="O70" s="301">
        <f t="shared" si="8"/>
        <v>0.37678719357431917</v>
      </c>
      <c r="P70" s="301">
        <f t="shared" si="8"/>
        <v>0.38493879519105606</v>
      </c>
      <c r="Q70" s="301">
        <f t="shared" si="8"/>
        <v>0.36335229475974234</v>
      </c>
      <c r="R70" s="301">
        <f t="shared" si="8"/>
        <v>0.36163573476410449</v>
      </c>
      <c r="S70" s="301">
        <f t="shared" si="8"/>
        <v>0.35751798231146387</v>
      </c>
      <c r="T70" s="301">
        <f t="shared" si="8"/>
        <v>0.31468267615202311</v>
      </c>
      <c r="U70" s="301">
        <f t="shared" si="8"/>
        <v>0.35085659705526784</v>
      </c>
      <c r="V70" s="301">
        <f t="shared" si="8"/>
        <v>0.35616937921454744</v>
      </c>
      <c r="W70" s="301">
        <f t="shared" si="8"/>
        <v>0.3709237234912014</v>
      </c>
      <c r="X70" s="301">
        <f t="shared" si="8"/>
        <v>0.35613776944089837</v>
      </c>
      <c r="Y70" s="301">
        <f t="shared" si="8"/>
        <v>0.39809702077568426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6.4606673619277452E-2</v>
      </c>
      <c r="C71" s="301">
        <f t="shared" si="9"/>
        <v>6.0887287262801792E-2</v>
      </c>
      <c r="D71" s="301">
        <f t="shared" si="9"/>
        <v>6.6135773397043657E-2</v>
      </c>
      <c r="E71" s="301">
        <f t="shared" si="9"/>
        <v>7.0585829949060597E-2</v>
      </c>
      <c r="F71" s="301">
        <f t="shared" si="9"/>
        <v>8.0165531213529415E-2</v>
      </c>
      <c r="G71" s="301">
        <f t="shared" si="9"/>
        <v>7.8930419243197561E-2</v>
      </c>
      <c r="H71" s="301">
        <f t="shared" si="9"/>
        <v>8.2944222375088861E-2</v>
      </c>
      <c r="I71" s="301">
        <f t="shared" si="9"/>
        <v>9.2139028923543961E-2</v>
      </c>
      <c r="J71" s="301">
        <f t="shared" si="9"/>
        <v>9.4848158487866333E-2</v>
      </c>
      <c r="K71" s="301">
        <f t="shared" si="9"/>
        <v>9.1512257893171148E-2</v>
      </c>
      <c r="L71" s="301">
        <f t="shared" si="9"/>
        <v>9.1740594033048684E-2</v>
      </c>
      <c r="M71" s="301">
        <f t="shared" si="9"/>
        <v>9.9344411780380198E-2</v>
      </c>
      <c r="N71" s="301">
        <f t="shared" si="9"/>
        <v>9.7574724070619415E-2</v>
      </c>
      <c r="O71" s="301">
        <f t="shared" si="9"/>
        <v>9.6554769877280761E-2</v>
      </c>
      <c r="P71" s="301">
        <f t="shared" si="9"/>
        <v>9.2967389230158209E-2</v>
      </c>
      <c r="Q71" s="301">
        <f t="shared" si="9"/>
        <v>0.10246052997979117</v>
      </c>
      <c r="R71" s="301">
        <f t="shared" si="9"/>
        <v>0.10290238961291169</v>
      </c>
      <c r="S71" s="301">
        <f t="shared" si="9"/>
        <v>0.10417526642821769</v>
      </c>
      <c r="T71" s="301">
        <f t="shared" si="9"/>
        <v>0.120590590393721</v>
      </c>
      <c r="U71" s="301">
        <f t="shared" si="9"/>
        <v>0.1061096830904123</v>
      </c>
      <c r="V71" s="301">
        <f t="shared" si="9"/>
        <v>0.10387195247442295</v>
      </c>
      <c r="W71" s="301">
        <f t="shared" si="9"/>
        <v>9.7917876794108863E-2</v>
      </c>
      <c r="X71" s="301">
        <f t="shared" si="9"/>
        <v>0.10425662301137129</v>
      </c>
      <c r="Y71" s="301">
        <f t="shared" si="9"/>
        <v>8.680520486409514E-2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0.24842498706343355</v>
      </c>
      <c r="C72" s="301">
        <f t="shared" si="10"/>
        <v>0.24492793542847993</v>
      </c>
      <c r="D72" s="301">
        <f t="shared" si="10"/>
        <v>0.24820412043977036</v>
      </c>
      <c r="E72" s="301">
        <f t="shared" si="10"/>
        <v>0.25086341437614429</v>
      </c>
      <c r="F72" s="301">
        <f t="shared" si="10"/>
        <v>0.25800595821835515</v>
      </c>
      <c r="G72" s="301">
        <f t="shared" si="10"/>
        <v>0.25648749613781785</v>
      </c>
      <c r="H72" s="301">
        <f t="shared" si="10"/>
        <v>0.25942337682500866</v>
      </c>
      <c r="I72" s="301">
        <f t="shared" si="10"/>
        <v>0.26723883558483535</v>
      </c>
      <c r="J72" s="301">
        <f t="shared" si="10"/>
        <v>0.2693816316699974</v>
      </c>
      <c r="K72" s="301">
        <f t="shared" si="10"/>
        <v>0.26593616989371938</v>
      </c>
      <c r="L72" s="301">
        <f t="shared" si="10"/>
        <v>0.2664361919323055</v>
      </c>
      <c r="M72" s="301">
        <f t="shared" si="10"/>
        <v>0.27259403267127336</v>
      </c>
      <c r="N72" s="301">
        <f t="shared" si="10"/>
        <v>0.27058774368578309</v>
      </c>
      <c r="O72" s="301">
        <f t="shared" si="10"/>
        <v>0.26948477478657951</v>
      </c>
      <c r="P72" s="301">
        <f t="shared" si="10"/>
        <v>0.26634835304330268</v>
      </c>
      <c r="Q72" s="301">
        <f t="shared" si="10"/>
        <v>0.27415823213712148</v>
      </c>
      <c r="R72" s="301">
        <f t="shared" si="10"/>
        <v>0.27446227029203146</v>
      </c>
      <c r="S72" s="301">
        <f t="shared" si="10"/>
        <v>0.27571511206386101</v>
      </c>
      <c r="T72" s="301">
        <f t="shared" si="10"/>
        <v>0.28936316855166194</v>
      </c>
      <c r="U72" s="301">
        <f t="shared" si="10"/>
        <v>0.27760160824985891</v>
      </c>
      <c r="V72" s="301">
        <f t="shared" si="10"/>
        <v>0.27575952691926559</v>
      </c>
      <c r="W72" s="301">
        <f t="shared" si="10"/>
        <v>0.27072096309938898</v>
      </c>
      <c r="X72" s="301">
        <f t="shared" si="10"/>
        <v>0.27592628138756553</v>
      </c>
      <c r="Y72" s="301">
        <f t="shared" si="10"/>
        <v>0.26088813652935822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8.6315877882417791E-2</v>
      </c>
      <c r="C73" s="302">
        <f t="shared" si="11"/>
        <v>8.7726539939463721E-2</v>
      </c>
      <c r="D73" s="302">
        <f t="shared" si="11"/>
        <v>8.4705011054310289E-2</v>
      </c>
      <c r="E73" s="302">
        <f t="shared" si="11"/>
        <v>8.1840335581145743E-2</v>
      </c>
      <c r="F73" s="302">
        <f t="shared" si="11"/>
        <v>7.7060740958893342E-2</v>
      </c>
      <c r="G73" s="302">
        <f t="shared" si="11"/>
        <v>7.72672193437626E-2</v>
      </c>
      <c r="H73" s="302">
        <f t="shared" si="11"/>
        <v>7.5454373155291965E-2</v>
      </c>
      <c r="I73" s="302">
        <f t="shared" si="11"/>
        <v>7.1843845420720462E-2</v>
      </c>
      <c r="J73" s="302">
        <f t="shared" si="11"/>
        <v>7.0512443576892764E-2</v>
      </c>
      <c r="K73" s="302">
        <f t="shared" si="11"/>
        <v>7.1587361725020782E-2</v>
      </c>
      <c r="L73" s="302">
        <f t="shared" si="11"/>
        <v>7.157098692311048E-2</v>
      </c>
      <c r="M73" s="302">
        <f t="shared" si="11"/>
        <v>6.7961575235579053E-2</v>
      </c>
      <c r="N73" s="302">
        <f t="shared" si="11"/>
        <v>6.8103612665902563E-2</v>
      </c>
      <c r="O73" s="302">
        <f t="shared" si="11"/>
        <v>6.8603458655593433E-2</v>
      </c>
      <c r="P73" s="302">
        <f t="shared" si="11"/>
        <v>7.0150854697789117E-2</v>
      </c>
      <c r="Q73" s="302">
        <f t="shared" si="11"/>
        <v>6.5568048850769778E-2</v>
      </c>
      <c r="R73" s="302">
        <f t="shared" si="11"/>
        <v>6.5384593234098065E-2</v>
      </c>
      <c r="S73" s="302">
        <f t="shared" si="11"/>
        <v>6.5129294771693658E-2</v>
      </c>
      <c r="T73" s="302">
        <f t="shared" si="11"/>
        <v>5.8039453676369389E-2</v>
      </c>
      <c r="U73" s="302">
        <f t="shared" si="11"/>
        <v>6.4774481723453695E-2</v>
      </c>
      <c r="V73" s="302">
        <f t="shared" si="11"/>
        <v>6.5825454443084283E-2</v>
      </c>
      <c r="W73" s="302">
        <f t="shared" si="11"/>
        <v>6.840704017425768E-2</v>
      </c>
      <c r="X73" s="302">
        <f t="shared" si="11"/>
        <v>6.5384246162453585E-2</v>
      </c>
      <c r="Y73" s="302">
        <f t="shared" si="11"/>
        <v>7.2842141886105286E-2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5.9333555905682331E-2</v>
      </c>
      <c r="C74" s="302">
        <f t="shared" si="12"/>
        <v>6.0342599248476923E-2</v>
      </c>
      <c r="D74" s="302">
        <f t="shared" si="12"/>
        <v>5.8291081771651779E-2</v>
      </c>
      <c r="E74" s="302">
        <f t="shared" si="12"/>
        <v>5.6735952403636103E-2</v>
      </c>
      <c r="F74" s="302">
        <f t="shared" si="12"/>
        <v>5.3418812284123214E-2</v>
      </c>
      <c r="G74" s="302">
        <f t="shared" si="12"/>
        <v>5.3658673734628445E-2</v>
      </c>
      <c r="H74" s="302">
        <f t="shared" si="12"/>
        <v>5.2022288755602088E-2</v>
      </c>
      <c r="I74" s="302">
        <f t="shared" si="12"/>
        <v>4.8821282753126666E-2</v>
      </c>
      <c r="J74" s="302">
        <f t="shared" si="12"/>
        <v>4.7985828532114472E-2</v>
      </c>
      <c r="K74" s="302">
        <f t="shared" si="12"/>
        <v>4.8772160903588206E-2</v>
      </c>
      <c r="L74" s="302">
        <f t="shared" si="12"/>
        <v>4.8925323239133074E-2</v>
      </c>
      <c r="M74" s="302">
        <f t="shared" si="12"/>
        <v>4.6596509853731122E-2</v>
      </c>
      <c r="N74" s="302">
        <f t="shared" si="12"/>
        <v>4.7263382291321078E-2</v>
      </c>
      <c r="O74" s="302">
        <f t="shared" si="12"/>
        <v>4.7283098801483209E-2</v>
      </c>
      <c r="P74" s="302">
        <f t="shared" si="12"/>
        <v>4.830604488672078E-2</v>
      </c>
      <c r="Q74" s="302">
        <f t="shared" si="12"/>
        <v>4.5597150714948076E-2</v>
      </c>
      <c r="R74" s="302">
        <f t="shared" si="12"/>
        <v>4.5381739264515081E-2</v>
      </c>
      <c r="S74" s="302">
        <f t="shared" si="12"/>
        <v>4.4865001701830776E-2</v>
      </c>
      <c r="T74" s="302">
        <f t="shared" si="12"/>
        <v>3.9489590732802914E-2</v>
      </c>
      <c r="U74" s="302">
        <f t="shared" si="12"/>
        <v>4.4029063159876758E-2</v>
      </c>
      <c r="V74" s="302">
        <f t="shared" si="12"/>
        <v>4.4695765234766753E-2</v>
      </c>
      <c r="W74" s="302">
        <f t="shared" si="12"/>
        <v>4.6547290791052728E-2</v>
      </c>
      <c r="X74" s="302">
        <f t="shared" si="12"/>
        <v>4.4691798518073533E-2</v>
      </c>
      <c r="Y74" s="302">
        <f t="shared" si="12"/>
        <v>4.9957273195380028E-2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0.10277555327533346</v>
      </c>
      <c r="C76" s="302">
        <f t="shared" si="14"/>
        <v>9.6858796240539252E-2</v>
      </c>
      <c r="D76" s="302">
        <f t="shared" si="14"/>
        <v>0.10520802761380829</v>
      </c>
      <c r="E76" s="302">
        <f t="shared" si="14"/>
        <v>0.1122871263913624</v>
      </c>
      <c r="F76" s="302">
        <f t="shared" si="14"/>
        <v>0.12752640497533857</v>
      </c>
      <c r="G76" s="302">
        <f t="shared" si="14"/>
        <v>0.12556160305942679</v>
      </c>
      <c r="H76" s="302">
        <f t="shared" si="14"/>
        <v>0.13194671491411458</v>
      </c>
      <c r="I76" s="302">
        <f t="shared" si="14"/>
        <v>0.14657370741098821</v>
      </c>
      <c r="J76" s="302">
        <f t="shared" si="14"/>
        <v>0.15088335956099017</v>
      </c>
      <c r="K76" s="302">
        <f t="shared" si="14"/>
        <v>0.14557664726511041</v>
      </c>
      <c r="L76" s="302">
        <f t="shared" si="14"/>
        <v>0.1459398817700619</v>
      </c>
      <c r="M76" s="302">
        <f t="shared" si="14"/>
        <v>0.15803594758196318</v>
      </c>
      <c r="N76" s="302">
        <f t="shared" si="14"/>
        <v>0.15522074872855948</v>
      </c>
      <c r="O76" s="302">
        <f t="shared" si="14"/>
        <v>0.15359821732950291</v>
      </c>
      <c r="P76" s="302">
        <f t="shared" si="14"/>
        <v>0.14789145345879276</v>
      </c>
      <c r="Q76" s="302">
        <f t="shared" si="14"/>
        <v>0.16299303257140363</v>
      </c>
      <c r="R76" s="302">
        <f t="shared" si="14"/>
        <v>0.16369593779341829</v>
      </c>
      <c r="S76" s="302">
        <f t="shared" si="14"/>
        <v>0.16572081559033661</v>
      </c>
      <c r="T76" s="302">
        <f t="shared" si="14"/>
        <v>0.19183412414248965</v>
      </c>
      <c r="U76" s="302">
        <f t="shared" si="14"/>
        <v>0.16879806336652847</v>
      </c>
      <c r="V76" s="302">
        <f t="shared" si="14"/>
        <v>0.16523830724141458</v>
      </c>
      <c r="W76" s="302">
        <f t="shared" si="14"/>
        <v>0.15576663213407857</v>
      </c>
      <c r="X76" s="302">
        <f t="shared" si="14"/>
        <v>0.16585023670703844</v>
      </c>
      <c r="Y76" s="302">
        <f t="shared" si="14"/>
        <v>0.1380887214478729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2.37079345145196E-2</v>
      </c>
      <c r="C77" s="235">
        <f t="shared" si="15"/>
        <v>2.23430760063544E-2</v>
      </c>
      <c r="D77" s="235">
        <f t="shared" si="15"/>
        <v>2.4269049881812409E-2</v>
      </c>
      <c r="E77" s="235">
        <f t="shared" si="15"/>
        <v>2.5902033649756247E-2</v>
      </c>
      <c r="F77" s="235">
        <f t="shared" si="15"/>
        <v>2.9417381484951415E-2</v>
      </c>
      <c r="G77" s="235">
        <f t="shared" si="15"/>
        <v>2.8964147289931831E-2</v>
      </c>
      <c r="H77" s="235">
        <f t="shared" si="15"/>
        <v>3.0437044383594593E-2</v>
      </c>
      <c r="I77" s="235">
        <f t="shared" si="15"/>
        <v>3.3811152030879581E-2</v>
      </c>
      <c r="J77" s="235">
        <f t="shared" si="15"/>
        <v>3.4805288746241121E-2</v>
      </c>
      <c r="K77" s="235">
        <f t="shared" si="15"/>
        <v>3.3581153398985278E-2</v>
      </c>
      <c r="L77" s="235">
        <f t="shared" si="15"/>
        <v>3.3664943167878394E-2</v>
      </c>
      <c r="M77" s="235">
        <f t="shared" si="15"/>
        <v>3.6455224776809417E-2</v>
      </c>
      <c r="N77" s="235">
        <f t="shared" si="15"/>
        <v>3.58058237477238E-2</v>
      </c>
      <c r="O77" s="235">
        <f t="shared" si="15"/>
        <v>3.543154341615961E-2</v>
      </c>
      <c r="P77" s="235">
        <f t="shared" si="15"/>
        <v>3.4115125456587361E-2</v>
      </c>
      <c r="Q77" s="235">
        <f t="shared" si="15"/>
        <v>3.7598709220018629E-2</v>
      </c>
      <c r="R77" s="235">
        <f t="shared" si="15"/>
        <v>3.7760853138901714E-2</v>
      </c>
      <c r="S77" s="235">
        <f t="shared" si="15"/>
        <v>3.8227945445188163E-2</v>
      </c>
      <c r="T77" s="235">
        <f t="shared" si="15"/>
        <v>4.4251679586062659E-2</v>
      </c>
      <c r="U77" s="235">
        <f t="shared" si="15"/>
        <v>3.8937795078081532E-2</v>
      </c>
      <c r="V77" s="235">
        <f t="shared" si="15"/>
        <v>3.8116641969075445E-2</v>
      </c>
      <c r="W77" s="235">
        <f t="shared" si="15"/>
        <v>3.5931746378331679E-2</v>
      </c>
      <c r="X77" s="235">
        <f t="shared" si="15"/>
        <v>3.8257799892688397E-2</v>
      </c>
      <c r="Y77" s="235">
        <f t="shared" si="15"/>
        <v>3.1853862722679531E-2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82.290019057455098</v>
      </c>
      <c r="C81" s="322">
        <f t="shared" si="16"/>
        <v>81.214267110169644</v>
      </c>
      <c r="D81" s="322">
        <f t="shared" si="16"/>
        <v>84.416559249822654</v>
      </c>
      <c r="E81" s="322">
        <f t="shared" si="16"/>
        <v>88.086890818019683</v>
      </c>
      <c r="F81" s="322">
        <f t="shared" si="16"/>
        <v>86.063464907372762</v>
      </c>
      <c r="G81" s="322">
        <f t="shared" si="16"/>
        <v>74.422734224133748</v>
      </c>
      <c r="H81" s="322">
        <f t="shared" si="16"/>
        <v>69.184207572026409</v>
      </c>
      <c r="I81" s="322">
        <f t="shared" si="16"/>
        <v>62.686046444090913</v>
      </c>
      <c r="J81" s="322">
        <f t="shared" si="16"/>
        <v>58.778615280905832</v>
      </c>
      <c r="K81" s="322">
        <f t="shared" si="16"/>
        <v>58.584497493210378</v>
      </c>
      <c r="L81" s="322">
        <f t="shared" si="16"/>
        <v>54.972130712265866</v>
      </c>
      <c r="M81" s="322">
        <f t="shared" si="16"/>
        <v>48.836122411789233</v>
      </c>
      <c r="N81" s="322">
        <f t="shared" si="16"/>
        <v>49.677746196368759</v>
      </c>
      <c r="O81" s="322">
        <f t="shared" si="16"/>
        <v>48.506780718545919</v>
      </c>
      <c r="P81" s="322">
        <f t="shared" si="16"/>
        <v>45.656087741848062</v>
      </c>
      <c r="Q81" s="322">
        <f t="shared" si="16"/>
        <v>45.316254286959342</v>
      </c>
      <c r="R81" s="322">
        <f t="shared" si="16"/>
        <v>44.78211755065923</v>
      </c>
      <c r="S81" s="322">
        <f t="shared" si="16"/>
        <v>44.567239448558652</v>
      </c>
      <c r="T81" s="322">
        <f t="shared" si="16"/>
        <v>44.653240672446969</v>
      </c>
      <c r="U81" s="322">
        <f t="shared" si="16"/>
        <v>44.271085391808938</v>
      </c>
      <c r="V81" s="322">
        <f t="shared" si="16"/>
        <v>46.388642436553553</v>
      </c>
      <c r="W81" s="322">
        <f t="shared" si="16"/>
        <v>44.934769899421767</v>
      </c>
      <c r="X81" s="322">
        <f t="shared" si="16"/>
        <v>41.075085611101812</v>
      </c>
      <c r="Y81" s="322">
        <f t="shared" si="16"/>
        <v>39.084281515055132</v>
      </c>
      <c r="DA81" s="95"/>
    </row>
    <row r="82" spans="1:105" ht="12" customHeight="1" x14ac:dyDescent="0.25">
      <c r="A82" s="55" t="s">
        <v>91</v>
      </c>
      <c r="B82" s="334">
        <f>IF(B$6=0,0,B$6/TEL!B$5*1000)</f>
        <v>1.4601612093760277</v>
      </c>
      <c r="C82" s="334">
        <f>IF(C$6=0,0,C$6/TEL!C$5*1000)</f>
        <v>1.3581108453775901</v>
      </c>
      <c r="D82" s="334">
        <f>IF(D$6=0,0,D$6/TEL!D$5*1000)</f>
        <v>1.5333466401878233</v>
      </c>
      <c r="E82" s="334">
        <f>IF(E$6=0,0,E$6/TEL!E$5*1000)</f>
        <v>1.7076744052455348</v>
      </c>
      <c r="F82" s="334">
        <f>IF(F$6=0,0,F$6/TEL!F$5*1000)</f>
        <v>1.8948845909343861</v>
      </c>
      <c r="G82" s="334">
        <f>IF(G$6=0,0,G$6/TEL!G$5*1000)</f>
        <v>1.6133414572387452</v>
      </c>
      <c r="H82" s="334">
        <f>IF(H$6=0,0,H$6/TEL!H$5*1000)</f>
        <v>1.5760477578185925</v>
      </c>
      <c r="I82" s="334">
        <f>IF(I$6=0,0,I$6/TEL!I$5*1000)</f>
        <v>1.5863199042969987</v>
      </c>
      <c r="J82" s="334">
        <f>IF(J$6=0,0,J$6/TEL!J$5*1000)</f>
        <v>1.5311738964546928</v>
      </c>
      <c r="K82" s="334">
        <f>IF(K$6=0,0,K$6/TEL!K$5*1000)</f>
        <v>1.4724421555104219</v>
      </c>
      <c r="L82" s="334">
        <f>IF(L$6=0,0,L$6/TEL!L$5*1000)</f>
        <v>1.3850976137001489</v>
      </c>
      <c r="M82" s="334">
        <f>IF(M$6=0,0,M$6/TEL!M$5*1000)</f>
        <v>1.3324805516247893</v>
      </c>
      <c r="N82" s="334">
        <f>IF(N$6=0,0,N$6/TEL!N$5*1000)</f>
        <v>1.3312986107385703</v>
      </c>
      <c r="O82" s="334">
        <f>IF(O$6=0,0,O$6/TEL!O$5*1000)</f>
        <v>1.2863301474711974</v>
      </c>
      <c r="P82" s="334">
        <f>IF(P$6=0,0,P$6/TEL!P$5*1000)</f>
        <v>1.1657504500921345</v>
      </c>
      <c r="Q82" s="334">
        <f>IF(Q$6=0,0,Q$6/TEL!Q$5*1000)</f>
        <v>1.2752251394837515</v>
      </c>
      <c r="R82" s="334">
        <f>IF(R$6=0,0,R$6/TEL!R$5*1000)</f>
        <v>1.2656287986456105</v>
      </c>
      <c r="S82" s="334">
        <f>IF(S$6=0,0,S$6/TEL!S$5*1000)</f>
        <v>1.2751363218128668</v>
      </c>
      <c r="T82" s="334">
        <f>IF(T$6=0,0,T$6/TEL!T$5*1000)</f>
        <v>1.4789131378285101</v>
      </c>
      <c r="U82" s="334">
        <f>IF(U$6=0,0,U$6/TEL!U$5*1000)</f>
        <v>1.2901833999911532</v>
      </c>
      <c r="V82" s="334">
        <f>IF(V$6=0,0,V$6/TEL!V$5*1000)</f>
        <v>1.3233850397069364</v>
      </c>
      <c r="W82" s="334">
        <f>IF(W$6=0,0,W$6/TEL!W$5*1000)</f>
        <v>1.2084279806235572</v>
      </c>
      <c r="X82" s="334">
        <f>IF(X$6=0,0,X$6/TEL!X$5*1000)</f>
        <v>1.1761383022038119</v>
      </c>
      <c r="Y82" s="334">
        <f>IF(Y$6=0,0,Y$6/TEL!Y$5*1000)</f>
        <v>0.93180312317839997</v>
      </c>
      <c r="DA82" s="67"/>
    </row>
    <row r="83" spans="1:105" ht="12" customHeight="1" x14ac:dyDescent="0.25">
      <c r="A83" s="173" t="s">
        <v>92</v>
      </c>
      <c r="B83" s="335">
        <f>IF(B$7=0,0,B$7/TEL!B$5*1000)</f>
        <v>1.1980809923085354</v>
      </c>
      <c r="C83" s="335">
        <f>IF(C$7=0,0,C$7/TEL!C$5*1000)</f>
        <v>1.1143473603098171</v>
      </c>
      <c r="D83" s="335">
        <f>IF(D$7=0,0,D$7/TEL!D$5*1000)</f>
        <v>1.258130576564368</v>
      </c>
      <c r="E83" s="335">
        <f>IF(E$7=0,0,E$7/TEL!E$5*1000)</f>
        <v>1.4011687427655675</v>
      </c>
      <c r="F83" s="335">
        <f>IF(F$7=0,0,F$7/TEL!F$5*1000)</f>
        <v>1.5547771002538555</v>
      </c>
      <c r="G83" s="335">
        <f>IF(G$7=0,0,G$7/TEL!G$5*1000)</f>
        <v>1.323767349529227</v>
      </c>
      <c r="H83" s="335">
        <f>IF(H$7=0,0,H$7/TEL!H$5*1000)</f>
        <v>1.29316739103064</v>
      </c>
      <c r="I83" s="335">
        <f>IF(I$7=0,0,I$7/TEL!I$5*1000)</f>
        <v>1.3015958189103574</v>
      </c>
      <c r="J83" s="335">
        <f>IF(J$7=0,0,J$7/TEL!J$5*1000)</f>
        <v>1.2563478124756458</v>
      </c>
      <c r="K83" s="335">
        <f>IF(K$7=0,0,K$7/TEL!K$5*1000)</f>
        <v>1.2081576660598332</v>
      </c>
      <c r="L83" s="335">
        <f>IF(L$7=0,0,L$7/TEL!L$5*1000)</f>
        <v>1.1364903497026864</v>
      </c>
      <c r="M83" s="335">
        <f>IF(M$7=0,0,M$7/TEL!M$5*1000)</f>
        <v>1.0933173756921346</v>
      </c>
      <c r="N83" s="335">
        <f>IF(N$7=0,0,N$7/TEL!N$5*1000)</f>
        <v>1.0923475780419043</v>
      </c>
      <c r="O83" s="335">
        <f>IF(O$7=0,0,O$7/TEL!O$5*1000)</f>
        <v>1.0554503774122648</v>
      </c>
      <c r="P83" s="335">
        <f>IF(P$7=0,0,P$7/TEL!P$5*1000)</f>
        <v>0.9565131898191872</v>
      </c>
      <c r="Q83" s="335">
        <f>IF(Q$7=0,0,Q$7/TEL!Q$5*1000)</f>
        <v>1.0463385759866677</v>
      </c>
      <c r="R83" s="335">
        <f>IF(R$7=0,0,R$7/TEL!R$5*1000)</f>
        <v>1.0384646552989627</v>
      </c>
      <c r="S83" s="335">
        <f>IF(S$7=0,0,S$7/TEL!S$5*1000)</f>
        <v>1.0462656999490183</v>
      </c>
      <c r="T83" s="335">
        <f>IF(T$7=0,0,T$7/TEL!T$5*1000)</f>
        <v>1.2134671900131364</v>
      </c>
      <c r="U83" s="335">
        <f>IF(U$7=0,0,U$7/TEL!U$5*1000)</f>
        <v>1.0586120205055614</v>
      </c>
      <c r="V83" s="335">
        <f>IF(V$7=0,0,V$7/TEL!V$5*1000)</f>
        <v>1.0858543915544092</v>
      </c>
      <c r="W83" s="335">
        <f>IF(W$7=0,0,W$7/TEL!W$5*1000)</f>
        <v>0.99153065076804692</v>
      </c>
      <c r="X83" s="335">
        <f>IF(X$7=0,0,X$7/TEL!X$5*1000)</f>
        <v>0.96503655565440971</v>
      </c>
      <c r="Y83" s="335">
        <f>IF(Y$7=0,0,Y$7/TEL!Y$5*1000)</f>
        <v>0.76455640876176445</v>
      </c>
      <c r="DA83" s="177"/>
    </row>
    <row r="84" spans="1:105" ht="12" customHeight="1" x14ac:dyDescent="0.25">
      <c r="A84" s="173" t="s">
        <v>93</v>
      </c>
      <c r="B84" s="335">
        <f>IF(B$8=0,0,B$8/TEL!B$5*1000)</f>
        <v>0.86112071322175987</v>
      </c>
      <c r="C84" s="335">
        <f>IF(C$8=0,0,C$8/TEL!C$5*1000)</f>
        <v>0.8009371652226811</v>
      </c>
      <c r="D84" s="335">
        <f>IF(D$8=0,0,D$8/TEL!D$5*1000)</f>
        <v>0.90428135190563952</v>
      </c>
      <c r="E84" s="335">
        <f>IF(E$8=0,0,E$8/TEL!E$5*1000)</f>
        <v>1.0070900338627513</v>
      </c>
      <c r="F84" s="335">
        <f>IF(F$8=0,0,F$8/TEL!F$5*1000)</f>
        <v>1.1174960408074586</v>
      </c>
      <c r="G84" s="335">
        <f>IF(G$8=0,0,G$8/TEL!G$5*1000)</f>
        <v>0.95145778247413215</v>
      </c>
      <c r="H84" s="335">
        <f>IF(H$8=0,0,H$8/TEL!H$5*1000)</f>
        <v>0.92946406230327261</v>
      </c>
      <c r="I84" s="335">
        <f>IF(I$8=0,0,I$8/TEL!I$5*1000)</f>
        <v>0.93552199484181964</v>
      </c>
      <c r="J84" s="335">
        <f>IF(J$8=0,0,J$8/TEL!J$5*1000)</f>
        <v>0.90299999021687072</v>
      </c>
      <c r="K84" s="335">
        <f>IF(K$8=0,0,K$8/TEL!K$5*1000)</f>
        <v>0.86836332248050485</v>
      </c>
      <c r="L84" s="335">
        <f>IF(L$8=0,0,L$8/TEL!L$5*1000)</f>
        <v>0.81685243884880598</v>
      </c>
      <c r="M84" s="335">
        <f>IF(M$8=0,0,M$8/TEL!M$5*1000)</f>
        <v>0.78582186377872143</v>
      </c>
      <c r="N84" s="335">
        <f>IF(N$8=0,0,N$8/TEL!N$5*1000)</f>
        <v>0.78512482171761833</v>
      </c>
      <c r="O84" s="335">
        <f>IF(O$8=0,0,O$8/TEL!O$5*1000)</f>
        <v>0.75860495876506562</v>
      </c>
      <c r="P84" s="335">
        <f>IF(P$8=0,0,P$8/TEL!P$5*1000)</f>
        <v>0.68749385518254091</v>
      </c>
      <c r="Q84" s="335">
        <f>IF(Q$8=0,0,Q$8/TEL!Q$5*1000)</f>
        <v>0.75205585149041776</v>
      </c>
      <c r="R84" s="335">
        <f>IF(R$8=0,0,R$8/TEL!R$5*1000)</f>
        <v>0.74639647099612916</v>
      </c>
      <c r="S84" s="335">
        <f>IF(S$8=0,0,S$8/TEL!S$5*1000)</f>
        <v>0.75200347183835703</v>
      </c>
      <c r="T84" s="335">
        <f>IF(T$8=0,0,T$8/TEL!T$5*1000)</f>
        <v>0.87217954282194199</v>
      </c>
      <c r="U84" s="335">
        <f>IF(U$8=0,0,U$8/TEL!U$5*1000)</f>
        <v>0.76087738973837238</v>
      </c>
      <c r="V84" s="335">
        <f>IF(V$8=0,0,V$8/TEL!V$5*1000)</f>
        <v>0.78045784392973172</v>
      </c>
      <c r="W84" s="335">
        <f>IF(W$8=0,0,W$8/TEL!W$5*1000)</f>
        <v>0.71266265523953376</v>
      </c>
      <c r="X84" s="335">
        <f>IF(X$8=0,0,X$8/TEL!X$5*1000)</f>
        <v>0.6936200243766073</v>
      </c>
      <c r="Y84" s="335">
        <f>IF(Y$8=0,0,Y$8/TEL!Y$5*1000)</f>
        <v>0.54952491879751852</v>
      </c>
      <c r="DA84" s="177"/>
    </row>
    <row r="85" spans="1:105" ht="12" customHeight="1" x14ac:dyDescent="0.25">
      <c r="A85" s="173" t="s">
        <v>94</v>
      </c>
      <c r="B85" s="335">
        <f>IF(B$9=0,0,B$9/TEL!B$5*1000)</f>
        <v>1.6848013954338772</v>
      </c>
      <c r="C85" s="335">
        <f>IF(C$9=0,0,C$9/TEL!C$5*1000)</f>
        <v>1.5670509754356803</v>
      </c>
      <c r="D85" s="335">
        <f>IF(D$9=0,0,D$9/TEL!D$5*1000)</f>
        <v>1.7692461232936421</v>
      </c>
      <c r="E85" s="335">
        <f>IF(E$9=0,0,E$9/TEL!E$5*1000)</f>
        <v>1.9703935445140792</v>
      </c>
      <c r="F85" s="335">
        <f>IF(F$9=0,0,F$9/TEL!F$5*1000)</f>
        <v>2.1864052972319841</v>
      </c>
      <c r="G85" s="335">
        <f>IF(G$9=0,0,G$9/TEL!G$5*1000)</f>
        <v>1.8615478352754755</v>
      </c>
      <c r="H85" s="335">
        <f>IF(H$9=0,0,H$9/TEL!H$5*1000)</f>
        <v>1.818516643636837</v>
      </c>
      <c r="I85" s="335">
        <f>IF(I$9=0,0,I$9/TEL!I$5*1000)</f>
        <v>1.8303691203426908</v>
      </c>
      <c r="J85" s="335">
        <f>IF(J$9=0,0,J$9/TEL!J$5*1000)</f>
        <v>1.7667391112938766</v>
      </c>
      <c r="K85" s="335">
        <f>IF(K$9=0,0,K$9/TEL!K$5*1000)</f>
        <v>1.6989717178966397</v>
      </c>
      <c r="L85" s="335">
        <f>IF(L$9=0,0,L$9/TEL!L$5*1000)</f>
        <v>1.5981895542694027</v>
      </c>
      <c r="M85" s="335">
        <f>IF(M$9=0,0,M$9/TEL!M$5*1000)</f>
        <v>1.5374775595670644</v>
      </c>
      <c r="N85" s="335">
        <f>IF(N$9=0,0,N$9/TEL!N$5*1000)</f>
        <v>1.5361137816214272</v>
      </c>
      <c r="O85" s="335">
        <f>IF(O$9=0,0,O$9/TEL!O$5*1000)</f>
        <v>1.4842270932359973</v>
      </c>
      <c r="P85" s="335">
        <f>IF(P$9=0,0,P$9/TEL!P$5*1000)</f>
        <v>1.3450966731832326</v>
      </c>
      <c r="Q85" s="335">
        <f>IF(Q$9=0,0,Q$9/TEL!Q$5*1000)</f>
        <v>1.471413622481252</v>
      </c>
      <c r="R85" s="335">
        <f>IF(R$9=0,0,R$9/TEL!R$5*1000)</f>
        <v>1.4603409215141656</v>
      </c>
      <c r="S85" s="335">
        <f>IF(S$9=0,0,S$9/TEL!S$5*1000)</f>
        <v>1.4713111405533073</v>
      </c>
      <c r="T85" s="335">
        <f>IF(T$9=0,0,T$9/TEL!T$5*1000)</f>
        <v>1.7064382359559729</v>
      </c>
      <c r="U85" s="335">
        <f>IF(U$9=0,0,U$9/TEL!U$5*1000)</f>
        <v>1.4886731538359461</v>
      </c>
      <c r="V85" s="335">
        <f>IF(V$9=0,0,V$9/TEL!V$5*1000)</f>
        <v>1.5269827381233883</v>
      </c>
      <c r="W85" s="335">
        <f>IF(W$9=0,0,W$9/TEL!W$5*1000)</f>
        <v>1.3943399776425665</v>
      </c>
      <c r="X85" s="335">
        <f>IF(X$9=0,0,X$9/TEL!X$5*1000)</f>
        <v>1.3570826563890139</v>
      </c>
      <c r="Y85" s="335">
        <f>IF(Y$9=0,0,Y$9/TEL!Y$5*1000)</f>
        <v>1.0751574498212313</v>
      </c>
      <c r="DA85" s="177"/>
    </row>
    <row r="86" spans="1:105" ht="12" customHeight="1" x14ac:dyDescent="0.25">
      <c r="A86" s="56" t="s">
        <v>95</v>
      </c>
      <c r="B86" s="336">
        <f>IF(B$10=0,0,B$10/TEL!B$5*1000)</f>
        <v>5.8902519729920844</v>
      </c>
      <c r="C86" s="336">
        <f>IF(C$10=0,0,C$10/TEL!C$5*1000)</f>
        <v>6.0760040251001808</v>
      </c>
      <c r="D86" s="336">
        <f>IF(D$10=0,0,D$10/TEL!D$5*1000)</f>
        <v>6.5420782522348881</v>
      </c>
      <c r="E86" s="336">
        <f>IF(E$10=0,0,E$10/TEL!E$5*1000)</f>
        <v>6.8927609688359937</v>
      </c>
      <c r="F86" s="336">
        <f>IF(F$10=0,0,F$10/TEL!F$5*1000)</f>
        <v>6.7282643051429396</v>
      </c>
      <c r="G86" s="336">
        <f>IF(G$10=0,0,G$10/TEL!G$5*1000)</f>
        <v>5.9878670796973781</v>
      </c>
      <c r="H86" s="336">
        <f>IF(H$10=0,0,H$10/TEL!H$5*1000)</f>
        <v>5.7201480361885588</v>
      </c>
      <c r="I86" s="336">
        <f>IF(I$10=0,0,I$10/TEL!I$5*1000)</f>
        <v>5.1279696078332924</v>
      </c>
      <c r="J86" s="336">
        <f>IF(J$10=0,0,J$10/TEL!J$5*1000)</f>
        <v>4.7461857729109997</v>
      </c>
      <c r="K86" s="336">
        <f>IF(K$10=0,0,K$10/TEL!K$5*1000)</f>
        <v>4.98052944421124</v>
      </c>
      <c r="L86" s="336">
        <f>IF(L$10=0,0,L$10/TEL!L$5*1000)</f>
        <v>4.5415059936617732</v>
      </c>
      <c r="M86" s="336">
        <f>IF(M$10=0,0,M$10/TEL!M$5*1000)</f>
        <v>3.8756629364229598</v>
      </c>
      <c r="N86" s="336">
        <f>IF(N$10=0,0,N$10/TEL!N$5*1000)</f>
        <v>3.9533015754232119</v>
      </c>
      <c r="O86" s="336">
        <f>IF(O$10=0,0,O$10/TEL!O$5*1000)</f>
        <v>4.0211603573836818</v>
      </c>
      <c r="P86" s="336">
        <f>IF(P$10=0,0,P$10/TEL!P$5*1000)</f>
        <v>3.8962964878306581</v>
      </c>
      <c r="Q86" s="336">
        <f>IF(Q$10=0,0,Q$10/TEL!Q$5*1000)</f>
        <v>3.5975230294544707</v>
      </c>
      <c r="R86" s="336">
        <f>IF(R$10=0,0,R$10/TEL!R$5*1000)</f>
        <v>3.5810009625749659</v>
      </c>
      <c r="S86" s="336">
        <f>IF(S$10=0,0,S$10/TEL!S$5*1000)</f>
        <v>3.5800138847234733</v>
      </c>
      <c r="T86" s="336">
        <f>IF(T$10=0,0,T$10/TEL!T$5*1000)</f>
        <v>3.3957669690747174</v>
      </c>
      <c r="U86" s="336">
        <f>IF(U$10=0,0,U$10/TEL!U$5*1000)</f>
        <v>3.6014147496849733</v>
      </c>
      <c r="V86" s="336">
        <f>IF(V$10=0,0,V$10/TEL!V$5*1000)</f>
        <v>3.8271903336572026</v>
      </c>
      <c r="W86" s="336">
        <f>IF(W$10=0,0,W$10/TEL!W$5*1000)</f>
        <v>3.8202829540690328</v>
      </c>
      <c r="X86" s="336">
        <f>IF(X$10=0,0,X$10/TEL!X$5*1000)</f>
        <v>3.3463439667942536</v>
      </c>
      <c r="Y86" s="336">
        <f>IF(Y$10=0,0,Y$10/TEL!Y$5*1000)</f>
        <v>3.5390636890556335</v>
      </c>
      <c r="DA86" s="68"/>
    </row>
    <row r="87" spans="1:105" ht="12" customHeight="1" x14ac:dyDescent="0.25">
      <c r="A87" s="174" t="s">
        <v>2707</v>
      </c>
      <c r="B87" s="349">
        <f>IF(B$16=0,0,B$16/TEL!B$5*1000)</f>
        <v>4.5773994808361023</v>
      </c>
      <c r="C87" s="349">
        <f>IF(C$16=0,0,C$16/TEL!C$5*1000)</f>
        <v>4.5943874751447433</v>
      </c>
      <c r="D87" s="349">
        <f>IF(D$16=0,0,D$16/TEL!D$5*1000)</f>
        <v>4.6131867732308409</v>
      </c>
      <c r="E87" s="349">
        <f>IF(E$16=0,0,E$16/TEL!E$5*1000)</f>
        <v>4.6853377920332369</v>
      </c>
      <c r="F87" s="349">
        <f>IF(F$16=0,0,F$16/TEL!F$5*1000)</f>
        <v>4.3100700716326577</v>
      </c>
      <c r="G87" s="349">
        <f>IF(G$16=0,0,G$16/TEL!G$5*1000)</f>
        <v>3.7438361382860235</v>
      </c>
      <c r="H87" s="349">
        <f>IF(H$16=0,0,H$16/TEL!H$5*1000)</f>
        <v>3.3741757721620029</v>
      </c>
      <c r="I87" s="349">
        <f>IF(I$16=0,0,I$16/TEL!I$5*1000)</f>
        <v>2.8691373732399312</v>
      </c>
      <c r="J87" s="349">
        <f>IF(J$16=0,0,J$16/TEL!J$5*1000)</f>
        <v>2.6442567695856276</v>
      </c>
      <c r="K87" s="349">
        <f>IF(K$16=0,0,K$16/TEL!K$5*1000)</f>
        <v>2.6787117545575465</v>
      </c>
      <c r="L87" s="349">
        <f>IF(L$16=0,0,L$16/TEL!L$5*1000)</f>
        <v>2.5214336852263903</v>
      </c>
      <c r="M87" s="349">
        <f>IF(M$16=0,0,M$16/TEL!M$5*1000)</f>
        <v>2.1333683054802717</v>
      </c>
      <c r="N87" s="349">
        <f>IF(N$16=0,0,N$16/TEL!N$5*1000)</f>
        <v>2.2011921654845601</v>
      </c>
      <c r="O87" s="349">
        <f>IF(O$16=0,0,O$16/TEL!O$5*1000)</f>
        <v>2.1502039736783312</v>
      </c>
      <c r="P87" s="349">
        <f>IF(P$16=0,0,P$16/TEL!P$5*1000)</f>
        <v>2.0676234598216636</v>
      </c>
      <c r="Q87" s="349">
        <f>IF(Q$16=0,0,Q$16/TEL!Q$5*1000)</f>
        <v>1.9371488217744326</v>
      </c>
      <c r="R87" s="349">
        <f>IF(R$16=0,0,R$16/TEL!R$5*1000)</f>
        <v>1.905272233497076</v>
      </c>
      <c r="S87" s="349">
        <f>IF(S$16=0,0,S$16/TEL!S$5*1000)</f>
        <v>1.8745399440988888</v>
      </c>
      <c r="T87" s="349">
        <f>IF(T$16=0,0,T$16/TEL!T$5*1000)</f>
        <v>1.6531295616077619</v>
      </c>
      <c r="U87" s="349">
        <f>IF(U$16=0,0,U$16/TEL!U$5*1000)</f>
        <v>1.8273885139427366</v>
      </c>
      <c r="V87" s="349">
        <f>IF(V$16=0,0,V$16/TEL!V$5*1000)</f>
        <v>1.9437898799097524</v>
      </c>
      <c r="W87" s="349">
        <f>IF(W$16=0,0,W$16/TEL!W$5*1000)</f>
        <v>1.9608673135663377</v>
      </c>
      <c r="X87" s="349">
        <f>IF(X$16=0,0,X$16/TEL!X$5*1000)</f>
        <v>1.7209869846037333</v>
      </c>
      <c r="Y87" s="349">
        <f>IF(Y$16=0,0,Y$16/TEL!Y$5*1000)</f>
        <v>1.8305101212119539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38.907895587106893</v>
      </c>
      <c r="C88" s="349">
        <f>IF(C$27=0,0,C$27/TEL!C$5*1000)</f>
        <v>39.052293538730311</v>
      </c>
      <c r="D88" s="349">
        <f>IF(D$27=0,0,D$27/TEL!D$5*1000)</f>
        <v>39.212087572462153</v>
      </c>
      <c r="E88" s="349">
        <f>IF(E$27=0,0,E$27/TEL!E$5*1000)</f>
        <v>39.825371232282507</v>
      </c>
      <c r="F88" s="349">
        <f>IF(F$27=0,0,F$27/TEL!F$5*1000)</f>
        <v>36.635595608877594</v>
      </c>
      <c r="G88" s="349">
        <f>IF(G$27=0,0,G$27/TEL!G$5*1000)</f>
        <v>31.822607175431219</v>
      </c>
      <c r="H88" s="349">
        <f>IF(H$27=0,0,H$27/TEL!H$5*1000)</f>
        <v>28.680494063377026</v>
      </c>
      <c r="I88" s="349">
        <f>IF(I$27=0,0,I$27/TEL!I$5*1000)</f>
        <v>24.387667672539411</v>
      </c>
      <c r="J88" s="349">
        <f>IF(J$27=0,0,J$27/TEL!J$5*1000)</f>
        <v>22.476182541477844</v>
      </c>
      <c r="K88" s="349">
        <f>IF(K$27=0,0,K$27/TEL!K$5*1000)</f>
        <v>22.769049913739142</v>
      </c>
      <c r="L88" s="349">
        <f>IF(L$27=0,0,L$27/TEL!L$5*1000)</f>
        <v>21.432186324424315</v>
      </c>
      <c r="M88" s="349">
        <f>IF(M$27=0,0,M$27/TEL!M$5*1000)</f>
        <v>18.133630596582311</v>
      </c>
      <c r="N88" s="349">
        <f>IF(N$27=0,0,N$27/TEL!N$5*1000)</f>
        <v>18.710133406618763</v>
      </c>
      <c r="O88" s="349">
        <f>IF(O$27=0,0,O$27/TEL!O$5*1000)</f>
        <v>18.276733776265818</v>
      </c>
      <c r="P88" s="349">
        <f>IF(P$27=0,0,P$27/TEL!P$5*1000)</f>
        <v>17.574799408484139</v>
      </c>
      <c r="Q88" s="349">
        <f>IF(Q$27=0,0,Q$27/TEL!Q$5*1000)</f>
        <v>16.465764985082686</v>
      </c>
      <c r="R88" s="349">
        <f>IF(R$27=0,0,R$27/TEL!R$5*1000)</f>
        <v>16.194813984725144</v>
      </c>
      <c r="S88" s="349">
        <f>IF(S$27=0,0,S$27/TEL!S$5*1000)</f>
        <v>15.933589524840562</v>
      </c>
      <c r="T88" s="349">
        <f>IF(T$27=0,0,T$27/TEL!T$5*1000)</f>
        <v>14.051601273665973</v>
      </c>
      <c r="U88" s="349">
        <f>IF(U$27=0,0,U$27/TEL!U$5*1000)</f>
        <v>15.532802368513265</v>
      </c>
      <c r="V88" s="349">
        <f>IF(V$27=0,0,V$27/TEL!V$5*1000)</f>
        <v>16.522213979232895</v>
      </c>
      <c r="W88" s="349">
        <f>IF(W$27=0,0,W$27/TEL!W$5*1000)</f>
        <v>16.667372165313875</v>
      </c>
      <c r="X88" s="349">
        <f>IF(X$27=0,0,X$27/TEL!X$5*1000)</f>
        <v>14.628389369131741</v>
      </c>
      <c r="Y88" s="349">
        <f>IF(Y$27=0,0,Y$27/TEL!Y$5*1000)</f>
        <v>15.5593360303016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5.3164844033691239</v>
      </c>
      <c r="C89" s="349">
        <f>IF(C$38=0,0,C$38/TEL!C$5*1000)</f>
        <v>4.9449164113748134</v>
      </c>
      <c r="D89" s="349">
        <f>IF(D$38=0,0,D$38/TEL!D$5*1000)</f>
        <v>5.5829544335043817</v>
      </c>
      <c r="E89" s="349">
        <f>IF(E$38=0,0,E$38/TEL!E$5*1000)</f>
        <v>6.2176862960222046</v>
      </c>
      <c r="F89" s="349">
        <f>IF(F$38=0,0,F$38/TEL!F$5*1000)</f>
        <v>6.8993233823764823</v>
      </c>
      <c r="G89" s="349">
        <f>IF(G$38=0,0,G$38/TEL!G$5*1000)</f>
        <v>5.8742176135359436</v>
      </c>
      <c r="H89" s="349">
        <f>IF(H$38=0,0,H$38/TEL!H$5*1000)</f>
        <v>5.7384302976984642</v>
      </c>
      <c r="I89" s="349">
        <f>IF(I$38=0,0,I$38/TEL!I$5*1000)</f>
        <v>5.7758314464147116</v>
      </c>
      <c r="J89" s="349">
        <f>IF(J$38=0,0,J$38/TEL!J$5*1000)</f>
        <v>5.5750434178606776</v>
      </c>
      <c r="K89" s="349">
        <f>IF(K$38=0,0,K$38/TEL!K$5*1000)</f>
        <v>5.3611996431405071</v>
      </c>
      <c r="L89" s="349">
        <f>IF(L$38=0,0,L$38/TEL!L$5*1000)</f>
        <v>5.0431759268056719</v>
      </c>
      <c r="M89" s="349">
        <f>IF(M$38=0,0,M$38/TEL!M$5*1000)</f>
        <v>4.8515958546338451</v>
      </c>
      <c r="N89" s="349">
        <f>IF(N$38=0,0,N$38/TEL!N$5*1000)</f>
        <v>4.8472923775609447</v>
      </c>
      <c r="O89" s="349">
        <f>IF(O$38=0,0,O$38/TEL!O$5*1000)</f>
        <v>4.6835610497669213</v>
      </c>
      <c r="P89" s="349">
        <f>IF(P$38=0,0,P$38/TEL!P$5*1000)</f>
        <v>4.2445272798226448</v>
      </c>
      <c r="Q89" s="349">
        <f>IF(Q$38=0,0,Q$38/TEL!Q$5*1000)</f>
        <v>4.6431274309408375</v>
      </c>
      <c r="R89" s="349">
        <f>IF(R$38=0,0,R$38/TEL!R$5*1000)</f>
        <v>4.6081869078891451</v>
      </c>
      <c r="S89" s="349">
        <f>IF(S$38=0,0,S$38/TEL!S$5*1000)</f>
        <v>4.6428040435237694</v>
      </c>
      <c r="T89" s="349">
        <f>IF(T$38=0,0,T$38/TEL!T$5*1000)</f>
        <v>5.3847606556832934</v>
      </c>
      <c r="U89" s="349">
        <f>IF(U$38=0,0,U$38/TEL!U$5*1000)</f>
        <v>4.6975908409934295</v>
      </c>
      <c r="V89" s="349">
        <f>IF(V$38=0,0,V$38/TEL!V$5*1000)</f>
        <v>4.8184788625226913</v>
      </c>
      <c r="W89" s="349">
        <f>IF(W$38=0,0,W$38/TEL!W$5*1000)</f>
        <v>4.3999172627832106</v>
      </c>
      <c r="X89" s="349">
        <f>IF(X$38=0,0,X$38/TEL!X$5*1000)</f>
        <v>4.2823497157164443</v>
      </c>
      <c r="Y89" s="349">
        <f>IF(Y$38=0,0,Y$38/TEL!Y$5*1000)</f>
        <v>3.3927190638803291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20.442896919797985</v>
      </c>
      <c r="C90" s="349">
        <f>IF(C$39=0,0,C$39/TEL!C$5*1000)</f>
        <v>19.891642770630945</v>
      </c>
      <c r="D90" s="349">
        <f>IF(D$39=0,0,D$39/TEL!D$5*1000)</f>
        <v>20.952537839153997</v>
      </c>
      <c r="E90" s="349">
        <f>IF(E$39=0,0,E$39/TEL!E$5*1000)</f>
        <v>22.09777819238705</v>
      </c>
      <c r="F90" s="349">
        <f>IF(F$39=0,0,F$39/TEL!F$5*1000)</f>
        <v>22.204886731018487</v>
      </c>
      <c r="G90" s="349">
        <f>IF(G$39=0,0,G$39/TEL!G$5*1000)</f>
        <v>19.088500756878346</v>
      </c>
      <c r="H90" s="349">
        <f>IF(H$39=0,0,H$39/TEL!H$5*1000)</f>
        <v>17.948000751297421</v>
      </c>
      <c r="I90" s="349">
        <f>IF(I$39=0,0,I$39/TEL!I$5*1000)</f>
        <v>16.752146059135761</v>
      </c>
      <c r="J90" s="349">
        <f>IF(J$39=0,0,J$39/TEL!J$5*1000)</f>
        <v>15.833879291673455</v>
      </c>
      <c r="K90" s="349">
        <f>IF(K$39=0,0,K$39/TEL!K$5*1000)</f>
        <v>15.579736878492572</v>
      </c>
      <c r="L90" s="349">
        <f>IF(L$39=0,0,L$39/TEL!L$5*1000)</f>
        <v>14.646565169381056</v>
      </c>
      <c r="M90" s="349">
        <f>IF(M$39=0,0,M$39/TEL!M$5*1000)</f>
        <v>13.312435548257582</v>
      </c>
      <c r="N90" s="349">
        <f>IF(N$39=0,0,N$39/TEL!N$5*1000)</f>
        <v>13.442189254670417</v>
      </c>
      <c r="O90" s="349">
        <f>IF(O$39=0,0,O$39/TEL!O$5*1000)</f>
        <v>13.071838877559347</v>
      </c>
      <c r="P90" s="349">
        <f>IF(P$39=0,0,P$39/TEL!P$5*1000)</f>
        <v>12.160423776441755</v>
      </c>
      <c r="Q90" s="349">
        <f>IF(Q$39=0,0,Q$39/TEL!Q$5*1000)</f>
        <v>12.423824162389023</v>
      </c>
      <c r="R90" s="349">
        <f>IF(R$39=0,0,R$39/TEL!R$5*1000)</f>
        <v>12.291001651438556</v>
      </c>
      <c r="S90" s="349">
        <f>IF(S$39=0,0,S$39/TEL!S$5*1000)</f>
        <v>12.28786141893627</v>
      </c>
      <c r="T90" s="349">
        <f>IF(T$39=0,0,T$39/TEL!T$5*1000)</f>
        <v>12.921003207079195</v>
      </c>
      <c r="U90" s="349">
        <f>IF(U$39=0,0,U$39/TEL!U$5*1000)</f>
        <v>12.289724503733</v>
      </c>
      <c r="V90" s="349">
        <f>IF(V$39=0,0,V$39/TEL!V$5*1000)</f>
        <v>12.792110092730976</v>
      </c>
      <c r="W90" s="349">
        <f>IF(W$39=0,0,W$39/TEL!W$5*1000)</f>
        <v>12.16478418382089</v>
      </c>
      <c r="X90" s="349">
        <f>IF(X$39=0,0,X$39/TEL!X$5*1000)</f>
        <v>11.333695630347224</v>
      </c>
      <c r="Y90" s="349">
        <f>IF(Y$39=0,0,Y$39/TEL!Y$5*1000)</f>
        <v>10.19662537205158</v>
      </c>
      <c r="DA90" s="178"/>
    </row>
    <row r="91" spans="1:105" ht="12" customHeight="1" x14ac:dyDescent="0.25">
      <c r="A91" s="41" t="s">
        <v>2757</v>
      </c>
      <c r="B91" s="337">
        <f>IF(B$59=0,0,B$59/TEL!B$5*1000)</f>
        <v>1.9509263830127157</v>
      </c>
      <c r="C91" s="337">
        <f>IF(C$59=0,0,C$59/TEL!C$5*1000)</f>
        <v>1.8145765428428884</v>
      </c>
      <c r="D91" s="337">
        <f>IF(D$59=0,0,D$59/TEL!D$5*1000)</f>
        <v>2.0487096872849193</v>
      </c>
      <c r="E91" s="337">
        <f>IF(E$59=0,0,E$59/TEL!E$5*1000)</f>
        <v>2.2816296100707505</v>
      </c>
      <c r="F91" s="337">
        <f>IF(F$59=0,0,F$59/TEL!F$5*1000)</f>
        <v>2.5317617790969127</v>
      </c>
      <c r="G91" s="337">
        <f>IF(G$59=0,0,G$59/TEL!G$5*1000)</f>
        <v>2.1555910357872601</v>
      </c>
      <c r="H91" s="337">
        <f>IF(H$59=0,0,H$59/TEL!H$5*1000)</f>
        <v>2.1057627965135888</v>
      </c>
      <c r="I91" s="337">
        <f>IF(I$59=0,0,I$59/TEL!I$5*1000)</f>
        <v>2.1194874465359361</v>
      </c>
      <c r="J91" s="337">
        <f>IF(J$59=0,0,J$59/TEL!J$5*1000)</f>
        <v>2.0458066769561483</v>
      </c>
      <c r="K91" s="337">
        <f>IF(K$59=0,0,K$59/TEL!K$5*1000)</f>
        <v>1.9673349971219665</v>
      </c>
      <c r="L91" s="337">
        <f>IF(L$59=0,0,L$59/TEL!L$5*1000)</f>
        <v>1.8506336562456134</v>
      </c>
      <c r="M91" s="337">
        <f>IF(M$59=0,0,M$59/TEL!M$5*1000)</f>
        <v>1.7803318197495568</v>
      </c>
      <c r="N91" s="337">
        <f>IF(N$59=0,0,N$59/TEL!N$5*1000)</f>
        <v>1.7787526244913365</v>
      </c>
      <c r="O91" s="337">
        <f>IF(O$59=0,0,O$59/TEL!O$5*1000)</f>
        <v>1.7186701070072936</v>
      </c>
      <c r="P91" s="337">
        <f>IF(P$59=0,0,P$59/TEL!P$5*1000)</f>
        <v>1.5575631611701075</v>
      </c>
      <c r="Q91" s="337">
        <f>IF(Q$59=0,0,Q$59/TEL!Q$5*1000)</f>
        <v>1.7038326678758065</v>
      </c>
      <c r="R91" s="337">
        <f>IF(R$59=0,0,R$59/TEL!R$5*1000)</f>
        <v>1.6910109640794755</v>
      </c>
      <c r="S91" s="337">
        <f>IF(S$59=0,0,S$59/TEL!S$5*1000)</f>
        <v>1.7037139982821372</v>
      </c>
      <c r="T91" s="337">
        <f>IF(T$59=0,0,T$59/TEL!T$5*1000)</f>
        <v>1.9759808987164638</v>
      </c>
      <c r="U91" s="337">
        <f>IF(U$59=0,0,U$59/TEL!U$5*1000)</f>
        <v>1.7238184508705057</v>
      </c>
      <c r="V91" s="337">
        <f>IF(V$59=0,0,V$59/TEL!V$5*1000)</f>
        <v>1.7681792751855718</v>
      </c>
      <c r="W91" s="337">
        <f>IF(W$59=0,0,W$59/TEL!W$5*1000)</f>
        <v>1.6145847555947146</v>
      </c>
      <c r="X91" s="337">
        <f>IF(X$59=0,0,X$59/TEL!X$5*1000)</f>
        <v>1.5714424058845777</v>
      </c>
      <c r="Y91" s="337">
        <f>IF(Y$59=0,0,Y$59/TEL!Y$5*1000)</f>
        <v>1.2449853379951279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PL: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185.2097603548921</v>
      </c>
      <c r="C5" s="223">
        <v>182.0870083779154</v>
      </c>
      <c r="D5" s="223">
        <v>170.51450714308029</v>
      </c>
      <c r="E5" s="223">
        <v>158.02643457703141</v>
      </c>
      <c r="F5" s="223">
        <v>144.91407761935841</v>
      </c>
      <c r="G5" s="223">
        <v>129.35866466933859</v>
      </c>
      <c r="H5" s="223">
        <v>109.4719479122291</v>
      </c>
      <c r="I5" s="223">
        <v>99.416184613107532</v>
      </c>
      <c r="J5" s="223">
        <v>82.28404492019277</v>
      </c>
      <c r="K5" s="223">
        <v>63.284087509498349</v>
      </c>
      <c r="L5" s="223">
        <v>62.139764252330323</v>
      </c>
      <c r="M5" s="223">
        <v>51.688443905449212</v>
      </c>
      <c r="N5" s="223">
        <v>50.80933414513791</v>
      </c>
      <c r="O5" s="223">
        <v>56.419087912618139</v>
      </c>
      <c r="P5" s="223">
        <v>59.4821683418782</v>
      </c>
      <c r="Q5" s="223">
        <v>56.585967976280003</v>
      </c>
      <c r="R5" s="223">
        <v>60.372165898889968</v>
      </c>
      <c r="S5" s="223">
        <v>59.310513450794517</v>
      </c>
      <c r="T5" s="223">
        <v>68.603127135690045</v>
      </c>
      <c r="U5" s="223">
        <v>60.664700086094157</v>
      </c>
      <c r="V5" s="223">
        <v>56.960380047575278</v>
      </c>
      <c r="W5" s="223">
        <v>63.389370723887581</v>
      </c>
      <c r="X5" s="223">
        <v>57.70198038688239</v>
      </c>
      <c r="Y5" s="223">
        <v>44.059156741965921</v>
      </c>
      <c r="DA5" s="89" t="s">
        <v>2759</v>
      </c>
    </row>
    <row r="6" spans="1:105" ht="12" customHeight="1" x14ac:dyDescent="0.25">
      <c r="A6" s="55" t="s">
        <v>91</v>
      </c>
      <c r="B6" s="259">
        <v>3.5156251861818579</v>
      </c>
      <c r="C6" s="259">
        <v>3.25647262298597</v>
      </c>
      <c r="D6" s="259">
        <v>3.282577248110119</v>
      </c>
      <c r="E6" s="259">
        <v>3.209381213412708</v>
      </c>
      <c r="F6" s="259">
        <v>3.3077432611235591</v>
      </c>
      <c r="G6" s="259">
        <v>2.8912288958524628</v>
      </c>
      <c r="H6" s="259">
        <v>2.5583484309410118</v>
      </c>
      <c r="I6" s="259">
        <v>2.5768045241155271</v>
      </c>
      <c r="J6" s="259">
        <v>2.1893006047345001</v>
      </c>
      <c r="K6" s="259">
        <v>1.6167054403355769</v>
      </c>
      <c r="L6" s="259">
        <v>1.5940417069591011</v>
      </c>
      <c r="M6" s="259">
        <v>1.4278384503625039</v>
      </c>
      <c r="N6" s="259">
        <v>1.371230241948866</v>
      </c>
      <c r="O6" s="259">
        <v>1.5004048210286021</v>
      </c>
      <c r="P6" s="259">
        <v>1.524328592994689</v>
      </c>
      <c r="Q6" s="259">
        <v>1.58884507244171</v>
      </c>
      <c r="R6" s="259">
        <v>1.6993289430691989</v>
      </c>
      <c r="S6" s="259">
        <v>1.691958727535207</v>
      </c>
      <c r="T6" s="259">
        <v>2.261444118203928</v>
      </c>
      <c r="U6" s="259">
        <v>1.761970925142837</v>
      </c>
      <c r="V6" s="259">
        <v>1.6204562691616979</v>
      </c>
      <c r="W6" s="259">
        <v>1.7008363174724641</v>
      </c>
      <c r="X6" s="259">
        <v>1.645306868384689</v>
      </c>
      <c r="Y6" s="259">
        <v>1.0493326306952171</v>
      </c>
      <c r="DA6" s="67" t="s">
        <v>2760</v>
      </c>
    </row>
    <row r="7" spans="1:105" ht="12" customHeight="1" x14ac:dyDescent="0.25">
      <c r="A7" s="173" t="s">
        <v>92</v>
      </c>
      <c r="B7" s="224">
        <v>0.74099059013106872</v>
      </c>
      <c r="C7" s="224">
        <v>0.68636883708092244</v>
      </c>
      <c r="D7" s="224">
        <v>0.69187092577112819</v>
      </c>
      <c r="E7" s="224">
        <v>0.67644335028359659</v>
      </c>
      <c r="F7" s="224">
        <v>0.69717518258080446</v>
      </c>
      <c r="G7" s="224">
        <v>0.60938618091664043</v>
      </c>
      <c r="H7" s="224">
        <v>0.53922475042418017</v>
      </c>
      <c r="I7" s="224">
        <v>0.54311475309757351</v>
      </c>
      <c r="J7" s="224">
        <v>0.46144030184240648</v>
      </c>
      <c r="K7" s="224">
        <v>0.34075404938244158</v>
      </c>
      <c r="L7" s="224">
        <v>0.33597719966728562</v>
      </c>
      <c r="M7" s="224">
        <v>0.30094643197587251</v>
      </c>
      <c r="N7" s="224">
        <v>0.28901508334304521</v>
      </c>
      <c r="O7" s="224">
        <v>0.31624129276902202</v>
      </c>
      <c r="P7" s="224">
        <v>0.32128372163117402</v>
      </c>
      <c r="Q7" s="224">
        <v>0.334881901655179</v>
      </c>
      <c r="R7" s="224">
        <v>0.35816865839421008</v>
      </c>
      <c r="S7" s="224">
        <v>0.35661523330800021</v>
      </c>
      <c r="T7" s="224">
        <v>0.47664603675122269</v>
      </c>
      <c r="U7" s="224">
        <v>0.37137174939667728</v>
      </c>
      <c r="V7" s="224">
        <v>0.34154461399560698</v>
      </c>
      <c r="W7" s="224">
        <v>0.35848636867032652</v>
      </c>
      <c r="X7" s="224">
        <v>0.34678239083704382</v>
      </c>
      <c r="Y7" s="224">
        <v>0.2211685160064201</v>
      </c>
      <c r="DA7" s="177" t="s">
        <v>2761</v>
      </c>
    </row>
    <row r="8" spans="1:105" ht="12" customHeight="1" x14ac:dyDescent="0.25">
      <c r="A8" s="173" t="s">
        <v>93</v>
      </c>
      <c r="B8" s="224">
        <v>2.8712833091185548</v>
      </c>
      <c r="C8" s="224">
        <v>2.6596280871272211</v>
      </c>
      <c r="D8" s="224">
        <v>2.680948270719139</v>
      </c>
      <c r="E8" s="224">
        <v>2.6211675655556879</v>
      </c>
      <c r="F8" s="224">
        <v>2.7015018705188449</v>
      </c>
      <c r="G8" s="224">
        <v>2.361326032175326</v>
      </c>
      <c r="H8" s="224">
        <v>2.0894557183009632</v>
      </c>
      <c r="I8" s="224">
        <v>2.1045291887300088</v>
      </c>
      <c r="J8" s="224">
        <v>1.788046777490619</v>
      </c>
      <c r="K8" s="224">
        <v>1.3203965442169809</v>
      </c>
      <c r="L8" s="224">
        <v>1.301886607599744</v>
      </c>
      <c r="M8" s="224">
        <v>1.1661449937147781</v>
      </c>
      <c r="N8" s="224">
        <v>1.119911907031921</v>
      </c>
      <c r="O8" s="224">
        <v>1.225411439329013</v>
      </c>
      <c r="P8" s="224">
        <v>1.244950475346668</v>
      </c>
      <c r="Q8" s="224">
        <v>1.297642409437773</v>
      </c>
      <c r="R8" s="224">
        <v>1.387876856188921</v>
      </c>
      <c r="S8" s="224">
        <v>1.381857449760006</v>
      </c>
      <c r="T8" s="224">
        <v>1.8469678669458081</v>
      </c>
      <c r="U8" s="224">
        <v>1.43903784976841</v>
      </c>
      <c r="V8" s="224">
        <v>1.323459923170498</v>
      </c>
      <c r="W8" s="224">
        <v>1.389107959829234</v>
      </c>
      <c r="X8" s="224">
        <v>1.343755918048172</v>
      </c>
      <c r="Y8" s="224">
        <v>0.85701151535463727</v>
      </c>
      <c r="DA8" s="177" t="s">
        <v>2762</v>
      </c>
    </row>
    <row r="9" spans="1:105" ht="12" customHeight="1" x14ac:dyDescent="0.25">
      <c r="A9" s="173" t="s">
        <v>94</v>
      </c>
      <c r="B9" s="224">
        <v>4.0383890299606229</v>
      </c>
      <c r="C9" s="224">
        <v>3.740701189854704</v>
      </c>
      <c r="D9" s="224">
        <v>3.7706875012928389</v>
      </c>
      <c r="E9" s="224">
        <v>3.6866074165555731</v>
      </c>
      <c r="F9" s="224">
        <v>3.7995956315681529</v>
      </c>
      <c r="G9" s="224">
        <v>3.321146720079216</v>
      </c>
      <c r="H9" s="224">
        <v>2.9387678410478641</v>
      </c>
      <c r="I9" s="224">
        <v>2.9599683047676169</v>
      </c>
      <c r="J9" s="224">
        <v>2.5148436130781051</v>
      </c>
      <c r="K9" s="224">
        <v>1.857105114786012</v>
      </c>
      <c r="L9" s="224">
        <v>1.8310713462815511</v>
      </c>
      <c r="M9" s="224">
        <v>1.6401541202867129</v>
      </c>
      <c r="N9" s="224">
        <v>1.57512842620479</v>
      </c>
      <c r="O9" s="224">
        <v>1.7235109116744469</v>
      </c>
      <c r="P9" s="224">
        <v>1.7509920830583769</v>
      </c>
      <c r="Q9" s="224">
        <v>1.825101986433342</v>
      </c>
      <c r="R9" s="224">
        <v>1.952014506255801</v>
      </c>
      <c r="S9" s="224">
        <v>1.9435483598423811</v>
      </c>
      <c r="T9" s="224">
        <v>2.5977146695612801</v>
      </c>
      <c r="U9" s="224">
        <v>2.0239711796280009</v>
      </c>
      <c r="V9" s="224">
        <v>1.861413681593477</v>
      </c>
      <c r="W9" s="224">
        <v>1.9537460231075161</v>
      </c>
      <c r="X9" s="224">
        <v>1.8899594969109139</v>
      </c>
      <c r="Y9" s="224">
        <v>1.205365521112775</v>
      </c>
      <c r="DA9" s="177" t="s">
        <v>2763</v>
      </c>
    </row>
    <row r="10" spans="1:105" ht="12" customHeight="1" x14ac:dyDescent="0.25">
      <c r="A10" s="56" t="s">
        <v>95</v>
      </c>
      <c r="B10" s="260">
        <v>19.99087475921166</v>
      </c>
      <c r="C10" s="260">
        <v>20.37522775602385</v>
      </c>
      <c r="D10" s="260">
        <v>19.66216932059427</v>
      </c>
      <c r="E10" s="260">
        <v>18.25140047438105</v>
      </c>
      <c r="F10" s="260">
        <v>16.734629715243489</v>
      </c>
      <c r="G10" s="260">
        <v>15.24707823102683</v>
      </c>
      <c r="H10" s="260">
        <v>13.22105880725694</v>
      </c>
      <c r="I10" s="260">
        <v>12.014752538776969</v>
      </c>
      <c r="J10" s="260">
        <v>9.8313298008293479</v>
      </c>
      <c r="K10" s="260">
        <v>7.7689679074477249</v>
      </c>
      <c r="L10" s="260">
        <v>7.5173480090549418</v>
      </c>
      <c r="M10" s="260">
        <v>6.0681039377739676</v>
      </c>
      <c r="N10" s="260">
        <v>5.9298519063266708</v>
      </c>
      <c r="O10" s="260">
        <v>6.76696469923957</v>
      </c>
      <c r="P10" s="260">
        <v>7.2607786827195326</v>
      </c>
      <c r="Q10" s="260">
        <v>6.5876826609357151</v>
      </c>
      <c r="R10" s="260">
        <v>7.0608356762678666</v>
      </c>
      <c r="S10" s="260">
        <v>6.9752183490674913</v>
      </c>
      <c r="T10" s="260">
        <v>7.9525754542264213</v>
      </c>
      <c r="U10" s="260">
        <v>7.2305028042692596</v>
      </c>
      <c r="V10" s="260">
        <v>6.8549705130607173</v>
      </c>
      <c r="W10" s="260">
        <v>7.7936031592590984</v>
      </c>
      <c r="X10" s="260">
        <v>6.8734742955121826</v>
      </c>
      <c r="Y10" s="260">
        <v>5.6451210651351156</v>
      </c>
      <c r="DA10" s="68" t="s">
        <v>2764</v>
      </c>
    </row>
    <row r="11" spans="1:105" ht="12" customHeight="1" x14ac:dyDescent="0.25">
      <c r="A11" s="37" t="s">
        <v>159</v>
      </c>
      <c r="B11" s="226">
        <v>4.1621640403247087</v>
      </c>
      <c r="C11" s="226">
        <v>4.17698562771995</v>
      </c>
      <c r="D11" s="226">
        <v>3.6735494381985512</v>
      </c>
      <c r="E11" s="226">
        <v>3.3384704580518201</v>
      </c>
      <c r="F11" s="226">
        <v>2.8131568286913589</v>
      </c>
      <c r="G11" s="226">
        <v>2.2186244150412322</v>
      </c>
      <c r="H11" s="226">
        <v>1.6541672109047709</v>
      </c>
      <c r="I11" s="226">
        <v>1.155100406251824</v>
      </c>
      <c r="J11" s="226">
        <v>0.99510343295517734</v>
      </c>
      <c r="K11" s="226">
        <v>1.305367044706643</v>
      </c>
      <c r="L11" s="226">
        <v>0.75859261792883714</v>
      </c>
      <c r="M11" s="226">
        <v>0.58486246766249428</v>
      </c>
      <c r="N11" s="226">
        <v>0.59554758593211798</v>
      </c>
      <c r="O11" s="226">
        <v>0.6639853167866665</v>
      </c>
      <c r="P11" s="226">
        <v>1.0057353193764791</v>
      </c>
      <c r="Q11" s="226">
        <v>0.42374997629560801</v>
      </c>
      <c r="R11" s="226">
        <v>0.4119799366206538</v>
      </c>
      <c r="S11" s="226">
        <v>0.42751944857506607</v>
      </c>
      <c r="T11" s="226">
        <v>0.30616162634401872</v>
      </c>
      <c r="U11" s="226">
        <v>0.27527971176270888</v>
      </c>
      <c r="V11" s="226">
        <v>0.23834051262251241</v>
      </c>
      <c r="W11" s="226">
        <v>0.15852177082494251</v>
      </c>
      <c r="X11" s="226">
        <v>0.20842469773170089</v>
      </c>
      <c r="Y11" s="226">
        <v>0.47678167986564768</v>
      </c>
      <c r="DA11" s="69" t="s">
        <v>2765</v>
      </c>
    </row>
    <row r="12" spans="1:105" ht="12" customHeight="1" x14ac:dyDescent="0.25">
      <c r="A12" s="37" t="s">
        <v>35</v>
      </c>
      <c r="B12" s="226">
        <v>12.141287052831331</v>
      </c>
      <c r="C12" s="226">
        <v>13.281735752538189</v>
      </c>
      <c r="D12" s="226">
        <v>12.992445239983001</v>
      </c>
      <c r="E12" s="226">
        <v>11.84611318831449</v>
      </c>
      <c r="F12" s="226">
        <v>10.31280407966717</v>
      </c>
      <c r="G12" s="226">
        <v>10.140965543260769</v>
      </c>
      <c r="H12" s="226">
        <v>9.0753178002713302</v>
      </c>
      <c r="I12" s="226">
        <v>8.0256975215239486</v>
      </c>
      <c r="J12" s="226">
        <v>6.2792093737831971</v>
      </c>
      <c r="K12" s="226">
        <v>4.9009904070694086</v>
      </c>
      <c r="L12" s="226">
        <v>5.0701019401520364</v>
      </c>
      <c r="M12" s="226">
        <v>3.6708819145559728</v>
      </c>
      <c r="N12" s="226">
        <v>3.6448371821726022</v>
      </c>
      <c r="O12" s="226">
        <v>4.491203339347086</v>
      </c>
      <c r="P12" s="226">
        <v>4.800598902377855</v>
      </c>
      <c r="Q12" s="226">
        <v>4.1278740577972144</v>
      </c>
      <c r="R12" s="226">
        <v>4.5175243890938122</v>
      </c>
      <c r="S12" s="226">
        <v>4.4339592302179121</v>
      </c>
      <c r="T12" s="226">
        <v>3.764389652175848</v>
      </c>
      <c r="U12" s="226">
        <v>4.816616133472329</v>
      </c>
      <c r="V12" s="226">
        <v>4.7664019506966078</v>
      </c>
      <c r="W12" s="226">
        <v>5.9386777816522356</v>
      </c>
      <c r="X12" s="226">
        <v>4.7018303457480322</v>
      </c>
      <c r="Y12" s="226">
        <v>4.3781733579761202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2768</v>
      </c>
    </row>
    <row r="15" spans="1:105" ht="12" customHeight="1" x14ac:dyDescent="0.25">
      <c r="A15" s="37" t="s">
        <v>40</v>
      </c>
      <c r="B15" s="226">
        <v>3.687423666055623</v>
      </c>
      <c r="C15" s="226">
        <v>2.916506375765719</v>
      </c>
      <c r="D15" s="226">
        <v>2.9961746424127229</v>
      </c>
      <c r="E15" s="226">
        <v>3.0668168280147361</v>
      </c>
      <c r="F15" s="226">
        <v>3.6086688068849648</v>
      </c>
      <c r="G15" s="226">
        <v>2.8874882727248261</v>
      </c>
      <c r="H15" s="226">
        <v>2.4915737960808411</v>
      </c>
      <c r="I15" s="226">
        <v>2.8339546110011971</v>
      </c>
      <c r="J15" s="226">
        <v>2.5570169940909748</v>
      </c>
      <c r="K15" s="226">
        <v>1.5626104556716729</v>
      </c>
      <c r="L15" s="226">
        <v>1.6886534509740689</v>
      </c>
      <c r="M15" s="226">
        <v>1.8123595555555001</v>
      </c>
      <c r="N15" s="226">
        <v>1.689467138221951</v>
      </c>
      <c r="O15" s="226">
        <v>1.6117760431058179</v>
      </c>
      <c r="P15" s="226">
        <v>1.454444460965199</v>
      </c>
      <c r="Q15" s="226">
        <v>2.0360586268428942</v>
      </c>
      <c r="R15" s="226">
        <v>2.1313313505534022</v>
      </c>
      <c r="S15" s="226">
        <v>2.113739670274513</v>
      </c>
      <c r="T15" s="226">
        <v>3.882024175706555</v>
      </c>
      <c r="U15" s="226">
        <v>2.138606959034222</v>
      </c>
      <c r="V15" s="226">
        <v>1.850228049741597</v>
      </c>
      <c r="W15" s="226">
        <v>1.6964036067819199</v>
      </c>
      <c r="X15" s="226">
        <v>1.963219252032451</v>
      </c>
      <c r="Y15" s="226">
        <v>0.79016602729334839</v>
      </c>
      <c r="DA15" s="69" t="s">
        <v>2769</v>
      </c>
    </row>
    <row r="16" spans="1:105" ht="12" customHeight="1" x14ac:dyDescent="0.25">
      <c r="A16" s="57" t="s">
        <v>2707</v>
      </c>
      <c r="B16" s="261">
        <v>11.19140999919407</v>
      </c>
      <c r="C16" s="261">
        <v>11.204436563960421</v>
      </c>
      <c r="D16" s="261">
        <v>10.117718922033539</v>
      </c>
      <c r="E16" s="261">
        <v>9.1588298500832259</v>
      </c>
      <c r="F16" s="261">
        <v>7.9004144836167249</v>
      </c>
      <c r="G16" s="261">
        <v>7.1058279542418674</v>
      </c>
      <c r="H16" s="261">
        <v>5.8207089955855862</v>
      </c>
      <c r="I16" s="261">
        <v>4.926532941841459</v>
      </c>
      <c r="J16" s="261">
        <v>4.0131107997688904</v>
      </c>
      <c r="K16" s="261">
        <v>3.1575106617282369</v>
      </c>
      <c r="L16" s="261">
        <v>3.104212563874714</v>
      </c>
      <c r="M16" s="261">
        <v>2.4633087767144262</v>
      </c>
      <c r="N16" s="261">
        <v>2.4732922948142901</v>
      </c>
      <c r="O16" s="261">
        <v>2.7545278564123969</v>
      </c>
      <c r="P16" s="261">
        <v>2.9695000725899479</v>
      </c>
      <c r="Q16" s="261">
        <v>2.671573124613031</v>
      </c>
      <c r="R16" s="261">
        <v>2.8402334865164511</v>
      </c>
      <c r="S16" s="261">
        <v>2.7527079588110261</v>
      </c>
      <c r="T16" s="261">
        <v>2.777426201074304</v>
      </c>
      <c r="U16" s="261">
        <v>2.7573741947478729</v>
      </c>
      <c r="V16" s="261">
        <v>2.628030283251154</v>
      </c>
      <c r="W16" s="261">
        <v>3.0479182162547702</v>
      </c>
      <c r="X16" s="261">
        <v>2.666146019238377</v>
      </c>
      <c r="Y16" s="261">
        <v>2.2779854860265338</v>
      </c>
      <c r="DA16" s="70" t="s">
        <v>2770</v>
      </c>
    </row>
    <row r="17" spans="1:105" ht="12" customHeight="1" x14ac:dyDescent="0.25">
      <c r="A17" s="46" t="s">
        <v>28</v>
      </c>
      <c r="B17" s="229">
        <v>6.3891648063557733</v>
      </c>
      <c r="C17" s="229">
        <v>6.2728414722554158</v>
      </c>
      <c r="D17" s="229">
        <v>5.2724220449411856</v>
      </c>
      <c r="E17" s="229">
        <v>4.1071361433061906</v>
      </c>
      <c r="F17" s="229">
        <v>3.1198994368718949</v>
      </c>
      <c r="G17" s="229">
        <v>2.496896981788375</v>
      </c>
      <c r="H17" s="229">
        <v>1.875049062265999</v>
      </c>
      <c r="I17" s="229">
        <v>1.6147832791946539</v>
      </c>
      <c r="J17" s="229">
        <v>1.225201096324118</v>
      </c>
      <c r="K17" s="229">
        <v>0.73525688996957905</v>
      </c>
      <c r="L17" s="229">
        <v>0.81512596133638293</v>
      </c>
      <c r="M17" s="229">
        <v>0.55306889299454953</v>
      </c>
      <c r="N17" s="229">
        <v>0.46754945820684463</v>
      </c>
      <c r="O17" s="229">
        <v>0.39899306852512012</v>
      </c>
      <c r="P17" s="229">
        <v>0.40150873249091251</v>
      </c>
      <c r="Q17" s="229">
        <v>0.36201405010458138</v>
      </c>
      <c r="R17" s="229">
        <v>0.33975830574515892</v>
      </c>
      <c r="S17" s="229">
        <v>0.32335832843634338</v>
      </c>
      <c r="T17" s="229">
        <v>0.37236920455958872</v>
      </c>
      <c r="U17" s="229">
        <v>0.30230123541207249</v>
      </c>
      <c r="V17" s="229">
        <v>0.30573252834225978</v>
      </c>
      <c r="W17" s="229">
        <v>0.35500455155401373</v>
      </c>
      <c r="X17" s="229">
        <v>0.26492150645253759</v>
      </c>
      <c r="Y17" s="229">
        <v>0.1893314913536118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0.14353915814983359</v>
      </c>
      <c r="C19" s="229">
        <v>0.14355738647508079</v>
      </c>
      <c r="D19" s="229">
        <v>0.14360035741499649</v>
      </c>
      <c r="E19" s="229">
        <v>0.14248380850346801</v>
      </c>
      <c r="F19" s="229">
        <v>9.501396254580903E-2</v>
      </c>
      <c r="G19" s="229">
        <v>0.18982182481134111</v>
      </c>
      <c r="H19" s="229">
        <v>0.14359775610492559</v>
      </c>
      <c r="I19" s="229">
        <v>9.7196809760553407E-2</v>
      </c>
      <c r="J19" s="229">
        <v>9.7030542630668279E-2</v>
      </c>
      <c r="K19" s="229">
        <v>4.7170742576538707E-2</v>
      </c>
      <c r="L19" s="229">
        <v>4.6980646421685569E-2</v>
      </c>
      <c r="M19" s="229">
        <v>4.6792900456750261E-2</v>
      </c>
      <c r="N19" s="229">
        <v>4.6193454155231503E-2</v>
      </c>
      <c r="O19" s="229">
        <v>4.6597560420480577E-2</v>
      </c>
      <c r="P19" s="229">
        <v>4.6672652534950593E-2</v>
      </c>
      <c r="Q19" s="229">
        <v>4.6094978829894523E-2</v>
      </c>
      <c r="R19" s="229">
        <v>4.6206708247124847E-2</v>
      </c>
      <c r="S19" s="229">
        <v>4.9426673773418563E-2</v>
      </c>
      <c r="T19" s="229">
        <v>6.1957682929355627E-2</v>
      </c>
      <c r="U19" s="229">
        <v>6.9093700420916837E-2</v>
      </c>
      <c r="V19" s="229">
        <v>5.5745952792537808E-2</v>
      </c>
      <c r="W19" s="229">
        <v>7.2326015825966261E-2</v>
      </c>
      <c r="X19" s="229">
        <v>9.2799862156828242E-2</v>
      </c>
      <c r="Y19" s="229">
        <v>0.1055485077109922</v>
      </c>
      <c r="DA19" s="73" t="s">
        <v>2773</v>
      </c>
    </row>
    <row r="20" spans="1:105" ht="12" customHeight="1" x14ac:dyDescent="0.25">
      <c r="A20" s="46" t="s">
        <v>159</v>
      </c>
      <c r="B20" s="229">
        <v>0.39752364873663321</v>
      </c>
      <c r="C20" s="229">
        <v>0.3965755249861822</v>
      </c>
      <c r="D20" s="229">
        <v>0.43062345308951661</v>
      </c>
      <c r="E20" s="229">
        <v>0.4496823384359967</v>
      </c>
      <c r="F20" s="229">
        <v>0.48493707408513598</v>
      </c>
      <c r="G20" s="229">
        <v>0.39806619376033803</v>
      </c>
      <c r="H20" s="229">
        <v>0.3547759739300187</v>
      </c>
      <c r="I20" s="229">
        <v>0.30828228593241219</v>
      </c>
      <c r="J20" s="229">
        <v>0.27572366557478978</v>
      </c>
      <c r="K20" s="229">
        <v>0.38661846729857807</v>
      </c>
      <c r="L20" s="229">
        <v>0.20686546566676961</v>
      </c>
      <c r="M20" s="229">
        <v>0.17490257667608999</v>
      </c>
      <c r="N20" s="229">
        <v>0.17194737952619199</v>
      </c>
      <c r="O20" s="229">
        <v>0.21156103614424121</v>
      </c>
      <c r="P20" s="229">
        <v>0.31719186355114998</v>
      </c>
      <c r="Q20" s="229">
        <v>0.13960991205244441</v>
      </c>
      <c r="R20" s="229">
        <v>0.14073567958383071</v>
      </c>
      <c r="S20" s="229">
        <v>0.15335615629236349</v>
      </c>
      <c r="T20" s="229">
        <v>0.1431743409246416</v>
      </c>
      <c r="U20" s="229">
        <v>0.1087148719181706</v>
      </c>
      <c r="V20" s="229">
        <v>9.2476415877446747E-2</v>
      </c>
      <c r="W20" s="229">
        <v>5.7078938671396399E-2</v>
      </c>
      <c r="X20" s="229">
        <v>7.8452664434317559E-2</v>
      </c>
      <c r="Y20" s="229">
        <v>0.15249191365456469</v>
      </c>
      <c r="DA20" s="73" t="s">
        <v>2774</v>
      </c>
    </row>
    <row r="21" spans="1:105" ht="12" customHeight="1" x14ac:dyDescent="0.25">
      <c r="A21" s="46" t="s">
        <v>32</v>
      </c>
      <c r="B21" s="229">
        <v>3.5974998133593727E-2</v>
      </c>
      <c r="C21" s="229">
        <v>7.1959133341351747E-2</v>
      </c>
      <c r="D21" s="229">
        <v>3.5990336411164732E-2</v>
      </c>
      <c r="E21" s="229">
        <v>3.5710497477134111E-2</v>
      </c>
      <c r="F21" s="229">
        <v>3.5719804643999729E-2</v>
      </c>
      <c r="G21" s="229">
        <v>3.568106369713616E-2</v>
      </c>
      <c r="H21" s="229">
        <v>3.5989684448828108E-2</v>
      </c>
      <c r="I21" s="229">
        <v>3.6540430097240617E-2</v>
      </c>
      <c r="J21" s="229">
        <v>3.6477923185213333E-2</v>
      </c>
      <c r="K21" s="229">
        <v>3.6108268664077507E-2</v>
      </c>
      <c r="L21" s="229">
        <v>7.1925507649310827E-2</v>
      </c>
      <c r="M21" s="229">
        <v>7.1638076018083904E-2</v>
      </c>
      <c r="N21" s="229">
        <v>3.5360173744401507E-2</v>
      </c>
      <c r="O21" s="229">
        <v>3.566950908231302E-2</v>
      </c>
      <c r="P21" s="229">
        <v>3.5726990607846308E-2</v>
      </c>
      <c r="Q21" s="229">
        <v>0</v>
      </c>
      <c r="R21" s="229">
        <v>0</v>
      </c>
      <c r="S21" s="229">
        <v>1.6904595983209949E-2</v>
      </c>
      <c r="T21" s="229">
        <v>2.036232271935318E-2</v>
      </c>
      <c r="U21" s="229">
        <v>1.9379605985904678E-2</v>
      </c>
      <c r="V21" s="229">
        <v>1.062870666464432E-2</v>
      </c>
      <c r="W21" s="229">
        <v>2.384999191105627E-2</v>
      </c>
      <c r="X21" s="229">
        <v>1.5894687462406999E-2</v>
      </c>
      <c r="Y21" s="229">
        <v>2.3573479801538129E-2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9.2901144980521021E-4</v>
      </c>
      <c r="T22" s="229">
        <v>1.2982837834092059E-3</v>
      </c>
      <c r="U22" s="229">
        <v>5.4768917689384444E-3</v>
      </c>
      <c r="V22" s="229">
        <v>4.9365880387507513E-4</v>
      </c>
      <c r="W22" s="229">
        <v>4.9754588106968017E-4</v>
      </c>
      <c r="X22" s="229">
        <v>1.8766808701495229E-2</v>
      </c>
      <c r="Y22" s="229">
        <v>4.564983458784911E-2</v>
      </c>
      <c r="DA22" s="73" t="s">
        <v>2776</v>
      </c>
    </row>
    <row r="23" spans="1:105" ht="12" customHeight="1" x14ac:dyDescent="0.25">
      <c r="A23" s="46" t="s">
        <v>35</v>
      </c>
      <c r="B23" s="229">
        <v>1.1080434524821909</v>
      </c>
      <c r="C23" s="229">
        <v>1.2049417424176589</v>
      </c>
      <c r="D23" s="229">
        <v>1.455294783846681</v>
      </c>
      <c r="E23" s="229">
        <v>1.5246931830187791</v>
      </c>
      <c r="F23" s="229">
        <v>1.6986992630630759</v>
      </c>
      <c r="G23" s="229">
        <v>1.738597708062219</v>
      </c>
      <c r="H23" s="229">
        <v>1.859879992507413</v>
      </c>
      <c r="I23" s="229">
        <v>2.0467269549280349</v>
      </c>
      <c r="J23" s="229">
        <v>1.6624901117670901</v>
      </c>
      <c r="K23" s="229">
        <v>1.3870179782779939</v>
      </c>
      <c r="L23" s="229">
        <v>1.3211263716868651</v>
      </c>
      <c r="M23" s="229">
        <v>1.0489653847748179</v>
      </c>
      <c r="N23" s="229">
        <v>1.005554266971838</v>
      </c>
      <c r="O23" s="229">
        <v>1.3673768262867521</v>
      </c>
      <c r="P23" s="229">
        <v>1.4467118722623371</v>
      </c>
      <c r="Q23" s="229">
        <v>1.2995149868358971</v>
      </c>
      <c r="R23" s="229">
        <v>1.4746092079049291</v>
      </c>
      <c r="S23" s="229">
        <v>1.5197960852727961</v>
      </c>
      <c r="T23" s="229">
        <v>1.682121240311248</v>
      </c>
      <c r="U23" s="229">
        <v>1.8176283048782309</v>
      </c>
      <c r="V23" s="229">
        <v>1.767144532390504</v>
      </c>
      <c r="W23" s="229">
        <v>2.0432665422939622</v>
      </c>
      <c r="X23" s="229">
        <v>1.691117405696517</v>
      </c>
      <c r="Y23" s="229">
        <v>1.338038150539949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2.100309127122895E-3</v>
      </c>
      <c r="F25" s="229">
        <v>4.1968407198481779E-3</v>
      </c>
      <c r="G25" s="229">
        <v>1.0501545635620609E-3</v>
      </c>
      <c r="H25" s="229">
        <v>0</v>
      </c>
      <c r="I25" s="229">
        <v>1.0501545635602759E-3</v>
      </c>
      <c r="J25" s="229">
        <v>1.050154563555521E-3</v>
      </c>
      <c r="K25" s="229">
        <v>0</v>
      </c>
      <c r="L25" s="229">
        <v>0</v>
      </c>
      <c r="M25" s="229">
        <v>0</v>
      </c>
      <c r="N25" s="229">
        <v>4.1968407198247704E-3</v>
      </c>
      <c r="O25" s="229">
        <v>5.2469952833746102E-3</v>
      </c>
      <c r="P25" s="229">
        <v>5.2469952833637959E-3</v>
      </c>
      <c r="Q25" s="229">
        <v>6.2971498468931972E-3</v>
      </c>
      <c r="R25" s="229">
        <v>5.2469952833878427E-3</v>
      </c>
      <c r="S25" s="229">
        <v>7.8497164858133128E-3</v>
      </c>
      <c r="T25" s="229">
        <v>1.6232065322196631E-2</v>
      </c>
      <c r="U25" s="229">
        <v>3.8870828988962999E-3</v>
      </c>
      <c r="V25" s="229">
        <v>5.2356626801821583E-3</v>
      </c>
      <c r="W25" s="229">
        <v>1.3376249314919189E-2</v>
      </c>
      <c r="X25" s="229">
        <v>1.365578686053957E-2</v>
      </c>
      <c r="Y25" s="229">
        <v>1.229587447607498E-2</v>
      </c>
      <c r="DA25" s="73" t="s">
        <v>2779</v>
      </c>
    </row>
    <row r="26" spans="1:105" ht="12" customHeight="1" x14ac:dyDescent="0.25">
      <c r="A26" s="46" t="s">
        <v>39</v>
      </c>
      <c r="B26" s="229">
        <v>3.1171639353360412</v>
      </c>
      <c r="C26" s="229">
        <v>3.1145613044847318</v>
      </c>
      <c r="D26" s="229">
        <v>2.779787946329995</v>
      </c>
      <c r="E26" s="229">
        <v>2.897023570214535</v>
      </c>
      <c r="F26" s="229">
        <v>2.461948101686962</v>
      </c>
      <c r="G26" s="229">
        <v>2.245714027558896</v>
      </c>
      <c r="H26" s="229">
        <v>1.5514165263284021</v>
      </c>
      <c r="I26" s="229">
        <v>0.82195302736500309</v>
      </c>
      <c r="J26" s="229">
        <v>0.71513730572345413</v>
      </c>
      <c r="K26" s="229">
        <v>0.56533831494146991</v>
      </c>
      <c r="L26" s="229">
        <v>0.64218861111370074</v>
      </c>
      <c r="M26" s="229">
        <v>0.56794094579413401</v>
      </c>
      <c r="N26" s="229">
        <v>0.7424907214899571</v>
      </c>
      <c r="O26" s="229">
        <v>0.6890828606701157</v>
      </c>
      <c r="P26" s="229">
        <v>0.71644096585938821</v>
      </c>
      <c r="Q26" s="229">
        <v>0.81804204694332094</v>
      </c>
      <c r="R26" s="229">
        <v>0.8336765897520203</v>
      </c>
      <c r="S26" s="229">
        <v>0.68108739111727634</v>
      </c>
      <c r="T26" s="229">
        <v>0.47991106052451099</v>
      </c>
      <c r="U26" s="229">
        <v>0.43089250146474262</v>
      </c>
      <c r="V26" s="229">
        <v>0.39057282569970442</v>
      </c>
      <c r="W26" s="229">
        <v>0.48251838080238668</v>
      </c>
      <c r="X26" s="229">
        <v>0.49053729747373448</v>
      </c>
      <c r="Y26" s="229">
        <v>0.41105623390195412</v>
      </c>
      <c r="DA26" s="73" t="s">
        <v>2780</v>
      </c>
    </row>
    <row r="27" spans="1:105" ht="12" customHeight="1" x14ac:dyDescent="0.25">
      <c r="A27" s="57" t="s">
        <v>2719</v>
      </c>
      <c r="B27" s="261">
        <v>84.150794417016911</v>
      </c>
      <c r="C27" s="261">
        <v>84.248744163625446</v>
      </c>
      <c r="D27" s="261">
        <v>76.077463432982952</v>
      </c>
      <c r="E27" s="261">
        <v>68.867355218895014</v>
      </c>
      <c r="F27" s="261">
        <v>59.405039674887313</v>
      </c>
      <c r="G27" s="261">
        <v>53.430360194395568</v>
      </c>
      <c r="H27" s="261">
        <v>43.767254178345453</v>
      </c>
      <c r="I27" s="261">
        <v>37.043738081923273</v>
      </c>
      <c r="J27" s="261">
        <v>30.17550620595453</v>
      </c>
      <c r="K27" s="261">
        <v>23.742051321841171</v>
      </c>
      <c r="L27" s="261">
        <v>23.34129062451948</v>
      </c>
      <c r="M27" s="261">
        <v>18.52218714798731</v>
      </c>
      <c r="N27" s="261">
        <v>18.597255524468981</v>
      </c>
      <c r="O27" s="261">
        <v>20.711930612639371</v>
      </c>
      <c r="P27" s="261">
        <v>22.32835631505133</v>
      </c>
      <c r="Q27" s="261">
        <v>20.088174840840299</v>
      </c>
      <c r="R27" s="261">
        <v>21.356371023614081</v>
      </c>
      <c r="S27" s="261">
        <v>20.698246382598281</v>
      </c>
      <c r="T27" s="261">
        <v>20.884108550385619</v>
      </c>
      <c r="U27" s="261">
        <v>20.733332887431121</v>
      </c>
      <c r="V27" s="261">
        <v>19.760766168292339</v>
      </c>
      <c r="W27" s="261">
        <v>22.918000433761819</v>
      </c>
      <c r="X27" s="261">
        <v>20.047367183119341</v>
      </c>
      <c r="Y27" s="261">
        <v>17.128698558391822</v>
      </c>
      <c r="DA27" s="70" t="s">
        <v>2781</v>
      </c>
    </row>
    <row r="28" spans="1:105" ht="12" customHeight="1" x14ac:dyDescent="0.25">
      <c r="A28" s="46" t="s">
        <v>28</v>
      </c>
      <c r="B28" s="229">
        <v>48.041604601636678</v>
      </c>
      <c r="C28" s="229">
        <v>47.166942608689737</v>
      </c>
      <c r="D28" s="229">
        <v>39.644558068692383</v>
      </c>
      <c r="E28" s="229">
        <v>30.882504462167699</v>
      </c>
      <c r="F28" s="229">
        <v>23.459243842632901</v>
      </c>
      <c r="G28" s="229">
        <v>18.774744613062591</v>
      </c>
      <c r="H28" s="229">
        <v>14.098926602807801</v>
      </c>
      <c r="I28" s="229">
        <v>12.1419281185598</v>
      </c>
      <c r="J28" s="229">
        <v>9.2125697819755761</v>
      </c>
      <c r="K28" s="229">
        <v>5.5285662303481828</v>
      </c>
      <c r="L28" s="229">
        <v>6.12912020927934</v>
      </c>
      <c r="M28" s="229">
        <v>4.1586526377090136</v>
      </c>
      <c r="N28" s="229">
        <v>3.5156122722860821</v>
      </c>
      <c r="O28" s="229">
        <v>3.0001209575638841</v>
      </c>
      <c r="P28" s="229">
        <v>3.0190368154605141</v>
      </c>
      <c r="Q28" s="229">
        <v>2.7220671844402191</v>
      </c>
      <c r="R28" s="229">
        <v>2.5547211066607129</v>
      </c>
      <c r="S28" s="229">
        <v>2.4314058926655822</v>
      </c>
      <c r="T28" s="229">
        <v>2.7999299804384452</v>
      </c>
      <c r="U28" s="229">
        <v>2.2730727508869291</v>
      </c>
      <c r="V28" s="229">
        <v>2.298873434265837</v>
      </c>
      <c r="W28" s="229">
        <v>2.669361147261911</v>
      </c>
      <c r="X28" s="229">
        <v>1.9920059427488881</v>
      </c>
      <c r="Y28" s="229">
        <v>1.4236271753704259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1.079304054549711</v>
      </c>
      <c r="C30" s="229">
        <v>1.079441117533781</v>
      </c>
      <c r="D30" s="229">
        <v>1.0797642259473781</v>
      </c>
      <c r="E30" s="229">
        <v>1.071368637016461</v>
      </c>
      <c r="F30" s="229">
        <v>0.71443191068098688</v>
      </c>
      <c r="G30" s="229">
        <v>1.4273141057929679</v>
      </c>
      <c r="H30" s="229">
        <v>1.0797446660966521</v>
      </c>
      <c r="I30" s="229">
        <v>0.73084524262262263</v>
      </c>
      <c r="J30" s="229">
        <v>0.72959504170367873</v>
      </c>
      <c r="K30" s="229">
        <v>0.35468769898897379</v>
      </c>
      <c r="L30" s="229">
        <v>0.35325832213228958</v>
      </c>
      <c r="M30" s="229">
        <v>0.35184661689594909</v>
      </c>
      <c r="N30" s="229">
        <v>0.34733924182106762</v>
      </c>
      <c r="O30" s="229">
        <v>0.35037781008476732</v>
      </c>
      <c r="P30" s="229">
        <v>0.35094244502241689</v>
      </c>
      <c r="Q30" s="229">
        <v>0.34659878312478393</v>
      </c>
      <c r="R30" s="229">
        <v>0.34743890239665021</v>
      </c>
      <c r="S30" s="229">
        <v>0.37165056625782039</v>
      </c>
      <c r="T30" s="229">
        <v>0.46587411587265481</v>
      </c>
      <c r="U30" s="229">
        <v>0.51953147816497069</v>
      </c>
      <c r="V30" s="229">
        <v>0.41916668349773628</v>
      </c>
      <c r="W30" s="229">
        <v>0.54383600361447715</v>
      </c>
      <c r="X30" s="229">
        <v>0.69778357890999709</v>
      </c>
      <c r="Y30" s="229">
        <v>0.79364358682688341</v>
      </c>
      <c r="DA30" s="73" t="s">
        <v>2784</v>
      </c>
    </row>
    <row r="31" spans="1:105" ht="12" customHeight="1" x14ac:dyDescent="0.25">
      <c r="A31" s="46" t="s">
        <v>159</v>
      </c>
      <c r="B31" s="229">
        <v>2.9890720510773781</v>
      </c>
      <c r="C31" s="229">
        <v>2.9819428897999458</v>
      </c>
      <c r="D31" s="229">
        <v>3.237957118423096</v>
      </c>
      <c r="E31" s="229">
        <v>3.3812652755475892</v>
      </c>
      <c r="F31" s="229">
        <v>3.646353768601696</v>
      </c>
      <c r="G31" s="229">
        <v>2.9931515723133102</v>
      </c>
      <c r="H31" s="229">
        <v>2.6676424193584092</v>
      </c>
      <c r="I31" s="229">
        <v>2.3180456499917912</v>
      </c>
      <c r="J31" s="229">
        <v>2.0732298699950529</v>
      </c>
      <c r="K31" s="229">
        <v>2.9070734752643088</v>
      </c>
      <c r="L31" s="229">
        <v>1.555469174532824</v>
      </c>
      <c r="M31" s="229">
        <v>1.315132836160599</v>
      </c>
      <c r="N31" s="229">
        <v>1.292912026821943</v>
      </c>
      <c r="O31" s="229">
        <v>1.5907762525461211</v>
      </c>
      <c r="P31" s="229">
        <v>2.3850388201634529</v>
      </c>
      <c r="Q31" s="229">
        <v>1.049759146394341</v>
      </c>
      <c r="R31" s="229">
        <v>1.0582240522553421</v>
      </c>
      <c r="S31" s="229">
        <v>1.153120329044502</v>
      </c>
      <c r="T31" s="229">
        <v>1.0765609096449009</v>
      </c>
      <c r="U31" s="229">
        <v>0.81745221000009027</v>
      </c>
      <c r="V31" s="229">
        <v>0.69535151169387854</v>
      </c>
      <c r="W31" s="229">
        <v>0.42918971193299998</v>
      </c>
      <c r="X31" s="229">
        <v>0.58990368834265694</v>
      </c>
      <c r="Y31" s="229">
        <v>1.146621889210284</v>
      </c>
      <c r="DA31" s="73" t="s">
        <v>2785</v>
      </c>
    </row>
    <row r="32" spans="1:105" ht="12" customHeight="1" x14ac:dyDescent="0.25">
      <c r="A32" s="46" t="s">
        <v>32</v>
      </c>
      <c r="B32" s="229">
        <v>0.2705043128891374</v>
      </c>
      <c r="C32" s="229">
        <v>0.54107732954747179</v>
      </c>
      <c r="D32" s="229">
        <v>0.2706196449377965</v>
      </c>
      <c r="E32" s="229">
        <v>0.26851547141460458</v>
      </c>
      <c r="F32" s="229">
        <v>0.26858545415007479</v>
      </c>
      <c r="G32" s="229">
        <v>0.26829415203038931</v>
      </c>
      <c r="H32" s="229">
        <v>0.27061474268253449</v>
      </c>
      <c r="I32" s="229">
        <v>0.27475592630809781</v>
      </c>
      <c r="J32" s="229">
        <v>0.27428592241189259</v>
      </c>
      <c r="K32" s="229">
        <v>0.27150640476258281</v>
      </c>
      <c r="L32" s="229">
        <v>0.54082449020924095</v>
      </c>
      <c r="M32" s="229">
        <v>0.53866322544366929</v>
      </c>
      <c r="N32" s="229">
        <v>0.26588130642424979</v>
      </c>
      <c r="O32" s="229">
        <v>0.2682072702150845</v>
      </c>
      <c r="P32" s="229">
        <v>0.26863948707053659</v>
      </c>
      <c r="Q32" s="229">
        <v>0</v>
      </c>
      <c r="R32" s="229">
        <v>0</v>
      </c>
      <c r="S32" s="229">
        <v>0.12710955825836709</v>
      </c>
      <c r="T32" s="229">
        <v>0.1531090035243671</v>
      </c>
      <c r="U32" s="229">
        <v>0.14571972962478319</v>
      </c>
      <c r="V32" s="229">
        <v>7.9919698189921742E-2</v>
      </c>
      <c r="W32" s="229">
        <v>0.17933359302351931</v>
      </c>
      <c r="X32" s="229">
        <v>0.1195158230346373</v>
      </c>
      <c r="Y32" s="229">
        <v>0.17725443466156551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6.9854514783430251E-3</v>
      </c>
      <c r="T33" s="229">
        <v>9.7620953714038297E-3</v>
      </c>
      <c r="U33" s="229">
        <v>4.118201310874868E-2</v>
      </c>
      <c r="V33" s="229">
        <v>3.7119344675991218E-3</v>
      </c>
      <c r="W33" s="229">
        <v>3.7411622980431701E-3</v>
      </c>
      <c r="X33" s="229">
        <v>0.14111196542855059</v>
      </c>
      <c r="Y33" s="229">
        <v>0.34325164084324977</v>
      </c>
      <c r="DA33" s="73" t="s">
        <v>2787</v>
      </c>
    </row>
    <row r="34" spans="1:105" ht="12" customHeight="1" x14ac:dyDescent="0.25">
      <c r="A34" s="46" t="s">
        <v>35</v>
      </c>
      <c r="B34" s="229">
        <v>8.3316344215487828</v>
      </c>
      <c r="C34" s="229">
        <v>9.0602350247173895</v>
      </c>
      <c r="D34" s="229">
        <v>10.942697317001</v>
      </c>
      <c r="E34" s="229">
        <v>11.4645198953912</v>
      </c>
      <c r="F34" s="229">
        <v>12.772911766493509</v>
      </c>
      <c r="G34" s="229">
        <v>13.072917381775531</v>
      </c>
      <c r="H34" s="229">
        <v>13.984866866738431</v>
      </c>
      <c r="I34" s="229">
        <v>15.389812295708881</v>
      </c>
      <c r="J34" s="229">
        <v>12.500646801941009</v>
      </c>
      <c r="K34" s="229">
        <v>10.42930825974415</v>
      </c>
      <c r="L34" s="229">
        <v>9.9338540640300774</v>
      </c>
      <c r="M34" s="229">
        <v>7.8874127970568049</v>
      </c>
      <c r="N34" s="229">
        <v>7.5609945843459343</v>
      </c>
      <c r="O34" s="229">
        <v>10.281621905348461</v>
      </c>
      <c r="P34" s="229">
        <v>10.87816042412641</v>
      </c>
      <c r="Q34" s="229">
        <v>9.7713530740929944</v>
      </c>
      <c r="R34" s="229">
        <v>11.08792692866975</v>
      </c>
      <c r="S34" s="229">
        <v>11.427697487339669</v>
      </c>
      <c r="T34" s="229">
        <v>12.648257787724949</v>
      </c>
      <c r="U34" s="229">
        <v>13.667166677065159</v>
      </c>
      <c r="V34" s="229">
        <v>13.287567541628601</v>
      </c>
      <c r="W34" s="229">
        <v>15.363792654556519</v>
      </c>
      <c r="X34" s="229">
        <v>12.71590203129497</v>
      </c>
      <c r="Y34" s="229">
        <v>10.06101763194461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1.579270901355868E-2</v>
      </c>
      <c r="F36" s="229">
        <v>3.1557013874243027E-2</v>
      </c>
      <c r="G36" s="229">
        <v>7.8963545067839563E-3</v>
      </c>
      <c r="H36" s="229">
        <v>0</v>
      </c>
      <c r="I36" s="229">
        <v>7.896354506770533E-3</v>
      </c>
      <c r="J36" s="229">
        <v>7.8963545067347873E-3</v>
      </c>
      <c r="K36" s="229">
        <v>0</v>
      </c>
      <c r="L36" s="229">
        <v>0</v>
      </c>
      <c r="M36" s="229">
        <v>0</v>
      </c>
      <c r="N36" s="229">
        <v>3.1557013874067022E-2</v>
      </c>
      <c r="O36" s="229">
        <v>3.9453368380759087E-2</v>
      </c>
      <c r="P36" s="229">
        <v>3.9453368380677763E-2</v>
      </c>
      <c r="Q36" s="229">
        <v>4.7349722887216179E-2</v>
      </c>
      <c r="R36" s="229">
        <v>3.9453368380858569E-2</v>
      </c>
      <c r="S36" s="229">
        <v>5.9023829729865508E-2</v>
      </c>
      <c r="T36" s="229">
        <v>0.1220526450188246</v>
      </c>
      <c r="U36" s="229">
        <v>2.9227873335931791E-2</v>
      </c>
      <c r="V36" s="229">
        <v>3.9368155922138909E-2</v>
      </c>
      <c r="W36" s="229">
        <v>0.1005791054256424</v>
      </c>
      <c r="X36" s="229">
        <v>0.1026810127398264</v>
      </c>
      <c r="Y36" s="229">
        <v>9.2455517695102241E-2</v>
      </c>
      <c r="DA36" s="73" t="s">
        <v>2790</v>
      </c>
    </row>
    <row r="37" spans="1:105" ht="12" customHeight="1" x14ac:dyDescent="0.25">
      <c r="A37" s="46" t="s">
        <v>39</v>
      </c>
      <c r="B37" s="229">
        <v>23.43867497531523</v>
      </c>
      <c r="C37" s="229">
        <v>23.41910519333711</v>
      </c>
      <c r="D37" s="229">
        <v>20.901867057981299</v>
      </c>
      <c r="E37" s="229">
        <v>21.783388768343901</v>
      </c>
      <c r="F37" s="229">
        <v>18.511955918453889</v>
      </c>
      <c r="G37" s="229">
        <v>16.886042014914</v>
      </c>
      <c r="H37" s="229">
        <v>11.66545888066163</v>
      </c>
      <c r="I37" s="229">
        <v>6.1804544942253106</v>
      </c>
      <c r="J37" s="229">
        <v>5.3772824334205884</v>
      </c>
      <c r="K37" s="229">
        <v>4.250909252732975</v>
      </c>
      <c r="L37" s="229">
        <v>4.8287643643357088</v>
      </c>
      <c r="M37" s="229">
        <v>4.2704790347212764</v>
      </c>
      <c r="N37" s="229">
        <v>5.5829590788956391</v>
      </c>
      <c r="O37" s="229">
        <v>5.1813730485002933</v>
      </c>
      <c r="P37" s="229">
        <v>5.387084954827321</v>
      </c>
      <c r="Q37" s="229">
        <v>6.1510469299007422</v>
      </c>
      <c r="R37" s="229">
        <v>6.2686066652507639</v>
      </c>
      <c r="S37" s="229">
        <v>5.1212532678241338</v>
      </c>
      <c r="T37" s="229">
        <v>3.6085620127900722</v>
      </c>
      <c r="U37" s="229">
        <v>3.2399801552445049</v>
      </c>
      <c r="V37" s="229">
        <v>2.936807208626623</v>
      </c>
      <c r="W37" s="229">
        <v>3.6281670556487149</v>
      </c>
      <c r="X37" s="229">
        <v>3.6884631406198118</v>
      </c>
      <c r="Y37" s="229">
        <v>3.0908266818396908</v>
      </c>
      <c r="DA37" s="73" t="s">
        <v>2791</v>
      </c>
    </row>
    <row r="38" spans="1:105" ht="12" customHeight="1" x14ac:dyDescent="0.25">
      <c r="A38" s="57" t="s">
        <v>2731</v>
      </c>
      <c r="B38" s="261">
        <v>15.64317510416951</v>
      </c>
      <c r="C38" s="261">
        <v>14.4900462266368</v>
      </c>
      <c r="D38" s="261">
        <v>14.60620173247707</v>
      </c>
      <c r="E38" s="261">
        <v>14.28050763055661</v>
      </c>
      <c r="F38" s="261">
        <v>14.71818077671375</v>
      </c>
      <c r="G38" s="261">
        <v>12.86485261905141</v>
      </c>
      <c r="H38" s="261">
        <v>11.383663036659501</v>
      </c>
      <c r="I38" s="261">
        <v>11.46578552753326</v>
      </c>
      <c r="J38" s="261">
        <v>9.7415426565198153</v>
      </c>
      <c r="K38" s="261">
        <v>7.1937151873973022</v>
      </c>
      <c r="L38" s="261">
        <v>7.0928703217057301</v>
      </c>
      <c r="M38" s="261">
        <v>6.3533299816140572</v>
      </c>
      <c r="N38" s="261">
        <v>6.1014453040242929</v>
      </c>
      <c r="O38" s="261">
        <v>6.6762223216352883</v>
      </c>
      <c r="P38" s="261">
        <v>6.7826738726961597</v>
      </c>
      <c r="Q38" s="261">
        <v>7.0697473039200363</v>
      </c>
      <c r="R38" s="261">
        <v>7.56135788322905</v>
      </c>
      <c r="S38" s="261">
        <v>7.5285632688865176</v>
      </c>
      <c r="T38" s="261">
        <v>10.06255344523189</v>
      </c>
      <c r="U38" s="261">
        <v>7.8400905246669774</v>
      </c>
      <c r="V38" s="261">
        <v>7.2104049279144116</v>
      </c>
      <c r="W38" s="261">
        <v>7.568065117501491</v>
      </c>
      <c r="X38" s="261">
        <v>7.320980502528208</v>
      </c>
      <c r="Y38" s="261">
        <v>4.6691251812061081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38.525850190922689</v>
      </c>
      <c r="C39" s="261">
        <f t="shared" si="0"/>
        <v>37.21877982948795</v>
      </c>
      <c r="D39" s="261">
        <f t="shared" si="0"/>
        <v>35.384545600853983</v>
      </c>
      <c r="E39" s="261">
        <f t="shared" si="0"/>
        <v>33.128969873916333</v>
      </c>
      <c r="F39" s="261">
        <f t="shared" si="0"/>
        <v>31.376964215676026</v>
      </c>
      <c r="G39" s="261">
        <f t="shared" si="0"/>
        <v>27.792664447812435</v>
      </c>
      <c r="H39" s="261">
        <f t="shared" si="0"/>
        <v>23.848676680724029</v>
      </c>
      <c r="I39" s="261">
        <f t="shared" si="0"/>
        <v>22.452328311628506</v>
      </c>
      <c r="J39" s="261">
        <f t="shared" si="0"/>
        <v>18.740858403124427</v>
      </c>
      <c r="K39" s="261">
        <f t="shared" si="0"/>
        <v>14.198474927913992</v>
      </c>
      <c r="L39" s="261">
        <f t="shared" si="0"/>
        <v>13.961935775734975</v>
      </c>
      <c r="M39" s="261">
        <f t="shared" si="0"/>
        <v>11.901995810969828</v>
      </c>
      <c r="N39" s="261">
        <f t="shared" si="0"/>
        <v>11.580893805104196</v>
      </c>
      <c r="O39" s="261">
        <f t="shared" si="0"/>
        <v>12.805700878054997</v>
      </c>
      <c r="P39" s="261">
        <f t="shared" si="0"/>
        <v>13.330227512467786</v>
      </c>
      <c r="Q39" s="261">
        <f t="shared" si="0"/>
        <v>13.069901418822562</v>
      </c>
      <c r="R39" s="261">
        <f t="shared" si="0"/>
        <v>13.960842216177271</v>
      </c>
      <c r="S39" s="261">
        <f t="shared" si="0"/>
        <v>13.79618167127629</v>
      </c>
      <c r="T39" s="261">
        <f t="shared" si="0"/>
        <v>16.822432443546184</v>
      </c>
      <c r="U39" s="261">
        <f t="shared" si="0"/>
        <v>14.230992491413563</v>
      </c>
      <c r="V39" s="261">
        <f t="shared" si="0"/>
        <v>13.266082116672724</v>
      </c>
      <c r="W39" s="261">
        <f t="shared" si="0"/>
        <v>14.462523302699207</v>
      </c>
      <c r="X39" s="261">
        <f t="shared" si="0"/>
        <v>13.442854983707587</v>
      </c>
      <c r="Y39" s="261">
        <f t="shared" si="0"/>
        <v>9.6498552516844835</v>
      </c>
      <c r="DA39" s="70"/>
    </row>
    <row r="40" spans="1:105" ht="12" customHeight="1" x14ac:dyDescent="0.25">
      <c r="A40" s="60" t="s">
        <v>2734</v>
      </c>
      <c r="B40" s="329">
        <v>11.85291569535064</v>
      </c>
      <c r="C40" s="329">
        <v>11.86569633066444</v>
      </c>
      <c r="D40" s="329">
        <v>10.735666311319051</v>
      </c>
      <c r="E40" s="329">
        <v>9.595286002346807</v>
      </c>
      <c r="F40" s="329">
        <v>8.3091071326530486</v>
      </c>
      <c r="G40" s="329">
        <v>7.4750924070915978</v>
      </c>
      <c r="H40" s="329">
        <v>6.2305428586427496</v>
      </c>
      <c r="I40" s="329">
        <v>5.4291449450602256</v>
      </c>
      <c r="J40" s="329">
        <v>4.410742395385868</v>
      </c>
      <c r="K40" s="329">
        <v>3.466665478125134</v>
      </c>
      <c r="L40" s="329">
        <v>3.3875381051066018</v>
      </c>
      <c r="M40" s="329">
        <v>2.6748241504726908</v>
      </c>
      <c r="N40" s="329">
        <v>2.6365194593052621</v>
      </c>
      <c r="O40" s="329">
        <v>2.981526939717734</v>
      </c>
      <c r="P40" s="329">
        <v>3.2174792852821139</v>
      </c>
      <c r="Q40" s="329">
        <v>2.8558584508612781</v>
      </c>
      <c r="R40" s="329">
        <v>3.049742351744162</v>
      </c>
      <c r="S40" s="329">
        <v>2.9904105510469599</v>
      </c>
      <c r="T40" s="329">
        <v>3.075157543491132</v>
      </c>
      <c r="U40" s="329">
        <v>3.0623394570903679</v>
      </c>
      <c r="V40" s="329">
        <v>2.9234031794686128</v>
      </c>
      <c r="W40" s="329">
        <v>3.3835045119125171</v>
      </c>
      <c r="X40" s="329">
        <v>2.9432517693636679</v>
      </c>
      <c r="Y40" s="329">
        <v>2.50800565442943</v>
      </c>
      <c r="DA40" s="72" t="s">
        <v>2793</v>
      </c>
    </row>
    <row r="41" spans="1:105" ht="12" customHeight="1" x14ac:dyDescent="0.25">
      <c r="A41" s="59" t="s">
        <v>28</v>
      </c>
      <c r="B41" s="230">
        <v>9.4035711999760991</v>
      </c>
      <c r="C41" s="230">
        <v>9.2251259353867461</v>
      </c>
      <c r="D41" s="230">
        <v>7.7395231410683438</v>
      </c>
      <c r="E41" s="230">
        <v>6.3214229936211721</v>
      </c>
      <c r="F41" s="230">
        <v>4.7944911525720482</v>
      </c>
      <c r="G41" s="230">
        <v>3.8619157068148722</v>
      </c>
      <c r="H41" s="230">
        <v>2.7527411120352618</v>
      </c>
      <c r="I41" s="230">
        <v>2.1494887790087929</v>
      </c>
      <c r="J41" s="230">
        <v>1.6496934854020231</v>
      </c>
      <c r="K41" s="230">
        <v>0.99161348616397049</v>
      </c>
      <c r="L41" s="230">
        <v>1.128906342509908</v>
      </c>
      <c r="M41" s="230">
        <v>0.78595092117505561</v>
      </c>
      <c r="N41" s="230">
        <v>0.71926910593515481</v>
      </c>
      <c r="O41" s="230">
        <v>0.58211805932029081</v>
      </c>
      <c r="P41" s="230">
        <v>0.57992421029779218</v>
      </c>
      <c r="Q41" s="230">
        <v>0.56399749692774992</v>
      </c>
      <c r="R41" s="230">
        <v>0.52178522208220879</v>
      </c>
      <c r="S41" s="230">
        <v>0.4724623233394864</v>
      </c>
      <c r="T41" s="230">
        <v>0.50605848083408755</v>
      </c>
      <c r="U41" s="230">
        <v>0.40253581032886349</v>
      </c>
      <c r="V41" s="230">
        <v>0.40344776138966609</v>
      </c>
      <c r="W41" s="230">
        <v>0.47402573135913378</v>
      </c>
      <c r="X41" s="230">
        <v>0.36651395646697732</v>
      </c>
      <c r="Y41" s="230">
        <v>0.26473535970864059</v>
      </c>
      <c r="DA41" s="71" t="s">
        <v>2794</v>
      </c>
    </row>
    <row r="42" spans="1:105" ht="12" customHeight="1" x14ac:dyDescent="0.25">
      <c r="A42" s="59" t="s">
        <v>31</v>
      </c>
      <c r="B42" s="295">
        <v>0.20917591358798279</v>
      </c>
      <c r="C42" s="295">
        <v>0.20903840734850779</v>
      </c>
      <c r="D42" s="295">
        <v>0.20871425401826241</v>
      </c>
      <c r="E42" s="295">
        <v>0.2171369938721581</v>
      </c>
      <c r="F42" s="295">
        <v>0.14457124123685389</v>
      </c>
      <c r="G42" s="295">
        <v>0.29069720974682289</v>
      </c>
      <c r="H42" s="295">
        <v>0.20873387711857561</v>
      </c>
      <c r="I42" s="295">
        <v>0.12810482937800149</v>
      </c>
      <c r="J42" s="295">
        <v>0.12935907338189001</v>
      </c>
      <c r="K42" s="295">
        <v>6.2989561940288055E-2</v>
      </c>
      <c r="L42" s="295">
        <v>6.4423561332483989E-2</v>
      </c>
      <c r="M42" s="295">
        <v>6.5839831956045688E-2</v>
      </c>
      <c r="N42" s="295">
        <v>7.0361783661987032E-2</v>
      </c>
      <c r="O42" s="295">
        <v>6.7313388816089836E-2</v>
      </c>
      <c r="P42" s="295">
        <v>6.6746927875709738E-2</v>
      </c>
      <c r="Q42" s="295">
        <v>7.1104636962653317E-2</v>
      </c>
      <c r="R42" s="295">
        <v>7.0261800789482312E-2</v>
      </c>
      <c r="S42" s="295">
        <v>7.1505108248652721E-2</v>
      </c>
      <c r="T42" s="295">
        <v>8.3370934865824101E-2</v>
      </c>
      <c r="U42" s="295">
        <v>9.1095223541382622E-2</v>
      </c>
      <c r="V42" s="295">
        <v>7.2836917531712175E-2</v>
      </c>
      <c r="W42" s="295">
        <v>9.5621398477420599E-2</v>
      </c>
      <c r="X42" s="295">
        <v>0.12711979539069779</v>
      </c>
      <c r="Y42" s="295">
        <v>0.14612810323484479</v>
      </c>
      <c r="DA42" s="122" t="s">
        <v>2795</v>
      </c>
    </row>
    <row r="43" spans="1:105" ht="12" customHeight="1" x14ac:dyDescent="0.25">
      <c r="A43" s="59" t="s">
        <v>159</v>
      </c>
      <c r="B43" s="295">
        <v>0.568490074547783</v>
      </c>
      <c r="C43" s="295">
        <v>0.56668940028482639</v>
      </c>
      <c r="D43" s="295">
        <v>0.61420437441218778</v>
      </c>
      <c r="E43" s="295">
        <v>0.67250075088883643</v>
      </c>
      <c r="F43" s="295">
        <v>0.72409992711085069</v>
      </c>
      <c r="G43" s="295">
        <v>0.59823063919315755</v>
      </c>
      <c r="H43" s="295">
        <v>0.50607877610090757</v>
      </c>
      <c r="I43" s="295">
        <v>0.3987316403605124</v>
      </c>
      <c r="J43" s="295">
        <v>0.36072904856983412</v>
      </c>
      <c r="K43" s="295">
        <v>0.5066372371461858</v>
      </c>
      <c r="L43" s="295">
        <v>0.27837637355364592</v>
      </c>
      <c r="M43" s="295">
        <v>0.24150359082375511</v>
      </c>
      <c r="N43" s="295">
        <v>0.25702217862330901</v>
      </c>
      <c r="O43" s="295">
        <v>0.29991113977917838</v>
      </c>
      <c r="P43" s="295">
        <v>0.44515317280286248</v>
      </c>
      <c r="Q43" s="295">
        <v>0.2113387789978107</v>
      </c>
      <c r="R43" s="295">
        <v>0.21000860849721709</v>
      </c>
      <c r="S43" s="295">
        <v>0.2177186010839362</v>
      </c>
      <c r="T43" s="295">
        <v>0.18906160182195711</v>
      </c>
      <c r="U43" s="295">
        <v>0.14065810066057399</v>
      </c>
      <c r="V43" s="295">
        <v>0.1185735552504366</v>
      </c>
      <c r="W43" s="295">
        <v>7.4055117457748149E-2</v>
      </c>
      <c r="X43" s="295">
        <v>0.1054610737513388</v>
      </c>
      <c r="Y43" s="295">
        <v>0.2071796528855053</v>
      </c>
      <c r="DA43" s="122" t="s">
        <v>2796</v>
      </c>
    </row>
    <row r="44" spans="1:105" ht="12" customHeight="1" x14ac:dyDescent="0.25">
      <c r="A44" s="59" t="s">
        <v>32</v>
      </c>
      <c r="B44" s="295">
        <v>5.3066849734982068E-2</v>
      </c>
      <c r="C44" s="295">
        <v>0.10606393022337469</v>
      </c>
      <c r="D44" s="295">
        <v>5.2949729084736788E-2</v>
      </c>
      <c r="E44" s="295">
        <v>5.5086534716497708E-2</v>
      </c>
      <c r="F44" s="295">
        <v>5.5015466669557707E-2</v>
      </c>
      <c r="G44" s="295">
        <v>5.5311286383570503E-2</v>
      </c>
      <c r="H44" s="295">
        <v>5.2954707364012817E-2</v>
      </c>
      <c r="I44" s="295">
        <v>4.8749301109674771E-2</v>
      </c>
      <c r="J44" s="295">
        <v>4.9226593955755918E-2</v>
      </c>
      <c r="K44" s="295">
        <v>4.8807188061992163E-2</v>
      </c>
      <c r="L44" s="295">
        <v>9.9836632506146022E-2</v>
      </c>
      <c r="M44" s="295">
        <v>0.1020314147697972</v>
      </c>
      <c r="N44" s="295">
        <v>5.4519521993553068E-2</v>
      </c>
      <c r="O44" s="295">
        <v>5.2157486507864913E-2</v>
      </c>
      <c r="P44" s="295">
        <v>5.1718566712342068E-2</v>
      </c>
      <c r="Q44" s="295">
        <v>0</v>
      </c>
      <c r="R44" s="295">
        <v>0</v>
      </c>
      <c r="S44" s="295">
        <v>2.4754931343124929E-2</v>
      </c>
      <c r="T44" s="295">
        <v>2.77349934071928E-2</v>
      </c>
      <c r="U44" s="295">
        <v>2.5863264626232549E-2</v>
      </c>
      <c r="V44" s="295">
        <v>1.4057234313613691E-2</v>
      </c>
      <c r="W44" s="295">
        <v>3.1917585628451393E-2</v>
      </c>
      <c r="X44" s="295">
        <v>2.20393658396392E-2</v>
      </c>
      <c r="Y44" s="295">
        <v>3.3035934204839787E-2</v>
      </c>
      <c r="DA44" s="122" t="s">
        <v>2797</v>
      </c>
    </row>
    <row r="45" spans="1:105" ht="12" customHeight="1" x14ac:dyDescent="0.25">
      <c r="A45" s="59" t="s">
        <v>35</v>
      </c>
      <c r="B45" s="295">
        <v>1.6186116575037941</v>
      </c>
      <c r="C45" s="295">
        <v>1.7587786574209849</v>
      </c>
      <c r="D45" s="295">
        <v>2.1202748127355151</v>
      </c>
      <c r="E45" s="295">
        <v>2.3291387292481431</v>
      </c>
      <c r="F45" s="295">
        <v>2.5909293450637372</v>
      </c>
      <c r="G45" s="295">
        <v>2.668937564953175</v>
      </c>
      <c r="H45" s="295">
        <v>2.7100343860239908</v>
      </c>
      <c r="I45" s="295">
        <v>2.704070395203245</v>
      </c>
      <c r="J45" s="295">
        <v>2.221734194076364</v>
      </c>
      <c r="K45" s="295">
        <v>1.8566180048126979</v>
      </c>
      <c r="L45" s="295">
        <v>1.8159951952044171</v>
      </c>
      <c r="M45" s="295">
        <v>1.479498391748038</v>
      </c>
      <c r="N45" s="295">
        <v>1.5353468690912579</v>
      </c>
      <c r="O45" s="295">
        <v>1.98002686529431</v>
      </c>
      <c r="P45" s="295">
        <v>2.0739364075934068</v>
      </c>
      <c r="Q45" s="295">
        <v>2.009417537973063</v>
      </c>
      <c r="R45" s="295">
        <v>2.247686720375254</v>
      </c>
      <c r="S45" s="295">
        <v>2.203969587031759</v>
      </c>
      <c r="T45" s="295">
        <v>2.2689315325620711</v>
      </c>
      <c r="U45" s="295">
        <v>2.402187057933316</v>
      </c>
      <c r="V45" s="295">
        <v>2.3144877109831841</v>
      </c>
      <c r="W45" s="295">
        <v>2.707884678989763</v>
      </c>
      <c r="X45" s="295">
        <v>2.3221175779150141</v>
      </c>
      <c r="Y45" s="295">
        <v>1.856926604395599</v>
      </c>
      <c r="DA45" s="122" t="s">
        <v>2798</v>
      </c>
    </row>
    <row r="46" spans="1:105" ht="12" customHeight="1" x14ac:dyDescent="0.25">
      <c r="A46" s="60" t="s">
        <v>2741</v>
      </c>
      <c r="B46" s="329">
        <v>8.6317336609168596</v>
      </c>
      <c r="C46" s="329">
        <v>8.6417808165110124</v>
      </c>
      <c r="D46" s="329">
        <v>7.8036150044812551</v>
      </c>
      <c r="E46" s="329">
        <v>7.0640410741154742</v>
      </c>
      <c r="F46" s="329">
        <v>6.0934478889023378</v>
      </c>
      <c r="G46" s="329">
        <v>5.480597560605009</v>
      </c>
      <c r="H46" s="329">
        <v>4.4894083740311386</v>
      </c>
      <c r="I46" s="329">
        <v>3.7997464330920789</v>
      </c>
      <c r="J46" s="329">
        <v>3.095240329667901</v>
      </c>
      <c r="K46" s="329">
        <v>2.4353313001227028</v>
      </c>
      <c r="L46" s="329">
        <v>2.3942234338808039</v>
      </c>
      <c r="M46" s="329">
        <v>1.8999058462453831</v>
      </c>
      <c r="N46" s="329">
        <v>1.907605954564457</v>
      </c>
      <c r="O46" s="329">
        <v>2.1245178954073052</v>
      </c>
      <c r="P46" s="329">
        <v>2.2903221072693749</v>
      </c>
      <c r="Q46" s="329">
        <v>2.0605363997015389</v>
      </c>
      <c r="R46" s="329">
        <v>2.19062110960038</v>
      </c>
      <c r="S46" s="329">
        <v>2.123114241052197</v>
      </c>
      <c r="T46" s="329">
        <v>2.1421789776491038</v>
      </c>
      <c r="U46" s="329">
        <v>2.1267132250773342</v>
      </c>
      <c r="V46" s="329">
        <v>2.0269525876972998</v>
      </c>
      <c r="W46" s="329">
        <v>2.35080461397291</v>
      </c>
      <c r="X46" s="329">
        <v>2.0563505707356522</v>
      </c>
      <c r="Y46" s="329">
        <v>1.756969318453286</v>
      </c>
      <c r="DA46" s="72" t="s">
        <v>2799</v>
      </c>
    </row>
    <row r="47" spans="1:105" ht="12" customHeight="1" x14ac:dyDescent="0.25">
      <c r="A47" s="64" t="s">
        <v>28</v>
      </c>
      <c r="B47" s="229">
        <v>4.9278481378251708</v>
      </c>
      <c r="C47" s="229">
        <v>4.8381300380882806</v>
      </c>
      <c r="D47" s="229">
        <v>4.0665244900469473</v>
      </c>
      <c r="E47" s="229">
        <v>3.1677603895038522</v>
      </c>
      <c r="F47" s="229">
        <v>2.4063224374642731</v>
      </c>
      <c r="G47" s="229">
        <v>1.9258118259537</v>
      </c>
      <c r="H47" s="229">
        <v>1.4461916869990059</v>
      </c>
      <c r="I47" s="229">
        <v>1.24545335995321</v>
      </c>
      <c r="J47" s="229">
        <v>0.94497561480588377</v>
      </c>
      <c r="K47" s="229">
        <v>0.5670904423149985</v>
      </c>
      <c r="L47" s="229">
        <v>0.62869202351277942</v>
      </c>
      <c r="M47" s="229">
        <v>0.4265721102891295</v>
      </c>
      <c r="N47" s="229">
        <v>0.36061250520158689</v>
      </c>
      <c r="O47" s="229">
        <v>0.30773619233937483</v>
      </c>
      <c r="P47" s="229">
        <v>0.3096764788032475</v>
      </c>
      <c r="Q47" s="229">
        <v>0.279214939157585</v>
      </c>
      <c r="R47" s="229">
        <v>0.2620494829952405</v>
      </c>
      <c r="S47" s="229">
        <v>0.24940047485551819</v>
      </c>
      <c r="T47" s="229">
        <v>0.28720168392698531</v>
      </c>
      <c r="U47" s="229">
        <v>0.23315951695372161</v>
      </c>
      <c r="V47" s="229">
        <v>0.23580601160346601</v>
      </c>
      <c r="W47" s="229">
        <v>0.27380863873704447</v>
      </c>
      <c r="X47" s="229">
        <v>0.20432920292544449</v>
      </c>
      <c r="Y47" s="229">
        <v>0.14602798102350359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0.11070917633710239</v>
      </c>
      <c r="C49" s="229">
        <v>0.1107232355171906</v>
      </c>
      <c r="D49" s="229">
        <v>0.1107563782318742</v>
      </c>
      <c r="E49" s="229">
        <v>0.10989520409703379</v>
      </c>
      <c r="F49" s="229">
        <v>7.328256393276758E-2</v>
      </c>
      <c r="G49" s="229">
        <v>0.1464061664185933</v>
      </c>
      <c r="H49" s="229">
        <v>0.1107543718881067</v>
      </c>
      <c r="I49" s="229">
        <v>7.4966154810190921E-2</v>
      </c>
      <c r="J49" s="229">
        <v>7.4837915957192358E-2</v>
      </c>
      <c r="K49" s="229">
        <v>3.6381947094930388E-2</v>
      </c>
      <c r="L49" s="229">
        <v>3.6235329342674399E-2</v>
      </c>
      <c r="M49" s="229">
        <v>3.6090524249719182E-2</v>
      </c>
      <c r="N49" s="229">
        <v>3.5628182076650361E-2</v>
      </c>
      <c r="O49" s="229">
        <v>3.5939861985847588E-2</v>
      </c>
      <c r="P49" s="229">
        <v>3.5997779185931132E-2</v>
      </c>
      <c r="Q49" s="229">
        <v>3.5552229825723793E-2</v>
      </c>
      <c r="R49" s="229">
        <v>3.5638404719833733E-2</v>
      </c>
      <c r="S49" s="229">
        <v>3.8121906336011049E-2</v>
      </c>
      <c r="T49" s="229">
        <v>4.7786848782436352E-2</v>
      </c>
      <c r="U49" s="229">
        <v>5.3290730991312263E-2</v>
      </c>
      <c r="V49" s="229">
        <v>4.2995852820500981E-2</v>
      </c>
      <c r="W49" s="229">
        <v>5.5783757847309379E-2</v>
      </c>
      <c r="X49" s="229">
        <v>7.1574868043010123E-2</v>
      </c>
      <c r="Y49" s="229">
        <v>8.1407669537093455E-2</v>
      </c>
      <c r="DA49" s="73" t="s">
        <v>2802</v>
      </c>
    </row>
    <row r="50" spans="1:105" ht="12" customHeight="1" x14ac:dyDescent="0.25">
      <c r="A50" s="64" t="s">
        <v>159</v>
      </c>
      <c r="B50" s="229">
        <v>0.30660285523071618</v>
      </c>
      <c r="C50" s="229">
        <v>0.30587158439959899</v>
      </c>
      <c r="D50" s="229">
        <v>0.33213214022904258</v>
      </c>
      <c r="E50" s="229">
        <v>0.34683191641422512</v>
      </c>
      <c r="F50" s="229">
        <v>0.37402326124309998</v>
      </c>
      <c r="G50" s="229">
        <v>0.30702131046951192</v>
      </c>
      <c r="H50" s="229">
        <v>0.27363234091833238</v>
      </c>
      <c r="I50" s="229">
        <v>0.2377725938678707</v>
      </c>
      <c r="J50" s="229">
        <v>0.2126607143715302</v>
      </c>
      <c r="K50" s="229">
        <v>0.29819188452157019</v>
      </c>
      <c r="L50" s="229">
        <v>0.15955162069888271</v>
      </c>
      <c r="M50" s="229">
        <v>0.13489921811325101</v>
      </c>
      <c r="N50" s="229">
        <v>0.13261992759353469</v>
      </c>
      <c r="O50" s="229">
        <v>0.1631732299286866</v>
      </c>
      <c r="P50" s="229">
        <v>0.24464439116970749</v>
      </c>
      <c r="Q50" s="229">
        <v>0.1076786193471161</v>
      </c>
      <c r="R50" s="229">
        <v>0.1085469036379904</v>
      </c>
      <c r="S50" s="229">
        <v>0.11828085080190499</v>
      </c>
      <c r="T50" s="229">
        <v>0.11042779935931329</v>
      </c>
      <c r="U50" s="229">
        <v>8.3849829417912095E-2</v>
      </c>
      <c r="V50" s="229">
        <v>7.132539973316919E-2</v>
      </c>
      <c r="W50" s="229">
        <v>4.4023960903477023E-2</v>
      </c>
      <c r="X50" s="229">
        <v>6.0509131953442888E-2</v>
      </c>
      <c r="Y50" s="229">
        <v>0.11761427596741809</v>
      </c>
      <c r="DA50" s="73" t="s">
        <v>2803</v>
      </c>
    </row>
    <row r="51" spans="1:105" ht="12" customHeight="1" x14ac:dyDescent="0.25">
      <c r="A51" s="64" t="s">
        <v>32</v>
      </c>
      <c r="B51" s="229">
        <v>2.7746870355346141E-2</v>
      </c>
      <c r="C51" s="229">
        <v>5.5500787971996417E-2</v>
      </c>
      <c r="D51" s="229">
        <v>2.7758700493534259E-2</v>
      </c>
      <c r="E51" s="229">
        <v>2.754286574646652E-2</v>
      </c>
      <c r="F51" s="229">
        <v>2.7550044197218258E-2</v>
      </c>
      <c r="G51" s="229">
        <v>2.7520164000252711E-2</v>
      </c>
      <c r="H51" s="229">
        <v>2.7758197646685891E-2</v>
      </c>
      <c r="I51" s="229">
        <v>2.8182977880128149E-2</v>
      </c>
      <c r="J51" s="229">
        <v>2.8134767420800431E-2</v>
      </c>
      <c r="K51" s="229">
        <v>2.7849659523473132E-2</v>
      </c>
      <c r="L51" s="229">
        <v>5.5474853079263309E-2</v>
      </c>
      <c r="M51" s="229">
        <v>5.5253162221127278E-2</v>
      </c>
      <c r="N51" s="229">
        <v>2.727266733927175E-2</v>
      </c>
      <c r="O51" s="229">
        <v>2.7511252133230149E-2</v>
      </c>
      <c r="P51" s="229">
        <v>2.7555586602154281E-2</v>
      </c>
      <c r="Q51" s="229">
        <v>0</v>
      </c>
      <c r="R51" s="229">
        <v>0</v>
      </c>
      <c r="S51" s="229">
        <v>1.3038211466024499E-2</v>
      </c>
      <c r="T51" s="229">
        <v>1.570509403584984E-2</v>
      </c>
      <c r="U51" s="229">
        <v>1.4947142257846491E-2</v>
      </c>
      <c r="V51" s="229">
        <v>8.1977306787820864E-3</v>
      </c>
      <c r="W51" s="229">
        <v>1.8395070684219809E-2</v>
      </c>
      <c r="X51" s="229">
        <v>1.225928715049238E-2</v>
      </c>
      <c r="Y51" s="229">
        <v>1.818180185718633E-2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7.1652985667027512E-4</v>
      </c>
      <c r="T52" s="229">
        <v>1.001342979614074E-3</v>
      </c>
      <c r="U52" s="229">
        <v>4.2242283181966262E-3</v>
      </c>
      <c r="V52" s="229">
        <v>3.807501748862117E-4</v>
      </c>
      <c r="W52" s="229">
        <v>3.8374820775835842E-4</v>
      </c>
      <c r="X52" s="229">
        <v>1.447450271130709E-2</v>
      </c>
      <c r="Y52" s="229">
        <v>3.520889806160258E-2</v>
      </c>
      <c r="DA52" s="73" t="s">
        <v>2805</v>
      </c>
    </row>
    <row r="53" spans="1:105" ht="12" customHeight="1" x14ac:dyDescent="0.25">
      <c r="A53" s="64" t="s">
        <v>35</v>
      </c>
      <c r="B53" s="229">
        <v>0.85461402694011035</v>
      </c>
      <c r="C53" s="229">
        <v>0.92934993876726091</v>
      </c>
      <c r="D53" s="229">
        <v>1.122442746105337</v>
      </c>
      <c r="E53" s="229">
        <v>1.1759684857744841</v>
      </c>
      <c r="F53" s="229">
        <v>1.3101762521265981</v>
      </c>
      <c r="G53" s="229">
        <v>1.3409492066285</v>
      </c>
      <c r="H53" s="229">
        <v>1.434492055759564</v>
      </c>
      <c r="I53" s="229">
        <v>1.578603764211161</v>
      </c>
      <c r="J53" s="229">
        <v>1.282248783639848</v>
      </c>
      <c r="K53" s="229">
        <v>1.0697820714513351</v>
      </c>
      <c r="L53" s="229">
        <v>1.0189610579574579</v>
      </c>
      <c r="M53" s="229">
        <v>0.80904817369298798</v>
      </c>
      <c r="N53" s="229">
        <v>0.77556595770545877</v>
      </c>
      <c r="O53" s="229">
        <v>1.0546332034539869</v>
      </c>
      <c r="P53" s="229">
        <v>1.1158229004525919</v>
      </c>
      <c r="Q53" s="229">
        <v>1.0022925847185591</v>
      </c>
      <c r="R53" s="229">
        <v>1.137339614712314</v>
      </c>
      <c r="S53" s="229">
        <v>1.172191442179634</v>
      </c>
      <c r="T53" s="229">
        <v>1.2973899207323669</v>
      </c>
      <c r="U53" s="229">
        <v>1.4019040874548001</v>
      </c>
      <c r="V53" s="229">
        <v>1.362966859854009</v>
      </c>
      <c r="W53" s="229">
        <v>1.575934810056471</v>
      </c>
      <c r="X53" s="229">
        <v>1.3043285016243911</v>
      </c>
      <c r="Y53" s="229">
        <v>1.0320048094420939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1.619930731893761E-3</v>
      </c>
      <c r="F55" s="229">
        <v>3.2369479193085438E-3</v>
      </c>
      <c r="G55" s="229">
        <v>8.0996536594735364E-4</v>
      </c>
      <c r="H55" s="229">
        <v>0</v>
      </c>
      <c r="I55" s="229">
        <v>8.099653659459767E-4</v>
      </c>
      <c r="J55" s="229">
        <v>8.0996536594231004E-4</v>
      </c>
      <c r="K55" s="229">
        <v>0</v>
      </c>
      <c r="L55" s="229">
        <v>0</v>
      </c>
      <c r="M55" s="229">
        <v>0</v>
      </c>
      <c r="N55" s="229">
        <v>3.236947919290491E-3</v>
      </c>
      <c r="O55" s="229">
        <v>4.0469132852284173E-3</v>
      </c>
      <c r="P55" s="229">
        <v>4.0469132852200768E-3</v>
      </c>
      <c r="Q55" s="229">
        <v>4.8568786511422437E-3</v>
      </c>
      <c r="R55" s="229">
        <v>4.0469132852386227E-3</v>
      </c>
      <c r="S55" s="229">
        <v>6.0543454331606298E-3</v>
      </c>
      <c r="T55" s="229">
        <v>1.251950063824807E-2</v>
      </c>
      <c r="U55" s="229">
        <v>2.9980372717641202E-3</v>
      </c>
      <c r="V55" s="229">
        <v>4.0381726517917781E-3</v>
      </c>
      <c r="W55" s="229">
        <v>1.031686101007101E-2</v>
      </c>
      <c r="X55" s="229">
        <v>1.053246330166745E-2</v>
      </c>
      <c r="Y55" s="229">
        <v>9.4835872882137271E-3</v>
      </c>
      <c r="DA55" s="73" t="s">
        <v>2808</v>
      </c>
    </row>
    <row r="56" spans="1:105" ht="12" customHeight="1" x14ac:dyDescent="0.25">
      <c r="A56" s="64" t="s">
        <v>39</v>
      </c>
      <c r="B56" s="229">
        <v>2.4042125942284129</v>
      </c>
      <c r="C56" s="229">
        <v>2.4022052317666862</v>
      </c>
      <c r="D56" s="229">
        <v>2.1440005493745198</v>
      </c>
      <c r="E56" s="229">
        <v>2.234422281847519</v>
      </c>
      <c r="F56" s="229">
        <v>1.898856382019072</v>
      </c>
      <c r="G56" s="229">
        <v>1.732078921768502</v>
      </c>
      <c r="H56" s="229">
        <v>1.196579720819444</v>
      </c>
      <c r="I56" s="229">
        <v>0.63395761700357156</v>
      </c>
      <c r="J56" s="229">
        <v>0.55157256810670507</v>
      </c>
      <c r="K56" s="229">
        <v>0.43603529521639539</v>
      </c>
      <c r="L56" s="229">
        <v>0.49530854928974632</v>
      </c>
      <c r="M56" s="229">
        <v>0.43804265767916789</v>
      </c>
      <c r="N56" s="229">
        <v>0.57266976672866454</v>
      </c>
      <c r="O56" s="229">
        <v>0.53147724228095095</v>
      </c>
      <c r="P56" s="229">
        <v>0.55257805777052305</v>
      </c>
      <c r="Q56" s="229">
        <v>0.63094114800141288</v>
      </c>
      <c r="R56" s="229">
        <v>0.64299979024976328</v>
      </c>
      <c r="S56" s="229">
        <v>0.52531048012327364</v>
      </c>
      <c r="T56" s="229">
        <v>0.37014678719428951</v>
      </c>
      <c r="U56" s="229">
        <v>0.33233965241178087</v>
      </c>
      <c r="V56" s="229">
        <v>0.30124181018069512</v>
      </c>
      <c r="W56" s="229">
        <v>0.3721577665265588</v>
      </c>
      <c r="X56" s="229">
        <v>0.37834261302589589</v>
      </c>
      <c r="Y56" s="229">
        <v>0.31704029527617378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18.041200834655189</v>
      </c>
      <c r="C58" s="329">
        <v>16.7113026823125</v>
      </c>
      <c r="D58" s="329">
        <v>16.84526428505368</v>
      </c>
      <c r="E58" s="329">
        <v>16.46964279745405</v>
      </c>
      <c r="F58" s="329">
        <v>16.974409194120639</v>
      </c>
      <c r="G58" s="329">
        <v>14.836974480115829</v>
      </c>
      <c r="H58" s="329">
        <v>13.12872544805014</v>
      </c>
      <c r="I58" s="329">
        <v>13.223436933476201</v>
      </c>
      <c r="J58" s="329">
        <v>11.23487567807066</v>
      </c>
      <c r="K58" s="329">
        <v>8.2964781496661555</v>
      </c>
      <c r="L58" s="329">
        <v>8.18017423674757</v>
      </c>
      <c r="M58" s="329">
        <v>7.3272658142517537</v>
      </c>
      <c r="N58" s="329">
        <v>7.0367683912344772</v>
      </c>
      <c r="O58" s="329">
        <v>7.6996560429299583</v>
      </c>
      <c r="P58" s="329">
        <v>7.8224261199162974</v>
      </c>
      <c r="Q58" s="329">
        <v>8.1535065682597452</v>
      </c>
      <c r="R58" s="329">
        <v>8.7204787548327296</v>
      </c>
      <c r="S58" s="329">
        <v>8.6826568791771326</v>
      </c>
      <c r="T58" s="329">
        <v>11.605095922405949</v>
      </c>
      <c r="U58" s="329">
        <v>9.0419398092458607</v>
      </c>
      <c r="V58" s="329">
        <v>8.3157263495068108</v>
      </c>
      <c r="W58" s="329">
        <v>8.7282141768137791</v>
      </c>
      <c r="X58" s="329">
        <v>8.4432526436082664</v>
      </c>
      <c r="Y58" s="329">
        <v>5.3848802788017673</v>
      </c>
      <c r="DA58" s="72" t="s">
        <v>2811</v>
      </c>
    </row>
    <row r="59" spans="1:105" ht="12" customHeight="1" x14ac:dyDescent="0.25">
      <c r="A59" s="132" t="s">
        <v>2757</v>
      </c>
      <c r="B59" s="316">
        <v>4.5413677689850793</v>
      </c>
      <c r="C59" s="316">
        <v>4.2066031011321172</v>
      </c>
      <c r="D59" s="316">
        <v>4.2403241882452196</v>
      </c>
      <c r="E59" s="316">
        <v>4.1457719833916196</v>
      </c>
      <c r="F59" s="316">
        <v>4.2728328074297384</v>
      </c>
      <c r="G59" s="316">
        <v>3.734793393786858</v>
      </c>
      <c r="H59" s="316">
        <v>3.3047894729435638</v>
      </c>
      <c r="I59" s="316">
        <v>3.3286304406933578</v>
      </c>
      <c r="J59" s="316">
        <v>2.8280657568501368</v>
      </c>
      <c r="K59" s="316">
        <v>2.088406354448908</v>
      </c>
      <c r="L59" s="316">
        <v>2.059130096932793</v>
      </c>
      <c r="M59" s="316">
        <v>1.844434254049758</v>
      </c>
      <c r="N59" s="316">
        <v>1.771309651870854</v>
      </c>
      <c r="O59" s="316">
        <v>1.938173079835436</v>
      </c>
      <c r="P59" s="316">
        <v>1.969077013322535</v>
      </c>
      <c r="Q59" s="316">
        <v>2.0524172571803549</v>
      </c>
      <c r="R59" s="316">
        <v>2.195136649177122</v>
      </c>
      <c r="S59" s="316">
        <v>2.185616049709322</v>
      </c>
      <c r="T59" s="316">
        <v>2.9212583497633831</v>
      </c>
      <c r="U59" s="316">
        <v>2.2760554796294432</v>
      </c>
      <c r="V59" s="316">
        <v>2.0932515504626581</v>
      </c>
      <c r="W59" s="316">
        <v>2.1970838253316471</v>
      </c>
      <c r="X59" s="316">
        <v>2.1253527285958791</v>
      </c>
      <c r="Y59" s="316">
        <v>1.355493016352818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0.99999999999999967</v>
      </c>
      <c r="C63" s="232">
        <f t="shared" si="1"/>
        <v>0.99999999999999989</v>
      </c>
      <c r="D63" s="232">
        <f t="shared" si="1"/>
        <v>0.99999999999999978</v>
      </c>
      <c r="E63" s="232">
        <f t="shared" si="1"/>
        <v>1</v>
      </c>
      <c r="F63" s="232">
        <f t="shared" si="1"/>
        <v>0.99999999999999989</v>
      </c>
      <c r="G63" s="232">
        <f t="shared" si="1"/>
        <v>1.0000000000000002</v>
      </c>
      <c r="H63" s="232">
        <f t="shared" si="1"/>
        <v>1</v>
      </c>
      <c r="I63" s="232">
        <f t="shared" si="1"/>
        <v>1.0000000000000002</v>
      </c>
      <c r="J63" s="232">
        <f t="shared" si="1"/>
        <v>1.0000000000000002</v>
      </c>
      <c r="K63" s="232">
        <f t="shared" si="1"/>
        <v>1</v>
      </c>
      <c r="L63" s="232">
        <f t="shared" si="1"/>
        <v>0.99999999999999967</v>
      </c>
      <c r="M63" s="232">
        <f t="shared" si="1"/>
        <v>1</v>
      </c>
      <c r="N63" s="232">
        <f t="shared" si="1"/>
        <v>1</v>
      </c>
      <c r="O63" s="232">
        <f t="shared" si="1"/>
        <v>1.0000000000000002</v>
      </c>
      <c r="P63" s="232">
        <f t="shared" si="1"/>
        <v>1</v>
      </c>
      <c r="Q63" s="232">
        <f t="shared" si="1"/>
        <v>1</v>
      </c>
      <c r="R63" s="232">
        <f t="shared" si="1"/>
        <v>1</v>
      </c>
      <c r="S63" s="232">
        <f t="shared" si="1"/>
        <v>1.0000000000000002</v>
      </c>
      <c r="T63" s="232">
        <f t="shared" si="1"/>
        <v>0.99999999999999978</v>
      </c>
      <c r="U63" s="232">
        <f t="shared" si="1"/>
        <v>1.0000000000000002</v>
      </c>
      <c r="V63" s="232">
        <f t="shared" si="1"/>
        <v>0.99999999999999989</v>
      </c>
      <c r="W63" s="232">
        <f t="shared" si="1"/>
        <v>1</v>
      </c>
      <c r="X63" s="232">
        <f t="shared" si="1"/>
        <v>1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1.8981857000653458E-2</v>
      </c>
      <c r="C64" s="299">
        <f t="shared" si="2"/>
        <v>1.7884156876405325E-2</v>
      </c>
      <c r="D64" s="299">
        <f t="shared" si="2"/>
        <v>1.9251014492014325E-2</v>
      </c>
      <c r="E64" s="299">
        <f t="shared" si="2"/>
        <v>2.0309141454737223E-2</v>
      </c>
      <c r="F64" s="299">
        <f t="shared" si="2"/>
        <v>2.2825548183192473E-2</v>
      </c>
      <c r="G64" s="299">
        <f t="shared" si="2"/>
        <v>2.2350485011907825E-2</v>
      </c>
      <c r="H64" s="299">
        <f t="shared" si="2"/>
        <v>2.3369899592836415E-2</v>
      </c>
      <c r="I64" s="299">
        <f t="shared" si="2"/>
        <v>2.5919366490914277E-2</v>
      </c>
      <c r="J64" s="299">
        <f t="shared" si="2"/>
        <v>2.6606623518057492E-2</v>
      </c>
      <c r="K64" s="299">
        <f t="shared" si="2"/>
        <v>2.5546792313200766E-2</v>
      </c>
      <c r="L64" s="299">
        <f t="shared" si="2"/>
        <v>2.5652522601891308E-2</v>
      </c>
      <c r="M64" s="299">
        <f t="shared" si="2"/>
        <v>2.7623939559379446E-2</v>
      </c>
      <c r="N64" s="299">
        <f t="shared" si="2"/>
        <v>2.6987762485371655E-2</v>
      </c>
      <c r="O64" s="299">
        <f t="shared" si="2"/>
        <v>2.6593921960461828E-2</v>
      </c>
      <c r="P64" s="299">
        <f t="shared" si="2"/>
        <v>2.5626648044057451E-2</v>
      </c>
      <c r="Q64" s="299">
        <f t="shared" si="2"/>
        <v>2.8078428791882295E-2</v>
      </c>
      <c r="R64" s="299">
        <f t="shared" si="2"/>
        <v>2.8147556374160887E-2</v>
      </c>
      <c r="S64" s="299">
        <f t="shared" si="2"/>
        <v>2.8527129999285847E-2</v>
      </c>
      <c r="T64" s="299">
        <f t="shared" si="2"/>
        <v>3.296415502650514E-2</v>
      </c>
      <c r="U64" s="299">
        <f t="shared" si="2"/>
        <v>2.9044418296674712E-2</v>
      </c>
      <c r="V64" s="299">
        <f t="shared" si="2"/>
        <v>2.8448831763556299E-2</v>
      </c>
      <c r="W64" s="299">
        <f t="shared" si="2"/>
        <v>2.6831569678787217E-2</v>
      </c>
      <c r="X64" s="299">
        <f t="shared" si="2"/>
        <v>2.8513871748476815E-2</v>
      </c>
      <c r="Y64" s="299">
        <f t="shared" si="2"/>
        <v>2.3816448345588465E-2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4.0008182544548944E-3</v>
      </c>
      <c r="C65" s="233">
        <f t="shared" si="3"/>
        <v>3.7694552906069349E-3</v>
      </c>
      <c r="D65" s="233">
        <f t="shared" si="3"/>
        <v>4.0575487526734186E-3</v>
      </c>
      <c r="E65" s="233">
        <f t="shared" si="3"/>
        <v>4.2805708557188144E-3</v>
      </c>
      <c r="F65" s="233">
        <f t="shared" si="3"/>
        <v>4.810955526433079E-3</v>
      </c>
      <c r="G65" s="233">
        <f t="shared" si="3"/>
        <v>4.7108261551271329E-3</v>
      </c>
      <c r="H65" s="233">
        <f t="shared" si="3"/>
        <v>4.9256888244695552E-3</v>
      </c>
      <c r="I65" s="233">
        <f t="shared" si="3"/>
        <v>5.4630416084783693E-3</v>
      </c>
      <c r="J65" s="233">
        <f t="shared" si="3"/>
        <v>5.6078952157730825E-3</v>
      </c>
      <c r="K65" s="233">
        <f t="shared" si="3"/>
        <v>5.3845139085129034E-3</v>
      </c>
      <c r="L65" s="233">
        <f t="shared" si="3"/>
        <v>5.4067987497182371E-3</v>
      </c>
      <c r="M65" s="233">
        <f t="shared" si="3"/>
        <v>5.8223155745678289E-3</v>
      </c>
      <c r="N65" s="233">
        <f t="shared" si="3"/>
        <v>5.6882281219719916E-3</v>
      </c>
      <c r="O65" s="233">
        <f t="shared" si="3"/>
        <v>5.6052181002786928E-3</v>
      </c>
      <c r="P65" s="233">
        <f t="shared" si="3"/>
        <v>5.4013451524593361E-3</v>
      </c>
      <c r="Q65" s="233">
        <f t="shared" si="3"/>
        <v>5.9181085635144834E-3</v>
      </c>
      <c r="R65" s="233">
        <f t="shared" si="3"/>
        <v>5.932678628659164E-3</v>
      </c>
      <c r="S65" s="233">
        <f t="shared" si="3"/>
        <v>6.0126816066742896E-3</v>
      </c>
      <c r="T65" s="233">
        <f t="shared" si="3"/>
        <v>6.9478762361439451E-3</v>
      </c>
      <c r="U65" s="233">
        <f t="shared" si="3"/>
        <v>6.1217107950691874E-3</v>
      </c>
      <c r="V65" s="233">
        <f t="shared" si="3"/>
        <v>5.9961786369813041E-3</v>
      </c>
      <c r="W65" s="233">
        <f t="shared" si="3"/>
        <v>5.6553072632922492E-3</v>
      </c>
      <c r="X65" s="233">
        <f t="shared" si="3"/>
        <v>6.009887156591928E-3</v>
      </c>
      <c r="Y65" s="233">
        <f t="shared" si="3"/>
        <v>5.0198081933728713E-3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1.5502872546331833E-2</v>
      </c>
      <c r="C66" s="233">
        <f t="shared" si="4"/>
        <v>1.4606358305405586E-2</v>
      </c>
      <c r="D66" s="233">
        <f t="shared" si="4"/>
        <v>1.572269899868127E-2</v>
      </c>
      <c r="E66" s="233">
        <f t="shared" si="4"/>
        <v>1.6586893025660059E-2</v>
      </c>
      <c r="F66" s="233">
        <f t="shared" si="4"/>
        <v>1.8642094093955463E-2</v>
      </c>
      <c r="G66" s="233">
        <f t="shared" si="4"/>
        <v>1.8254100243004615E-2</v>
      </c>
      <c r="H66" s="233">
        <f t="shared" si="4"/>
        <v>1.9086677072524719E-2</v>
      </c>
      <c r="I66" s="233">
        <f t="shared" si="4"/>
        <v>2.1168879060487873E-2</v>
      </c>
      <c r="J66" s="233">
        <f t="shared" si="4"/>
        <v>2.1730175992500662E-2</v>
      </c>
      <c r="K66" s="233">
        <f t="shared" si="4"/>
        <v>2.0864590075961857E-2</v>
      </c>
      <c r="L66" s="233">
        <f t="shared" si="4"/>
        <v>2.095094217469487E-2</v>
      </c>
      <c r="M66" s="233">
        <f t="shared" si="4"/>
        <v>2.2561038901614879E-2</v>
      </c>
      <c r="N66" s="233">
        <f t="shared" si="4"/>
        <v>2.204146001663532E-2</v>
      </c>
      <c r="O66" s="233">
        <f t="shared" si="4"/>
        <v>2.1719802369491149E-2</v>
      </c>
      <c r="P66" s="233">
        <f t="shared" si="4"/>
        <v>2.0929809891785087E-2</v>
      </c>
      <c r="Q66" s="233">
        <f t="shared" si="4"/>
        <v>2.2932229594123502E-2</v>
      </c>
      <c r="R66" s="233">
        <f t="shared" si="4"/>
        <v>2.2988687510620505E-2</v>
      </c>
      <c r="S66" s="233">
        <f t="shared" si="4"/>
        <v>2.3298693087633264E-2</v>
      </c>
      <c r="T66" s="233">
        <f t="shared" si="4"/>
        <v>2.692250257473967E-2</v>
      </c>
      <c r="U66" s="233">
        <f t="shared" si="4"/>
        <v>2.3721173066481093E-2</v>
      </c>
      <c r="V66" s="233">
        <f t="shared" si="4"/>
        <v>2.3234745310075154E-2</v>
      </c>
      <c r="W66" s="233">
        <f t="shared" si="4"/>
        <v>2.1913894142914468E-2</v>
      </c>
      <c r="X66" s="233">
        <f t="shared" si="4"/>
        <v>2.3287864801840547E-2</v>
      </c>
      <c r="Y66" s="233">
        <f t="shared" si="4"/>
        <v>1.9451382612103923E-2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2.180440718794955E-2</v>
      </c>
      <c r="C67" s="233">
        <f t="shared" si="5"/>
        <v>2.0543482059362555E-2</v>
      </c>
      <c r="D67" s="233">
        <f t="shared" si="5"/>
        <v>2.2113587661657552E-2</v>
      </c>
      <c r="E67" s="233">
        <f t="shared" si="5"/>
        <v>2.3329055207902592E-2</v>
      </c>
      <c r="F67" s="233">
        <f t="shared" si="5"/>
        <v>2.6219644730089236E-2</v>
      </c>
      <c r="G67" s="233">
        <f t="shared" si="5"/>
        <v>2.567394096536631E-2</v>
      </c>
      <c r="H67" s="233">
        <f t="shared" si="5"/>
        <v>2.684493970459052E-2</v>
      </c>
      <c r="I67" s="233">
        <f t="shared" si="5"/>
        <v>2.9773505353145081E-2</v>
      </c>
      <c r="J67" s="233">
        <f t="shared" si="5"/>
        <v>3.0562955619370072E-2</v>
      </c>
      <c r="K67" s="233">
        <f t="shared" si="5"/>
        <v>2.9345530414849989E-2</v>
      </c>
      <c r="L67" s="233">
        <f t="shared" si="5"/>
        <v>2.9466982508110875E-2</v>
      </c>
      <c r="M67" s="233">
        <f t="shared" si="5"/>
        <v>3.1731543771891364E-2</v>
      </c>
      <c r="N67" s="233">
        <f t="shared" si="5"/>
        <v>3.1000768908039676E-2</v>
      </c>
      <c r="O67" s="233">
        <f t="shared" si="5"/>
        <v>3.0548365374920984E-2</v>
      </c>
      <c r="P67" s="233">
        <f t="shared" si="5"/>
        <v>2.9437260474339456E-2</v>
      </c>
      <c r="Q67" s="233">
        <f t="shared" si="5"/>
        <v>3.2253614309441479E-2</v>
      </c>
      <c r="R67" s="233">
        <f t="shared" si="5"/>
        <v>3.2333020974019612E-2</v>
      </c>
      <c r="S67" s="233">
        <f t="shared" si="5"/>
        <v>3.276903615840044E-2</v>
      </c>
      <c r="T67" s="233">
        <f t="shared" si="5"/>
        <v>3.7865834664114702E-2</v>
      </c>
      <c r="U67" s="233">
        <f t="shared" si="5"/>
        <v>3.3363243809919452E-2</v>
      </c>
      <c r="V67" s="233">
        <f t="shared" si="5"/>
        <v>3.2679095189301052E-2</v>
      </c>
      <c r="W67" s="233">
        <f t="shared" si="5"/>
        <v>3.0821350658577662E-2</v>
      </c>
      <c r="X67" s="233">
        <f t="shared" si="5"/>
        <v>3.2753806441980726E-2</v>
      </c>
      <c r="Y67" s="233">
        <f t="shared" si="5"/>
        <v>2.735788903478209E-2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0.10793639990087933</v>
      </c>
      <c r="C68" s="300">
        <f t="shared" si="6"/>
        <v>0.11189830585681192</v>
      </c>
      <c r="D68" s="300">
        <f t="shared" si="6"/>
        <v>0.11531082985270903</v>
      </c>
      <c r="E68" s="300">
        <f t="shared" si="6"/>
        <v>0.11549586955645855</v>
      </c>
      <c r="F68" s="300">
        <f t="shared" si="6"/>
        <v>0.11547966898840466</v>
      </c>
      <c r="G68" s="300">
        <f t="shared" si="6"/>
        <v>0.11786669466634335</v>
      </c>
      <c r="H68" s="300">
        <f t="shared" si="6"/>
        <v>0.12077120266332647</v>
      </c>
      <c r="I68" s="300">
        <f t="shared" si="6"/>
        <v>0.12085308428938525</v>
      </c>
      <c r="J68" s="300">
        <f t="shared" si="6"/>
        <v>0.11948039027936397</v>
      </c>
      <c r="K68" s="300">
        <f t="shared" si="6"/>
        <v>0.12276337090712852</v>
      </c>
      <c r="L68" s="300">
        <f t="shared" si="6"/>
        <v>0.12097483953317431</v>
      </c>
      <c r="M68" s="300">
        <f t="shared" si="6"/>
        <v>0.11739769045618807</v>
      </c>
      <c r="N68" s="300">
        <f t="shared" si="6"/>
        <v>0.11670792396900787</v>
      </c>
      <c r="O68" s="300">
        <f t="shared" si="6"/>
        <v>0.11994105097410016</v>
      </c>
      <c r="P68" s="300">
        <f t="shared" si="6"/>
        <v>0.12206647614101197</v>
      </c>
      <c r="Q68" s="300">
        <f t="shared" si="6"/>
        <v>0.11641901511161167</v>
      </c>
      <c r="R68" s="300">
        <f t="shared" si="6"/>
        <v>0.11695514929998048</v>
      </c>
      <c r="S68" s="300">
        <f t="shared" si="6"/>
        <v>0.11760509129387839</v>
      </c>
      <c r="T68" s="300">
        <f t="shared" si="6"/>
        <v>0.11592147160430503</v>
      </c>
      <c r="U68" s="300">
        <f t="shared" si="6"/>
        <v>0.11918797577516861</v>
      </c>
      <c r="V68" s="300">
        <f t="shared" si="6"/>
        <v>0.12034629170899508</v>
      </c>
      <c r="W68" s="300">
        <f t="shared" si="6"/>
        <v>0.12294810739179914</v>
      </c>
      <c r="X68" s="300">
        <f t="shared" si="6"/>
        <v>0.1191202494165132</v>
      </c>
      <c r="Y68" s="300">
        <f t="shared" si="6"/>
        <v>0.12812594435694663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6.0425595161666984E-2</v>
      </c>
      <c r="C69" s="301">
        <f t="shared" si="7"/>
        <v>6.1533421103311191E-2</v>
      </c>
      <c r="D69" s="301">
        <f t="shared" si="7"/>
        <v>5.9336411262319561E-2</v>
      </c>
      <c r="E69" s="301">
        <f t="shared" si="7"/>
        <v>5.7957580797146135E-2</v>
      </c>
      <c r="F69" s="301">
        <f t="shared" si="7"/>
        <v>5.4517922712578097E-2</v>
      </c>
      <c r="G69" s="301">
        <f t="shared" si="7"/>
        <v>5.4931209845165752E-2</v>
      </c>
      <c r="H69" s="301">
        <f t="shared" si="7"/>
        <v>5.3170781251215458E-2</v>
      </c>
      <c r="I69" s="301">
        <f t="shared" si="7"/>
        <v>4.955463701422233E-2</v>
      </c>
      <c r="J69" s="301">
        <f t="shared" si="7"/>
        <v>4.8771433194141144E-2</v>
      </c>
      <c r="K69" s="301">
        <f t="shared" si="7"/>
        <v>4.9894227537915024E-2</v>
      </c>
      <c r="L69" s="301">
        <f t="shared" si="7"/>
        <v>4.995533216491567E-2</v>
      </c>
      <c r="M69" s="301">
        <f t="shared" si="7"/>
        <v>4.7656856941184371E-2</v>
      </c>
      <c r="N69" s="301">
        <f t="shared" si="7"/>
        <v>4.8677911970845353E-2</v>
      </c>
      <c r="O69" s="301">
        <f t="shared" si="7"/>
        <v>4.8822622951271537E-2</v>
      </c>
      <c r="P69" s="301">
        <f t="shared" si="7"/>
        <v>4.9922525613433001E-2</v>
      </c>
      <c r="Q69" s="301">
        <f t="shared" si="7"/>
        <v>4.721264334884074E-2</v>
      </c>
      <c r="R69" s="301">
        <f t="shared" si="7"/>
        <v>4.7045413134145536E-2</v>
      </c>
      <c r="S69" s="301">
        <f t="shared" si="7"/>
        <v>4.6411804563026446E-2</v>
      </c>
      <c r="T69" s="301">
        <f t="shared" si="7"/>
        <v>4.0485416875834769E-2</v>
      </c>
      <c r="U69" s="301">
        <f t="shared" si="7"/>
        <v>4.5452696392377465E-2</v>
      </c>
      <c r="V69" s="301">
        <f t="shared" si="7"/>
        <v>4.6137864267340428E-2</v>
      </c>
      <c r="W69" s="301">
        <f t="shared" si="7"/>
        <v>4.8082481044510447E-2</v>
      </c>
      <c r="X69" s="301">
        <f t="shared" si="7"/>
        <v>4.6205450859091869E-2</v>
      </c>
      <c r="Y69" s="301">
        <f t="shared" si="7"/>
        <v>5.1702884359944516E-2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0.45435399438868812</v>
      </c>
      <c r="C70" s="301">
        <f t="shared" si="8"/>
        <v>0.46268399329605131</v>
      </c>
      <c r="D70" s="301">
        <f t="shared" si="8"/>
        <v>0.44616416929936437</v>
      </c>
      <c r="E70" s="301">
        <f t="shared" si="8"/>
        <v>0.43579642484007952</v>
      </c>
      <c r="F70" s="301">
        <f t="shared" si="8"/>
        <v>0.40993284193496232</v>
      </c>
      <c r="G70" s="301">
        <f t="shared" si="8"/>
        <v>0.41304044325884237</v>
      </c>
      <c r="H70" s="301">
        <f t="shared" si="8"/>
        <v>0.39980337440817765</v>
      </c>
      <c r="I70" s="301">
        <f t="shared" si="8"/>
        <v>0.37261275139540245</v>
      </c>
      <c r="J70" s="301">
        <f t="shared" si="8"/>
        <v>0.36672366113286881</v>
      </c>
      <c r="K70" s="301">
        <f t="shared" si="8"/>
        <v>0.37516621091009189</v>
      </c>
      <c r="L70" s="301">
        <f t="shared" si="8"/>
        <v>0.37562567070157737</v>
      </c>
      <c r="M70" s="301">
        <f t="shared" si="8"/>
        <v>0.3583429050769823</v>
      </c>
      <c r="N70" s="301">
        <f t="shared" si="8"/>
        <v>0.36602045347308698</v>
      </c>
      <c r="O70" s="301">
        <f t="shared" si="8"/>
        <v>0.36710856872975334</v>
      </c>
      <c r="P70" s="301">
        <f t="shared" si="8"/>
        <v>0.37537899067023645</v>
      </c>
      <c r="Q70" s="301">
        <f t="shared" si="8"/>
        <v>0.35500276056532182</v>
      </c>
      <c r="R70" s="301">
        <f t="shared" si="8"/>
        <v>0.35374531798944037</v>
      </c>
      <c r="S70" s="301">
        <f t="shared" si="8"/>
        <v>0.34898106892583325</v>
      </c>
      <c r="T70" s="301">
        <f t="shared" si="8"/>
        <v>0.30441919227791125</v>
      </c>
      <c r="U70" s="301">
        <f t="shared" si="8"/>
        <v>0.34176931325806903</v>
      </c>
      <c r="V70" s="301">
        <f t="shared" si="8"/>
        <v>0.3469212486255791</v>
      </c>
      <c r="W70" s="301">
        <f t="shared" si="8"/>
        <v>0.36154327093083799</v>
      </c>
      <c r="X70" s="301">
        <f t="shared" si="8"/>
        <v>0.34742944780586399</v>
      </c>
      <c r="Y70" s="301">
        <f t="shared" si="8"/>
        <v>0.38876591893727513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8.4461936963768192E-2</v>
      </c>
      <c r="C71" s="301">
        <f t="shared" si="9"/>
        <v>7.9577595105320212E-2</v>
      </c>
      <c r="D71" s="301">
        <f t="shared" si="9"/>
        <v>8.5659583909894962E-2</v>
      </c>
      <c r="E71" s="301">
        <f t="shared" si="9"/>
        <v>9.0367840474154637E-2</v>
      </c>
      <c r="F71" s="301">
        <f t="shared" si="9"/>
        <v>0.1015648791235698</v>
      </c>
      <c r="G71" s="301">
        <f t="shared" si="9"/>
        <v>9.9451031378037402E-2</v>
      </c>
      <c r="H71" s="301">
        <f t="shared" si="9"/>
        <v>0.10398703278566429</v>
      </c>
      <c r="I71" s="301">
        <f t="shared" si="9"/>
        <v>0.11533117642921042</v>
      </c>
      <c r="J71" s="301">
        <f t="shared" si="9"/>
        <v>0.11838920492992451</v>
      </c>
      <c r="K71" s="301">
        <f t="shared" si="9"/>
        <v>0.11367336514597912</v>
      </c>
      <c r="L71" s="301">
        <f t="shared" si="9"/>
        <v>0.11414382412047433</v>
      </c>
      <c r="M71" s="301">
        <f t="shared" si="9"/>
        <v>0.12291586864630417</v>
      </c>
      <c r="N71" s="301">
        <f t="shared" si="9"/>
        <v>0.1200851262210087</v>
      </c>
      <c r="O71" s="301">
        <f t="shared" si="9"/>
        <v>0.11833268790121916</v>
      </c>
      <c r="P71" s="301">
        <f t="shared" si="9"/>
        <v>0.11402869232527361</v>
      </c>
      <c r="Q71" s="301">
        <f t="shared" si="9"/>
        <v>0.12493817030546459</v>
      </c>
      <c r="R71" s="301">
        <f t="shared" si="9"/>
        <v>0.12524576136447801</v>
      </c>
      <c r="S71" s="301">
        <f t="shared" si="9"/>
        <v>0.1269347174870169</v>
      </c>
      <c r="T71" s="301">
        <f t="shared" si="9"/>
        <v>0.14667776623839868</v>
      </c>
      <c r="U71" s="301">
        <f t="shared" si="9"/>
        <v>0.12923645074549903</v>
      </c>
      <c r="V71" s="301">
        <f t="shared" si="9"/>
        <v>0.12658632055987043</v>
      </c>
      <c r="W71" s="301">
        <f t="shared" si="9"/>
        <v>0.11939012851959974</v>
      </c>
      <c r="X71" s="301">
        <f t="shared" si="9"/>
        <v>0.12687572338838676</v>
      </c>
      <c r="Y71" s="301">
        <f t="shared" si="9"/>
        <v>0.1059740023748301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0.20801198660967371</v>
      </c>
      <c r="C72" s="301">
        <f t="shared" si="10"/>
        <v>0.20440107265775731</v>
      </c>
      <c r="D72" s="301">
        <f t="shared" si="10"/>
        <v>0.20751633508322248</v>
      </c>
      <c r="E72" s="301">
        <f t="shared" si="10"/>
        <v>0.20964194985850496</v>
      </c>
      <c r="F72" s="301">
        <f t="shared" si="10"/>
        <v>0.21652116020151599</v>
      </c>
      <c r="G72" s="301">
        <f t="shared" si="10"/>
        <v>0.21484965478620952</v>
      </c>
      <c r="H72" s="301">
        <f t="shared" si="10"/>
        <v>0.21785194413316816</v>
      </c>
      <c r="I72" s="301">
        <f t="shared" si="10"/>
        <v>0.2258417821907468</v>
      </c>
      <c r="J72" s="301">
        <f t="shared" si="10"/>
        <v>0.22775810816423975</v>
      </c>
      <c r="K72" s="301">
        <f t="shared" si="10"/>
        <v>0.22436090155811972</v>
      </c>
      <c r="L72" s="301">
        <f t="shared" si="10"/>
        <v>0.22468601134436045</v>
      </c>
      <c r="M72" s="301">
        <f t="shared" si="10"/>
        <v>0.23026415406781223</v>
      </c>
      <c r="N72" s="301">
        <f t="shared" si="10"/>
        <v>0.22792847022996079</v>
      </c>
      <c r="O72" s="301">
        <f t="shared" si="10"/>
        <v>0.22697461713469141</v>
      </c>
      <c r="P72" s="301">
        <f t="shared" si="10"/>
        <v>0.22410459948015529</v>
      </c>
      <c r="Q72" s="301">
        <f t="shared" si="10"/>
        <v>0.23097424832073687</v>
      </c>
      <c r="R72" s="301">
        <f t="shared" si="10"/>
        <v>0.23124633692219351</v>
      </c>
      <c r="S72" s="301">
        <f t="shared" si="10"/>
        <v>0.23260937848265212</v>
      </c>
      <c r="T72" s="301">
        <f t="shared" si="10"/>
        <v>0.24521378464677149</v>
      </c>
      <c r="U72" s="301">
        <f t="shared" si="10"/>
        <v>0.23458440363534669</v>
      </c>
      <c r="V72" s="301">
        <f t="shared" si="10"/>
        <v>0.23290016860127047</v>
      </c>
      <c r="W72" s="301">
        <f t="shared" si="10"/>
        <v>0.22815376044187746</v>
      </c>
      <c r="X72" s="301">
        <f t="shared" si="10"/>
        <v>0.23297042655339439</v>
      </c>
      <c r="Y72" s="301">
        <f t="shared" si="10"/>
        <v>0.21902042538397221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6.3997251940926453E-2</v>
      </c>
      <c r="C73" s="302">
        <f t="shared" si="11"/>
        <v>6.5164980392437385E-2</v>
      </c>
      <c r="D73" s="302">
        <f t="shared" si="11"/>
        <v>6.2960427773518735E-2</v>
      </c>
      <c r="E73" s="302">
        <f t="shared" si="11"/>
        <v>6.0719499418114747E-2</v>
      </c>
      <c r="F73" s="302">
        <f t="shared" si="11"/>
        <v>5.7338163891008147E-2</v>
      </c>
      <c r="G73" s="302">
        <f t="shared" si="11"/>
        <v>5.7785788267056777E-2</v>
      </c>
      <c r="H73" s="302">
        <f t="shared" si="11"/>
        <v>5.6914515339018062E-2</v>
      </c>
      <c r="I73" s="302">
        <f t="shared" si="11"/>
        <v>5.4610272625010996E-2</v>
      </c>
      <c r="J73" s="302">
        <f t="shared" si="11"/>
        <v>5.3603859650602298E-2</v>
      </c>
      <c r="K73" s="302">
        <f t="shared" si="11"/>
        <v>5.4779417931953588E-2</v>
      </c>
      <c r="L73" s="302">
        <f t="shared" si="11"/>
        <v>5.4514820676674271E-2</v>
      </c>
      <c r="M73" s="302">
        <f t="shared" si="11"/>
        <v>5.1748978076523205E-2</v>
      </c>
      <c r="N73" s="302">
        <f t="shared" si="11"/>
        <v>5.1890454847803948E-2</v>
      </c>
      <c r="O73" s="302">
        <f t="shared" si="11"/>
        <v>5.2846067705587897E-2</v>
      </c>
      <c r="P73" s="302">
        <f t="shared" si="11"/>
        <v>5.4091492878830708E-2</v>
      </c>
      <c r="Q73" s="302">
        <f t="shared" si="11"/>
        <v>5.04693752355427E-2</v>
      </c>
      <c r="R73" s="302">
        <f t="shared" si="11"/>
        <v>5.0515702167316746E-2</v>
      </c>
      <c r="S73" s="302">
        <f t="shared" si="11"/>
        <v>5.0419569433130591E-2</v>
      </c>
      <c r="T73" s="302">
        <f t="shared" si="11"/>
        <v>4.4825326073092579E-2</v>
      </c>
      <c r="U73" s="302">
        <f t="shared" si="11"/>
        <v>5.0479759279191287E-2</v>
      </c>
      <c r="V73" s="302">
        <f t="shared" si="11"/>
        <v>5.1323449334904112E-2</v>
      </c>
      <c r="W73" s="302">
        <f t="shared" si="11"/>
        <v>5.3376527851182486E-2</v>
      </c>
      <c r="X73" s="302">
        <f t="shared" si="11"/>
        <v>5.10078120305342E-2</v>
      </c>
      <c r="Y73" s="302">
        <f t="shared" si="11"/>
        <v>5.6923596361992533E-2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4.6605176986229291E-2</v>
      </c>
      <c r="C74" s="302">
        <f t="shared" si="12"/>
        <v>4.7459623250964124E-2</v>
      </c>
      <c r="D74" s="302">
        <f t="shared" si="12"/>
        <v>4.576510899411726E-2</v>
      </c>
      <c r="E74" s="302">
        <f t="shared" si="12"/>
        <v>4.4701641804568107E-2</v>
      </c>
      <c r="F74" s="302">
        <f t="shared" si="12"/>
        <v>4.2048695261393584E-2</v>
      </c>
      <c r="G74" s="302">
        <f t="shared" si="12"/>
        <v>4.2367456208784252E-2</v>
      </c>
      <c r="H74" s="302">
        <f t="shared" si="12"/>
        <v>4.1009669231706687E-2</v>
      </c>
      <c r="I74" s="302">
        <f t="shared" si="12"/>
        <v>3.822060208686686E-2</v>
      </c>
      <c r="J74" s="302">
        <f t="shared" si="12"/>
        <v>3.7616531037942678E-2</v>
      </c>
      <c r="K74" s="302">
        <f t="shared" si="12"/>
        <v>3.8482522162576534E-2</v>
      </c>
      <c r="L74" s="302">
        <f t="shared" si="12"/>
        <v>3.8529651064632374E-2</v>
      </c>
      <c r="M74" s="302">
        <f t="shared" si="12"/>
        <v>3.6756878379251942E-2</v>
      </c>
      <c r="N74" s="302">
        <f t="shared" si="12"/>
        <v>3.7544399797000708E-2</v>
      </c>
      <c r="O74" s="302">
        <f t="shared" si="12"/>
        <v>3.7656012778826867E-2</v>
      </c>
      <c r="P74" s="302">
        <f t="shared" si="12"/>
        <v>3.8504347960309347E-2</v>
      </c>
      <c r="Q74" s="302">
        <f t="shared" si="12"/>
        <v>3.6414264408541799E-2</v>
      </c>
      <c r="R74" s="302">
        <f t="shared" si="12"/>
        <v>3.6285282745515311E-2</v>
      </c>
      <c r="S74" s="302">
        <f t="shared" si="12"/>
        <v>3.5796591827072712E-2</v>
      </c>
      <c r="T74" s="302">
        <f t="shared" si="12"/>
        <v>3.1225675375002811E-2</v>
      </c>
      <c r="U74" s="302">
        <f t="shared" si="12"/>
        <v>3.5056848909813192E-2</v>
      </c>
      <c r="V74" s="302">
        <f t="shared" si="12"/>
        <v>3.5585306593887173E-2</v>
      </c>
      <c r="W74" s="302">
        <f t="shared" si="12"/>
        <v>3.708515461074037E-2</v>
      </c>
      <c r="X74" s="302">
        <f t="shared" si="12"/>
        <v>3.5637434919012417E-2</v>
      </c>
      <c r="Y74" s="302">
        <f t="shared" si="12"/>
        <v>3.9877506706336704E-2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9.7409557682517953E-2</v>
      </c>
      <c r="C76" s="302">
        <f t="shared" si="14"/>
        <v>9.1776469014355808E-2</v>
      </c>
      <c r="D76" s="302">
        <f t="shared" si="14"/>
        <v>9.8790798315586514E-2</v>
      </c>
      <c r="E76" s="302">
        <f t="shared" si="14"/>
        <v>0.10422080863582209</v>
      </c>
      <c r="F76" s="302">
        <f t="shared" si="14"/>
        <v>0.11713430104911426</v>
      </c>
      <c r="G76" s="302">
        <f t="shared" si="14"/>
        <v>0.11469641031036851</v>
      </c>
      <c r="H76" s="302">
        <f t="shared" si="14"/>
        <v>0.11992775956244341</v>
      </c>
      <c r="I76" s="302">
        <f t="shared" si="14"/>
        <v>0.13301090747886896</v>
      </c>
      <c r="J76" s="302">
        <f t="shared" si="14"/>
        <v>0.13653771747569479</v>
      </c>
      <c r="K76" s="302">
        <f t="shared" si="14"/>
        <v>0.1310989614635896</v>
      </c>
      <c r="L76" s="302">
        <f t="shared" si="14"/>
        <v>0.1316415396030538</v>
      </c>
      <c r="M76" s="302">
        <f t="shared" si="14"/>
        <v>0.14175829761203709</v>
      </c>
      <c r="N76" s="302">
        <f t="shared" si="14"/>
        <v>0.13849361558515613</v>
      </c>
      <c r="O76" s="302">
        <f t="shared" si="14"/>
        <v>0.13647253665027664</v>
      </c>
      <c r="P76" s="302">
        <f t="shared" si="14"/>
        <v>0.13150875864101524</v>
      </c>
      <c r="Q76" s="302">
        <f t="shared" si="14"/>
        <v>0.14409060867665238</v>
      </c>
      <c r="R76" s="302">
        <f t="shared" si="14"/>
        <v>0.14444535200936146</v>
      </c>
      <c r="S76" s="302">
        <f t="shared" si="14"/>
        <v>0.1463932172224488</v>
      </c>
      <c r="T76" s="302">
        <f t="shared" si="14"/>
        <v>0.16916278319867611</v>
      </c>
      <c r="U76" s="302">
        <f t="shared" si="14"/>
        <v>0.14904779544634222</v>
      </c>
      <c r="V76" s="302">
        <f t="shared" si="14"/>
        <v>0.14599141267247917</v>
      </c>
      <c r="W76" s="302">
        <f t="shared" si="14"/>
        <v>0.13769207797995459</v>
      </c>
      <c r="X76" s="302">
        <f t="shared" si="14"/>
        <v>0.14632517960384775</v>
      </c>
      <c r="Y76" s="302">
        <f t="shared" si="14"/>
        <v>0.12221932231564298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2.4520131985933561E-2</v>
      </c>
      <c r="C77" s="235">
        <f t="shared" si="15"/>
        <v>2.310215944896769E-2</v>
      </c>
      <c r="D77" s="235">
        <f t="shared" si="15"/>
        <v>2.4867820687462825E-2</v>
      </c>
      <c r="E77" s="235">
        <f t="shared" si="15"/>
        <v>2.6234673929637548E-2</v>
      </c>
      <c r="F77" s="235">
        <f t="shared" si="15"/>
        <v>2.9485284505298817E-2</v>
      </c>
      <c r="G77" s="235">
        <f t="shared" si="15"/>
        <v>2.8871613689995846E-2</v>
      </c>
      <c r="H77" s="235">
        <f t="shared" si="15"/>
        <v>3.0188459564026687E-2</v>
      </c>
      <c r="I77" s="235">
        <f t="shared" si="15"/>
        <v>3.34817761680073E-2</v>
      </c>
      <c r="J77" s="235">
        <f t="shared" si="15"/>
        <v>3.4369551953760603E-2</v>
      </c>
      <c r="K77" s="235">
        <f t="shared" si="15"/>
        <v>3.300049722824016E-2</v>
      </c>
      <c r="L77" s="235">
        <f t="shared" si="15"/>
        <v>3.3137076101082456E-2</v>
      </c>
      <c r="M77" s="235">
        <f t="shared" si="15"/>
        <v>3.5683687004075391E-2</v>
      </c>
      <c r="N77" s="235">
        <f t="shared" si="15"/>
        <v>3.4861894604071596E-2</v>
      </c>
      <c r="O77" s="235">
        <f t="shared" si="15"/>
        <v>3.4353144503811862E-2</v>
      </c>
      <c r="P77" s="235">
        <f t="shared" si="15"/>
        <v>3.3103652207248362E-2</v>
      </c>
      <c r="Q77" s="235">
        <f t="shared" si="15"/>
        <v>3.6270781089062537E-2</v>
      </c>
      <c r="R77" s="235">
        <f t="shared" si="15"/>
        <v>3.6360077802301986E-2</v>
      </c>
      <c r="S77" s="235">
        <f t="shared" si="15"/>
        <v>3.6850398395599185E-2</v>
      </c>
      <c r="T77" s="235">
        <f t="shared" si="15"/>
        <v>4.2581999855275249E-2</v>
      </c>
      <c r="U77" s="235">
        <f t="shared" si="15"/>
        <v>3.7518614225394827E-2</v>
      </c>
      <c r="V77" s="235">
        <f t="shared" si="15"/>
        <v>3.6749255337030794E-2</v>
      </c>
      <c r="W77" s="235">
        <f t="shared" si="15"/>
        <v>3.4660129927803505E-2</v>
      </c>
      <c r="X77" s="235">
        <f t="shared" si="15"/>
        <v>3.6833271827859893E-2</v>
      </c>
      <c r="Y77" s="235">
        <f t="shared" si="15"/>
        <v>3.0765296401184274E-2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0.45677458169134966</v>
      </c>
      <c r="C81" s="322">
        <f>IF(C$5=0,0,C$5/TEL_fec!C$5)</f>
        <v>0.45690025354236868</v>
      </c>
      <c r="D81" s="322">
        <f>IF(D$5=0,0,D$5/TEL_fec!D$5)</f>
        <v>0.46104791279983404</v>
      </c>
      <c r="E81" s="322">
        <f>IF(E$5=0,0,E$5/TEL_fec!E$5)</f>
        <v>0.46643293191667967</v>
      </c>
      <c r="F81" s="322">
        <f>IF(F$5=0,0,F$5/TEL_fec!F$5)</f>
        <v>0.47133501357865415</v>
      </c>
      <c r="G81" s="322">
        <f>IF(G$5=0,0,G$5/TEL_fec!G$5)</f>
        <v>0.47393709514659643</v>
      </c>
      <c r="H81" s="322">
        <f>IF(H$5=0,0,H$5/TEL_fec!H$5)</f>
        <v>0.47631311314644531</v>
      </c>
      <c r="I81" s="322">
        <f>IF(I$5=0,0,I$5/TEL_fec!I$5)</f>
        <v>0.47707042360790342</v>
      </c>
      <c r="J81" s="322">
        <f>IF(J$5=0,0,J$5/TEL_fec!J$5)</f>
        <v>0.47841235141996535</v>
      </c>
      <c r="K81" s="322">
        <f>IF(K$5=0,0,K$5/TEL_fec!K$5)</f>
        <v>0.48073543835494764</v>
      </c>
      <c r="L81" s="322">
        <f>IF(L$5=0,0,L$5/TEL_fec!L$5)</f>
        <v>0.47994858280797276</v>
      </c>
      <c r="M81" s="322">
        <f>IF(M$5=0,0,M$5/TEL_fec!M$5)</f>
        <v>0.48263751049387593</v>
      </c>
      <c r="N81" s="322">
        <f>IF(N$5=0,0,N$5/TEL_fec!N$5)</f>
        <v>0.48521441776981333</v>
      </c>
      <c r="O81" s="322">
        <f>IF(O$5=0,0,O$5/TEL_fec!O$5)</f>
        <v>0.48725307407831581</v>
      </c>
      <c r="P81" s="322">
        <f>IF(P$5=0,0,P$5/TEL_fec!P$5)</f>
        <v>0.48685773611291089</v>
      </c>
      <c r="Q81" s="322">
        <f>IF(Q$5=0,0,Q$5/TEL_fec!Q$5)</f>
        <v>0.48971909768052202</v>
      </c>
      <c r="R81" s="322">
        <f>IF(R$5=0,0,R$5/TEL_fec!R$5)</f>
        <v>0.49062311684695331</v>
      </c>
      <c r="S81" s="322">
        <f>IF(S$5=0,0,S$5/TEL_fec!S$5)</f>
        <v>0.49008316395193446</v>
      </c>
      <c r="T81" s="322">
        <f>IF(T$5=0,0,T$5/TEL_fec!T$5)</f>
        <v>0.49094712161286247</v>
      </c>
      <c r="U81" s="322">
        <f>IF(U$5=0,0,U$5/TEL_fec!U$5)</f>
        <v>0.49029287184643422</v>
      </c>
      <c r="V81" s="322">
        <f>IF(V$5=0,0,V$5/TEL_fec!V$5)</f>
        <v>0.49000115386794091</v>
      </c>
      <c r="W81" s="322">
        <f>IF(W$5=0,0,W$5/TEL_fec!W$5)</f>
        <v>0.48975530882900314</v>
      </c>
      <c r="X81" s="322">
        <f>IF(X$5=0,0,X$5/TEL_fec!X$5)</f>
        <v>0.49069395328424664</v>
      </c>
      <c r="Y81" s="322">
        <f>IF(Y$5=0,0,Y$5/TEL_fec!Y$5)</f>
        <v>0.48913868727788062</v>
      </c>
      <c r="DA81" s="95"/>
    </row>
    <row r="82" spans="1:105" ht="12" customHeight="1" x14ac:dyDescent="0.25">
      <c r="A82" s="55" t="s">
        <v>91</v>
      </c>
      <c r="B82" s="334">
        <f>IF(B$6=0,0,B$6/TEL_fec!B$6)</f>
        <v>0.4886377121735398</v>
      </c>
      <c r="C82" s="334">
        <f>IF(C$6=0,0,C$6/TEL_fec!C$6)</f>
        <v>0.48863771217353974</v>
      </c>
      <c r="D82" s="334">
        <f>IF(D$6=0,0,D$6/TEL_fec!D$6)</f>
        <v>0.4886377121735398</v>
      </c>
      <c r="E82" s="334">
        <f>IF(E$6=0,0,E$6/TEL_fec!E$6)</f>
        <v>0.4886377121735398</v>
      </c>
      <c r="F82" s="334">
        <f>IF(F$6=0,0,F$6/TEL_fec!F$6)</f>
        <v>0.48863771217353991</v>
      </c>
      <c r="G82" s="334">
        <f>IF(G$6=0,0,G$6/TEL_fec!G$6)</f>
        <v>0.48863771217353974</v>
      </c>
      <c r="H82" s="334">
        <f>IF(H$6=0,0,H$6/TEL_fec!H$6)</f>
        <v>0.48863771217353985</v>
      </c>
      <c r="I82" s="334">
        <f>IF(I$6=0,0,I$6/TEL_fec!I$6)</f>
        <v>0.48863771217353985</v>
      </c>
      <c r="J82" s="334">
        <f>IF(J$6=0,0,J$6/TEL_fec!J$6)</f>
        <v>0.48863771217353985</v>
      </c>
      <c r="K82" s="334">
        <f>IF(K$6=0,0,K$6/TEL_fec!K$6)</f>
        <v>0.48863771217353991</v>
      </c>
      <c r="L82" s="334">
        <f>IF(L$6=0,0,L$6/TEL_fec!L$6)</f>
        <v>0.48863771217353985</v>
      </c>
      <c r="M82" s="334">
        <f>IF(M$6=0,0,M$6/TEL_fec!M$6)</f>
        <v>0.48863771217353968</v>
      </c>
      <c r="N82" s="334">
        <f>IF(N$6=0,0,N$6/TEL_fec!N$6)</f>
        <v>0.48863771217353996</v>
      </c>
      <c r="O82" s="334">
        <f>IF(O$6=0,0,O$6/TEL_fec!O$6)</f>
        <v>0.48863771217353985</v>
      </c>
      <c r="P82" s="334">
        <f>IF(P$6=0,0,P$6/TEL_fec!P$6)</f>
        <v>0.48863771217353991</v>
      </c>
      <c r="Q82" s="334">
        <f>IF(Q$6=0,0,Q$6/TEL_fec!Q$6)</f>
        <v>0.48863771217353991</v>
      </c>
      <c r="R82" s="334">
        <f>IF(R$6=0,0,R$6/TEL_fec!R$6)</f>
        <v>0.48863771217353968</v>
      </c>
      <c r="S82" s="334">
        <f>IF(S$6=0,0,S$6/TEL_fec!S$6)</f>
        <v>0.4886377121735398</v>
      </c>
      <c r="T82" s="334">
        <f>IF(T$6=0,0,T$6/TEL_fec!T$6)</f>
        <v>0.48863771217354007</v>
      </c>
      <c r="U82" s="334">
        <f>IF(U$6=0,0,U$6/TEL_fec!U$6)</f>
        <v>0.48863771217353985</v>
      </c>
      <c r="V82" s="334">
        <f>IF(V$6=0,0,V$6/TEL_fec!V$6)</f>
        <v>0.4886377121735398</v>
      </c>
      <c r="W82" s="334">
        <f>IF(W$6=0,0,W$6/TEL_fec!W$6)</f>
        <v>0.48863771217353996</v>
      </c>
      <c r="X82" s="334">
        <f>IF(X$6=0,0,X$6/TEL_fec!X$6)</f>
        <v>0.48863771217353974</v>
      </c>
      <c r="Y82" s="334">
        <f>IF(Y$6=0,0,Y$6/TEL_fec!Y$6)</f>
        <v>0.48863771217353991</v>
      </c>
      <c r="DA82" s="67"/>
    </row>
    <row r="83" spans="1:105" ht="12" customHeight="1" x14ac:dyDescent="0.25">
      <c r="A83" s="173" t="s">
        <v>92</v>
      </c>
      <c r="B83" s="335">
        <f>IF(B$7=0,0,B$7/TEL_fec!B$7)</f>
        <v>0.12551965487665295</v>
      </c>
      <c r="C83" s="335">
        <f>IF(C$7=0,0,C$7/TEL_fec!C$7)</f>
        <v>0.12551965487665295</v>
      </c>
      <c r="D83" s="335">
        <f>IF(D$7=0,0,D$7/TEL_fec!D$7)</f>
        <v>0.12551965487665293</v>
      </c>
      <c r="E83" s="335">
        <f>IF(E$7=0,0,E$7/TEL_fec!E$7)</f>
        <v>0.12551965487665293</v>
      </c>
      <c r="F83" s="335">
        <f>IF(F$7=0,0,F$7/TEL_fec!F$7)</f>
        <v>0.12551965487665293</v>
      </c>
      <c r="G83" s="335">
        <f>IF(G$7=0,0,G$7/TEL_fec!G$7)</f>
        <v>0.12551965487665295</v>
      </c>
      <c r="H83" s="335">
        <f>IF(H$7=0,0,H$7/TEL_fec!H$7)</f>
        <v>0.12551965487665295</v>
      </c>
      <c r="I83" s="335">
        <f>IF(I$7=0,0,I$7/TEL_fec!I$7)</f>
        <v>0.12551965487665293</v>
      </c>
      <c r="J83" s="335">
        <f>IF(J$7=0,0,J$7/TEL_fec!J$7)</f>
        <v>0.12551965487665293</v>
      </c>
      <c r="K83" s="335">
        <f>IF(K$7=0,0,K$7/TEL_fec!K$7)</f>
        <v>0.12551965487665293</v>
      </c>
      <c r="L83" s="335">
        <f>IF(L$7=0,0,L$7/TEL_fec!L$7)</f>
        <v>0.12551965487665293</v>
      </c>
      <c r="M83" s="335">
        <f>IF(M$7=0,0,M$7/TEL_fec!M$7)</f>
        <v>0.12551965487665293</v>
      </c>
      <c r="N83" s="335">
        <f>IF(N$7=0,0,N$7/TEL_fec!N$7)</f>
        <v>0.12551965487665293</v>
      </c>
      <c r="O83" s="335">
        <f>IF(O$7=0,0,O$7/TEL_fec!O$7)</f>
        <v>0.12551965487665293</v>
      </c>
      <c r="P83" s="335">
        <f>IF(P$7=0,0,P$7/TEL_fec!P$7)</f>
        <v>0.12551965487665295</v>
      </c>
      <c r="Q83" s="335">
        <f>IF(Q$7=0,0,Q$7/TEL_fec!Q$7)</f>
        <v>0.12551965487665295</v>
      </c>
      <c r="R83" s="335">
        <f>IF(R$7=0,0,R$7/TEL_fec!R$7)</f>
        <v>0.1255196548766529</v>
      </c>
      <c r="S83" s="335">
        <f>IF(S$7=0,0,S$7/TEL_fec!S$7)</f>
        <v>0.12551965487665298</v>
      </c>
      <c r="T83" s="335">
        <f>IF(T$7=0,0,T$7/TEL_fec!T$7)</f>
        <v>0.12551965487665293</v>
      </c>
      <c r="U83" s="335">
        <f>IF(U$7=0,0,U$7/TEL_fec!U$7)</f>
        <v>0.12551965487665295</v>
      </c>
      <c r="V83" s="335">
        <f>IF(V$7=0,0,V$7/TEL_fec!V$7)</f>
        <v>0.12551965487665295</v>
      </c>
      <c r="W83" s="335">
        <f>IF(W$7=0,0,W$7/TEL_fec!W$7)</f>
        <v>0.12551965487665295</v>
      </c>
      <c r="X83" s="335">
        <f>IF(X$7=0,0,X$7/TEL_fec!X$7)</f>
        <v>0.12551965487665298</v>
      </c>
      <c r="Y83" s="335">
        <f>IF(Y$7=0,0,Y$7/TEL_fec!Y$7)</f>
        <v>0.12551965487665293</v>
      </c>
      <c r="DA83" s="177"/>
    </row>
    <row r="84" spans="1:105" ht="12" customHeight="1" x14ac:dyDescent="0.25">
      <c r="A84" s="173" t="s">
        <v>93</v>
      </c>
      <c r="B84" s="335">
        <f>IF(B$8=0,0,B$8/TEL_fec!B$8)</f>
        <v>0.67670164507035313</v>
      </c>
      <c r="C84" s="335">
        <f>IF(C$8=0,0,C$8/TEL_fec!C$8)</f>
        <v>0.67670164507035335</v>
      </c>
      <c r="D84" s="335">
        <f>IF(D$8=0,0,D$8/TEL_fec!D$8)</f>
        <v>0.67670164507035313</v>
      </c>
      <c r="E84" s="335">
        <f>IF(E$8=0,0,E$8/TEL_fec!E$8)</f>
        <v>0.67670164507035313</v>
      </c>
      <c r="F84" s="335">
        <f>IF(F$8=0,0,F$8/TEL_fec!F$8)</f>
        <v>0.67670164507035324</v>
      </c>
      <c r="G84" s="335">
        <f>IF(G$8=0,0,G$8/TEL_fec!G$8)</f>
        <v>0.67670164507035324</v>
      </c>
      <c r="H84" s="335">
        <f>IF(H$8=0,0,H$8/TEL_fec!H$8)</f>
        <v>0.67670164507035324</v>
      </c>
      <c r="I84" s="335">
        <f>IF(I$8=0,0,I$8/TEL_fec!I$8)</f>
        <v>0.67670164507035324</v>
      </c>
      <c r="J84" s="335">
        <f>IF(J$8=0,0,J$8/TEL_fec!J$8)</f>
        <v>0.67670164507035302</v>
      </c>
      <c r="K84" s="335">
        <f>IF(K$8=0,0,K$8/TEL_fec!K$8)</f>
        <v>0.67670164507035346</v>
      </c>
      <c r="L84" s="335">
        <f>IF(L$8=0,0,L$8/TEL_fec!L$8)</f>
        <v>0.67670164507035302</v>
      </c>
      <c r="M84" s="335">
        <f>IF(M$8=0,0,M$8/TEL_fec!M$8)</f>
        <v>0.67670164507035313</v>
      </c>
      <c r="N84" s="335">
        <f>IF(N$8=0,0,N$8/TEL_fec!N$8)</f>
        <v>0.67670164507035346</v>
      </c>
      <c r="O84" s="335">
        <f>IF(O$8=0,0,O$8/TEL_fec!O$8)</f>
        <v>0.67670164507035335</v>
      </c>
      <c r="P84" s="335">
        <f>IF(P$8=0,0,P$8/TEL_fec!P$8)</f>
        <v>0.67670164507035324</v>
      </c>
      <c r="Q84" s="335">
        <f>IF(Q$8=0,0,Q$8/TEL_fec!Q$8)</f>
        <v>0.67670164507035335</v>
      </c>
      <c r="R84" s="335">
        <f>IF(R$8=0,0,R$8/TEL_fec!R$8)</f>
        <v>0.67670164507035346</v>
      </c>
      <c r="S84" s="335">
        <f>IF(S$8=0,0,S$8/TEL_fec!S$8)</f>
        <v>0.67670164507035346</v>
      </c>
      <c r="T84" s="335">
        <f>IF(T$8=0,0,T$8/TEL_fec!T$8)</f>
        <v>0.67670164507035324</v>
      </c>
      <c r="U84" s="335">
        <f>IF(U$8=0,0,U$8/TEL_fec!U$8)</f>
        <v>0.67670164507035335</v>
      </c>
      <c r="V84" s="335">
        <f>IF(V$8=0,0,V$8/TEL_fec!V$8)</f>
        <v>0.67670164507035346</v>
      </c>
      <c r="W84" s="335">
        <f>IF(W$8=0,0,W$8/TEL_fec!W$8)</f>
        <v>0.67670164507035313</v>
      </c>
      <c r="X84" s="335">
        <f>IF(X$8=0,0,X$8/TEL_fec!X$8)</f>
        <v>0.67670164507035302</v>
      </c>
      <c r="Y84" s="335">
        <f>IF(Y$8=0,0,Y$8/TEL_fec!Y$8)</f>
        <v>0.67670164507035302</v>
      </c>
      <c r="DA84" s="177"/>
    </row>
    <row r="85" spans="1:105" ht="12" customHeight="1" x14ac:dyDescent="0.25">
      <c r="A85" s="173" t="s">
        <v>94</v>
      </c>
      <c r="B85" s="335">
        <f>IF(B$9=0,0,B$9/TEL_fec!B$9)</f>
        <v>0.48645722899956978</v>
      </c>
      <c r="C85" s="335">
        <f>IF(C$9=0,0,C$9/TEL_fec!C$9)</f>
        <v>0.48645722899956978</v>
      </c>
      <c r="D85" s="335">
        <f>IF(D$9=0,0,D$9/TEL_fec!D$9)</f>
        <v>0.48645722899956972</v>
      </c>
      <c r="E85" s="335">
        <f>IF(E$9=0,0,E$9/TEL_fec!E$9)</f>
        <v>0.48645722899956978</v>
      </c>
      <c r="F85" s="335">
        <f>IF(F$9=0,0,F$9/TEL_fec!F$9)</f>
        <v>0.48645722899956972</v>
      </c>
      <c r="G85" s="335">
        <f>IF(G$9=0,0,G$9/TEL_fec!G$9)</f>
        <v>0.48645722899956978</v>
      </c>
      <c r="H85" s="335">
        <f>IF(H$9=0,0,H$9/TEL_fec!H$9)</f>
        <v>0.48645722899956967</v>
      </c>
      <c r="I85" s="335">
        <f>IF(I$9=0,0,I$9/TEL_fec!I$9)</f>
        <v>0.48645722899956978</v>
      </c>
      <c r="J85" s="335">
        <f>IF(J$9=0,0,J$9/TEL_fec!J$9)</f>
        <v>0.48645722899956984</v>
      </c>
      <c r="K85" s="335">
        <f>IF(K$9=0,0,K$9/TEL_fec!K$9)</f>
        <v>0.48645722899956995</v>
      </c>
      <c r="L85" s="335">
        <f>IF(L$9=0,0,L$9/TEL_fec!L$9)</f>
        <v>0.48645722899956978</v>
      </c>
      <c r="M85" s="335">
        <f>IF(M$9=0,0,M$9/TEL_fec!M$9)</f>
        <v>0.48645722899956978</v>
      </c>
      <c r="N85" s="335">
        <f>IF(N$9=0,0,N$9/TEL_fec!N$9)</f>
        <v>0.48645722899956967</v>
      </c>
      <c r="O85" s="335">
        <f>IF(O$9=0,0,O$9/TEL_fec!O$9)</f>
        <v>0.48645722899956972</v>
      </c>
      <c r="P85" s="335">
        <f>IF(P$9=0,0,P$9/TEL_fec!P$9)</f>
        <v>0.48645722899956961</v>
      </c>
      <c r="Q85" s="335">
        <f>IF(Q$9=0,0,Q$9/TEL_fec!Q$9)</f>
        <v>0.48645722899956967</v>
      </c>
      <c r="R85" s="335">
        <f>IF(R$9=0,0,R$9/TEL_fec!R$9)</f>
        <v>0.48645722899956989</v>
      </c>
      <c r="S85" s="335">
        <f>IF(S$9=0,0,S$9/TEL_fec!S$9)</f>
        <v>0.48645722899956978</v>
      </c>
      <c r="T85" s="335">
        <f>IF(T$9=0,0,T$9/TEL_fec!T$9)</f>
        <v>0.48645722899956989</v>
      </c>
      <c r="U85" s="335">
        <f>IF(U$9=0,0,U$9/TEL_fec!U$9)</f>
        <v>0.48645722899956967</v>
      </c>
      <c r="V85" s="335">
        <f>IF(V$9=0,0,V$9/TEL_fec!V$9)</f>
        <v>0.48645722899956989</v>
      </c>
      <c r="W85" s="335">
        <f>IF(W$9=0,0,W$9/TEL_fec!W$9)</f>
        <v>0.48645722899956978</v>
      </c>
      <c r="X85" s="335">
        <f>IF(X$9=0,0,X$9/TEL_fec!X$9)</f>
        <v>0.48645722899956989</v>
      </c>
      <c r="Y85" s="335">
        <f>IF(Y$9=0,0,Y$9/TEL_fec!Y$9)</f>
        <v>0.48645722899957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0.68878415291355688</v>
      </c>
      <c r="C86" s="336">
        <f>IF(C$10=0,0,C$10/TEL_fec!C$10)</f>
        <v>0.68337515756324052</v>
      </c>
      <c r="D86" s="336">
        <f>IF(D$10=0,0,D$10/TEL_fec!D$10)</f>
        <v>0.68600624613803263</v>
      </c>
      <c r="E86" s="336">
        <f>IF(E$10=0,0,E$10/TEL_fec!E$10)</f>
        <v>0.68845208833138261</v>
      </c>
      <c r="F86" s="336">
        <f>IF(F$10=0,0,F$10/TEL_fec!F$10)</f>
        <v>0.69622724880515729</v>
      </c>
      <c r="G86" s="336">
        <f>IF(G$10=0,0,G$10/TEL_fec!G$10)</f>
        <v>0.69429698208903456</v>
      </c>
      <c r="H86" s="336">
        <f>IF(H$10=0,0,H$10/TEL_fec!H$10)</f>
        <v>0.69575387160934155</v>
      </c>
      <c r="I86" s="336">
        <f>IF(I$10=0,0,I$10/TEL_fec!I$10)</f>
        <v>0.70479963256276335</v>
      </c>
      <c r="J86" s="336">
        <f>IF(J$10=0,0,J$10/TEL_fec!J$10)</f>
        <v>0.70790280563355212</v>
      </c>
      <c r="K86" s="336">
        <f>IF(K$10=0,0,K$10/TEL_fec!K$10)</f>
        <v>0.69419605353425196</v>
      </c>
      <c r="L86" s="336">
        <f>IF(L$10=0,0,L$10/TEL_fec!L$10)</f>
        <v>0.70280112358509128</v>
      </c>
      <c r="M86" s="336">
        <f>IF(M$10=0,0,M$10/TEL_fec!M$10)</f>
        <v>0.7139631537774066</v>
      </c>
      <c r="N86" s="336">
        <f>IF(N$10=0,0,N$10/TEL_fec!N$10)</f>
        <v>0.71160006602967696</v>
      </c>
      <c r="O86" s="336">
        <f>IF(O$10=0,0,O$10/TEL_fec!O$10)</f>
        <v>0.70497464549478428</v>
      </c>
      <c r="P86" s="336">
        <f>IF(P$10=0,0,P$10/TEL_fec!P$10)</f>
        <v>0.69637822034388586</v>
      </c>
      <c r="Q86" s="336">
        <f>IF(Q$10=0,0,Q$10/TEL_fec!Q$10)</f>
        <v>0.71816028396792042</v>
      </c>
      <c r="R86" s="336">
        <f>IF(R$10=0,0,R$10/TEL_fec!R$10)</f>
        <v>0.71757540153784882</v>
      </c>
      <c r="S86" s="336">
        <f>IF(S$10=0,0,S$10/TEL_fec!S$10)</f>
        <v>0.7175083008541232</v>
      </c>
      <c r="T86" s="336">
        <f>IF(T$10=0,0,T$10/TEL_fec!T$10)</f>
        <v>0.74836541239651322</v>
      </c>
      <c r="U86" s="336">
        <f>IF(U$10=0,0,U$10/TEL_fec!U$10)</f>
        <v>0.71834827642100774</v>
      </c>
      <c r="V86" s="336">
        <f>IF(V$10=0,0,V$10/TEL_fec!V$10)</f>
        <v>0.7147619375036729</v>
      </c>
      <c r="W86" s="336">
        <f>IF(W$10=0,0,W$10/TEL_fec!W$10)</f>
        <v>0.70825229679445512</v>
      </c>
      <c r="X86" s="336">
        <f>IF(X$10=0,0,X$10/TEL_fec!X$10)</f>
        <v>0.71747074630841545</v>
      </c>
      <c r="Y86" s="336">
        <f>IF(Y$10=0,0,Y$10/TEL_fec!Y$10)</f>
        <v>0.69212230832669419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0.496193661426864</v>
      </c>
      <c r="C87" s="349">
        <f>IF(C$16=0,0,C$16/TEL_fec!C$16)</f>
        <v>0.49697800764001127</v>
      </c>
      <c r="D87" s="349">
        <f>IF(D$16=0,0,D$16/TEL_fec!D$16)</f>
        <v>0.5006035729022601</v>
      </c>
      <c r="E87" s="349">
        <f>IF(E$16=0,0,E$16/TEL_fec!E$16)</f>
        <v>0.50824115466327779</v>
      </c>
      <c r="F87" s="349">
        <f>IF(F$16=0,0,F$16/TEL_fec!F$16)</f>
        <v>0.51310175309957173</v>
      </c>
      <c r="G87" s="349">
        <f>IF(G$16=0,0,G$16/TEL_fec!G$16)</f>
        <v>0.51752180891950372</v>
      </c>
      <c r="H87" s="349">
        <f>IF(H$16=0,0,H$16/TEL_fec!H$16)</f>
        <v>0.51928388803089109</v>
      </c>
      <c r="I87" s="349">
        <f>IF(I$16=0,0,I$16/TEL_fec!I$16)</f>
        <v>0.51651903353502138</v>
      </c>
      <c r="J87" s="349">
        <f>IF(J$16=0,0,J$16/TEL_fec!J$16)</f>
        <v>0.5186610408454867</v>
      </c>
      <c r="K87" s="349">
        <f>IF(K$16=0,0,K$16/TEL_fec!K$16)</f>
        <v>0.52458173739424196</v>
      </c>
      <c r="L87" s="349">
        <f>IF(L$16=0,0,L$16/TEL_fec!L$16)</f>
        <v>0.52272296992301204</v>
      </c>
      <c r="M87" s="349">
        <f>IF(M$16=0,0,M$16/TEL_fec!M$16)</f>
        <v>0.52652840284693281</v>
      </c>
      <c r="N87" s="349">
        <f>IF(N$16=0,0,N$16/TEL_fec!N$16)</f>
        <v>0.53305198389964881</v>
      </c>
      <c r="O87" s="349">
        <f>IF(O$16=0,0,O$16/TEL_fec!O$16)</f>
        <v>0.53665908753740987</v>
      </c>
      <c r="P87" s="349">
        <f>IF(P$16=0,0,P$16/TEL_fec!P$16)</f>
        <v>0.5366929207735931</v>
      </c>
      <c r="Q87" s="349">
        <f>IF(Q$16=0,0,Q$16/TEL_fec!Q$16)</f>
        <v>0.54087433651452588</v>
      </c>
      <c r="R87" s="349">
        <f>IF(R$16=0,0,R$16/TEL_fec!R$16)</f>
        <v>0.54251641238498549</v>
      </c>
      <c r="S87" s="349">
        <f>IF(S$16=0,0,S$16/TEL_fec!S$16)</f>
        <v>0.54077832102941659</v>
      </c>
      <c r="T87" s="349">
        <f>IF(T$16=0,0,T$16/TEL_fec!T$16)</f>
        <v>0.53688271806716303</v>
      </c>
      <c r="U87" s="349">
        <f>IF(U$16=0,0,U$16/TEL_fec!U$16)</f>
        <v>0.53988903869154103</v>
      </c>
      <c r="V87" s="349">
        <f>IF(V$16=0,0,V$16/TEL_fec!V$16)</f>
        <v>0.53953166218772131</v>
      </c>
      <c r="W87" s="349">
        <f>IF(W$16=0,0,W$16/TEL_fec!W$16)</f>
        <v>0.53963528166488051</v>
      </c>
      <c r="X87" s="349">
        <f>IF(X$16=0,0,X$16/TEL_fec!X$16)</f>
        <v>0.54113398513682953</v>
      </c>
      <c r="Y87" s="349">
        <f>IF(Y$16=0,0,Y$16/TEL_fec!Y$16)</f>
        <v>0.53997889245120456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0.43894054664684073</v>
      </c>
      <c r="C88" s="349">
        <f>IF(C$27=0,0,C$27/TEL_fec!C$27)</f>
        <v>0.43963439137385601</v>
      </c>
      <c r="D88" s="349">
        <f>IF(D$27=0,0,D$27/TEL_fec!D$27)</f>
        <v>0.44284162218276846</v>
      </c>
      <c r="E88" s="349">
        <f>IF(E$27=0,0,E$27/TEL_fec!E$27)</f>
        <v>0.44959794450982266</v>
      </c>
      <c r="F88" s="349">
        <f>IF(F$27=0,0,F$27/TEL_fec!F$27)</f>
        <v>0.4538977046650059</v>
      </c>
      <c r="G88" s="349">
        <f>IF(G$27=0,0,G$27/TEL_fec!G$27)</f>
        <v>0.45780775404417601</v>
      </c>
      <c r="H88" s="349">
        <f>IF(H$27=0,0,H$27/TEL_fec!H$27)</f>
        <v>0.45936651633501885</v>
      </c>
      <c r="I88" s="349">
        <f>IF(I$27=0,0,I$27/TEL_fec!I$27)</f>
        <v>0.45692068351174964</v>
      </c>
      <c r="J88" s="349">
        <f>IF(J$27=0,0,J$27/TEL_fec!J$27)</f>
        <v>0.45881553613254561</v>
      </c>
      <c r="K88" s="349">
        <f>IF(K$27=0,0,K$27/TEL_fec!K$27)</f>
        <v>0.46405307538721419</v>
      </c>
      <c r="L88" s="349">
        <f>IF(L$27=0,0,L$27/TEL_fec!L$27)</f>
        <v>0.46240878108574135</v>
      </c>
      <c r="M88" s="349">
        <f>IF(M$27=0,0,M$27/TEL_fec!M$27)</f>
        <v>0.46577512559536344</v>
      </c>
      <c r="N88" s="349">
        <f>IF(N$27=0,0,N$27/TEL_fec!N$27)</f>
        <v>0.47154598575738127</v>
      </c>
      <c r="O88" s="349">
        <f>IF(O$27=0,0,O$27/TEL_fec!O$27)</f>
        <v>0.47473688512924717</v>
      </c>
      <c r="P88" s="349">
        <f>IF(P$27=0,0,P$27/TEL_fec!P$27)</f>
        <v>0.47476681453048591</v>
      </c>
      <c r="Q88" s="349">
        <f>IF(Q$27=0,0,Q$27/TEL_fec!Q$27)</f>
        <v>0.47846575922438822</v>
      </c>
      <c r="R88" s="349">
        <f>IF(R$27=0,0,R$27/TEL_fec!R$27)</f>
        <v>0.47991836480210254</v>
      </c>
      <c r="S88" s="349">
        <f>IF(S$27=0,0,S$27/TEL_fec!S$27)</f>
        <v>0.47838082244909891</v>
      </c>
      <c r="T88" s="349">
        <f>IF(T$27=0,0,T$27/TEL_fec!T$27)</f>
        <v>0.47493471213633637</v>
      </c>
      <c r="U88" s="349">
        <f>IF(U$27=0,0,U$27/TEL_fec!U$27)</f>
        <v>0.47759414961174773</v>
      </c>
      <c r="V88" s="349">
        <f>IF(V$27=0,0,V$27/TEL_fec!V$27)</f>
        <v>0.47727800885836896</v>
      </c>
      <c r="W88" s="349">
        <f>IF(W$27=0,0,W$27/TEL_fec!W$27)</f>
        <v>0.47736967224200932</v>
      </c>
      <c r="X88" s="349">
        <f>IF(X$27=0,0,X$27/TEL_fec!X$27)</f>
        <v>0.47869544839027217</v>
      </c>
      <c r="Y88" s="349">
        <f>IF(Y$27=0,0,Y$27/TEL_fec!Y$27)</f>
        <v>0.47767363562991205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0.59715295284843106</v>
      </c>
      <c r="C89" s="349">
        <f>IF(C$38=0,0,C$38/TEL_fec!C$38)</f>
        <v>0.59715295284843106</v>
      </c>
      <c r="D89" s="349">
        <f>IF(D$38=0,0,D$38/TEL_fec!D$38)</f>
        <v>0.59715295284843084</v>
      </c>
      <c r="E89" s="349">
        <f>IF(E$38=0,0,E$38/TEL_fec!E$38)</f>
        <v>0.59715295284843084</v>
      </c>
      <c r="F89" s="349">
        <f>IF(F$38=0,0,F$38/TEL_fec!F$38)</f>
        <v>0.59715295284843084</v>
      </c>
      <c r="G89" s="349">
        <f>IF(G$38=0,0,G$38/TEL_fec!G$38)</f>
        <v>0.59715295284843117</v>
      </c>
      <c r="H89" s="349">
        <f>IF(H$38=0,0,H$38/TEL_fec!H$38)</f>
        <v>0.59715295284843128</v>
      </c>
      <c r="I89" s="349">
        <f>IF(I$38=0,0,I$38/TEL_fec!I$38)</f>
        <v>0.59715295284843095</v>
      </c>
      <c r="J89" s="349">
        <f>IF(J$38=0,0,J$38/TEL_fec!J$38)</f>
        <v>0.59715295284843084</v>
      </c>
      <c r="K89" s="349">
        <f>IF(K$38=0,0,K$38/TEL_fec!K$38)</f>
        <v>0.59715295284843117</v>
      </c>
      <c r="L89" s="349">
        <f>IF(L$38=0,0,L$38/TEL_fec!L$38)</f>
        <v>0.59715295284843073</v>
      </c>
      <c r="M89" s="349">
        <f>IF(M$38=0,0,M$38/TEL_fec!M$38)</f>
        <v>0.59715295284843117</v>
      </c>
      <c r="N89" s="349">
        <f>IF(N$38=0,0,N$38/TEL_fec!N$38)</f>
        <v>0.59715295284843117</v>
      </c>
      <c r="O89" s="349">
        <f>IF(O$38=0,0,O$38/TEL_fec!O$38)</f>
        <v>0.59715295284843117</v>
      </c>
      <c r="P89" s="349">
        <f>IF(P$38=0,0,P$38/TEL_fec!P$38)</f>
        <v>0.59715295284843073</v>
      </c>
      <c r="Q89" s="349">
        <f>IF(Q$38=0,0,Q$38/TEL_fec!Q$38)</f>
        <v>0.59715295284843117</v>
      </c>
      <c r="R89" s="349">
        <f>IF(R$38=0,0,R$38/TEL_fec!R$38)</f>
        <v>0.59715295284843106</v>
      </c>
      <c r="S89" s="349">
        <f>IF(S$38=0,0,S$38/TEL_fec!S$38)</f>
        <v>0.59715295284843073</v>
      </c>
      <c r="T89" s="349">
        <f>IF(T$38=0,0,T$38/TEL_fec!T$38)</f>
        <v>0.59715295284843106</v>
      </c>
      <c r="U89" s="349">
        <f>IF(U$38=0,0,U$38/TEL_fec!U$38)</f>
        <v>0.59715295284843128</v>
      </c>
      <c r="V89" s="349">
        <f>IF(V$38=0,0,V$38/TEL_fec!V$38)</f>
        <v>0.59715295284843106</v>
      </c>
      <c r="W89" s="349">
        <f>IF(W$38=0,0,W$38/TEL_fec!W$38)</f>
        <v>0.59715295284843073</v>
      </c>
      <c r="X89" s="349">
        <f>IF(X$38=0,0,X$38/TEL_fec!X$38)</f>
        <v>0.59715295284843106</v>
      </c>
      <c r="Y89" s="349">
        <f>IF(Y$38=0,0,Y$38/TEL_fec!Y$38)</f>
        <v>0.59715295284843106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0.38246792037130722</v>
      </c>
      <c r="C90" s="349">
        <f>IF(C$39=0,0,C$39/TEL_fec!C$39)</f>
        <v>0.38129951064292544</v>
      </c>
      <c r="D90" s="349">
        <f>IF(D$39=0,0,D$39/TEL_fec!D$39)</f>
        <v>0.38546891563473196</v>
      </c>
      <c r="E90" s="349">
        <f>IF(E$39=0,0,E$39/TEL_fec!E$39)</f>
        <v>0.38978943808288818</v>
      </c>
      <c r="F90" s="349">
        <f>IF(F$39=0,0,F$39/TEL_fec!F$39)</f>
        <v>0.39554902021788707</v>
      </c>
      <c r="G90" s="349">
        <f>IF(G$39=0,0,G$39/TEL_fec!G$39)</f>
        <v>0.39699877310163945</v>
      </c>
      <c r="H90" s="349">
        <f>IF(H$39=0,0,H$39/TEL_fec!H$39)</f>
        <v>0.39998607290147536</v>
      </c>
      <c r="I90" s="349">
        <f>IF(I$39=0,0,I$39/TEL_fec!I$39)</f>
        <v>0.40316907706290489</v>
      </c>
      <c r="J90" s="349">
        <f>IF(J$39=0,0,J$39/TEL_fec!J$39)</f>
        <v>0.40449043019866937</v>
      </c>
      <c r="K90" s="349">
        <f>IF(K$39=0,0,K$39/TEL_fec!K$39)</f>
        <v>0.40557941555433835</v>
      </c>
      <c r="L90" s="349">
        <f>IF(L$39=0,0,L$39/TEL_fec!L$39)</f>
        <v>0.40474130762573224</v>
      </c>
      <c r="M90" s="349">
        <f>IF(M$39=0,0,M$39/TEL_fec!M$39)</f>
        <v>0.40769094241063619</v>
      </c>
      <c r="N90" s="349">
        <f>IF(N$39=0,0,N$39/TEL_fec!N$39)</f>
        <v>0.408718364214681</v>
      </c>
      <c r="O90" s="349">
        <f>IF(O$39=0,0,O$39/TEL_fec!O$39)</f>
        <v>0.4103908282915536</v>
      </c>
      <c r="P90" s="349">
        <f>IF(P$39=0,0,P$39/TEL_fec!P$39)</f>
        <v>0.40964044533686494</v>
      </c>
      <c r="Q90" s="349">
        <f>IF(Q$39=0,0,Q$39/TEL_fec!Q$39)</f>
        <v>0.41258108353461503</v>
      </c>
      <c r="R90" s="349">
        <f>IF(R$39=0,0,R$39/TEL_fec!R$39)</f>
        <v>0.41337120202164723</v>
      </c>
      <c r="S90" s="349">
        <f>IF(S$39=0,0,S$39/TEL_fec!S$39)</f>
        <v>0.41346279251195711</v>
      </c>
      <c r="T90" s="349">
        <f>IF(T$39=0,0,T$39/TEL_fec!T$39)</f>
        <v>0.41604120646970066</v>
      </c>
      <c r="U90" s="349">
        <f>IF(U$39=0,0,U$39/TEL_fec!U$39)</f>
        <v>0.41431698351414609</v>
      </c>
      <c r="V90" s="349">
        <f>IF(V$39=0,0,V$39/TEL_fec!V$39)</f>
        <v>0.41384373053436496</v>
      </c>
      <c r="W90" s="349">
        <f>IF(W$39=0,0,W$39/TEL_fec!W$39)</f>
        <v>0.41274792364227625</v>
      </c>
      <c r="X90" s="349">
        <f>IF(X$39=0,0,X$39/TEL_fec!X$39)</f>
        <v>0.4143033386632447</v>
      </c>
      <c r="Y90" s="349">
        <f>IF(Y$39=0,0,Y$39/TEL_fec!Y$39)</f>
        <v>0.41064099266661552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0.47242297822410861</v>
      </c>
      <c r="C91" s="337">
        <f>IF(C$59=0,0,C$59/TEL_fec!C$59)</f>
        <v>0.4724229782241085</v>
      </c>
      <c r="D91" s="337">
        <f>IF(D$59=0,0,D$59/TEL_fec!D$59)</f>
        <v>0.47242297822410856</v>
      </c>
      <c r="E91" s="337">
        <f>IF(E$59=0,0,E$59/TEL_fec!E$59)</f>
        <v>0.4724229782241085</v>
      </c>
      <c r="F91" s="337">
        <f>IF(F$59=0,0,F$59/TEL_fec!F$59)</f>
        <v>0.47242297822410856</v>
      </c>
      <c r="G91" s="337">
        <f>IF(G$59=0,0,G$59/TEL_fec!G$59)</f>
        <v>0.47242297822410856</v>
      </c>
      <c r="H91" s="337">
        <f>IF(H$59=0,0,H$59/TEL_fec!H$59)</f>
        <v>0.47242297822410856</v>
      </c>
      <c r="I91" s="337">
        <f>IF(I$59=0,0,I$59/TEL_fec!I$59)</f>
        <v>0.47242297822410856</v>
      </c>
      <c r="J91" s="337">
        <f>IF(J$59=0,0,J$59/TEL_fec!J$59)</f>
        <v>0.47242297822410845</v>
      </c>
      <c r="K91" s="337">
        <f>IF(K$59=0,0,K$59/TEL_fec!K$59)</f>
        <v>0.4724229782241085</v>
      </c>
      <c r="L91" s="337">
        <f>IF(L$59=0,0,L$59/TEL_fec!L$59)</f>
        <v>0.47242297822410856</v>
      </c>
      <c r="M91" s="337">
        <f>IF(M$59=0,0,M$59/TEL_fec!M$59)</f>
        <v>0.47242297822410861</v>
      </c>
      <c r="N91" s="337">
        <f>IF(N$59=0,0,N$59/TEL_fec!N$59)</f>
        <v>0.47242297822410867</v>
      </c>
      <c r="O91" s="337">
        <f>IF(O$59=0,0,O$59/TEL_fec!O$59)</f>
        <v>0.47242297822410856</v>
      </c>
      <c r="P91" s="337">
        <f>IF(P$59=0,0,P$59/TEL_fec!P$59)</f>
        <v>0.47242297822410861</v>
      </c>
      <c r="Q91" s="337">
        <f>IF(Q$59=0,0,Q$59/TEL_fec!Q$59)</f>
        <v>0.47242297822410845</v>
      </c>
      <c r="R91" s="337">
        <f>IF(R$59=0,0,R$59/TEL_fec!R$59)</f>
        <v>0.47242297822410845</v>
      </c>
      <c r="S91" s="337">
        <f>IF(S$59=0,0,S$59/TEL_fec!S$59)</f>
        <v>0.47242297822410856</v>
      </c>
      <c r="T91" s="337">
        <f>IF(T$59=0,0,T$59/TEL_fec!T$59)</f>
        <v>0.47242297822410861</v>
      </c>
      <c r="U91" s="337">
        <f>IF(U$59=0,0,U$59/TEL_fec!U$59)</f>
        <v>0.4724229782241085</v>
      </c>
      <c r="V91" s="337">
        <f>IF(V$59=0,0,V$59/TEL_fec!V$59)</f>
        <v>0.47242297822410861</v>
      </c>
      <c r="W91" s="337">
        <f>IF(W$59=0,0,W$59/TEL_fec!W$59)</f>
        <v>0.47242297822410861</v>
      </c>
      <c r="X91" s="337">
        <f>IF(X$59=0,0,X$59/TEL_fec!X$59)</f>
        <v>0.47242297822410867</v>
      </c>
      <c r="Y91" s="337">
        <f>IF(Y$59=0,0,Y$59/TEL_fec!Y$59)</f>
        <v>0.47242297822410872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PL: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871.44311245150664</v>
      </c>
      <c r="C5" s="223">
        <v>870.06245228177818</v>
      </c>
      <c r="D5" s="223">
        <v>768.09781481442235</v>
      </c>
      <c r="E5" s="223">
        <v>642.91686212215654</v>
      </c>
      <c r="F5" s="223">
        <v>533.70208608842472</v>
      </c>
      <c r="G5" s="223">
        <v>462.48337196278788</v>
      </c>
      <c r="H5" s="223">
        <v>384.32208505728318</v>
      </c>
      <c r="I5" s="223">
        <v>348.68493208801362</v>
      </c>
      <c r="J5" s="223">
        <v>277.35404771691299</v>
      </c>
      <c r="K5" s="223">
        <v>211.28467505057981</v>
      </c>
      <c r="L5" s="223">
        <v>204.70881151596541</v>
      </c>
      <c r="M5" s="223">
        <v>154.23627108860549</v>
      </c>
      <c r="N5" s="223">
        <v>140.72101551203099</v>
      </c>
      <c r="O5" s="223">
        <v>158.00273290437741</v>
      </c>
      <c r="P5" s="223">
        <v>173.04828409760171</v>
      </c>
      <c r="Q5" s="223">
        <v>140.65066655515301</v>
      </c>
      <c r="R5" s="223">
        <v>149.45568144741989</v>
      </c>
      <c r="S5" s="223">
        <v>151.396202881448</v>
      </c>
      <c r="T5" s="223">
        <v>161.18664001248769</v>
      </c>
      <c r="U5" s="223">
        <v>161.60677783030539</v>
      </c>
      <c r="V5" s="223">
        <v>155.44138022571661</v>
      </c>
      <c r="W5" s="223">
        <v>178.6078534396915</v>
      </c>
      <c r="X5" s="223">
        <v>150.24432307000649</v>
      </c>
      <c r="Y5" s="223">
        <v>132.33596121303859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63.060992484424432</v>
      </c>
      <c r="C10" s="260">
        <v>67.078848198331713</v>
      </c>
      <c r="D10" s="260">
        <v>63.528240031360653</v>
      </c>
      <c r="E10" s="260">
        <v>57.867580239579219</v>
      </c>
      <c r="F10" s="260">
        <v>49.90530791238227</v>
      </c>
      <c r="G10" s="260">
        <v>46.299250693181179</v>
      </c>
      <c r="H10" s="260">
        <v>39.755474445835802</v>
      </c>
      <c r="I10" s="260">
        <v>33.598384429924209</v>
      </c>
      <c r="J10" s="260">
        <v>26.749847937404351</v>
      </c>
      <c r="K10" s="260">
        <v>23.556893477340999</v>
      </c>
      <c r="L10" s="260">
        <v>21.371519314341239</v>
      </c>
      <c r="M10" s="260">
        <v>15.65398674985305</v>
      </c>
      <c r="N10" s="260">
        <v>15.618076857103731</v>
      </c>
      <c r="O10" s="260">
        <v>18.890854332142499</v>
      </c>
      <c r="P10" s="260">
        <v>21.691847331167899</v>
      </c>
      <c r="Q10" s="260">
        <v>16.417687289359929</v>
      </c>
      <c r="R10" s="260">
        <v>17.705160804559739</v>
      </c>
      <c r="S10" s="260">
        <v>17.494983834317541</v>
      </c>
      <c r="T10" s="260">
        <v>14.56532898370078</v>
      </c>
      <c r="U10" s="260">
        <v>18.046642518589231</v>
      </c>
      <c r="V10" s="260">
        <v>17.685903059104639</v>
      </c>
      <c r="W10" s="260">
        <v>21.334331991980029</v>
      </c>
      <c r="X10" s="260">
        <v>17.31110835861157</v>
      </c>
      <c r="Y10" s="260">
        <v>17.551689144397429</v>
      </c>
      <c r="DA10" s="68" t="s">
        <v>2818</v>
      </c>
    </row>
    <row r="11" spans="1:105" ht="12" customHeight="1" x14ac:dyDescent="0.25">
      <c r="A11" s="37" t="s">
        <v>159</v>
      </c>
      <c r="B11" s="226">
        <v>21.086044936746429</v>
      </c>
      <c r="C11" s="226">
        <v>21.161132957021959</v>
      </c>
      <c r="D11" s="226">
        <v>18.610662093263201</v>
      </c>
      <c r="E11" s="226">
        <v>16.913109963102102</v>
      </c>
      <c r="F11" s="226">
        <v>14.251805245829139</v>
      </c>
      <c r="G11" s="226">
        <v>11.23982948775669</v>
      </c>
      <c r="H11" s="226">
        <v>8.3802185123173061</v>
      </c>
      <c r="I11" s="226">
        <v>5.8518835001947354</v>
      </c>
      <c r="J11" s="226">
        <v>5.0413187708878837</v>
      </c>
      <c r="K11" s="226">
        <v>6.6131531330718101</v>
      </c>
      <c r="L11" s="226">
        <v>3.8431253250373292</v>
      </c>
      <c r="M11" s="226">
        <v>2.9629865991503919</v>
      </c>
      <c r="N11" s="226">
        <v>3.0171187481490551</v>
      </c>
      <c r="O11" s="226">
        <v>3.363832874307183</v>
      </c>
      <c r="P11" s="226">
        <v>5.0951812406680181</v>
      </c>
      <c r="Q11" s="226">
        <v>2.1467705154209522</v>
      </c>
      <c r="R11" s="226">
        <v>2.0871420185407539</v>
      </c>
      <c r="S11" s="226">
        <v>2.16586713465614</v>
      </c>
      <c r="T11" s="226">
        <v>1.5510531897473481</v>
      </c>
      <c r="U11" s="226">
        <v>1.394601538086002</v>
      </c>
      <c r="V11" s="226">
        <v>1.2074629233050129</v>
      </c>
      <c r="W11" s="226">
        <v>0.80309116860434648</v>
      </c>
      <c r="X11" s="226">
        <v>1.055905653818386</v>
      </c>
      <c r="Y11" s="226">
        <v>2.415435775539541</v>
      </c>
      <c r="DA11" s="69" t="s">
        <v>2819</v>
      </c>
    </row>
    <row r="12" spans="1:105" ht="12" customHeight="1" x14ac:dyDescent="0.25">
      <c r="A12" s="37" t="s">
        <v>35</v>
      </c>
      <c r="B12" s="226">
        <v>41.974947547677999</v>
      </c>
      <c r="C12" s="226">
        <v>45.917715241309743</v>
      </c>
      <c r="D12" s="226">
        <v>44.917577938097452</v>
      </c>
      <c r="E12" s="226">
        <v>40.954470276477117</v>
      </c>
      <c r="F12" s="226">
        <v>35.65350266655313</v>
      </c>
      <c r="G12" s="226">
        <v>35.059421205424478</v>
      </c>
      <c r="H12" s="226">
        <v>31.375255933518488</v>
      </c>
      <c r="I12" s="226">
        <v>27.746500929729471</v>
      </c>
      <c r="J12" s="226">
        <v>21.70852916651646</v>
      </c>
      <c r="K12" s="226">
        <v>16.943740344269191</v>
      </c>
      <c r="L12" s="226">
        <v>17.528393989303911</v>
      </c>
      <c r="M12" s="226">
        <v>12.69100015070266</v>
      </c>
      <c r="N12" s="226">
        <v>12.60095810895468</v>
      </c>
      <c r="O12" s="226">
        <v>15.527021457835311</v>
      </c>
      <c r="P12" s="226">
        <v>16.59666609049988</v>
      </c>
      <c r="Q12" s="226">
        <v>14.27091677393897</v>
      </c>
      <c r="R12" s="226">
        <v>15.618018786018981</v>
      </c>
      <c r="S12" s="226">
        <v>15.3291166996614</v>
      </c>
      <c r="T12" s="226">
        <v>13.014275793953431</v>
      </c>
      <c r="U12" s="226">
        <v>16.65204098050323</v>
      </c>
      <c r="V12" s="226">
        <v>16.47844013579962</v>
      </c>
      <c r="W12" s="226">
        <v>20.53124082337569</v>
      </c>
      <c r="X12" s="226">
        <v>16.255202704793181</v>
      </c>
      <c r="Y12" s="226">
        <v>15.136253368857879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64.116847755487044</v>
      </c>
      <c r="C16" s="261">
        <v>63.696752286303727</v>
      </c>
      <c r="D16" s="261">
        <v>55.906779398099722</v>
      </c>
      <c r="E16" s="261">
        <v>46.062025804122307</v>
      </c>
      <c r="F16" s="261">
        <v>38.100153925329167</v>
      </c>
      <c r="G16" s="261">
        <v>32.739947797134718</v>
      </c>
      <c r="H16" s="261">
        <v>27.340466034934561</v>
      </c>
      <c r="I16" s="261">
        <v>25.383891338036388</v>
      </c>
      <c r="J16" s="261">
        <v>20.154551244435631</v>
      </c>
      <c r="K16" s="261">
        <v>15.094092715507781</v>
      </c>
      <c r="L16" s="261">
        <v>14.68167320590482</v>
      </c>
      <c r="M16" s="261">
        <v>11.053337573760199</v>
      </c>
      <c r="N16" s="261">
        <v>9.8503962641526179</v>
      </c>
      <c r="O16" s="261">
        <v>11.049258846159891</v>
      </c>
      <c r="P16" s="261">
        <v>12.04118228393245</v>
      </c>
      <c r="Q16" s="261">
        <v>9.761044042534877</v>
      </c>
      <c r="R16" s="261">
        <v>10.37679227254716</v>
      </c>
      <c r="S16" s="261">
        <v>10.633789091141811</v>
      </c>
      <c r="T16" s="261">
        <v>11.776690632861751</v>
      </c>
      <c r="U16" s="261">
        <v>11.56982111795277</v>
      </c>
      <c r="V16" s="261">
        <v>11.1125593836774</v>
      </c>
      <c r="W16" s="261">
        <v>12.665447106600441</v>
      </c>
      <c r="X16" s="261">
        <v>10.66460292443902</v>
      </c>
      <c r="Y16" s="261">
        <v>9.2215588949443852</v>
      </c>
      <c r="DA16" s="70" t="s">
        <v>2824</v>
      </c>
    </row>
    <row r="17" spans="1:105" ht="12" customHeight="1" x14ac:dyDescent="0.25">
      <c r="A17" s="46" t="s">
        <v>28</v>
      </c>
      <c r="B17" s="229">
        <v>56.067519517936468</v>
      </c>
      <c r="C17" s="229">
        <v>54.992149678437542</v>
      </c>
      <c r="D17" s="229">
        <v>46.180394884947667</v>
      </c>
      <c r="E17" s="229">
        <v>35.933792006134539</v>
      </c>
      <c r="F17" s="229">
        <v>27.255208293158461</v>
      </c>
      <c r="G17" s="229">
        <v>21.774389343598251</v>
      </c>
      <c r="H17" s="229">
        <v>16.34305637424891</v>
      </c>
      <c r="I17" s="229">
        <v>14.09365224821722</v>
      </c>
      <c r="J17" s="229">
        <v>10.69653600498013</v>
      </c>
      <c r="K17" s="229">
        <v>6.3973173601484801</v>
      </c>
      <c r="L17" s="229">
        <v>7.0917693506334238</v>
      </c>
      <c r="M17" s="229">
        <v>4.8163414081372542</v>
      </c>
      <c r="N17" s="229">
        <v>4.0690132486169457</v>
      </c>
      <c r="O17" s="229">
        <v>3.486172743049023</v>
      </c>
      <c r="P17" s="229">
        <v>3.5093237155086441</v>
      </c>
      <c r="Q17" s="229">
        <v>3.1645911034563179</v>
      </c>
      <c r="R17" s="229">
        <v>3.027206933440115</v>
      </c>
      <c r="S17" s="229">
        <v>2.8783263703280291</v>
      </c>
      <c r="T17" s="229">
        <v>3.301482662021697</v>
      </c>
      <c r="U17" s="229">
        <v>2.6699340370592188</v>
      </c>
      <c r="V17" s="229">
        <v>2.6811905542747292</v>
      </c>
      <c r="W17" s="229">
        <v>3.0915627202215439</v>
      </c>
      <c r="X17" s="229">
        <v>2.3098618623545879</v>
      </c>
      <c r="Y17" s="229">
        <v>1.648944906404139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0.71018401161490174</v>
      </c>
      <c r="C19" s="229">
        <v>0.71027419930525715</v>
      </c>
      <c r="D19" s="229">
        <v>0.71048680522329033</v>
      </c>
      <c r="E19" s="229">
        <v>0.70496249258711186</v>
      </c>
      <c r="F19" s="229">
        <v>0.47009748385018579</v>
      </c>
      <c r="G19" s="229">
        <v>0.93917525206507957</v>
      </c>
      <c r="H19" s="229">
        <v>0.71047393480628784</v>
      </c>
      <c r="I19" s="229">
        <v>0.48089748582658992</v>
      </c>
      <c r="J19" s="229">
        <v>0.48007485137043499</v>
      </c>
      <c r="K19" s="229">
        <v>0.2333851446926502</v>
      </c>
      <c r="L19" s="229">
        <v>0.23244461214678391</v>
      </c>
      <c r="M19" s="229">
        <v>0.23151570755892861</v>
      </c>
      <c r="N19" s="229">
        <v>0.22854984664231431</v>
      </c>
      <c r="O19" s="229">
        <v>0.2305492300319934</v>
      </c>
      <c r="P19" s="229">
        <v>0.23092076083781921</v>
      </c>
      <c r="Q19" s="229">
        <v>0.2280626234866657</v>
      </c>
      <c r="R19" s="229">
        <v>0.2286154234805266</v>
      </c>
      <c r="S19" s="229">
        <v>0.24454674190401851</v>
      </c>
      <c r="T19" s="229">
        <v>0.30654600723799019</v>
      </c>
      <c r="U19" s="229">
        <v>0.34185264825800321</v>
      </c>
      <c r="V19" s="229">
        <v>0.27581243261976968</v>
      </c>
      <c r="W19" s="229">
        <v>0.35784506977385488</v>
      </c>
      <c r="X19" s="229">
        <v>0.45914285156285489</v>
      </c>
      <c r="Y19" s="229">
        <v>0.52221890940667859</v>
      </c>
      <c r="DA19" s="73" t="s">
        <v>2827</v>
      </c>
    </row>
    <row r="20" spans="1:105" ht="12" customHeight="1" x14ac:dyDescent="0.25">
      <c r="A20" s="46" t="s">
        <v>159</v>
      </c>
      <c r="B20" s="229">
        <v>2.371100883241593</v>
      </c>
      <c r="C20" s="229">
        <v>2.3654456296000501</v>
      </c>
      <c r="D20" s="229">
        <v>2.5685305848094648</v>
      </c>
      <c r="E20" s="229">
        <v>2.682210714337002</v>
      </c>
      <c r="F20" s="229">
        <v>2.892493888940042</v>
      </c>
      <c r="G20" s="229">
        <v>2.3743369900467921</v>
      </c>
      <c r="H20" s="229">
        <v>2.116124733237394</v>
      </c>
      <c r="I20" s="229">
        <v>1.8388048177389309</v>
      </c>
      <c r="J20" s="229">
        <v>1.644603104878742</v>
      </c>
      <c r="K20" s="229">
        <v>2.3060549786221838</v>
      </c>
      <c r="L20" s="229">
        <v>1.233886059140157</v>
      </c>
      <c r="M20" s="229">
        <v>1.043237692539549</v>
      </c>
      <c r="N20" s="229">
        <v>1.0256108907265109</v>
      </c>
      <c r="O20" s="229">
        <v>1.2618936288579341</v>
      </c>
      <c r="P20" s="229">
        <v>1.891947586548377</v>
      </c>
      <c r="Q20" s="229">
        <v>0.83272828378606689</v>
      </c>
      <c r="R20" s="229">
        <v>0.83944312552310085</v>
      </c>
      <c r="S20" s="229">
        <v>0.91472021549154581</v>
      </c>
      <c r="T20" s="229">
        <v>0.85398895714217693</v>
      </c>
      <c r="U20" s="229">
        <v>0.64844929262925677</v>
      </c>
      <c r="V20" s="229">
        <v>0.55159211801082508</v>
      </c>
      <c r="W20" s="229">
        <v>0.34045753586827709</v>
      </c>
      <c r="X20" s="229">
        <v>0.46794494497133121</v>
      </c>
      <c r="Y20" s="229">
        <v>0.9095652857450206</v>
      </c>
      <c r="DA20" s="73" t="s">
        <v>2828</v>
      </c>
    </row>
    <row r="21" spans="1:105" ht="12" customHeight="1" x14ac:dyDescent="0.25">
      <c r="A21" s="46" t="s">
        <v>32</v>
      </c>
      <c r="B21" s="229">
        <v>0.2480099982296263</v>
      </c>
      <c r="C21" s="229">
        <v>0.49608298703228593</v>
      </c>
      <c r="D21" s="229">
        <v>0.24811573961643901</v>
      </c>
      <c r="E21" s="229">
        <v>0.2461865427537793</v>
      </c>
      <c r="F21" s="229">
        <v>0.2462507059381468</v>
      </c>
      <c r="G21" s="229">
        <v>0.24598362761538031</v>
      </c>
      <c r="H21" s="229">
        <v>0.24811124501779161</v>
      </c>
      <c r="I21" s="229">
        <v>0.25190806042777519</v>
      </c>
      <c r="J21" s="229">
        <v>0.25147714062386972</v>
      </c>
      <c r="K21" s="229">
        <v>0.2489287591954116</v>
      </c>
      <c r="L21" s="229">
        <v>0.49585117304323251</v>
      </c>
      <c r="M21" s="229">
        <v>0.493869632472</v>
      </c>
      <c r="N21" s="229">
        <v>0.2437714268999254</v>
      </c>
      <c r="O21" s="229">
        <v>0.24590397062718</v>
      </c>
      <c r="P21" s="229">
        <v>0.24630024564553599</v>
      </c>
      <c r="Q21" s="229">
        <v>0</v>
      </c>
      <c r="R21" s="229">
        <v>0</v>
      </c>
      <c r="S21" s="229">
        <v>0.1165395145900911</v>
      </c>
      <c r="T21" s="229">
        <v>0.14037692518633041</v>
      </c>
      <c r="U21" s="229">
        <v>0.13360212079529979</v>
      </c>
      <c r="V21" s="229">
        <v>7.3273819536910964E-2</v>
      </c>
      <c r="W21" s="229">
        <v>0.16442075770711881</v>
      </c>
      <c r="X21" s="229">
        <v>0.1095772512558079</v>
      </c>
      <c r="Y21" s="229">
        <v>0.16251449582108901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5.6428126182106594E-3</v>
      </c>
      <c r="T22" s="229">
        <v>7.8857716087092425E-3</v>
      </c>
      <c r="U22" s="229">
        <v>3.3266623343361307E-2</v>
      </c>
      <c r="V22" s="229">
        <v>3.0243747633835051E-3</v>
      </c>
      <c r="W22" s="229">
        <v>3.034357097760591E-3</v>
      </c>
      <c r="X22" s="229">
        <v>0.11417214889410569</v>
      </c>
      <c r="Y22" s="229">
        <v>0.27748082270829261</v>
      </c>
      <c r="DA22" s="73" t="s">
        <v>2830</v>
      </c>
    </row>
    <row r="23" spans="1:105" ht="12" customHeight="1" x14ac:dyDescent="0.25">
      <c r="A23" s="46" t="s">
        <v>35</v>
      </c>
      <c r="B23" s="229">
        <v>4.7200333444644471</v>
      </c>
      <c r="C23" s="229">
        <v>5.1327997919286013</v>
      </c>
      <c r="D23" s="229">
        <v>6.1992513835028626</v>
      </c>
      <c r="E23" s="229">
        <v>6.4948740483098852</v>
      </c>
      <c r="F23" s="229">
        <v>7.2361035534423399</v>
      </c>
      <c r="G23" s="229">
        <v>7.406062583809212</v>
      </c>
      <c r="H23" s="229">
        <v>7.9226997476241747</v>
      </c>
      <c r="I23" s="229">
        <v>8.7186287258258748</v>
      </c>
      <c r="J23" s="229">
        <v>7.0818601425824603</v>
      </c>
      <c r="K23" s="229">
        <v>5.9084064728490562</v>
      </c>
      <c r="L23" s="229">
        <v>5.6277220109412234</v>
      </c>
      <c r="M23" s="229">
        <v>4.4683731330524674</v>
      </c>
      <c r="N23" s="229">
        <v>4.2834508512669212</v>
      </c>
      <c r="O23" s="229">
        <v>5.8247392735937584</v>
      </c>
      <c r="P23" s="229">
        <v>6.1626899753920714</v>
      </c>
      <c r="Q23" s="229">
        <v>5.5356620318058276</v>
      </c>
      <c r="R23" s="229">
        <v>6.2815267901034213</v>
      </c>
      <c r="S23" s="229">
        <v>6.4740134362099164</v>
      </c>
      <c r="T23" s="229">
        <v>7.1654846440497248</v>
      </c>
      <c r="U23" s="229">
        <v>7.7427163958676344</v>
      </c>
      <c r="V23" s="229">
        <v>7.5276660844717833</v>
      </c>
      <c r="W23" s="229">
        <v>8.7038880917994348</v>
      </c>
      <c r="X23" s="229">
        <v>7.2038064269145288</v>
      </c>
      <c r="Y23" s="229">
        <v>5.6997626515153348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9.2566561512745125E-4</v>
      </c>
      <c r="U25" s="229">
        <v>0</v>
      </c>
      <c r="V25" s="229">
        <v>0</v>
      </c>
      <c r="W25" s="229">
        <v>4.2385741324485211E-3</v>
      </c>
      <c r="X25" s="229">
        <v>9.74384858028859E-5</v>
      </c>
      <c r="Y25" s="229">
        <v>1.0718233438306529E-3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544.99320592163986</v>
      </c>
      <c r="C27" s="261">
        <v>541.42239443358164</v>
      </c>
      <c r="D27" s="261">
        <v>475.20762488384781</v>
      </c>
      <c r="E27" s="261">
        <v>391.52721933503977</v>
      </c>
      <c r="F27" s="261">
        <v>323.851308365298</v>
      </c>
      <c r="G27" s="261">
        <v>278.28955627564523</v>
      </c>
      <c r="H27" s="261">
        <v>232.39396129694379</v>
      </c>
      <c r="I27" s="261">
        <v>215.7630763733093</v>
      </c>
      <c r="J27" s="261">
        <v>171.3136855777029</v>
      </c>
      <c r="K27" s="261">
        <v>128.29978808181619</v>
      </c>
      <c r="L27" s="261">
        <v>124.794222250191</v>
      </c>
      <c r="M27" s="261">
        <v>93.953369376961689</v>
      </c>
      <c r="N27" s="261">
        <v>83.728368245297247</v>
      </c>
      <c r="O27" s="261">
        <v>93.918700192359054</v>
      </c>
      <c r="P27" s="261">
        <v>102.35004941342579</v>
      </c>
      <c r="Q27" s="261">
        <v>82.968874361546497</v>
      </c>
      <c r="R27" s="261">
        <v>88.20273431665089</v>
      </c>
      <c r="S27" s="261">
        <v>90.387207274705403</v>
      </c>
      <c r="T27" s="261">
        <v>100.10187037932489</v>
      </c>
      <c r="U27" s="261">
        <v>98.343479502598584</v>
      </c>
      <c r="V27" s="261">
        <v>94.456754761257926</v>
      </c>
      <c r="W27" s="261">
        <v>107.6563004061037</v>
      </c>
      <c r="X27" s="261">
        <v>90.649124857731692</v>
      </c>
      <c r="Y27" s="261">
        <v>78.38325060702725</v>
      </c>
      <c r="DA27" s="70" t="s">
        <v>2835</v>
      </c>
    </row>
    <row r="28" spans="1:105" ht="12" customHeight="1" x14ac:dyDescent="0.25">
      <c r="A28" s="46" t="s">
        <v>28</v>
      </c>
      <c r="B28" s="229">
        <v>476.5739159024601</v>
      </c>
      <c r="C28" s="229">
        <v>467.43327226671897</v>
      </c>
      <c r="D28" s="229">
        <v>392.53335652205533</v>
      </c>
      <c r="E28" s="229">
        <v>305.43723205214371</v>
      </c>
      <c r="F28" s="229">
        <v>231.6692704918469</v>
      </c>
      <c r="G28" s="229">
        <v>185.0823094205852</v>
      </c>
      <c r="H28" s="229">
        <v>138.91597918111569</v>
      </c>
      <c r="I28" s="229">
        <v>119.79604410984631</v>
      </c>
      <c r="J28" s="229">
        <v>90.9205560423311</v>
      </c>
      <c r="K28" s="229">
        <v>54.377197561262101</v>
      </c>
      <c r="L28" s="229">
        <v>60.280039480384112</v>
      </c>
      <c r="M28" s="229">
        <v>40.93890196916665</v>
      </c>
      <c r="N28" s="229">
        <v>34.586612613244043</v>
      </c>
      <c r="O28" s="229">
        <v>29.6324683159167</v>
      </c>
      <c r="P28" s="229">
        <v>29.82925158182347</v>
      </c>
      <c r="Q28" s="229">
        <v>26.899024379378719</v>
      </c>
      <c r="R28" s="229">
        <v>25.731258934240969</v>
      </c>
      <c r="S28" s="229">
        <v>24.465774147788238</v>
      </c>
      <c r="T28" s="229">
        <v>28.062602627184418</v>
      </c>
      <c r="U28" s="229">
        <v>22.694439315003351</v>
      </c>
      <c r="V28" s="229">
        <v>22.790119711335191</v>
      </c>
      <c r="W28" s="229">
        <v>26.278283121883121</v>
      </c>
      <c r="X28" s="229">
        <v>19.633825830014001</v>
      </c>
      <c r="Y28" s="229">
        <v>14.01603170443518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6.0365640987266662</v>
      </c>
      <c r="C30" s="229">
        <v>6.0373306940946856</v>
      </c>
      <c r="D30" s="229">
        <v>6.0391378443979704</v>
      </c>
      <c r="E30" s="229">
        <v>5.9921811869904511</v>
      </c>
      <c r="F30" s="229">
        <v>3.9958286127265801</v>
      </c>
      <c r="G30" s="229">
        <v>7.9829896425531768</v>
      </c>
      <c r="H30" s="229">
        <v>6.0390284458534476</v>
      </c>
      <c r="I30" s="229">
        <v>4.0876286295260149</v>
      </c>
      <c r="J30" s="229">
        <v>4.080636236648699</v>
      </c>
      <c r="K30" s="229">
        <v>1.9837737298875271</v>
      </c>
      <c r="L30" s="229">
        <v>1.9757792032476631</v>
      </c>
      <c r="M30" s="229">
        <v>1.967883514250893</v>
      </c>
      <c r="N30" s="229">
        <v>1.9426736964596709</v>
      </c>
      <c r="O30" s="229">
        <v>1.9596684552719441</v>
      </c>
      <c r="P30" s="229">
        <v>1.962826467121463</v>
      </c>
      <c r="Q30" s="229">
        <v>1.938532299636659</v>
      </c>
      <c r="R30" s="229">
        <v>1.9432310995844759</v>
      </c>
      <c r="S30" s="229">
        <v>2.0786473061841582</v>
      </c>
      <c r="T30" s="229">
        <v>2.605641061522916</v>
      </c>
      <c r="U30" s="229">
        <v>2.9057475101930259</v>
      </c>
      <c r="V30" s="229">
        <v>2.3444056772680431</v>
      </c>
      <c r="W30" s="229">
        <v>3.0416830930777672</v>
      </c>
      <c r="X30" s="229">
        <v>3.902714238284267</v>
      </c>
      <c r="Y30" s="229">
        <v>4.4388607299567662</v>
      </c>
      <c r="DA30" s="73" t="s">
        <v>2838</v>
      </c>
    </row>
    <row r="31" spans="1:105" ht="12" customHeight="1" x14ac:dyDescent="0.25">
      <c r="A31" s="46" t="s">
        <v>159</v>
      </c>
      <c r="B31" s="229">
        <v>20.154357507553541</v>
      </c>
      <c r="C31" s="229">
        <v>20.10628785160042</v>
      </c>
      <c r="D31" s="229">
        <v>21.832509970880459</v>
      </c>
      <c r="E31" s="229">
        <v>22.79879107186451</v>
      </c>
      <c r="F31" s="229">
        <v>24.586198055990369</v>
      </c>
      <c r="G31" s="229">
        <v>20.18186441539774</v>
      </c>
      <c r="H31" s="229">
        <v>17.987060232517852</v>
      </c>
      <c r="I31" s="229">
        <v>15.62984095078091</v>
      </c>
      <c r="J31" s="229">
        <v>13.979126391469309</v>
      </c>
      <c r="K31" s="229">
        <v>19.60146731828857</v>
      </c>
      <c r="L31" s="229">
        <v>10.48803150269134</v>
      </c>
      <c r="M31" s="229">
        <v>8.8675203865861647</v>
      </c>
      <c r="N31" s="229">
        <v>8.7176925711753448</v>
      </c>
      <c r="O31" s="229">
        <v>10.72609584529244</v>
      </c>
      <c r="P31" s="229">
        <v>16.081554485661201</v>
      </c>
      <c r="Q31" s="229">
        <v>7.07819041218157</v>
      </c>
      <c r="R31" s="229">
        <v>7.1352665669463553</v>
      </c>
      <c r="S31" s="229">
        <v>7.7751218316781374</v>
      </c>
      <c r="T31" s="229">
        <v>7.2589061357085054</v>
      </c>
      <c r="U31" s="229">
        <v>5.5118189873486818</v>
      </c>
      <c r="V31" s="229">
        <v>4.6885330030920152</v>
      </c>
      <c r="W31" s="229">
        <v>2.893889054880356</v>
      </c>
      <c r="X31" s="229">
        <v>3.9775320322563159</v>
      </c>
      <c r="Y31" s="229">
        <v>7.7313049288326718</v>
      </c>
      <c r="DA31" s="73" t="s">
        <v>2839</v>
      </c>
    </row>
    <row r="32" spans="1:105" ht="12" customHeight="1" x14ac:dyDescent="0.25">
      <c r="A32" s="46" t="s">
        <v>32</v>
      </c>
      <c r="B32" s="229">
        <v>2.1080849849518231</v>
      </c>
      <c r="C32" s="229">
        <v>4.2167053897744298</v>
      </c>
      <c r="D32" s="229">
        <v>2.1089837867397319</v>
      </c>
      <c r="E32" s="229">
        <v>2.0925856134071239</v>
      </c>
      <c r="F32" s="229">
        <v>2.0931310004742478</v>
      </c>
      <c r="G32" s="229">
        <v>2.0908608347307331</v>
      </c>
      <c r="H32" s="229">
        <v>2.1089455826512289</v>
      </c>
      <c r="I32" s="229">
        <v>2.1412185136360899</v>
      </c>
      <c r="J32" s="229">
        <v>2.1375556953028929</v>
      </c>
      <c r="K32" s="229">
        <v>2.115894453160998</v>
      </c>
      <c r="L32" s="229">
        <v>4.2147349708674753</v>
      </c>
      <c r="M32" s="229">
        <v>4.1978918760120001</v>
      </c>
      <c r="N32" s="229">
        <v>2.0720571286493659</v>
      </c>
      <c r="O32" s="229">
        <v>2.0901837503310312</v>
      </c>
      <c r="P32" s="229">
        <v>2.0935520879870562</v>
      </c>
      <c r="Q32" s="229">
        <v>0</v>
      </c>
      <c r="R32" s="229">
        <v>0</v>
      </c>
      <c r="S32" s="229">
        <v>0.99058587401577436</v>
      </c>
      <c r="T32" s="229">
        <v>1.1932038640838081</v>
      </c>
      <c r="U32" s="229">
        <v>1.135618026760048</v>
      </c>
      <c r="V32" s="229">
        <v>0.62282746606374328</v>
      </c>
      <c r="W32" s="229">
        <v>1.39757644051051</v>
      </c>
      <c r="X32" s="229">
        <v>0.93140663567436777</v>
      </c>
      <c r="Y32" s="229">
        <v>1.3813732144792561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4.7963907254790612E-2</v>
      </c>
      <c r="T33" s="229">
        <v>6.7029058674028544E-2</v>
      </c>
      <c r="U33" s="229">
        <v>0.28276629841857109</v>
      </c>
      <c r="V33" s="229">
        <v>2.57071854887598E-2</v>
      </c>
      <c r="W33" s="229">
        <v>2.5792035330965021E-2</v>
      </c>
      <c r="X33" s="229">
        <v>0.97046326559989837</v>
      </c>
      <c r="Y33" s="229">
        <v>2.358586993020487</v>
      </c>
      <c r="DA33" s="73" t="s">
        <v>2841</v>
      </c>
    </row>
    <row r="34" spans="1:105" ht="12" customHeight="1" x14ac:dyDescent="0.25">
      <c r="A34" s="46" t="s">
        <v>35</v>
      </c>
      <c r="B34" s="229">
        <v>40.120283427947797</v>
      </c>
      <c r="C34" s="229">
        <v>43.628798231393112</v>
      </c>
      <c r="D34" s="229">
        <v>52.693636759774343</v>
      </c>
      <c r="E34" s="229">
        <v>55.206429410634023</v>
      </c>
      <c r="F34" s="229">
        <v>61.5068802042599</v>
      </c>
      <c r="G34" s="229">
        <v>62.951531962378311</v>
      </c>
      <c r="H34" s="229">
        <v>67.342947854805502</v>
      </c>
      <c r="I34" s="229">
        <v>74.108344169519938</v>
      </c>
      <c r="J34" s="229">
        <v>60.195811211950932</v>
      </c>
      <c r="K34" s="229">
        <v>50.22145501921699</v>
      </c>
      <c r="L34" s="229">
        <v>47.8356370930004</v>
      </c>
      <c r="M34" s="229">
        <v>37.981171630945973</v>
      </c>
      <c r="N34" s="229">
        <v>36.409332235768829</v>
      </c>
      <c r="O34" s="229">
        <v>49.510283825546942</v>
      </c>
      <c r="P34" s="229">
        <v>52.382864790832592</v>
      </c>
      <c r="Q34" s="229">
        <v>47.053127270349549</v>
      </c>
      <c r="R34" s="229">
        <v>53.392977715879077</v>
      </c>
      <c r="S34" s="229">
        <v>55.029114207784303</v>
      </c>
      <c r="T34" s="229">
        <v>60.906619474422648</v>
      </c>
      <c r="U34" s="229">
        <v>65.813089364874898</v>
      </c>
      <c r="V34" s="229">
        <v>63.985161718010161</v>
      </c>
      <c r="W34" s="229">
        <v>73.983048780295206</v>
      </c>
      <c r="X34" s="229">
        <v>61.232354628773521</v>
      </c>
      <c r="Y34" s="229">
        <v>48.447982537880343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7.8681577285833349E-3</v>
      </c>
      <c r="U36" s="229">
        <v>0</v>
      </c>
      <c r="V36" s="229">
        <v>0</v>
      </c>
      <c r="W36" s="229">
        <v>3.6027880125812442E-2</v>
      </c>
      <c r="X36" s="229">
        <v>8.2822712932452999E-4</v>
      </c>
      <c r="Y36" s="229">
        <v>9.1104984225605506E-3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199.27206628995532</v>
      </c>
      <c r="C39" s="261">
        <f t="shared" si="0"/>
        <v>197.864457363561</v>
      </c>
      <c r="D39" s="261">
        <f t="shared" si="0"/>
        <v>173.45517050111425</v>
      </c>
      <c r="E39" s="261">
        <f t="shared" si="0"/>
        <v>147.4600367434152</v>
      </c>
      <c r="F39" s="261">
        <f t="shared" si="0"/>
        <v>121.84531588541532</v>
      </c>
      <c r="G39" s="261">
        <f t="shared" si="0"/>
        <v>105.15461719682691</v>
      </c>
      <c r="H39" s="261">
        <f t="shared" si="0"/>
        <v>84.832183279569151</v>
      </c>
      <c r="I39" s="261">
        <f t="shared" si="0"/>
        <v>73.939579946743635</v>
      </c>
      <c r="J39" s="261">
        <f t="shared" si="0"/>
        <v>59.135962957370097</v>
      </c>
      <c r="K39" s="261">
        <f t="shared" si="0"/>
        <v>44.333900775914771</v>
      </c>
      <c r="L39" s="261">
        <f t="shared" si="0"/>
        <v>43.861396745528303</v>
      </c>
      <c r="M39" s="261">
        <f t="shared" si="0"/>
        <v>33.575577388030581</v>
      </c>
      <c r="N39" s="261">
        <f t="shared" si="0"/>
        <v>31.52417414547736</v>
      </c>
      <c r="O39" s="261">
        <f t="shared" si="0"/>
        <v>34.14391953371598</v>
      </c>
      <c r="P39" s="261">
        <f t="shared" si="0"/>
        <v>36.965205069075623</v>
      </c>
      <c r="Q39" s="261">
        <f t="shared" si="0"/>
        <v>31.503060861711681</v>
      </c>
      <c r="R39" s="261">
        <f t="shared" si="0"/>
        <v>33.170994053662142</v>
      </c>
      <c r="S39" s="261">
        <f t="shared" si="0"/>
        <v>32.880222681283229</v>
      </c>
      <c r="T39" s="261">
        <f t="shared" si="0"/>
        <v>34.742750016600283</v>
      </c>
      <c r="U39" s="261">
        <f t="shared" si="0"/>
        <v>33.646834691164841</v>
      </c>
      <c r="V39" s="261">
        <f t="shared" si="0"/>
        <v>32.186163021676606</v>
      </c>
      <c r="W39" s="261">
        <f t="shared" si="0"/>
        <v>36.95177393500726</v>
      </c>
      <c r="X39" s="261">
        <f t="shared" si="0"/>
        <v>31.61948692922428</v>
      </c>
      <c r="Y39" s="261">
        <f t="shared" si="0"/>
        <v>27.179462566669589</v>
      </c>
      <c r="DA39" s="70"/>
    </row>
    <row r="40" spans="1:105" ht="12" customHeight="1" x14ac:dyDescent="0.25">
      <c r="A40" s="60" t="s">
        <v>2734</v>
      </c>
      <c r="B40" s="329">
        <v>130.88076201743581</v>
      </c>
      <c r="C40" s="329">
        <v>129.921254924837</v>
      </c>
      <c r="D40" s="329">
        <v>113.8212724764745</v>
      </c>
      <c r="E40" s="329">
        <v>98.327209219018044</v>
      </c>
      <c r="F40" s="329">
        <v>81.205151698397515</v>
      </c>
      <c r="G40" s="329">
        <v>70.232006213216536</v>
      </c>
      <c r="H40" s="329">
        <v>55.669019508972283</v>
      </c>
      <c r="I40" s="329">
        <v>46.863429186171487</v>
      </c>
      <c r="J40" s="329">
        <v>37.637774963305418</v>
      </c>
      <c r="K40" s="329">
        <v>28.23353521270646</v>
      </c>
      <c r="L40" s="329">
        <v>28.200945325896491</v>
      </c>
      <c r="M40" s="329">
        <v>21.785350642686371</v>
      </c>
      <c r="N40" s="329">
        <v>21.0170847970479</v>
      </c>
      <c r="O40" s="329">
        <v>22.358043431145429</v>
      </c>
      <c r="P40" s="329">
        <v>24.121277299547671</v>
      </c>
      <c r="Q40" s="329">
        <v>21.091280549674469</v>
      </c>
      <c r="R40" s="329">
        <v>22.10241562961183</v>
      </c>
      <c r="S40" s="329">
        <v>21.537514317398632</v>
      </c>
      <c r="T40" s="329">
        <v>22.180946674881071</v>
      </c>
      <c r="U40" s="329">
        <v>21.305692165348539</v>
      </c>
      <c r="V40" s="329">
        <v>20.332766345754042</v>
      </c>
      <c r="W40" s="329">
        <v>23.441963687966791</v>
      </c>
      <c r="X40" s="329">
        <v>20.243910476489319</v>
      </c>
      <c r="Y40" s="329">
        <v>17.343133078728911</v>
      </c>
      <c r="DA40" s="72" t="s">
        <v>2847</v>
      </c>
    </row>
    <row r="41" spans="1:105" ht="12" customHeight="1" x14ac:dyDescent="0.25">
      <c r="A41" s="59" t="s">
        <v>28</v>
      </c>
      <c r="B41" s="230">
        <v>114.44978871886271</v>
      </c>
      <c r="C41" s="230">
        <v>112.1666151065812</v>
      </c>
      <c r="D41" s="230">
        <v>94.019211370445717</v>
      </c>
      <c r="E41" s="230">
        <v>76.706775764596529</v>
      </c>
      <c r="F41" s="230">
        <v>58.090666204525903</v>
      </c>
      <c r="G41" s="230">
        <v>46.709269579300418</v>
      </c>
      <c r="H41" s="230">
        <v>33.276752597113287</v>
      </c>
      <c r="I41" s="230">
        <v>26.019528105967169</v>
      </c>
      <c r="J41" s="230">
        <v>19.97533014551669</v>
      </c>
      <c r="K41" s="230">
        <v>11.966196866476199</v>
      </c>
      <c r="L41" s="230">
        <v>13.622057712103681</v>
      </c>
      <c r="M41" s="230">
        <v>9.4926700366272776</v>
      </c>
      <c r="N41" s="230">
        <v>8.681762052325972</v>
      </c>
      <c r="O41" s="230">
        <v>7.0542289471890234</v>
      </c>
      <c r="P41" s="230">
        <v>7.0299882918156351</v>
      </c>
      <c r="Q41" s="230">
        <v>6.8379241500346497</v>
      </c>
      <c r="R41" s="230">
        <v>6.4479064514714652</v>
      </c>
      <c r="S41" s="230">
        <v>5.832813529895966</v>
      </c>
      <c r="T41" s="230">
        <v>6.22287241880358</v>
      </c>
      <c r="U41" s="230">
        <v>4.9308303204349313</v>
      </c>
      <c r="V41" s="230">
        <v>4.9071379697501758</v>
      </c>
      <c r="W41" s="230">
        <v>5.7253360573532763</v>
      </c>
      <c r="X41" s="230">
        <v>4.4321478062035933</v>
      </c>
      <c r="Y41" s="230">
        <v>3.197791677133345</v>
      </c>
      <c r="DA41" s="71" t="s">
        <v>2848</v>
      </c>
    </row>
    <row r="42" spans="1:105" ht="12" customHeight="1" x14ac:dyDescent="0.25">
      <c r="A42" s="59" t="s">
        <v>31</v>
      </c>
      <c r="B42" s="295">
        <v>1.4496879972519121</v>
      </c>
      <c r="C42" s="295">
        <v>1.4487350139877551</v>
      </c>
      <c r="D42" s="295">
        <v>1.4464884781220071</v>
      </c>
      <c r="E42" s="295">
        <v>1.504862048294235</v>
      </c>
      <c r="F42" s="295">
        <v>1.001947067298089</v>
      </c>
      <c r="G42" s="295">
        <v>2.0146691298055912</v>
      </c>
      <c r="H42" s="295">
        <v>1.4466244754866411</v>
      </c>
      <c r="I42" s="295">
        <v>0.88782704640216348</v>
      </c>
      <c r="J42" s="295">
        <v>0.89651955046189835</v>
      </c>
      <c r="K42" s="295">
        <v>0.43654745104570952</v>
      </c>
      <c r="L42" s="295">
        <v>0.44648574494998627</v>
      </c>
      <c r="M42" s="295">
        <v>0.45630117010396448</v>
      </c>
      <c r="N42" s="295">
        <v>0.4876404337878717</v>
      </c>
      <c r="O42" s="295">
        <v>0.46651361596655039</v>
      </c>
      <c r="P42" s="295">
        <v>0.46258777377900978</v>
      </c>
      <c r="Q42" s="295">
        <v>0.49278875844544229</v>
      </c>
      <c r="R42" s="295">
        <v>0.48694750520104441</v>
      </c>
      <c r="S42" s="295">
        <v>0.4955642138341585</v>
      </c>
      <c r="T42" s="295">
        <v>0.57780000345890536</v>
      </c>
      <c r="U42" s="295">
        <v>0.63133297667838706</v>
      </c>
      <c r="V42" s="295">
        <v>0.50479428195798126</v>
      </c>
      <c r="W42" s="295">
        <v>0.66270150934396466</v>
      </c>
      <c r="X42" s="295">
        <v>0.88100029506265631</v>
      </c>
      <c r="Y42" s="295">
        <v>1.0127368571603701</v>
      </c>
      <c r="DA42" s="122" t="s">
        <v>2849</v>
      </c>
    </row>
    <row r="43" spans="1:105" ht="12" customHeight="1" x14ac:dyDescent="0.25">
      <c r="A43" s="59" t="s">
        <v>159</v>
      </c>
      <c r="B43" s="295">
        <v>4.8400927569355892</v>
      </c>
      <c r="C43" s="295">
        <v>4.8247619167891367</v>
      </c>
      <c r="D43" s="295">
        <v>5.229301753835129</v>
      </c>
      <c r="E43" s="295">
        <v>5.7256338485769191</v>
      </c>
      <c r="F43" s="295">
        <v>6.1649463542432299</v>
      </c>
      <c r="G43" s="295">
        <v>5.0933022639648158</v>
      </c>
      <c r="H43" s="295">
        <v>4.3087264462678796</v>
      </c>
      <c r="I43" s="295">
        <v>3.394778925568998</v>
      </c>
      <c r="J43" s="295">
        <v>3.0712269806785648</v>
      </c>
      <c r="K43" s="295">
        <v>4.3134811524295156</v>
      </c>
      <c r="L43" s="295">
        <v>2.3700809031904182</v>
      </c>
      <c r="M43" s="295">
        <v>2.0561480895683508</v>
      </c>
      <c r="N43" s="295">
        <v>2.1882724797192932</v>
      </c>
      <c r="O43" s="295">
        <v>2.5534267005878708</v>
      </c>
      <c r="P43" s="295">
        <v>3.79000926115366</v>
      </c>
      <c r="Q43" s="295">
        <v>1.799326565728699</v>
      </c>
      <c r="R43" s="295">
        <v>1.7880015683476389</v>
      </c>
      <c r="S43" s="295">
        <v>1.8536440147961379</v>
      </c>
      <c r="T43" s="295">
        <v>1.609659922947662</v>
      </c>
      <c r="U43" s="295">
        <v>1.1975552163388541</v>
      </c>
      <c r="V43" s="295">
        <v>1.0095286296568431</v>
      </c>
      <c r="W43" s="295">
        <v>0.63050113567309773</v>
      </c>
      <c r="X43" s="295">
        <v>0.89788969421945641</v>
      </c>
      <c r="Y43" s="295">
        <v>1.763915998204959</v>
      </c>
      <c r="DA43" s="122" t="s">
        <v>2850</v>
      </c>
    </row>
    <row r="44" spans="1:105" ht="12" customHeight="1" x14ac:dyDescent="0.25">
      <c r="A44" s="59" t="s">
        <v>32</v>
      </c>
      <c r="B44" s="295">
        <v>0.50625909870091079</v>
      </c>
      <c r="C44" s="295">
        <v>1.0118525970115251</v>
      </c>
      <c r="D44" s="295">
        <v>0.50514176471314709</v>
      </c>
      <c r="E44" s="295">
        <v>0.52552694488941065</v>
      </c>
      <c r="F44" s="295">
        <v>0.52484895391067432</v>
      </c>
      <c r="G44" s="295">
        <v>0.52767108152032116</v>
      </c>
      <c r="H44" s="295">
        <v>0.50518925762429501</v>
      </c>
      <c r="I44" s="295">
        <v>0.46506957479735528</v>
      </c>
      <c r="J44" s="295">
        <v>0.46962296071116327</v>
      </c>
      <c r="K44" s="295">
        <v>0.46562181779751632</v>
      </c>
      <c r="L44" s="295">
        <v>0.95244401810754309</v>
      </c>
      <c r="M44" s="295">
        <v>0.97338229682937794</v>
      </c>
      <c r="N44" s="295">
        <v>0.52011762906411718</v>
      </c>
      <c r="O44" s="295">
        <v>0.49758375034216679</v>
      </c>
      <c r="P44" s="295">
        <v>0.4933964443084925</v>
      </c>
      <c r="Q44" s="295">
        <v>0</v>
      </c>
      <c r="R44" s="295">
        <v>0</v>
      </c>
      <c r="S44" s="295">
        <v>0.23616267580911049</v>
      </c>
      <c r="T44" s="295">
        <v>0.2645925438371205</v>
      </c>
      <c r="U44" s="295">
        <v>0.2467362035720822</v>
      </c>
      <c r="V44" s="295">
        <v>0.13410637355294641</v>
      </c>
      <c r="W44" s="295">
        <v>0.30449458020714382</v>
      </c>
      <c r="X44" s="295">
        <v>0.21025611170885439</v>
      </c>
      <c r="Y44" s="295">
        <v>0.31516365412322012</v>
      </c>
      <c r="DA44" s="122" t="s">
        <v>2851</v>
      </c>
    </row>
    <row r="45" spans="1:105" ht="12" customHeight="1" x14ac:dyDescent="0.25">
      <c r="A45" s="59" t="s">
        <v>35</v>
      </c>
      <c r="B45" s="295">
        <v>9.6349334456846449</v>
      </c>
      <c r="C45" s="295">
        <v>10.469290290467381</v>
      </c>
      <c r="D45" s="295">
        <v>12.62112910935851</v>
      </c>
      <c r="E45" s="295">
        <v>13.86441061266097</v>
      </c>
      <c r="F45" s="295">
        <v>15.42274311841962</v>
      </c>
      <c r="G45" s="295">
        <v>15.887094158625381</v>
      </c>
      <c r="H45" s="295">
        <v>16.131726732480178</v>
      </c>
      <c r="I45" s="295">
        <v>16.09622553343581</v>
      </c>
      <c r="J45" s="295">
        <v>13.225075325937111</v>
      </c>
      <c r="K45" s="295">
        <v>11.05168792495752</v>
      </c>
      <c r="L45" s="295">
        <v>10.80987694754487</v>
      </c>
      <c r="M45" s="295">
        <v>8.8068490495573979</v>
      </c>
      <c r="N45" s="295">
        <v>9.1392922021506493</v>
      </c>
      <c r="O45" s="295">
        <v>11.78629041705981</v>
      </c>
      <c r="P45" s="295">
        <v>12.345295528490871</v>
      </c>
      <c r="Q45" s="295">
        <v>11.961241075465679</v>
      </c>
      <c r="R45" s="295">
        <v>13.379560104591681</v>
      </c>
      <c r="S45" s="295">
        <v>13.11932988306325</v>
      </c>
      <c r="T45" s="295">
        <v>13.506021785833809</v>
      </c>
      <c r="U45" s="295">
        <v>14.299237448324289</v>
      </c>
      <c r="V45" s="295">
        <v>13.77719909083609</v>
      </c>
      <c r="W45" s="295">
        <v>16.11893040538931</v>
      </c>
      <c r="X45" s="295">
        <v>13.82261656929475</v>
      </c>
      <c r="Y45" s="295">
        <v>11.053524892107021</v>
      </c>
      <c r="DA45" s="122" t="s">
        <v>2852</v>
      </c>
    </row>
    <row r="46" spans="1:105" ht="12" customHeight="1" x14ac:dyDescent="0.25">
      <c r="A46" s="60" t="s">
        <v>2741</v>
      </c>
      <c r="B46" s="329">
        <v>68.391304272519506</v>
      </c>
      <c r="C46" s="329">
        <v>67.943202438724001</v>
      </c>
      <c r="D46" s="329">
        <v>59.633898024639741</v>
      </c>
      <c r="E46" s="329">
        <v>49.13282752439715</v>
      </c>
      <c r="F46" s="329">
        <v>40.640164187017803</v>
      </c>
      <c r="G46" s="329">
        <v>34.922610983610369</v>
      </c>
      <c r="H46" s="329">
        <v>29.163163770596871</v>
      </c>
      <c r="I46" s="329">
        <v>27.076150760572151</v>
      </c>
      <c r="J46" s="329">
        <v>21.498187994064679</v>
      </c>
      <c r="K46" s="329">
        <v>16.10036556320831</v>
      </c>
      <c r="L46" s="329">
        <v>15.66045141963181</v>
      </c>
      <c r="M46" s="329">
        <v>11.79022674534421</v>
      </c>
      <c r="N46" s="329">
        <v>10.50708934842946</v>
      </c>
      <c r="O46" s="329">
        <v>11.785876102570549</v>
      </c>
      <c r="P46" s="329">
        <v>12.84392776952795</v>
      </c>
      <c r="Q46" s="329">
        <v>10.411780312037211</v>
      </c>
      <c r="R46" s="329">
        <v>11.06857842405031</v>
      </c>
      <c r="S46" s="329">
        <v>11.342708363884601</v>
      </c>
      <c r="T46" s="329">
        <v>12.561803341719211</v>
      </c>
      <c r="U46" s="329">
        <v>12.3411425258163</v>
      </c>
      <c r="V46" s="329">
        <v>11.853396675922561</v>
      </c>
      <c r="W46" s="329">
        <v>13.50981024704047</v>
      </c>
      <c r="X46" s="329">
        <v>11.375576452734959</v>
      </c>
      <c r="Y46" s="329">
        <v>9.8363294879406773</v>
      </c>
      <c r="DA46" s="72" t="s">
        <v>2853</v>
      </c>
    </row>
    <row r="47" spans="1:105" ht="12" customHeight="1" x14ac:dyDescent="0.25">
      <c r="A47" s="64" t="s">
        <v>28</v>
      </c>
      <c r="B47" s="229">
        <v>59.805354152465583</v>
      </c>
      <c r="C47" s="229">
        <v>58.658292990333393</v>
      </c>
      <c r="D47" s="229">
        <v>49.259087877277537</v>
      </c>
      <c r="E47" s="229">
        <v>38.329378139876859</v>
      </c>
      <c r="F47" s="229">
        <v>29.072222179369032</v>
      </c>
      <c r="G47" s="229">
        <v>23.226015299838139</v>
      </c>
      <c r="H47" s="229">
        <v>17.432593465865509</v>
      </c>
      <c r="I47" s="229">
        <v>15.03322906476504</v>
      </c>
      <c r="J47" s="229">
        <v>11.40963840531214</v>
      </c>
      <c r="K47" s="229">
        <v>6.8238051841583802</v>
      </c>
      <c r="L47" s="229">
        <v>7.5645539740089864</v>
      </c>
      <c r="M47" s="229">
        <v>5.1374308353464064</v>
      </c>
      <c r="N47" s="229">
        <v>4.3402807985247431</v>
      </c>
      <c r="O47" s="229">
        <v>3.718584259252292</v>
      </c>
      <c r="P47" s="229">
        <v>3.743278629875888</v>
      </c>
      <c r="Q47" s="229">
        <v>3.3755638436867419</v>
      </c>
      <c r="R47" s="229">
        <v>3.229020729002789</v>
      </c>
      <c r="S47" s="229">
        <v>3.070214795016565</v>
      </c>
      <c r="T47" s="229">
        <v>3.521581506156477</v>
      </c>
      <c r="U47" s="229">
        <v>2.8479296395298341</v>
      </c>
      <c r="V47" s="229">
        <v>2.8599365912263779</v>
      </c>
      <c r="W47" s="229">
        <v>3.2976669015696469</v>
      </c>
      <c r="X47" s="229">
        <v>2.463852653178229</v>
      </c>
      <c r="Y47" s="229">
        <v>1.7588745668310819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0.75752961238922856</v>
      </c>
      <c r="C49" s="229">
        <v>0.75762581259227468</v>
      </c>
      <c r="D49" s="229">
        <v>0.7578525922381768</v>
      </c>
      <c r="E49" s="229">
        <v>0.75195999209291942</v>
      </c>
      <c r="F49" s="229">
        <v>0.50143731610686504</v>
      </c>
      <c r="G49" s="229">
        <v>1.0017869355360851</v>
      </c>
      <c r="H49" s="229">
        <v>0.75783886379337384</v>
      </c>
      <c r="I49" s="229">
        <v>0.51295731821502921</v>
      </c>
      <c r="J49" s="229">
        <v>0.51207984146179752</v>
      </c>
      <c r="K49" s="229">
        <v>0.24894415433882711</v>
      </c>
      <c r="L49" s="229">
        <v>0.24794091962323611</v>
      </c>
      <c r="M49" s="229">
        <v>0.2469500880628572</v>
      </c>
      <c r="N49" s="229">
        <v>0.2437865030851353</v>
      </c>
      <c r="O49" s="229">
        <v>0.245919178700793</v>
      </c>
      <c r="P49" s="229">
        <v>0.2463154782270072</v>
      </c>
      <c r="Q49" s="229">
        <v>0.24326679838577689</v>
      </c>
      <c r="R49" s="229">
        <v>0.24385645171256179</v>
      </c>
      <c r="S49" s="229">
        <v>0.26084985803095317</v>
      </c>
      <c r="T49" s="229">
        <v>0.32698240772052289</v>
      </c>
      <c r="U49" s="229">
        <v>0.36464282480853671</v>
      </c>
      <c r="V49" s="229">
        <v>0.29419992812775447</v>
      </c>
      <c r="W49" s="229">
        <v>0.3817014077587787</v>
      </c>
      <c r="X49" s="229">
        <v>0.48975237500037883</v>
      </c>
      <c r="Y49" s="229">
        <v>0.55703350336712365</v>
      </c>
      <c r="DA49" s="73" t="s">
        <v>2856</v>
      </c>
    </row>
    <row r="50" spans="1:105" ht="12" customHeight="1" x14ac:dyDescent="0.25">
      <c r="A50" s="64" t="s">
        <v>159</v>
      </c>
      <c r="B50" s="229">
        <v>2.5291742754577</v>
      </c>
      <c r="C50" s="229">
        <v>2.5231420049067208</v>
      </c>
      <c r="D50" s="229">
        <v>2.7397659571300972</v>
      </c>
      <c r="E50" s="229">
        <v>2.861024761959468</v>
      </c>
      <c r="F50" s="229">
        <v>3.0853268148693802</v>
      </c>
      <c r="G50" s="229">
        <v>2.5326261227165792</v>
      </c>
      <c r="H50" s="229">
        <v>2.2571997154532211</v>
      </c>
      <c r="I50" s="229">
        <v>1.9613918055881929</v>
      </c>
      <c r="J50" s="229">
        <v>1.7542433118706591</v>
      </c>
      <c r="K50" s="229">
        <v>2.459791977196998</v>
      </c>
      <c r="L50" s="229">
        <v>1.316145129749501</v>
      </c>
      <c r="M50" s="229">
        <v>1.112786872042185</v>
      </c>
      <c r="N50" s="229">
        <v>1.093984950108279</v>
      </c>
      <c r="O50" s="229">
        <v>1.346019870781797</v>
      </c>
      <c r="P50" s="229">
        <v>2.0180774256516032</v>
      </c>
      <c r="Q50" s="229">
        <v>0.88824350270513841</v>
      </c>
      <c r="R50" s="229">
        <v>0.89540600055797426</v>
      </c>
      <c r="S50" s="229">
        <v>0.97570156319098245</v>
      </c>
      <c r="T50" s="229">
        <v>0.910921554284989</v>
      </c>
      <c r="U50" s="229">
        <v>0.69167924547120718</v>
      </c>
      <c r="V50" s="229">
        <v>0.58836492587821365</v>
      </c>
      <c r="W50" s="229">
        <v>0.36315470492616231</v>
      </c>
      <c r="X50" s="229">
        <v>0.49914127463608682</v>
      </c>
      <c r="Y50" s="229">
        <v>0.97020297146135526</v>
      </c>
      <c r="DA50" s="73" t="s">
        <v>2857</v>
      </c>
    </row>
    <row r="51" spans="1:105" ht="12" customHeight="1" x14ac:dyDescent="0.25">
      <c r="A51" s="64" t="s">
        <v>32</v>
      </c>
      <c r="B51" s="229">
        <v>0.2645439981116014</v>
      </c>
      <c r="C51" s="229">
        <v>0.5291551861677718</v>
      </c>
      <c r="D51" s="229">
        <v>0.26465678892420169</v>
      </c>
      <c r="E51" s="229">
        <v>0.26259897893736472</v>
      </c>
      <c r="F51" s="229">
        <v>0.26266741966735668</v>
      </c>
      <c r="G51" s="229">
        <v>0.26238253612307227</v>
      </c>
      <c r="H51" s="229">
        <v>0.26465199468564438</v>
      </c>
      <c r="I51" s="229">
        <v>0.26870193112296031</v>
      </c>
      <c r="J51" s="229">
        <v>0.26824228333212768</v>
      </c>
      <c r="K51" s="229">
        <v>0.2655240098084391</v>
      </c>
      <c r="L51" s="229">
        <v>0.52890791791278113</v>
      </c>
      <c r="M51" s="229">
        <v>0.52679427463680006</v>
      </c>
      <c r="N51" s="229">
        <v>0.26002285535992059</v>
      </c>
      <c r="O51" s="229">
        <v>0.26229756866899212</v>
      </c>
      <c r="P51" s="229">
        <v>0.26272026202190518</v>
      </c>
      <c r="Q51" s="229">
        <v>0</v>
      </c>
      <c r="R51" s="229">
        <v>0</v>
      </c>
      <c r="S51" s="229">
        <v>0.12430881556276389</v>
      </c>
      <c r="T51" s="229">
        <v>0.1497353868654191</v>
      </c>
      <c r="U51" s="229">
        <v>0.14250892884831981</v>
      </c>
      <c r="V51" s="229">
        <v>7.8158740839371715E-2</v>
      </c>
      <c r="W51" s="229">
        <v>0.1753821415542601</v>
      </c>
      <c r="X51" s="229">
        <v>0.1168824013395286</v>
      </c>
      <c r="Y51" s="229">
        <v>0.17334879554249491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6.0190001260913709E-3</v>
      </c>
      <c r="T52" s="229">
        <v>8.4114897159565261E-3</v>
      </c>
      <c r="U52" s="229">
        <v>3.548439823291874E-2</v>
      </c>
      <c r="V52" s="229">
        <v>3.225999747609073E-3</v>
      </c>
      <c r="W52" s="229">
        <v>3.236647570944631E-3</v>
      </c>
      <c r="X52" s="229">
        <v>0.1217836254870461</v>
      </c>
      <c r="Y52" s="229">
        <v>0.2959795442221787</v>
      </c>
      <c r="DA52" s="73" t="s">
        <v>2859</v>
      </c>
    </row>
    <row r="53" spans="1:105" ht="12" customHeight="1" x14ac:dyDescent="0.25">
      <c r="A53" s="64" t="s">
        <v>35</v>
      </c>
      <c r="B53" s="229">
        <v>5.0347022340954108</v>
      </c>
      <c r="C53" s="229">
        <v>5.4749864447238439</v>
      </c>
      <c r="D53" s="229">
        <v>6.6125348090697234</v>
      </c>
      <c r="E53" s="229">
        <v>6.9278656515305457</v>
      </c>
      <c r="F53" s="229">
        <v>7.7185104570051672</v>
      </c>
      <c r="G53" s="229">
        <v>7.8998000893964928</v>
      </c>
      <c r="H53" s="229">
        <v>8.450879730799123</v>
      </c>
      <c r="I53" s="229">
        <v>9.2998706408809344</v>
      </c>
      <c r="J53" s="229">
        <v>7.5539841520879589</v>
      </c>
      <c r="K53" s="229">
        <v>6.3023002377056638</v>
      </c>
      <c r="L53" s="229">
        <v>6.0029034783373048</v>
      </c>
      <c r="M53" s="229">
        <v>4.7662646752559663</v>
      </c>
      <c r="N53" s="229">
        <v>4.5690142413513852</v>
      </c>
      <c r="O53" s="229">
        <v>6.2130552251666762</v>
      </c>
      <c r="P53" s="229">
        <v>6.573535973751544</v>
      </c>
      <c r="Q53" s="229">
        <v>5.9047061672595538</v>
      </c>
      <c r="R53" s="229">
        <v>6.7002952427769831</v>
      </c>
      <c r="S53" s="229">
        <v>6.9056143319572483</v>
      </c>
      <c r="T53" s="229">
        <v>7.6431836203197081</v>
      </c>
      <c r="U53" s="229">
        <v>8.2588974889254789</v>
      </c>
      <c r="V53" s="229">
        <v>8.0295104901032364</v>
      </c>
      <c r="W53" s="229">
        <v>9.2841472979193984</v>
      </c>
      <c r="X53" s="229">
        <v>7.6840601887088358</v>
      </c>
      <c r="Y53" s="229">
        <v>6.0797468282830236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9.8737665613594819E-4</v>
      </c>
      <c r="U55" s="229">
        <v>0</v>
      </c>
      <c r="V55" s="229">
        <v>0</v>
      </c>
      <c r="W55" s="229">
        <v>4.5211457412784239E-3</v>
      </c>
      <c r="X55" s="229">
        <v>1.039343848564116E-4</v>
      </c>
      <c r="Y55" s="229">
        <v>1.143278233419363E-3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0.99999999999999989</v>
      </c>
      <c r="D63" s="232">
        <f t="shared" si="1"/>
        <v>1.0000000000000002</v>
      </c>
      <c r="E63" s="232">
        <f t="shared" si="1"/>
        <v>1</v>
      </c>
      <c r="F63" s="232">
        <f t="shared" si="1"/>
        <v>1</v>
      </c>
      <c r="G63" s="232">
        <f t="shared" si="1"/>
        <v>1.0000000000000002</v>
      </c>
      <c r="H63" s="232">
        <f t="shared" si="1"/>
        <v>1.0000000000000002</v>
      </c>
      <c r="I63" s="232">
        <f t="shared" si="1"/>
        <v>0.99999999999999967</v>
      </c>
      <c r="J63" s="232">
        <f t="shared" si="1"/>
        <v>1</v>
      </c>
      <c r="K63" s="232">
        <f t="shared" si="1"/>
        <v>0.99999999999999967</v>
      </c>
      <c r="L63" s="232">
        <f t="shared" si="1"/>
        <v>0.99999999999999989</v>
      </c>
      <c r="M63" s="232">
        <f t="shared" si="1"/>
        <v>1.0000000000000002</v>
      </c>
      <c r="N63" s="232">
        <f t="shared" si="1"/>
        <v>0.99999999999999978</v>
      </c>
      <c r="O63" s="232">
        <f t="shared" si="1"/>
        <v>1</v>
      </c>
      <c r="P63" s="232">
        <f t="shared" si="1"/>
        <v>1.0000000000000004</v>
      </c>
      <c r="Q63" s="232">
        <f t="shared" si="1"/>
        <v>0.99999999999999989</v>
      </c>
      <c r="R63" s="232">
        <f t="shared" si="1"/>
        <v>1.0000000000000004</v>
      </c>
      <c r="S63" s="232">
        <f t="shared" si="1"/>
        <v>0.99999999999999989</v>
      </c>
      <c r="T63" s="232">
        <f t="shared" si="1"/>
        <v>1</v>
      </c>
      <c r="U63" s="232">
        <f t="shared" si="1"/>
        <v>1</v>
      </c>
      <c r="V63" s="232">
        <f t="shared" si="1"/>
        <v>0.99999999999999978</v>
      </c>
      <c r="W63" s="232">
        <f t="shared" si="1"/>
        <v>0.99999999999999967</v>
      </c>
      <c r="X63" s="232">
        <f t="shared" si="1"/>
        <v>1.0000000000000004</v>
      </c>
      <c r="Y63" s="232">
        <f t="shared" si="1"/>
        <v>1.0000000000000004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7.2363865848941E-2</v>
      </c>
      <c r="C68" s="300">
        <f t="shared" si="6"/>
        <v>7.7096590046397698E-2</v>
      </c>
      <c r="D68" s="300">
        <f t="shared" si="6"/>
        <v>8.270852853123857E-2</v>
      </c>
      <c r="E68" s="300">
        <f t="shared" si="6"/>
        <v>9.0007874499617918E-2</v>
      </c>
      <c r="F68" s="300">
        <f t="shared" si="6"/>
        <v>9.3507799975347805E-2</v>
      </c>
      <c r="G68" s="300">
        <f t="shared" si="6"/>
        <v>0.10011008719445699</v>
      </c>
      <c r="H68" s="300">
        <f t="shared" si="6"/>
        <v>0.10344311709255598</v>
      </c>
      <c r="I68" s="300">
        <f t="shared" si="6"/>
        <v>9.6357431417321587E-2</v>
      </c>
      <c r="J68" s="300">
        <f t="shared" si="6"/>
        <v>9.6446574901647458E-2</v>
      </c>
      <c r="K68" s="300">
        <f t="shared" si="6"/>
        <v>0.11149362097228147</v>
      </c>
      <c r="L68" s="300">
        <f t="shared" si="6"/>
        <v>0.10439960623128554</v>
      </c>
      <c r="M68" s="300">
        <f t="shared" si="6"/>
        <v>0.10149355037804411</v>
      </c>
      <c r="N68" s="300">
        <f t="shared" si="6"/>
        <v>0.11098610111841083</v>
      </c>
      <c r="O68" s="300">
        <f t="shared" si="6"/>
        <v>0.11956030117260798</v>
      </c>
      <c r="P68" s="300">
        <f t="shared" si="6"/>
        <v>0.12535141532483146</v>
      </c>
      <c r="Q68" s="300">
        <f t="shared" si="6"/>
        <v>0.11672669381145165</v>
      </c>
      <c r="R68" s="300">
        <f t="shared" si="6"/>
        <v>0.11846428742682896</v>
      </c>
      <c r="S68" s="300">
        <f t="shared" si="6"/>
        <v>0.11555761307974895</v>
      </c>
      <c r="T68" s="300">
        <f t="shared" si="6"/>
        <v>9.0363128002248536E-2</v>
      </c>
      <c r="U68" s="300">
        <f t="shared" si="6"/>
        <v>0.11167008439175145</v>
      </c>
      <c r="V68" s="300">
        <f t="shared" si="6"/>
        <v>0.11377860279819259</v>
      </c>
      <c r="W68" s="300">
        <f t="shared" si="6"/>
        <v>0.11944789426173667</v>
      </c>
      <c r="X68" s="300">
        <f t="shared" si="6"/>
        <v>0.11521971682447824</v>
      </c>
      <c r="Y68" s="300">
        <f t="shared" si="6"/>
        <v>0.13262977790399821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7.3575482827692856E-2</v>
      </c>
      <c r="C69" s="301">
        <f t="shared" si="7"/>
        <v>7.3209402519619271E-2</v>
      </c>
      <c r="D69" s="301">
        <f t="shared" si="7"/>
        <v>7.2786015426443029E-2</v>
      </c>
      <c r="E69" s="301">
        <f t="shared" si="7"/>
        <v>7.164538452464847E-2</v>
      </c>
      <c r="F69" s="301">
        <f t="shared" si="7"/>
        <v>7.1388429834648728E-2</v>
      </c>
      <c r="G69" s="301">
        <f t="shared" si="7"/>
        <v>7.0791621454812048E-2</v>
      </c>
      <c r="H69" s="301">
        <f t="shared" si="7"/>
        <v>7.1139461139370808E-2</v>
      </c>
      <c r="I69" s="301">
        <f t="shared" si="7"/>
        <v>7.2798933943119426E-2</v>
      </c>
      <c r="J69" s="301">
        <f t="shared" si="7"/>
        <v>7.2667233127986577E-2</v>
      </c>
      <c r="K69" s="301">
        <f t="shared" si="7"/>
        <v>7.1439600207134663E-2</v>
      </c>
      <c r="L69" s="301">
        <f t="shared" si="7"/>
        <v>7.1719791137372632E-2</v>
      </c>
      <c r="M69" s="301">
        <f t="shared" si="7"/>
        <v>7.166496891908318E-2</v>
      </c>
      <c r="N69" s="301">
        <f t="shared" si="7"/>
        <v>6.9999468297686177E-2</v>
      </c>
      <c r="O69" s="301">
        <f t="shared" si="7"/>
        <v>6.993080843004694E-2</v>
      </c>
      <c r="P69" s="301">
        <f t="shared" si="7"/>
        <v>6.9582789258638658E-2</v>
      </c>
      <c r="Q69" s="301">
        <f t="shared" si="7"/>
        <v>6.9399202162382226E-2</v>
      </c>
      <c r="R69" s="301">
        <f t="shared" si="7"/>
        <v>6.9430564111393964E-2</v>
      </c>
      <c r="S69" s="301">
        <f t="shared" si="7"/>
        <v>7.0238149231976993E-2</v>
      </c>
      <c r="T69" s="301">
        <f t="shared" si="7"/>
        <v>7.306244879817192E-2</v>
      </c>
      <c r="U69" s="301">
        <f t="shared" si="7"/>
        <v>7.1592424979239538E-2</v>
      </c>
      <c r="V69" s="301">
        <f t="shared" si="7"/>
        <v>7.1490354547423848E-2</v>
      </c>
      <c r="W69" s="301">
        <f t="shared" si="7"/>
        <v>7.0912039211517869E-2</v>
      </c>
      <c r="X69" s="301">
        <f t="shared" si="7"/>
        <v>7.0981736324705183E-2</v>
      </c>
      <c r="Y69" s="301">
        <f t="shared" si="7"/>
        <v>6.9682940377024424E-2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0.62539160403538929</v>
      </c>
      <c r="C70" s="301">
        <f t="shared" si="8"/>
        <v>0.62227992141676369</v>
      </c>
      <c r="D70" s="301">
        <f t="shared" si="8"/>
        <v>0.61868113112476597</v>
      </c>
      <c r="E70" s="301">
        <f t="shared" si="8"/>
        <v>0.60898576845951224</v>
      </c>
      <c r="F70" s="301">
        <f t="shared" si="8"/>
        <v>0.60680165359451443</v>
      </c>
      <c r="G70" s="301">
        <f t="shared" si="8"/>
        <v>0.60172878236590277</v>
      </c>
      <c r="H70" s="301">
        <f t="shared" si="8"/>
        <v>0.60468541968465195</v>
      </c>
      <c r="I70" s="301">
        <f t="shared" si="8"/>
        <v>0.61879093851651512</v>
      </c>
      <c r="J70" s="301">
        <f t="shared" si="8"/>
        <v>0.6176714815878861</v>
      </c>
      <c r="K70" s="301">
        <f t="shared" si="8"/>
        <v>0.60723660176064487</v>
      </c>
      <c r="L70" s="301">
        <f t="shared" si="8"/>
        <v>0.60961822466766746</v>
      </c>
      <c r="M70" s="301">
        <f t="shared" si="8"/>
        <v>0.6091522358122069</v>
      </c>
      <c r="N70" s="301">
        <f t="shared" si="8"/>
        <v>0.59499548053033247</v>
      </c>
      <c r="O70" s="301">
        <f t="shared" si="8"/>
        <v>0.59441187165539888</v>
      </c>
      <c r="P70" s="301">
        <f t="shared" si="8"/>
        <v>0.59145370869842839</v>
      </c>
      <c r="Q70" s="301">
        <f t="shared" si="8"/>
        <v>0.58989321838024933</v>
      </c>
      <c r="R70" s="301">
        <f t="shared" si="8"/>
        <v>0.59015979494684889</v>
      </c>
      <c r="S70" s="301">
        <f t="shared" si="8"/>
        <v>0.59702426847180456</v>
      </c>
      <c r="T70" s="301">
        <f t="shared" si="8"/>
        <v>0.62103081478446143</v>
      </c>
      <c r="U70" s="301">
        <f t="shared" si="8"/>
        <v>0.60853561232353626</v>
      </c>
      <c r="V70" s="301">
        <f t="shared" si="8"/>
        <v>0.60766801365310297</v>
      </c>
      <c r="W70" s="301">
        <f t="shared" si="8"/>
        <v>0.60275233329790168</v>
      </c>
      <c r="X70" s="301">
        <f t="shared" si="8"/>
        <v>0.60334475875999416</v>
      </c>
      <c r="Y70" s="301">
        <f t="shared" si="8"/>
        <v>0.59230499320470742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0.22866904728797688</v>
      </c>
      <c r="C72" s="301">
        <f t="shared" si="10"/>
        <v>0.22741408601721921</v>
      </c>
      <c r="D72" s="301">
        <f t="shared" si="10"/>
        <v>0.22582432491755258</v>
      </c>
      <c r="E72" s="301">
        <f t="shared" si="10"/>
        <v>0.22936097251622131</v>
      </c>
      <c r="F72" s="301">
        <f t="shared" si="10"/>
        <v>0.22830211659548913</v>
      </c>
      <c r="G72" s="301">
        <f t="shared" si="10"/>
        <v>0.22736950898482855</v>
      </c>
      <c r="H72" s="301">
        <f t="shared" si="10"/>
        <v>0.22073200208342156</v>
      </c>
      <c r="I72" s="301">
        <f t="shared" si="10"/>
        <v>0.21205269612304356</v>
      </c>
      <c r="J72" s="301">
        <f t="shared" si="10"/>
        <v>0.21321471038247986</v>
      </c>
      <c r="K72" s="301">
        <f t="shared" si="10"/>
        <v>0.20983017705993867</v>
      </c>
      <c r="L72" s="301">
        <f t="shared" si="10"/>
        <v>0.21426237796367412</v>
      </c>
      <c r="M72" s="301">
        <f t="shared" si="10"/>
        <v>0.21768924489066596</v>
      </c>
      <c r="N72" s="301">
        <f t="shared" si="10"/>
        <v>0.22401895005357028</v>
      </c>
      <c r="O72" s="301">
        <f t="shared" si="10"/>
        <v>0.21609701874194628</v>
      </c>
      <c r="P72" s="301">
        <f t="shared" si="10"/>
        <v>0.21361208671810186</v>
      </c>
      <c r="Q72" s="301">
        <f t="shared" si="10"/>
        <v>0.22398088564591667</v>
      </c>
      <c r="R72" s="301">
        <f t="shared" si="10"/>
        <v>0.22194535351492845</v>
      </c>
      <c r="S72" s="301">
        <f t="shared" si="10"/>
        <v>0.21717996921646937</v>
      </c>
      <c r="T72" s="301">
        <f t="shared" si="10"/>
        <v>0.2155436084151183</v>
      </c>
      <c r="U72" s="301">
        <f t="shared" si="10"/>
        <v>0.2082018783054729</v>
      </c>
      <c r="V72" s="301">
        <f t="shared" si="10"/>
        <v>0.20706302900128035</v>
      </c>
      <c r="W72" s="301">
        <f t="shared" si="10"/>
        <v>0.20688773322884343</v>
      </c>
      <c r="X72" s="301">
        <f t="shared" si="10"/>
        <v>0.21045378809082291</v>
      </c>
      <c r="Y72" s="301">
        <f t="shared" si="10"/>
        <v>0.2053822885142704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0.15018853227177117</v>
      </c>
      <c r="C73" s="302">
        <f t="shared" si="11"/>
        <v>0.14932405666295864</v>
      </c>
      <c r="D73" s="302">
        <f t="shared" si="11"/>
        <v>0.14818590846267998</v>
      </c>
      <c r="E73" s="302">
        <f t="shared" si="11"/>
        <v>0.1529392290232629</v>
      </c>
      <c r="F73" s="302">
        <f t="shared" si="11"/>
        <v>0.15215445810519709</v>
      </c>
      <c r="G73" s="302">
        <f t="shared" si="11"/>
        <v>0.15185844609969568</v>
      </c>
      <c r="H73" s="302">
        <f t="shared" si="11"/>
        <v>0.14484991020142604</v>
      </c>
      <c r="I73" s="302">
        <f t="shared" si="11"/>
        <v>0.1344004999170495</v>
      </c>
      <c r="J73" s="302">
        <f t="shared" si="11"/>
        <v>0.13570299504596081</v>
      </c>
      <c r="K73" s="302">
        <f t="shared" si="11"/>
        <v>0.13362793683899499</v>
      </c>
      <c r="L73" s="302">
        <f t="shared" si="11"/>
        <v>0.13776126741714328</v>
      </c>
      <c r="M73" s="302">
        <f t="shared" si="11"/>
        <v>0.14124661137697725</v>
      </c>
      <c r="N73" s="302">
        <f t="shared" si="11"/>
        <v>0.14935285053603836</v>
      </c>
      <c r="O73" s="302">
        <f t="shared" si="11"/>
        <v>0.14150415641656289</v>
      </c>
      <c r="P73" s="302">
        <f t="shared" si="11"/>
        <v>0.1393904448422206</v>
      </c>
      <c r="Q73" s="302">
        <f t="shared" si="11"/>
        <v>0.14995507000604222</v>
      </c>
      <c r="R73" s="302">
        <f t="shared" si="11"/>
        <v>0.14788608512944151</v>
      </c>
      <c r="S73" s="302">
        <f t="shared" si="11"/>
        <v>0.14225927670236058</v>
      </c>
      <c r="T73" s="302">
        <f t="shared" si="11"/>
        <v>0.13761032969706816</v>
      </c>
      <c r="U73" s="302">
        <f t="shared" si="11"/>
        <v>0.13183662499428397</v>
      </c>
      <c r="V73" s="302">
        <f t="shared" si="11"/>
        <v>0.13080665081736156</v>
      </c>
      <c r="W73" s="302">
        <f t="shared" si="11"/>
        <v>0.1312482247365577</v>
      </c>
      <c r="X73" s="302">
        <f t="shared" si="11"/>
        <v>0.13473993601113735</v>
      </c>
      <c r="Y73" s="302">
        <f t="shared" si="11"/>
        <v>0.13105381877877767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7.8480515016205704E-2</v>
      </c>
      <c r="C74" s="302">
        <f t="shared" si="12"/>
        <v>7.8090029354260571E-2</v>
      </c>
      <c r="D74" s="302">
        <f t="shared" si="12"/>
        <v>7.7638416454872614E-2</v>
      </c>
      <c r="E74" s="302">
        <f t="shared" si="12"/>
        <v>7.6421743492958397E-2</v>
      </c>
      <c r="F74" s="302">
        <f t="shared" si="12"/>
        <v>7.6147658490292036E-2</v>
      </c>
      <c r="G74" s="302">
        <f t="shared" si="12"/>
        <v>7.551106288513286E-2</v>
      </c>
      <c r="H74" s="302">
        <f t="shared" si="12"/>
        <v>7.5882091881995545E-2</v>
      </c>
      <c r="I74" s="302">
        <f t="shared" si="12"/>
        <v>7.7652196205994076E-2</v>
      </c>
      <c r="J74" s="302">
        <f t="shared" si="12"/>
        <v>7.7511715336519044E-2</v>
      </c>
      <c r="K74" s="302">
        <f t="shared" si="12"/>
        <v>7.6202240220943684E-2</v>
      </c>
      <c r="L74" s="302">
        <f t="shared" si="12"/>
        <v>7.6501110546530818E-2</v>
      </c>
      <c r="M74" s="302">
        <f t="shared" si="12"/>
        <v>7.6442633513688699E-2</v>
      </c>
      <c r="N74" s="302">
        <f t="shared" si="12"/>
        <v>7.4666099517531934E-2</v>
      </c>
      <c r="O74" s="302">
        <f t="shared" si="12"/>
        <v>7.4592862325383397E-2</v>
      </c>
      <c r="P74" s="302">
        <f t="shared" si="12"/>
        <v>7.4221641875881247E-2</v>
      </c>
      <c r="Q74" s="302">
        <f t="shared" si="12"/>
        <v>7.402581563987444E-2</v>
      </c>
      <c r="R74" s="302">
        <f t="shared" si="12"/>
        <v>7.4059268385486932E-2</v>
      </c>
      <c r="S74" s="302">
        <f t="shared" si="12"/>
        <v>7.4920692514108808E-2</v>
      </c>
      <c r="T74" s="302">
        <f t="shared" si="12"/>
        <v>7.7933278718050114E-2</v>
      </c>
      <c r="U74" s="302">
        <f t="shared" si="12"/>
        <v>7.6365253311188916E-2</v>
      </c>
      <c r="V74" s="302">
        <f t="shared" si="12"/>
        <v>7.6256378183918783E-2</v>
      </c>
      <c r="W74" s="302">
        <f t="shared" si="12"/>
        <v>7.5639508492285734E-2</v>
      </c>
      <c r="X74" s="302">
        <f t="shared" si="12"/>
        <v>7.5713852079685562E-2</v>
      </c>
      <c r="Y74" s="302">
        <f t="shared" si="12"/>
        <v>7.4328469735492717E-2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2.1492013293203889</v>
      </c>
      <c r="C81" s="322">
        <f>IF(C$5=0,0,C$5/TEL_fec!C$5)</f>
        <v>2.1831966958355196</v>
      </c>
      <c r="D81" s="322">
        <f>IF(D$5=0,0,D$5/TEL_fec!D$5)</f>
        <v>2.0768314689444529</v>
      </c>
      <c r="E81" s="322">
        <f>IF(E$5=0,0,E$5/TEL_fec!E$5)</f>
        <v>1.8976419849055768</v>
      </c>
      <c r="F81" s="322">
        <f>IF(F$5=0,0,F$5/TEL_fec!F$5)</f>
        <v>1.7358733128343078</v>
      </c>
      <c r="G81" s="322">
        <f>IF(G$5=0,0,G$5/TEL_fec!G$5)</f>
        <v>1.6944209065695457</v>
      </c>
      <c r="H81" s="322">
        <f>IF(H$5=0,0,H$5/TEL_fec!H$5)</f>
        <v>1.6721877364540634</v>
      </c>
      <c r="I81" s="322">
        <f>IF(I$5=0,0,I$5/TEL_fec!I$5)</f>
        <v>1.6732413228719867</v>
      </c>
      <c r="J81" s="322">
        <f>IF(J$5=0,0,J$5/TEL_fec!J$5)</f>
        <v>1.61257996337916</v>
      </c>
      <c r="K81" s="322">
        <f>IF(K$5=0,0,K$5/TEL_fec!K$5)</f>
        <v>1.6050169146055577</v>
      </c>
      <c r="L81" s="322">
        <f>IF(L$5=0,0,L$5/TEL_fec!L$5)</f>
        <v>1.5811084119410306</v>
      </c>
      <c r="M81" s="322">
        <f>IF(M$5=0,0,M$5/TEL_fec!M$5)</f>
        <v>1.4401712313536164</v>
      </c>
      <c r="N81" s="322">
        <f>IF(N$5=0,0,N$5/TEL_fec!N$5)</f>
        <v>1.3438449205928213</v>
      </c>
      <c r="O81" s="322">
        <f>IF(O$5=0,0,O$5/TEL_fec!O$5)</f>
        <v>1.3645615370399267</v>
      </c>
      <c r="P81" s="322">
        <f>IF(P$5=0,0,P$5/TEL_fec!P$5)</f>
        <v>1.4163891159742135</v>
      </c>
      <c r="Q81" s="322">
        <f>IF(Q$5=0,0,Q$5/TEL_fec!Q$5)</f>
        <v>1.2172508481683426</v>
      </c>
      <c r="R81" s="322">
        <f>IF(R$5=0,0,R$5/TEL_fec!R$5)</f>
        <v>1.2145731591777584</v>
      </c>
      <c r="S81" s="322">
        <f>IF(S$5=0,0,S$5/TEL_fec!S$5)</f>
        <v>1.2509878232634839</v>
      </c>
      <c r="T81" s="322">
        <f>IF(T$5=0,0,T$5/TEL_fec!T$5)</f>
        <v>1.1535059735696918</v>
      </c>
      <c r="U81" s="322">
        <f>IF(U$5=0,0,U$5/TEL_fec!U$5)</f>
        <v>1.3061080183339044</v>
      </c>
      <c r="V81" s="322">
        <f>IF(V$5=0,0,V$5/TEL_fec!V$5)</f>
        <v>1.3371830666475473</v>
      </c>
      <c r="W81" s="322">
        <f>IF(W$5=0,0,W$5/TEL_fec!W$5)</f>
        <v>1.3799497206189772</v>
      </c>
      <c r="X81" s="322">
        <f>IF(X$5=0,0,X$5/TEL_fec!X$5)</f>
        <v>1.2776681207721075</v>
      </c>
      <c r="Y81" s="322">
        <f>IF(Y$5=0,0,Y$5/TEL_fec!Y$5)</f>
        <v>1.4691756069345494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2.1727619633181741</v>
      </c>
      <c r="C86" s="336">
        <f>IF(C$10=0,0,C$10/TEL_fec!C$10)</f>
        <v>2.2497917081267089</v>
      </c>
      <c r="D86" s="336">
        <f>IF(D$10=0,0,D$10/TEL_fec!D$10)</f>
        <v>2.2164781900246817</v>
      </c>
      <c r="E86" s="336">
        <f>IF(E$10=0,0,E$10/TEL_fec!E$10)</f>
        <v>2.1827944939646176</v>
      </c>
      <c r="F86" s="336">
        <f>IF(F$10=0,0,F$10/TEL_fec!F$10)</f>
        <v>2.0762595778837407</v>
      </c>
      <c r="G86" s="336">
        <f>IF(G$10=0,0,G$10/TEL_fec!G$10)</f>
        <v>2.1083009834530424</v>
      </c>
      <c r="H86" s="336">
        <f>IF(H$10=0,0,H$10/TEL_fec!H$10)</f>
        <v>2.0921187679896049</v>
      </c>
      <c r="I86" s="336">
        <f>IF(I$10=0,0,I$10/TEL_fec!I$10)</f>
        <v>1.9709210759428217</v>
      </c>
      <c r="J86" s="336">
        <f>IF(J$10=0,0,J$10/TEL_fec!J$10)</f>
        <v>1.9261170959356899</v>
      </c>
      <c r="K86" s="336">
        <f>IF(K$10=0,0,K$10/TEL_fec!K$10)</f>
        <v>2.1049259927847008</v>
      </c>
      <c r="L86" s="336">
        <f>IF(L$10=0,0,L$10/TEL_fec!L$10)</f>
        <v>1.9980354466425405</v>
      </c>
      <c r="M86" s="336">
        <f>IF(M$10=0,0,M$10/TEL_fec!M$10)</f>
        <v>1.8418223985159317</v>
      </c>
      <c r="N86" s="336">
        <f>IF(N$10=0,0,N$10/TEL_fec!N$10)</f>
        <v>1.874216202754412</v>
      </c>
      <c r="O86" s="336">
        <f>IF(O$10=0,0,O$10/TEL_fec!O$10)</f>
        <v>1.9680276058470225</v>
      </c>
      <c r="P86" s="336">
        <f>IF(P$10=0,0,P$10/TEL_fec!P$10)</f>
        <v>2.0804559263596922</v>
      </c>
      <c r="Q86" s="336">
        <f>IF(Q$10=0,0,Q$10/TEL_fec!Q$10)</f>
        <v>1.7897842948234115</v>
      </c>
      <c r="R86" s="336">
        <f>IF(R$10=0,0,R$10/TEL_fec!R$10)</f>
        <v>1.7993320417193854</v>
      </c>
      <c r="S86" s="336">
        <f>IF(S$10=0,0,S$10/TEL_fec!S$10)</f>
        <v>1.7996276956849244</v>
      </c>
      <c r="T86" s="336">
        <f>IF(T$10=0,0,T$10/TEL_fec!T$10)</f>
        <v>1.370648853860944</v>
      </c>
      <c r="U86" s="336">
        <f>IF(U$10=0,0,U$10/TEL_fec!U$10)</f>
        <v>1.7929285001812281</v>
      </c>
      <c r="V86" s="336">
        <f>IF(V$10=0,0,V$10/TEL_fec!V$10)</f>
        <v>1.844094050141073</v>
      </c>
      <c r="W86" s="336">
        <f>IF(W$10=0,0,W$10/TEL_fec!W$10)</f>
        <v>1.9387809880907159</v>
      </c>
      <c r="X86" s="336">
        <f>IF(X$10=0,0,X$10/TEL_fec!X$10)</f>
        <v>1.8069775632373102</v>
      </c>
      <c r="Y86" s="336">
        <f>IF(Y$10=0,0,Y$10/TEL_fec!Y$10)</f>
        <v>2.1519318125309628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2.8427493451884063</v>
      </c>
      <c r="C87" s="349">
        <f>IF(C$16=0,0,C$16/TEL_fec!C$16)</f>
        <v>2.8252991450020031</v>
      </c>
      <c r="D87" s="349">
        <f>IF(D$16=0,0,D$16/TEL_fec!D$16)</f>
        <v>2.7661505258066716</v>
      </c>
      <c r="E87" s="349">
        <f>IF(E$16=0,0,E$16/TEL_fec!E$16)</f>
        <v>2.5560707605681841</v>
      </c>
      <c r="F87" s="349">
        <f>IF(F$16=0,0,F$16/TEL_fec!F$16)</f>
        <v>2.4744595125976843</v>
      </c>
      <c r="G87" s="349">
        <f>IF(G$16=0,0,G$16/TEL_fec!G$16)</f>
        <v>2.3844704821186493</v>
      </c>
      <c r="H87" s="349">
        <f>IF(H$16=0,0,H$16/TEL_fec!H$16)</f>
        <v>2.4391295826616082</v>
      </c>
      <c r="I87" s="349">
        <f>IF(I$16=0,0,I$16/TEL_fec!I$16)</f>
        <v>2.6613570184267914</v>
      </c>
      <c r="J87" s="349">
        <f>IF(J$16=0,0,J$16/TEL_fec!J$16)</f>
        <v>2.6048073546373747</v>
      </c>
      <c r="K87" s="349">
        <f>IF(K$16=0,0,K$16/TEL_fec!K$16)</f>
        <v>2.5076986998222663</v>
      </c>
      <c r="L87" s="349">
        <f>IF(L$16=0,0,L$16/TEL_fec!L$16)</f>
        <v>2.4722687843419919</v>
      </c>
      <c r="M87" s="349">
        <f>IF(M$16=0,0,M$16/TEL_fec!M$16)</f>
        <v>2.3626336388905966</v>
      </c>
      <c r="N87" s="349">
        <f>IF(N$16=0,0,N$16/TEL_fec!N$16)</f>
        <v>2.1229893780906726</v>
      </c>
      <c r="O87" s="349">
        <f>IF(O$16=0,0,O$16/TEL_fec!O$16)</f>
        <v>2.1527047390502236</v>
      </c>
      <c r="P87" s="349">
        <f>IF(P$16=0,0,P$16/TEL_fec!P$16)</f>
        <v>2.1762643985708139</v>
      </c>
      <c r="Q87" s="349">
        <f>IF(Q$16=0,0,Q$16/TEL_fec!Q$16)</f>
        <v>1.9761758237330058</v>
      </c>
      <c r="R87" s="349">
        <f>IF(R$16=0,0,R$16/TEL_fec!R$16)</f>
        <v>1.9820835654857412</v>
      </c>
      <c r="S87" s="349">
        <f>IF(S$16=0,0,S$16/TEL_fec!S$16)</f>
        <v>2.0890420258647455</v>
      </c>
      <c r="T87" s="349">
        <f>IF(T$16=0,0,T$16/TEL_fec!T$16)</f>
        <v>2.2764607298517254</v>
      </c>
      <c r="U87" s="349">
        <f>IF(U$16=0,0,U$16/TEL_fec!U$16)</f>
        <v>2.2653507141332221</v>
      </c>
      <c r="V87" s="349">
        <f>IF(V$16=0,0,V$16/TEL_fec!V$16)</f>
        <v>2.2813959464797557</v>
      </c>
      <c r="W87" s="349">
        <f>IF(W$16=0,0,W$16/TEL_fec!W$16)</f>
        <v>2.2424230677620884</v>
      </c>
      <c r="X87" s="349">
        <f>IF(X$16=0,0,X$16/TEL_fec!X$16)</f>
        <v>2.1645397659247996</v>
      </c>
      <c r="Y87" s="349">
        <f>IF(Y$16=0,0,Y$16/TEL_fec!Y$16)</f>
        <v>2.1858994226742072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2.8427493451884041</v>
      </c>
      <c r="C88" s="349">
        <f>IF(C$27=0,0,C$27/TEL_fec!C$27)</f>
        <v>2.8252991450020031</v>
      </c>
      <c r="D88" s="349">
        <f>IF(D$27=0,0,D$27/TEL_fec!D$27)</f>
        <v>2.7661505258066725</v>
      </c>
      <c r="E88" s="349">
        <f>IF(E$27=0,0,E$27/TEL_fec!E$27)</f>
        <v>2.5560707605681858</v>
      </c>
      <c r="F88" s="349">
        <f>IF(F$27=0,0,F$27/TEL_fec!F$27)</f>
        <v>2.4744595125976847</v>
      </c>
      <c r="G88" s="349">
        <f>IF(G$27=0,0,G$27/TEL_fec!G$27)</f>
        <v>2.3844704821186489</v>
      </c>
      <c r="H88" s="349">
        <f>IF(H$27=0,0,H$27/TEL_fec!H$27)</f>
        <v>2.4391295826616082</v>
      </c>
      <c r="I88" s="349">
        <f>IF(I$27=0,0,I$27/TEL_fec!I$27)</f>
        <v>2.6613570184267918</v>
      </c>
      <c r="J88" s="349">
        <f>IF(J$27=0,0,J$27/TEL_fec!J$27)</f>
        <v>2.6048073546373747</v>
      </c>
      <c r="K88" s="349">
        <f>IF(K$27=0,0,K$27/TEL_fec!K$27)</f>
        <v>2.5076986998222677</v>
      </c>
      <c r="L88" s="349">
        <f>IF(L$27=0,0,L$27/TEL_fec!L$27)</f>
        <v>2.4722687843419924</v>
      </c>
      <c r="M88" s="349">
        <f>IF(M$27=0,0,M$27/TEL_fec!M$27)</f>
        <v>2.3626336388905966</v>
      </c>
      <c r="N88" s="349">
        <f>IF(N$27=0,0,N$27/TEL_fec!N$27)</f>
        <v>2.1229893780906717</v>
      </c>
      <c r="O88" s="349">
        <f>IF(O$27=0,0,O$27/TEL_fec!O$27)</f>
        <v>2.1527047390502232</v>
      </c>
      <c r="P88" s="349">
        <f>IF(P$27=0,0,P$27/TEL_fec!P$27)</f>
        <v>2.176264398570813</v>
      </c>
      <c r="Q88" s="349">
        <f>IF(Q$27=0,0,Q$27/TEL_fec!Q$27)</f>
        <v>1.9761758237330058</v>
      </c>
      <c r="R88" s="349">
        <f>IF(R$27=0,0,R$27/TEL_fec!R$27)</f>
        <v>1.9820835654857423</v>
      </c>
      <c r="S88" s="349">
        <f>IF(S$27=0,0,S$27/TEL_fec!S$27)</f>
        <v>2.0890420258647451</v>
      </c>
      <c r="T88" s="349">
        <f>IF(T$27=0,0,T$27/TEL_fec!T$27)</f>
        <v>2.2764607298517263</v>
      </c>
      <c r="U88" s="349">
        <f>IF(U$27=0,0,U$27/TEL_fec!U$27)</f>
        <v>2.2653507141332225</v>
      </c>
      <c r="V88" s="349">
        <f>IF(V$27=0,0,V$27/TEL_fec!V$27)</f>
        <v>2.2813959464797562</v>
      </c>
      <c r="W88" s="349">
        <f>IF(W$27=0,0,W$27/TEL_fec!W$27)</f>
        <v>2.2424230677620871</v>
      </c>
      <c r="X88" s="349">
        <f>IF(X$27=0,0,X$27/TEL_fec!X$27)</f>
        <v>2.1645397659247991</v>
      </c>
      <c r="Y88" s="349">
        <f>IF(Y$27=0,0,Y$27/TEL_fec!Y$27)</f>
        <v>2.1858994226742077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1.9782865895058173</v>
      </c>
      <c r="C90" s="349">
        <f>IF(C$39=0,0,C$39/TEL_fec!C$39)</f>
        <v>2.0270847435621526</v>
      </c>
      <c r="D90" s="349">
        <f>IF(D$39=0,0,D$39/TEL_fec!D$39)</f>
        <v>1.8895700184627606</v>
      </c>
      <c r="E90" s="349">
        <f>IF(E$39=0,0,E$39/TEL_fec!E$39)</f>
        <v>1.7349879902892094</v>
      </c>
      <c r="F90" s="349">
        <f>IF(F$39=0,0,F$39/TEL_fec!F$39)</f>
        <v>1.536024804226797</v>
      </c>
      <c r="G90" s="349">
        <f>IF(G$39=0,0,G$39/TEL_fec!G$39)</f>
        <v>1.5020601602088819</v>
      </c>
      <c r="H90" s="349">
        <f>IF(H$39=0,0,H$39/TEL_fec!H$39)</f>
        <v>1.4227913900597575</v>
      </c>
      <c r="I90" s="349">
        <f>IF(I$39=0,0,I$39/TEL_fec!I$39)</f>
        <v>1.3277087254290787</v>
      </c>
      <c r="J90" s="349">
        <f>IF(J$39=0,0,J$39/TEL_fec!J$39)</f>
        <v>1.2763519462294928</v>
      </c>
      <c r="K90" s="349">
        <f>IF(K$39=0,0,K$39/TEL_fec!K$39)</f>
        <v>1.2663978108373684</v>
      </c>
      <c r="L90" s="349">
        <f>IF(L$39=0,0,L$39/TEL_fec!L$39)</f>
        <v>1.2714941078535111</v>
      </c>
      <c r="M90" s="349">
        <f>IF(M$39=0,0,M$39/TEL_fec!M$39)</f>
        <v>1.150097765510139</v>
      </c>
      <c r="N90" s="349">
        <f>IF(N$39=0,0,N$39/TEL_fec!N$39)</f>
        <v>1.1125660166471341</v>
      </c>
      <c r="O90" s="349">
        <f>IF(O$39=0,0,O$39/TEL_fec!O$39)</f>
        <v>1.0942276062823462</v>
      </c>
      <c r="P90" s="349">
        <f>IF(P$39=0,0,P$39/TEL_fec!P$39)</f>
        <v>1.1359478337711733</v>
      </c>
      <c r="Q90" s="349">
        <f>IF(Q$39=0,0,Q$39/TEL_fec!Q$39)</f>
        <v>0.99446557158139992</v>
      </c>
      <c r="R90" s="349">
        <f>IF(R$39=0,0,R$39/TEL_fec!R$39)</f>
        <v>0.98217095157241918</v>
      </c>
      <c r="S90" s="349">
        <f>IF(S$39=0,0,S$39/TEL_fec!S$39)</f>
        <v>0.98539936716857524</v>
      </c>
      <c r="T90" s="349">
        <f>IF(T$39=0,0,T$39/TEL_fec!T$39)</f>
        <v>0.8592345774898289</v>
      </c>
      <c r="U90" s="349">
        <f>IF(U$39=0,0,U$39/TEL_fec!U$39)</f>
        <v>0.97958417604771275</v>
      </c>
      <c r="V90" s="349">
        <f>IF(V$39=0,0,V$39/TEL_fec!V$39)</f>
        <v>1.0040674902605446</v>
      </c>
      <c r="W90" s="349">
        <f>IF(W$39=0,0,W$39/TEL_fec!W$39)</f>
        <v>1.0545717125120568</v>
      </c>
      <c r="X90" s="349">
        <f>IF(X$39=0,0,X$39/TEL_fec!X$39)</f>
        <v>0.9744997634411291</v>
      </c>
      <c r="Y90" s="349">
        <f>IF(Y$39=0,0,Y$39/TEL_fec!Y$39)</f>
        <v>1.1565978138971615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PL: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2147.6692413605069</v>
      </c>
      <c r="C3" s="203">
        <v>1921.412007981136</v>
      </c>
      <c r="D3" s="203">
        <v>1946.4995539696699</v>
      </c>
      <c r="E3" s="203">
        <v>2280.8467147060078</v>
      </c>
      <c r="F3" s="203">
        <v>2737.3590943270119</v>
      </c>
      <c r="G3" s="203">
        <v>2565.0741310962671</v>
      </c>
      <c r="H3" s="203">
        <v>2672.1026575690989</v>
      </c>
      <c r="I3" s="203">
        <v>3169.858627813418</v>
      </c>
      <c r="J3" s="203">
        <v>3095.4922227174939</v>
      </c>
      <c r="K3" s="203">
        <v>3124.710389595677</v>
      </c>
      <c r="L3" s="203">
        <v>3431.3263770284029</v>
      </c>
      <c r="M3" s="203">
        <v>3466.6543918954062</v>
      </c>
      <c r="N3" s="203">
        <v>3575.1027504147119</v>
      </c>
      <c r="O3" s="203">
        <v>3107.8455498185158</v>
      </c>
      <c r="P3" s="203">
        <v>3583.2283790907982</v>
      </c>
      <c r="Q3" s="203">
        <v>3821.8516</v>
      </c>
      <c r="R3" s="203">
        <v>4045.009737890367</v>
      </c>
      <c r="S3" s="203">
        <v>4111.3352028747722</v>
      </c>
      <c r="T3" s="203">
        <v>4144.3372430917734</v>
      </c>
      <c r="U3" s="203">
        <v>4409.6752227436582</v>
      </c>
      <c r="V3" s="203">
        <v>4327.6318643611648</v>
      </c>
      <c r="W3" s="203">
        <v>5726.6402929293881</v>
      </c>
      <c r="X3" s="203">
        <v>5669.709985652551</v>
      </c>
      <c r="Y3" s="203">
        <v>5465.2843175971666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4844.0513861933359</v>
      </c>
      <c r="C5" s="203">
        <v>5057.1511408684864</v>
      </c>
      <c r="D5" s="203">
        <v>5225.483698235078</v>
      </c>
      <c r="E5" s="203">
        <v>4782.0007227915312</v>
      </c>
      <c r="F5" s="203">
        <v>4631.2314652719078</v>
      </c>
      <c r="G5" s="203">
        <v>4808.6178498683084</v>
      </c>
      <c r="H5" s="203">
        <v>5034.6987273079176</v>
      </c>
      <c r="I5" s="203">
        <v>4510.3601608059471</v>
      </c>
      <c r="J5" s="203">
        <v>4669.5101232643228</v>
      </c>
      <c r="K5" s="203">
        <v>4046.0051825449482</v>
      </c>
      <c r="L5" s="203">
        <v>4411.5695799091163</v>
      </c>
      <c r="M5" s="203">
        <v>4346.4485634444536</v>
      </c>
      <c r="N5" s="203">
        <v>4023.1440567030759</v>
      </c>
      <c r="O5" s="203">
        <v>4274.4024507253544</v>
      </c>
      <c r="P5" s="203">
        <v>4230.3932803883681</v>
      </c>
      <c r="Q5" s="203">
        <v>4671.7599923279085</v>
      </c>
      <c r="R5" s="203">
        <v>4864.8683601207358</v>
      </c>
      <c r="S5" s="203">
        <v>5346.8171478772629</v>
      </c>
      <c r="T5" s="203">
        <v>5296.7479908084379</v>
      </c>
      <c r="U5" s="203">
        <v>6093.9037695826901</v>
      </c>
      <c r="V5" s="203">
        <v>6235.9493953790779</v>
      </c>
      <c r="W5" s="203">
        <v>7115.0790210821697</v>
      </c>
      <c r="X5" s="203">
        <v>6903.7644441271104</v>
      </c>
      <c r="Y5" s="203">
        <v>6330.232932117573</v>
      </c>
      <c r="DA5" s="112" t="s">
        <v>2868</v>
      </c>
    </row>
    <row r="6" spans="1:105" ht="12" customHeight="1" x14ac:dyDescent="0.25">
      <c r="A6" s="154" t="s">
        <v>2112</v>
      </c>
      <c r="B6" s="338">
        <v>6055.0642327416699</v>
      </c>
      <c r="C6" s="338">
        <v>5752.311021104586</v>
      </c>
      <c r="D6" s="338">
        <v>5752.311021104586</v>
      </c>
      <c r="E6" s="338">
        <v>5752.311021104586</v>
      </c>
      <c r="F6" s="338">
        <v>5449.557809467502</v>
      </c>
      <c r="G6" s="338">
        <v>5146.8045978304181</v>
      </c>
      <c r="H6" s="338">
        <v>5449.557809467502</v>
      </c>
      <c r="I6" s="338">
        <v>5146.8045978304181</v>
      </c>
      <c r="J6" s="338">
        <v>5146.8045978304181</v>
      </c>
      <c r="K6" s="338">
        <v>5146.8045978304181</v>
      </c>
      <c r="L6" s="338">
        <v>4844.0513861933341</v>
      </c>
      <c r="M6" s="338">
        <v>4844.0513861933341</v>
      </c>
      <c r="N6" s="338">
        <v>4844.0513861933341</v>
      </c>
      <c r="O6" s="338">
        <v>4541.2981745562502</v>
      </c>
      <c r="P6" s="338">
        <v>4541.2981745562502</v>
      </c>
      <c r="Q6" s="338">
        <v>5146.8045978304172</v>
      </c>
      <c r="R6" s="338">
        <v>5146.8045978304172</v>
      </c>
      <c r="S6" s="338">
        <v>5752.3110211045841</v>
      </c>
      <c r="T6" s="338">
        <v>5752.3110211045841</v>
      </c>
      <c r="U6" s="338">
        <v>6660.5706560158342</v>
      </c>
      <c r="V6" s="338">
        <v>6660.5706560158342</v>
      </c>
      <c r="W6" s="338">
        <v>7568.8302909270842</v>
      </c>
      <c r="X6" s="338">
        <v>7568.8302909270842</v>
      </c>
      <c r="Y6" s="338">
        <v>7266.0770792900003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302.7532116370835</v>
      </c>
      <c r="E7" s="340">
        <v>0</v>
      </c>
      <c r="F7" s="340">
        <v>0</v>
      </c>
      <c r="G7" s="340">
        <v>0</v>
      </c>
      <c r="H7" s="340">
        <v>302.7532116370835</v>
      </c>
      <c r="I7" s="340">
        <v>0</v>
      </c>
      <c r="J7" s="340">
        <v>302.7532116370835</v>
      </c>
      <c r="K7" s="340">
        <v>0</v>
      </c>
      <c r="L7" s="340">
        <v>0</v>
      </c>
      <c r="M7" s="340">
        <v>302.7532116370835</v>
      </c>
      <c r="N7" s="340">
        <v>0</v>
      </c>
      <c r="O7" s="340">
        <v>0</v>
      </c>
      <c r="P7" s="340">
        <v>302.7532116370835</v>
      </c>
      <c r="Q7" s="340">
        <v>605.50642327416699</v>
      </c>
      <c r="R7" s="340">
        <v>302.7532116370835</v>
      </c>
      <c r="S7" s="340">
        <v>605.50642327416699</v>
      </c>
      <c r="T7" s="340">
        <v>302.7532116370835</v>
      </c>
      <c r="U7" s="340">
        <v>1211.012846548334</v>
      </c>
      <c r="V7" s="340">
        <v>302.7532116370835</v>
      </c>
      <c r="W7" s="340">
        <v>908.25963491125049</v>
      </c>
      <c r="X7" s="340">
        <v>302.7532116370835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302.75321163708395</v>
      </c>
      <c r="D8" s="342">
        <f t="shared" si="0"/>
        <v>302.75321163708395</v>
      </c>
      <c r="E8" s="342">
        <f t="shared" si="0"/>
        <v>0</v>
      </c>
      <c r="F8" s="342">
        <f t="shared" si="0"/>
        <v>302.75321163708395</v>
      </c>
      <c r="G8" s="342">
        <f t="shared" si="0"/>
        <v>302.75321163708395</v>
      </c>
      <c r="H8" s="342">
        <f t="shared" si="0"/>
        <v>0</v>
      </c>
      <c r="I8" s="342">
        <f t="shared" si="0"/>
        <v>302.75321163708395</v>
      </c>
      <c r="J8" s="342">
        <f t="shared" si="0"/>
        <v>302.75321163708395</v>
      </c>
      <c r="K8" s="342">
        <f t="shared" si="0"/>
        <v>0</v>
      </c>
      <c r="L8" s="342">
        <f t="shared" si="0"/>
        <v>302.75321163708395</v>
      </c>
      <c r="M8" s="342">
        <f t="shared" si="0"/>
        <v>302.75321163708395</v>
      </c>
      <c r="N8" s="342">
        <f t="shared" si="0"/>
        <v>0</v>
      </c>
      <c r="O8" s="342">
        <f t="shared" si="0"/>
        <v>302.75321163708395</v>
      </c>
      <c r="P8" s="342">
        <f t="shared" si="0"/>
        <v>302.75321163708395</v>
      </c>
      <c r="Q8" s="342">
        <f t="shared" si="0"/>
        <v>0</v>
      </c>
      <c r="R8" s="342">
        <f t="shared" si="0"/>
        <v>302.75321163708304</v>
      </c>
      <c r="S8" s="342">
        <f t="shared" si="0"/>
        <v>0</v>
      </c>
      <c r="T8" s="342">
        <f t="shared" si="0"/>
        <v>302.75321163708395</v>
      </c>
      <c r="U8" s="342">
        <f t="shared" si="0"/>
        <v>302.75321163708395</v>
      </c>
      <c r="V8" s="342">
        <f t="shared" si="0"/>
        <v>302.75321163708395</v>
      </c>
      <c r="W8" s="342">
        <f t="shared" si="0"/>
        <v>0</v>
      </c>
      <c r="X8" s="342">
        <f t="shared" si="0"/>
        <v>302.75321163708395</v>
      </c>
      <c r="Y8" s="342">
        <f t="shared" si="0"/>
        <v>302.75321163708395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1211.012846548334</v>
      </c>
      <c r="C9" s="343">
        <f t="shared" si="1"/>
        <v>695.15988023609953</v>
      </c>
      <c r="D9" s="343">
        <f t="shared" si="1"/>
        <v>526.82732286950795</v>
      </c>
      <c r="E9" s="343">
        <f t="shared" si="1"/>
        <v>970.31029831305477</v>
      </c>
      <c r="F9" s="343">
        <f t="shared" si="1"/>
        <v>818.32634419559417</v>
      </c>
      <c r="G9" s="343">
        <f t="shared" si="1"/>
        <v>338.18674796210962</v>
      </c>
      <c r="H9" s="343">
        <f t="shared" si="1"/>
        <v>414.85908215958443</v>
      </c>
      <c r="I9" s="343">
        <f t="shared" si="1"/>
        <v>636.44443702447097</v>
      </c>
      <c r="J9" s="343">
        <f t="shared" si="1"/>
        <v>477.29447456609523</v>
      </c>
      <c r="K9" s="343">
        <f t="shared" si="1"/>
        <v>1100.7994152854699</v>
      </c>
      <c r="L9" s="343">
        <f t="shared" si="1"/>
        <v>432.48180628421778</v>
      </c>
      <c r="M9" s="343">
        <f t="shared" si="1"/>
        <v>497.6028227488805</v>
      </c>
      <c r="N9" s="343">
        <f t="shared" si="1"/>
        <v>820.90732949025823</v>
      </c>
      <c r="O9" s="343">
        <f t="shared" si="1"/>
        <v>266.8957238308958</v>
      </c>
      <c r="P9" s="343">
        <f t="shared" si="1"/>
        <v>310.90489416788205</v>
      </c>
      <c r="Q9" s="343">
        <f t="shared" si="1"/>
        <v>475.0446055025086</v>
      </c>
      <c r="R9" s="343">
        <f t="shared" si="1"/>
        <v>281.93623770968134</v>
      </c>
      <c r="S9" s="343">
        <f t="shared" si="1"/>
        <v>405.49387322732127</v>
      </c>
      <c r="T9" s="343">
        <f t="shared" si="1"/>
        <v>455.56303029614628</v>
      </c>
      <c r="U9" s="343">
        <f t="shared" si="1"/>
        <v>566.6668864331441</v>
      </c>
      <c r="V9" s="343">
        <f t="shared" si="1"/>
        <v>424.62126063675623</v>
      </c>
      <c r="W9" s="343">
        <f t="shared" si="1"/>
        <v>453.75126984491453</v>
      </c>
      <c r="X9" s="343">
        <f t="shared" si="1"/>
        <v>665.06584679997377</v>
      </c>
      <c r="Y9" s="343">
        <f t="shared" si="1"/>
        <v>935.84414717242726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601.46818572656912</v>
      </c>
      <c r="C12" s="210">
        <v>600.88607050730855</v>
      </c>
      <c r="D12" s="210">
        <v>651.97093723129831</v>
      </c>
      <c r="E12" s="210">
        <v>657.59707652622512</v>
      </c>
      <c r="F12" s="210">
        <v>692.87368873602747</v>
      </c>
      <c r="G12" s="210">
        <v>699.84411006018911</v>
      </c>
      <c r="H12" s="210">
        <v>680.48349097162497</v>
      </c>
      <c r="I12" s="210">
        <v>626.33413585554581</v>
      </c>
      <c r="J12" s="210">
        <v>707.43370593293207</v>
      </c>
      <c r="K12" s="210">
        <v>686.77351676698186</v>
      </c>
      <c r="L12" s="210">
        <v>761.66835769561476</v>
      </c>
      <c r="M12" s="210">
        <v>769.49174548581254</v>
      </c>
      <c r="N12" s="210">
        <v>773.05202063628542</v>
      </c>
      <c r="O12" s="210">
        <v>856.62751504729158</v>
      </c>
      <c r="P12" s="210">
        <v>814.34196044711962</v>
      </c>
      <c r="Q12" s="210">
        <v>884.49621668099724</v>
      </c>
      <c r="R12" s="210">
        <v>968.02656921754078</v>
      </c>
      <c r="S12" s="210">
        <v>1046.995012897678</v>
      </c>
      <c r="T12" s="210">
        <v>1036.3804815133269</v>
      </c>
      <c r="U12" s="210">
        <v>1138.299312123818</v>
      </c>
      <c r="V12" s="210">
        <v>1191.865692175408</v>
      </c>
      <c r="W12" s="210">
        <v>1194.4679277730011</v>
      </c>
      <c r="X12" s="210">
        <v>1076.803267411866</v>
      </c>
      <c r="Y12" s="210">
        <v>1028.065606190886</v>
      </c>
      <c r="DA12" s="109" t="s">
        <v>2871</v>
      </c>
    </row>
    <row r="13" spans="1:105" ht="12" customHeight="1" x14ac:dyDescent="0.25">
      <c r="A13" s="24" t="s">
        <v>28</v>
      </c>
      <c r="B13" s="213">
        <v>147.4150472914875</v>
      </c>
      <c r="C13" s="213">
        <v>143.23817712811689</v>
      </c>
      <c r="D13" s="213">
        <v>133.19999999999999</v>
      </c>
      <c r="E13" s="213">
        <v>137.48624247635419</v>
      </c>
      <c r="F13" s="213">
        <v>148.6776440240757</v>
      </c>
      <c r="G13" s="213">
        <v>135.3055889939811</v>
      </c>
      <c r="H13" s="213">
        <v>136.74118658641439</v>
      </c>
      <c r="I13" s="213">
        <v>137.9587274290628</v>
      </c>
      <c r="J13" s="213">
        <v>107.068271711092</v>
      </c>
      <c r="K13" s="213">
        <v>83.39372312983663</v>
      </c>
      <c r="L13" s="213">
        <v>92.108770421324152</v>
      </c>
      <c r="M13" s="213">
        <v>87.980223559759239</v>
      </c>
      <c r="N13" s="213">
        <v>36.391659501289773</v>
      </c>
      <c r="O13" s="213">
        <v>33.407824591573522</v>
      </c>
      <c r="P13" s="213">
        <v>36.751332760103182</v>
      </c>
      <c r="Q13" s="213">
        <v>34.453826311263967</v>
      </c>
      <c r="R13" s="213">
        <v>35.881599312123818</v>
      </c>
      <c r="S13" s="213">
        <v>41.977815993121233</v>
      </c>
      <c r="T13" s="213">
        <v>39.154342218400693</v>
      </c>
      <c r="U13" s="213">
        <v>33.008340498710233</v>
      </c>
      <c r="V13" s="213">
        <v>28.396904557179699</v>
      </c>
      <c r="W13" s="213">
        <v>32.149269131556323</v>
      </c>
      <c r="X13" s="213">
        <v>31.457265692175412</v>
      </c>
      <c r="Y13" s="213">
        <v>20.452794496990531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80.034823731728281</v>
      </c>
      <c r="C14" s="204">
        <f t="shared" si="2"/>
        <v>68.393551160791048</v>
      </c>
      <c r="D14" s="204">
        <f t="shared" si="2"/>
        <v>65.312467755803951</v>
      </c>
      <c r="E14" s="204">
        <f t="shared" si="2"/>
        <v>63.630954428202926</v>
      </c>
      <c r="F14" s="204">
        <f t="shared" si="2"/>
        <v>67.552794496990543</v>
      </c>
      <c r="G14" s="204">
        <f t="shared" si="2"/>
        <v>64.409544282029231</v>
      </c>
      <c r="H14" s="204">
        <f t="shared" si="2"/>
        <v>59.81177987962166</v>
      </c>
      <c r="I14" s="204">
        <f t="shared" si="2"/>
        <v>34.661306964746345</v>
      </c>
      <c r="J14" s="204">
        <f t="shared" si="2"/>
        <v>26.920378331900253</v>
      </c>
      <c r="K14" s="204">
        <f t="shared" si="2"/>
        <v>28.859845227858983</v>
      </c>
      <c r="L14" s="204">
        <f t="shared" si="2"/>
        <v>26.554944110060191</v>
      </c>
      <c r="M14" s="204">
        <f t="shared" si="2"/>
        <v>26.476096302665514</v>
      </c>
      <c r="N14" s="204">
        <f t="shared" si="2"/>
        <v>17.079879621668098</v>
      </c>
      <c r="O14" s="204">
        <f t="shared" si="2"/>
        <v>13.337145313843505</v>
      </c>
      <c r="P14" s="204">
        <f t="shared" si="2"/>
        <v>14.529062768701632</v>
      </c>
      <c r="Q14" s="204">
        <f t="shared" si="2"/>
        <v>13.49475494411006</v>
      </c>
      <c r="R14" s="204">
        <f t="shared" si="2"/>
        <v>14.521754084264828</v>
      </c>
      <c r="S14" s="204">
        <f t="shared" si="2"/>
        <v>13.812811693895098</v>
      </c>
      <c r="T14" s="204">
        <f t="shared" si="2"/>
        <v>24.390713671539128</v>
      </c>
      <c r="U14" s="204">
        <f t="shared" si="2"/>
        <v>22.656319862424763</v>
      </c>
      <c r="V14" s="204">
        <f t="shared" si="2"/>
        <v>11.029836629406706</v>
      </c>
      <c r="W14" s="204">
        <f t="shared" si="2"/>
        <v>12.111177987962165</v>
      </c>
      <c r="X14" s="204">
        <f t="shared" si="2"/>
        <v>13.105846947549439</v>
      </c>
      <c r="Y14" s="204">
        <f t="shared" si="2"/>
        <v>21.164832330180559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1.129750644883921</v>
      </c>
      <c r="C16" s="204">
        <v>1.129750644883921</v>
      </c>
      <c r="D16" s="204">
        <v>1.129750644883921</v>
      </c>
      <c r="E16" s="204">
        <v>1.129750644883921</v>
      </c>
      <c r="F16" s="204">
        <v>1.129750644883921</v>
      </c>
      <c r="G16" s="204">
        <v>1.129750644883921</v>
      </c>
      <c r="H16" s="204">
        <v>2.259501289767841</v>
      </c>
      <c r="I16" s="204">
        <v>2.259501289767841</v>
      </c>
      <c r="J16" s="204">
        <v>3.389251934651762</v>
      </c>
      <c r="K16" s="204">
        <v>2.1974204643164228</v>
      </c>
      <c r="L16" s="204">
        <v>2.1974204643164228</v>
      </c>
      <c r="M16" s="204">
        <v>2.1974204643164228</v>
      </c>
      <c r="N16" s="204">
        <v>2.1974204643164228</v>
      </c>
      <c r="O16" s="204">
        <v>2.1974204643164228</v>
      </c>
      <c r="P16" s="204">
        <v>2.1974204643164228</v>
      </c>
      <c r="Q16" s="204">
        <v>3.2960447119518479</v>
      </c>
      <c r="R16" s="204">
        <v>3.2960447119518479</v>
      </c>
      <c r="S16" s="204">
        <v>3.274118658641445</v>
      </c>
      <c r="T16" s="204">
        <v>2.7565778159931211</v>
      </c>
      <c r="U16" s="204">
        <v>3.1115219260533098</v>
      </c>
      <c r="V16" s="204">
        <v>2.863198624247635</v>
      </c>
      <c r="W16" s="204">
        <v>3.5619948409286328</v>
      </c>
      <c r="X16" s="204">
        <v>3.7816852966466041</v>
      </c>
      <c r="Y16" s="204">
        <v>3.0235597592433359</v>
      </c>
      <c r="DA16" s="71" t="s">
        <v>2874</v>
      </c>
    </row>
    <row r="17" spans="1:105" ht="12" customHeight="1" x14ac:dyDescent="0.25">
      <c r="A17" s="18" t="s">
        <v>71</v>
      </c>
      <c r="B17" s="204">
        <v>12.32441960447119</v>
      </c>
      <c r="C17" s="204">
        <v>11.297420464316421</v>
      </c>
      <c r="D17" s="204">
        <v>8.2163370593293195</v>
      </c>
      <c r="E17" s="204">
        <v>12.32441960447119</v>
      </c>
      <c r="F17" s="204">
        <v>13.351504729148751</v>
      </c>
      <c r="G17" s="204">
        <v>9.2433361994840926</v>
      </c>
      <c r="H17" s="204">
        <v>10.27033533963886</v>
      </c>
      <c r="I17" s="204">
        <v>9.2433361994840926</v>
      </c>
      <c r="J17" s="204">
        <v>6.1622527944969896</v>
      </c>
      <c r="K17" s="204">
        <v>11.376268271711091</v>
      </c>
      <c r="L17" s="204">
        <v>6.2052450558899386</v>
      </c>
      <c r="M17" s="204">
        <v>5.171023215821152</v>
      </c>
      <c r="N17" s="204">
        <v>7.2393809114359424</v>
      </c>
      <c r="O17" s="204">
        <v>8.2736027515047272</v>
      </c>
      <c r="P17" s="204">
        <v>11.376268271711091</v>
      </c>
      <c r="Q17" s="204">
        <v>9.2433361994840926</v>
      </c>
      <c r="R17" s="204">
        <v>10.27033533963886</v>
      </c>
      <c r="S17" s="204">
        <v>7.7644024075666369</v>
      </c>
      <c r="T17" s="204">
        <v>19.55477214101462</v>
      </c>
      <c r="U17" s="204">
        <v>18.055288048151329</v>
      </c>
      <c r="V17" s="204">
        <v>6.0759243336199473</v>
      </c>
      <c r="W17" s="204">
        <v>5.3785898538263108</v>
      </c>
      <c r="X17" s="204">
        <v>6.0040412725709356</v>
      </c>
      <c r="Y17" s="204">
        <v>15.465090283748919</v>
      </c>
      <c r="DA17" s="71" t="s">
        <v>2875</v>
      </c>
    </row>
    <row r="18" spans="1:105" ht="12" customHeight="1" x14ac:dyDescent="0.25">
      <c r="A18" s="18" t="s">
        <v>32</v>
      </c>
      <c r="B18" s="204">
        <v>66.580653482373165</v>
      </c>
      <c r="C18" s="204">
        <v>55.966380051590711</v>
      </c>
      <c r="D18" s="204">
        <v>55.966380051590711</v>
      </c>
      <c r="E18" s="204">
        <v>50.176784178847811</v>
      </c>
      <c r="F18" s="204">
        <v>53.071539122957873</v>
      </c>
      <c r="G18" s="204">
        <v>54.036457437661213</v>
      </c>
      <c r="H18" s="204">
        <v>47.281943250214958</v>
      </c>
      <c r="I18" s="204">
        <v>23.15846947549441</v>
      </c>
      <c r="J18" s="204">
        <v>17.368873602751499</v>
      </c>
      <c r="K18" s="204">
        <v>15.28615649183147</v>
      </c>
      <c r="L18" s="204">
        <v>18.152278589853829</v>
      </c>
      <c r="M18" s="204">
        <v>19.10765262252794</v>
      </c>
      <c r="N18" s="204">
        <v>7.643078245915734</v>
      </c>
      <c r="O18" s="204">
        <v>2.8661220980223558</v>
      </c>
      <c r="P18" s="204">
        <v>0.95537403267411869</v>
      </c>
      <c r="Q18" s="204">
        <v>0.95537403267411869</v>
      </c>
      <c r="R18" s="204">
        <v>0.95537403267411869</v>
      </c>
      <c r="S18" s="204">
        <v>2.7047291487532239</v>
      </c>
      <c r="T18" s="204">
        <v>1.9829750644883919</v>
      </c>
      <c r="U18" s="204">
        <v>1.346775580395529</v>
      </c>
      <c r="V18" s="204">
        <v>2.0352536543422191</v>
      </c>
      <c r="W18" s="204">
        <v>3.0704213241616509</v>
      </c>
      <c r="X18" s="204">
        <v>2.956233877901977</v>
      </c>
      <c r="Y18" s="204">
        <v>2.2417024935511609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6.9561478933791915E-2</v>
      </c>
      <c r="T19" s="204">
        <v>9.6388650042992255E-2</v>
      </c>
      <c r="U19" s="204">
        <v>0.14273430782459159</v>
      </c>
      <c r="V19" s="204">
        <v>5.5460017196904562E-2</v>
      </c>
      <c r="W19" s="204">
        <v>0.1001719690455718</v>
      </c>
      <c r="X19" s="204">
        <v>0.3638865004299226</v>
      </c>
      <c r="Y19" s="204">
        <v>0.43447979363714528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29.922613929492691</v>
      </c>
      <c r="C20" s="204">
        <f t="shared" si="3"/>
        <v>35.791057609630258</v>
      </c>
      <c r="D20" s="204">
        <f t="shared" si="3"/>
        <v>35.554600171969042</v>
      </c>
      <c r="E20" s="204">
        <f t="shared" si="3"/>
        <v>68.551160791057612</v>
      </c>
      <c r="F20" s="204">
        <f t="shared" si="3"/>
        <v>74.527085124677555</v>
      </c>
      <c r="G20" s="204">
        <f t="shared" si="3"/>
        <v>86.199484092863273</v>
      </c>
      <c r="H20" s="204">
        <f t="shared" si="3"/>
        <v>78.159931212381764</v>
      </c>
      <c r="I20" s="204">
        <f t="shared" si="3"/>
        <v>57.201203783319002</v>
      </c>
      <c r="J20" s="204">
        <f t="shared" si="3"/>
        <v>111.006018916595</v>
      </c>
      <c r="K20" s="204">
        <f t="shared" si="3"/>
        <v>98.88220120378331</v>
      </c>
      <c r="L20" s="204">
        <f t="shared" si="3"/>
        <v>102.92631126397249</v>
      </c>
      <c r="M20" s="204">
        <f t="shared" si="3"/>
        <v>90.752364574376614</v>
      </c>
      <c r="N20" s="204">
        <f t="shared" si="3"/>
        <v>82.396990541702493</v>
      </c>
      <c r="O20" s="204">
        <f t="shared" si="3"/>
        <v>80.308684436801371</v>
      </c>
      <c r="P20" s="204">
        <f t="shared" si="3"/>
        <v>48.429836629406708</v>
      </c>
      <c r="Q20" s="204">
        <f t="shared" si="3"/>
        <v>44.735339638865007</v>
      </c>
      <c r="R20" s="204">
        <f t="shared" si="3"/>
        <v>37.079535683576957</v>
      </c>
      <c r="S20" s="204">
        <f t="shared" si="3"/>
        <v>44.801891659501287</v>
      </c>
      <c r="T20" s="204">
        <f t="shared" si="3"/>
        <v>40.712983662940673</v>
      </c>
      <c r="U20" s="204">
        <f t="shared" si="3"/>
        <v>43.458297506448837</v>
      </c>
      <c r="V20" s="204">
        <f t="shared" si="3"/>
        <v>39.473086844368012</v>
      </c>
      <c r="W20" s="204">
        <f t="shared" si="3"/>
        <v>49.70739466895958</v>
      </c>
      <c r="X20" s="204">
        <f t="shared" si="3"/>
        <v>36.895012897678413</v>
      </c>
      <c r="Y20" s="204">
        <f t="shared" si="3"/>
        <v>27.321324161650899</v>
      </c>
      <c r="DA20" s="71"/>
    </row>
    <row r="21" spans="1:105" ht="12" customHeight="1" x14ac:dyDescent="0.25">
      <c r="A21" s="18" t="s">
        <v>73</v>
      </c>
      <c r="B21" s="204">
        <v>29.922613929492691</v>
      </c>
      <c r="C21" s="204">
        <v>35.791057609630258</v>
      </c>
      <c r="D21" s="204">
        <v>35.554600171969042</v>
      </c>
      <c r="E21" s="204">
        <v>68.551160791057612</v>
      </c>
      <c r="F21" s="204">
        <v>74.527085124677555</v>
      </c>
      <c r="G21" s="204">
        <v>86.199484092863273</v>
      </c>
      <c r="H21" s="204">
        <v>78.159931212381764</v>
      </c>
      <c r="I21" s="204">
        <v>57.201203783319002</v>
      </c>
      <c r="J21" s="204">
        <v>111.006018916595</v>
      </c>
      <c r="K21" s="204">
        <v>98.88220120378331</v>
      </c>
      <c r="L21" s="204">
        <v>102.92631126397249</v>
      </c>
      <c r="M21" s="204">
        <v>90.752364574376614</v>
      </c>
      <c r="N21" s="204">
        <v>82.396990541702493</v>
      </c>
      <c r="O21" s="204">
        <v>80.308684436801371</v>
      </c>
      <c r="P21" s="204">
        <v>48.429836629406708</v>
      </c>
      <c r="Q21" s="204">
        <v>44.735339638865007</v>
      </c>
      <c r="R21" s="204">
        <v>37.079535683576957</v>
      </c>
      <c r="S21" s="204">
        <v>44.801891659501287</v>
      </c>
      <c r="T21" s="204">
        <v>40.712983662940673</v>
      </c>
      <c r="U21" s="204">
        <v>43.458297506448837</v>
      </c>
      <c r="V21" s="204">
        <v>39.473086844368012</v>
      </c>
      <c r="W21" s="204">
        <v>49.70739466895958</v>
      </c>
      <c r="X21" s="204">
        <v>36.895012897678413</v>
      </c>
      <c r="Y21" s="204">
        <v>27.321324161650899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222.604385210662</v>
      </c>
      <c r="C23" s="204">
        <f t="shared" si="4"/>
        <v>232.1343078245915</v>
      </c>
      <c r="D23" s="204">
        <f t="shared" si="4"/>
        <v>282.84127257093718</v>
      </c>
      <c r="E23" s="204">
        <f t="shared" si="4"/>
        <v>278.23155631986242</v>
      </c>
      <c r="F23" s="204">
        <f t="shared" si="4"/>
        <v>258.78950988821998</v>
      </c>
      <c r="G23" s="204">
        <f t="shared" si="4"/>
        <v>273.28744625967317</v>
      </c>
      <c r="H23" s="204">
        <f t="shared" si="4"/>
        <v>282.05322441960442</v>
      </c>
      <c r="I23" s="204">
        <f t="shared" si="4"/>
        <v>259.14780739466892</v>
      </c>
      <c r="J23" s="204">
        <f t="shared" si="4"/>
        <v>301.51900257953571</v>
      </c>
      <c r="K23" s="204">
        <f t="shared" si="4"/>
        <v>313.74797936371448</v>
      </c>
      <c r="L23" s="204">
        <f t="shared" si="4"/>
        <v>371.42923473774721</v>
      </c>
      <c r="M23" s="204">
        <f t="shared" si="4"/>
        <v>396.67532244196042</v>
      </c>
      <c r="N23" s="204">
        <f t="shared" si="4"/>
        <v>422.1601031814273</v>
      </c>
      <c r="O23" s="204">
        <f t="shared" si="4"/>
        <v>502.1496130696475</v>
      </c>
      <c r="P23" s="204">
        <f t="shared" si="4"/>
        <v>487.19785038693038</v>
      </c>
      <c r="Q23" s="204">
        <f t="shared" si="4"/>
        <v>549.60825451418737</v>
      </c>
      <c r="R23" s="204">
        <f t="shared" si="4"/>
        <v>592.83946689595859</v>
      </c>
      <c r="S23" s="204">
        <f t="shared" si="4"/>
        <v>669.23422184006881</v>
      </c>
      <c r="T23" s="204">
        <f t="shared" si="4"/>
        <v>639.60472914875311</v>
      </c>
      <c r="U23" s="204">
        <f t="shared" si="4"/>
        <v>733.42261392949263</v>
      </c>
      <c r="V23" s="204">
        <f t="shared" si="4"/>
        <v>830.5019776440239</v>
      </c>
      <c r="W23" s="204">
        <f t="shared" si="4"/>
        <v>779.72863284608763</v>
      </c>
      <c r="X23" s="204">
        <f t="shared" si="4"/>
        <v>716.11788478073947</v>
      </c>
      <c r="Y23" s="204">
        <f t="shared" si="4"/>
        <v>730.53319002579531</v>
      </c>
      <c r="DA23" s="71"/>
    </row>
    <row r="24" spans="1:105" ht="12" customHeight="1" x14ac:dyDescent="0.25">
      <c r="A24" s="18" t="s">
        <v>38</v>
      </c>
      <c r="B24" s="204">
        <v>222.604385210662</v>
      </c>
      <c r="C24" s="204">
        <v>232.1343078245915</v>
      </c>
      <c r="D24" s="204">
        <v>282.84127257093718</v>
      </c>
      <c r="E24" s="204">
        <v>278.23155631986242</v>
      </c>
      <c r="F24" s="204">
        <v>258.78950988821998</v>
      </c>
      <c r="G24" s="204">
        <v>273.28744625967317</v>
      </c>
      <c r="H24" s="204">
        <v>282.05322441960442</v>
      </c>
      <c r="I24" s="204">
        <v>259.14780739466892</v>
      </c>
      <c r="J24" s="204">
        <v>301.51900257953571</v>
      </c>
      <c r="K24" s="204">
        <v>313.74797936371448</v>
      </c>
      <c r="L24" s="204">
        <v>371.42923473774721</v>
      </c>
      <c r="M24" s="204">
        <v>396.67532244196042</v>
      </c>
      <c r="N24" s="204">
        <v>422.1601031814273</v>
      </c>
      <c r="O24" s="204">
        <v>502.1496130696475</v>
      </c>
      <c r="P24" s="204">
        <v>487.19785038693038</v>
      </c>
      <c r="Q24" s="204">
        <v>548.55735167669809</v>
      </c>
      <c r="R24" s="204">
        <v>591.83628546861553</v>
      </c>
      <c r="S24" s="204">
        <v>669.23422184006881</v>
      </c>
      <c r="T24" s="204">
        <v>638.81203783318995</v>
      </c>
      <c r="U24" s="204">
        <v>732.89759243336198</v>
      </c>
      <c r="V24" s="204">
        <v>829.87867583834895</v>
      </c>
      <c r="W24" s="204">
        <v>778.86595012897669</v>
      </c>
      <c r="X24" s="204">
        <v>715.25864144453999</v>
      </c>
      <c r="Y24" s="204">
        <v>730.07962166809966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1.050902837489252</v>
      </c>
      <c r="R25" s="204">
        <v>1.0031814273430779</v>
      </c>
      <c r="S25" s="204">
        <v>0</v>
      </c>
      <c r="T25" s="204">
        <v>0.7926913155631985</v>
      </c>
      <c r="U25" s="204">
        <v>0.52502149613069637</v>
      </c>
      <c r="V25" s="204">
        <v>0.62330180567497839</v>
      </c>
      <c r="W25" s="204">
        <v>0.86268271711091993</v>
      </c>
      <c r="X25" s="204">
        <v>0.85924333619948401</v>
      </c>
      <c r="Y25" s="204">
        <v>0.45356835769561482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2885</v>
      </c>
    </row>
    <row r="30" spans="1:105" ht="12" customHeight="1" x14ac:dyDescent="0.25">
      <c r="A30" s="14" t="s">
        <v>39</v>
      </c>
      <c r="B30" s="204">
        <v>6.1860705073086839</v>
      </c>
      <c r="C30" s="204">
        <v>4.1320722269991386</v>
      </c>
      <c r="D30" s="204">
        <v>2.8184006878761818</v>
      </c>
      <c r="E30" s="204">
        <v>4.1081685296646597</v>
      </c>
      <c r="F30" s="204">
        <v>5.0635425623387791</v>
      </c>
      <c r="G30" s="204">
        <v>4.4425623387790196</v>
      </c>
      <c r="H30" s="204">
        <v>3.511006018916595</v>
      </c>
      <c r="I30" s="204">
        <v>5.2068787618228711</v>
      </c>
      <c r="J30" s="204">
        <v>4.08426483233018</v>
      </c>
      <c r="K30" s="204">
        <v>5.8278589853826306</v>
      </c>
      <c r="L30" s="204">
        <v>9.1478073946689591</v>
      </c>
      <c r="M30" s="204">
        <v>8.622355975924334</v>
      </c>
      <c r="N30" s="204">
        <v>52.856577815993113</v>
      </c>
      <c r="O30" s="204">
        <v>56.487016337059323</v>
      </c>
      <c r="P30" s="204">
        <v>58.302321582115219</v>
      </c>
      <c r="Q30" s="204">
        <v>62.84032674118658</v>
      </c>
      <c r="R30" s="204">
        <v>79.535683576956146</v>
      </c>
      <c r="S30" s="204">
        <v>70.769561478933781</v>
      </c>
      <c r="T30" s="204">
        <v>75.953998280309548</v>
      </c>
      <c r="U30" s="204">
        <v>83.20937231298366</v>
      </c>
      <c r="V30" s="204">
        <v>72.451676698194319</v>
      </c>
      <c r="W30" s="204">
        <v>90.803181427343063</v>
      </c>
      <c r="X30" s="204">
        <v>77.669217540842638</v>
      </c>
      <c r="Y30" s="204">
        <v>61.77059329320722</v>
      </c>
      <c r="DA30" s="71" t="s">
        <v>2886</v>
      </c>
    </row>
    <row r="31" spans="1:105" ht="12" customHeight="1" x14ac:dyDescent="0.25">
      <c r="A31" s="21" t="s">
        <v>40</v>
      </c>
      <c r="B31" s="207">
        <v>115.3052450558899</v>
      </c>
      <c r="C31" s="207">
        <v>117.19690455717971</v>
      </c>
      <c r="D31" s="207">
        <v>132.24419604471191</v>
      </c>
      <c r="E31" s="207">
        <v>105.58899398108341</v>
      </c>
      <c r="F31" s="207">
        <v>138.26311263972491</v>
      </c>
      <c r="G31" s="207">
        <v>136.19948409286329</v>
      </c>
      <c r="H31" s="207">
        <v>120.20636285468611</v>
      </c>
      <c r="I31" s="207">
        <v>132.15821152192601</v>
      </c>
      <c r="J31" s="207">
        <v>156.83576956147891</v>
      </c>
      <c r="K31" s="207">
        <v>156.06190885640581</v>
      </c>
      <c r="L31" s="207">
        <v>159.5012897678418</v>
      </c>
      <c r="M31" s="207">
        <v>158.98538263112641</v>
      </c>
      <c r="N31" s="207">
        <v>162.1668099742046</v>
      </c>
      <c r="O31" s="207">
        <v>170.9372312983663</v>
      </c>
      <c r="P31" s="207">
        <v>169.1315563198624</v>
      </c>
      <c r="Q31" s="207">
        <v>179.36371453138429</v>
      </c>
      <c r="R31" s="207">
        <v>208.16852966466041</v>
      </c>
      <c r="S31" s="207">
        <v>206.39871023215821</v>
      </c>
      <c r="T31" s="207">
        <v>216.56371453138431</v>
      </c>
      <c r="U31" s="207">
        <v>222.54436801375749</v>
      </c>
      <c r="V31" s="207">
        <v>210.01220980223559</v>
      </c>
      <c r="W31" s="207">
        <v>229.968271711092</v>
      </c>
      <c r="X31" s="207">
        <v>201.55803955288039</v>
      </c>
      <c r="Y31" s="207">
        <v>166.82287188306111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1163.0019027422329</v>
      </c>
      <c r="C33" s="203">
        <f>WWP_emi!C5</f>
        <v>1114.0315087322631</v>
      </c>
      <c r="D33" s="203">
        <f>WWP_emi!D5</f>
        <v>1104.431632698067</v>
      </c>
      <c r="E33" s="203">
        <f>WWP_emi!E5</f>
        <v>1247.1766891862139</v>
      </c>
      <c r="F33" s="203">
        <f>WWP_emi!F5</f>
        <v>1197.2403322575569</v>
      </c>
      <c r="G33" s="203">
        <f>WWP_emi!G5</f>
        <v>1185.8786415349</v>
      </c>
      <c r="H33" s="203">
        <f>WWP_emi!H5</f>
        <v>1456.6497120303579</v>
      </c>
      <c r="I33" s="203">
        <f>WWP_emi!I5</f>
        <v>922.89373738008874</v>
      </c>
      <c r="J33" s="203">
        <f>WWP_emi!J5</f>
        <v>925.83912620962496</v>
      </c>
      <c r="K33" s="203">
        <f>WWP_emi!K5</f>
        <v>841.90050020203171</v>
      </c>
      <c r="L33" s="203">
        <f>WWP_emi!L5</f>
        <v>692.52573922925944</v>
      </c>
      <c r="M33" s="203">
        <f>WWP_emi!M5</f>
        <v>646.08972377770147</v>
      </c>
      <c r="N33" s="203">
        <f>WWP_emi!N5</f>
        <v>390.83295955732291</v>
      </c>
      <c r="O33" s="203">
        <f>WWP_emi!O5</f>
        <v>363.58528381285788</v>
      </c>
      <c r="P33" s="203">
        <f>WWP_emi!P5</f>
        <v>304.66455042595868</v>
      </c>
      <c r="Q33" s="203">
        <f>WWP_emi!Q5</f>
        <v>282.1292895903307</v>
      </c>
      <c r="R33" s="203">
        <f>WWP_emi!R5</f>
        <v>273.02671305234747</v>
      </c>
      <c r="S33" s="203">
        <f>WWP_emi!S5</f>
        <v>313.46666969551569</v>
      </c>
      <c r="T33" s="203">
        <f>WWP_emi!T5</f>
        <v>325.6569283283302</v>
      </c>
      <c r="U33" s="203">
        <f>WWP_emi!U5</f>
        <v>302.10748745362321</v>
      </c>
      <c r="V33" s="203">
        <f>WWP_emi!V5</f>
        <v>238.4961182722684</v>
      </c>
      <c r="W33" s="203">
        <f>WWP_emi!W5</f>
        <v>286.93651420159642</v>
      </c>
      <c r="X33" s="203">
        <f>WWP_emi!X5</f>
        <v>250.827385174955</v>
      </c>
      <c r="Y33" s="203">
        <f>WWP_emi!Y5</f>
        <v>213.84273959353951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280.05624615899916</v>
      </c>
      <c r="C35" s="284">
        <f t="shared" si="5"/>
        <v>312.73150579436162</v>
      </c>
      <c r="D35" s="284">
        <f t="shared" si="5"/>
        <v>334.94533091552773</v>
      </c>
      <c r="E35" s="284">
        <f t="shared" si="5"/>
        <v>288.3127008431984</v>
      </c>
      <c r="F35" s="284">
        <f t="shared" si="5"/>
        <v>253.1175723974105</v>
      </c>
      <c r="G35" s="284">
        <f t="shared" si="5"/>
        <v>272.8358223943759</v>
      </c>
      <c r="H35" s="284">
        <f t="shared" si="5"/>
        <v>254.66218112693451</v>
      </c>
      <c r="I35" s="284">
        <f t="shared" si="5"/>
        <v>197.59055825388458</v>
      </c>
      <c r="J35" s="284">
        <f t="shared" si="5"/>
        <v>228.53674150467899</v>
      </c>
      <c r="K35" s="284">
        <f t="shared" si="5"/>
        <v>219.78789428093114</v>
      </c>
      <c r="L35" s="284">
        <f t="shared" si="5"/>
        <v>221.97490824385955</v>
      </c>
      <c r="M35" s="284">
        <f t="shared" si="5"/>
        <v>221.96955868597277</v>
      </c>
      <c r="N35" s="284">
        <f t="shared" si="5"/>
        <v>216.23211264252797</v>
      </c>
      <c r="O35" s="284">
        <f t="shared" si="5"/>
        <v>275.63387604551804</v>
      </c>
      <c r="P35" s="284">
        <f t="shared" si="5"/>
        <v>227.26487800751045</v>
      </c>
      <c r="Q35" s="284">
        <f t="shared" si="5"/>
        <v>231.43133466537458</v>
      </c>
      <c r="R35" s="284">
        <f t="shared" si="5"/>
        <v>239.31377968014607</v>
      </c>
      <c r="S35" s="284">
        <f t="shared" si="5"/>
        <v>254.66058135215701</v>
      </c>
      <c r="T35" s="284">
        <f t="shared" si="5"/>
        <v>250.07146395744633</v>
      </c>
      <c r="U35" s="284">
        <f t="shared" si="5"/>
        <v>258.13676849778949</v>
      </c>
      <c r="V35" s="284">
        <f t="shared" si="5"/>
        <v>275.40829015301381</v>
      </c>
      <c r="W35" s="284">
        <f t="shared" si="5"/>
        <v>208.58092470864565</v>
      </c>
      <c r="X35" s="284">
        <f t="shared" si="5"/>
        <v>189.92210715129411</v>
      </c>
      <c r="Y35" s="284">
        <f t="shared" si="5"/>
        <v>188.10834833984975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124.16635121602802</v>
      </c>
      <c r="C36" s="344">
        <f t="shared" si="6"/>
        <v>118.81908485023364</v>
      </c>
      <c r="D36" s="344">
        <f t="shared" si="6"/>
        <v>124.76757653104983</v>
      </c>
      <c r="E36" s="344">
        <f t="shared" si="6"/>
        <v>137.51505167952956</v>
      </c>
      <c r="F36" s="344">
        <f t="shared" si="6"/>
        <v>149.60895259320569</v>
      </c>
      <c r="G36" s="344">
        <f t="shared" si="6"/>
        <v>145.53955666894083</v>
      </c>
      <c r="H36" s="344">
        <f t="shared" si="6"/>
        <v>135.15873100424488</v>
      </c>
      <c r="I36" s="344">
        <f t="shared" si="6"/>
        <v>138.86565895518808</v>
      </c>
      <c r="J36" s="344">
        <f t="shared" si="6"/>
        <v>151.50062581690798</v>
      </c>
      <c r="K36" s="344">
        <f t="shared" si="6"/>
        <v>169.74113620264802</v>
      </c>
      <c r="L36" s="344">
        <f t="shared" si="6"/>
        <v>172.65246391315131</v>
      </c>
      <c r="M36" s="344">
        <f t="shared" si="6"/>
        <v>177.03919286140342</v>
      </c>
      <c r="N36" s="344">
        <f t="shared" si="6"/>
        <v>192.15121550228389</v>
      </c>
      <c r="O36" s="344">
        <f t="shared" si="6"/>
        <v>200.40871792545511</v>
      </c>
      <c r="P36" s="344">
        <f t="shared" si="6"/>
        <v>192.49793257338936</v>
      </c>
      <c r="Q36" s="344">
        <f t="shared" si="6"/>
        <v>189.32826560729595</v>
      </c>
      <c r="R36" s="344">
        <f t="shared" si="6"/>
        <v>198.98309626481165</v>
      </c>
      <c r="S36" s="344">
        <f t="shared" si="6"/>
        <v>195.8164986646953</v>
      </c>
      <c r="T36" s="344">
        <f t="shared" si="6"/>
        <v>195.66354361426681</v>
      </c>
      <c r="U36" s="344">
        <f t="shared" si="6"/>
        <v>186.79312230126808</v>
      </c>
      <c r="V36" s="344">
        <f t="shared" si="6"/>
        <v>191.12818539845696</v>
      </c>
      <c r="W36" s="344">
        <f t="shared" si="6"/>
        <v>167.87837833336224</v>
      </c>
      <c r="X36" s="344">
        <f t="shared" si="6"/>
        <v>155.9733499204018</v>
      </c>
      <c r="Y36" s="344">
        <f t="shared" si="6"/>
        <v>162.40565192708954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52.965065439030639</v>
      </c>
      <c r="C37" s="344">
        <f>IF(WWP_ued!C$5=0,"",WWP_ued!C$5/C$5*1000)</f>
        <v>50.773916743054514</v>
      </c>
      <c r="D37" s="344">
        <f>IF(WWP_ued!D$5=0,"",WWP_ued!D$5/D$5*1000)</f>
        <v>53.365704500235708</v>
      </c>
      <c r="E37" s="344">
        <f>IF(WWP_ued!E$5=0,"",WWP_ued!E$5/E$5*1000)</f>
        <v>58.671965558136762</v>
      </c>
      <c r="F37" s="344">
        <f>IF(WWP_ued!F$5=0,"",WWP_ued!F$5/F$5*1000)</f>
        <v>64.54730022188339</v>
      </c>
      <c r="G37" s="344">
        <f>IF(WWP_ued!G$5=0,"",WWP_ued!G$5/G$5*1000)</f>
        <v>62.847729657404273</v>
      </c>
      <c r="H37" s="344">
        <f>IF(WWP_ued!H$5=0,"",WWP_ued!H$5/H$5*1000)</f>
        <v>58.002872151618341</v>
      </c>
      <c r="I37" s="344">
        <f>IF(WWP_ued!I$5=0,"",WWP_ued!I$5/I$5*1000)</f>
        <v>59.911724160510943</v>
      </c>
      <c r="J37" s="344">
        <f>IF(WWP_ued!J$5=0,"",WWP_ued!J$5/J$5*1000)</f>
        <v>66.267759758437691</v>
      </c>
      <c r="K37" s="344">
        <f>IF(WWP_ued!K$5=0,"",WWP_ued!K$5/K$5*1000)</f>
        <v>74.312833069473925</v>
      </c>
      <c r="L37" s="344">
        <f>IF(WWP_ued!L$5=0,"",WWP_ued!L$5/L$5*1000)</f>
        <v>75.106294974930847</v>
      </c>
      <c r="M37" s="344">
        <f>IF(WWP_ued!M$5=0,"",WWP_ued!M$5/M$5*1000)</f>
        <v>76.734865197639039</v>
      </c>
      <c r="N37" s="344">
        <f>IF(WWP_ued!N$5=0,"",WWP_ued!N$5/N$5*1000)</f>
        <v>84.174574419269391</v>
      </c>
      <c r="O37" s="344">
        <f>IF(WWP_ued!O$5=0,"",WWP_ued!O$5/O$5*1000)</f>
        <v>87.3635028278905</v>
      </c>
      <c r="P37" s="344">
        <f>IF(WWP_ued!P$5=0,"",WWP_ued!P$5/P$5*1000)</f>
        <v>83.80696295860848</v>
      </c>
      <c r="Q37" s="344">
        <f>IF(WWP_ued!Q$5=0,"",WWP_ued!Q$5/Q$5*1000)</f>
        <v>82.241544302281426</v>
      </c>
      <c r="R37" s="344">
        <f>IF(WWP_ued!R$5=0,"",WWP_ued!R$5/R$5*1000)</f>
        <v>86.785122276571784</v>
      </c>
      <c r="S37" s="344">
        <f>IF(WWP_ued!S$5=0,"",WWP_ued!S$5/S$5*1000)</f>
        <v>84.767096288514651</v>
      </c>
      <c r="T37" s="344">
        <f>IF(WWP_ued!T$5=0,"",WWP_ued!T$5/T$5*1000)</f>
        <v>85.085953480458855</v>
      </c>
      <c r="U37" s="344">
        <f>IF(WWP_ued!U$5=0,"",WWP_ued!U$5/U$5*1000)</f>
        <v>80.939530937585104</v>
      </c>
      <c r="V37" s="344">
        <f>IF(WWP_ued!V$5=0,"",WWP_ued!V$5/V$5*1000)</f>
        <v>82.169681907480808</v>
      </c>
      <c r="W37" s="344">
        <f>IF(WWP_ued!W$5=0,"",WWP_ued!W$5/W$5*1000)</f>
        <v>72.730856905077573</v>
      </c>
      <c r="X37" s="344">
        <f>IF(WWP_ued!X$5=0,"",WWP_ued!X$5/X$5*1000)</f>
        <v>67.377745230518599</v>
      </c>
      <c r="Y37" s="344">
        <f>IF(WWP_ued!Y$5=0,"",WWP_ued!Y$5/Y$5*1000)</f>
        <v>69.53717402896379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1.9336050190873109</v>
      </c>
      <c r="C38" s="345">
        <f t="shared" si="7"/>
        <v>1.853981251041021</v>
      </c>
      <c r="D38" s="345">
        <f t="shared" si="7"/>
        <v>1.6939890563039779</v>
      </c>
      <c r="E38" s="345">
        <f t="shared" si="7"/>
        <v>1.8965666571610378</v>
      </c>
      <c r="F38" s="345">
        <f t="shared" si="7"/>
        <v>1.7279344730806832</v>
      </c>
      <c r="G38" s="345">
        <f t="shared" si="7"/>
        <v>1.694489707762076</v>
      </c>
      <c r="H38" s="345">
        <f t="shared" si="7"/>
        <v>2.1406099212641996</v>
      </c>
      <c r="I38" s="345">
        <f t="shared" si="7"/>
        <v>1.473484653873216</v>
      </c>
      <c r="J38" s="345">
        <f t="shared" si="7"/>
        <v>1.3087291691716463</v>
      </c>
      <c r="K38" s="345">
        <f t="shared" si="7"/>
        <v>1.2258779344977035</v>
      </c>
      <c r="L38" s="345">
        <f t="shared" si="7"/>
        <v>0.90922214666296175</v>
      </c>
      <c r="M38" s="345">
        <f t="shared" si="7"/>
        <v>0.83963177976626358</v>
      </c>
      <c r="N38" s="345">
        <f t="shared" si="7"/>
        <v>0.50557135758552862</v>
      </c>
      <c r="O38" s="345">
        <f t="shared" si="7"/>
        <v>0.42443801702165207</v>
      </c>
      <c r="P38" s="345">
        <f t="shared" si="7"/>
        <v>0.37412360559031083</v>
      </c>
      <c r="Q38" s="345">
        <f t="shared" si="7"/>
        <v>0.31897173133085721</v>
      </c>
      <c r="R38" s="345">
        <f t="shared" si="7"/>
        <v>0.28204464808547136</v>
      </c>
      <c r="S38" s="345">
        <f t="shared" si="7"/>
        <v>0.29939652609037837</v>
      </c>
      <c r="T38" s="345">
        <f t="shared" si="7"/>
        <v>0.31422526199336043</v>
      </c>
      <c r="U38" s="345">
        <f t="shared" si="7"/>
        <v>0.26540250374917346</v>
      </c>
      <c r="V38" s="345">
        <f t="shared" si="7"/>
        <v>0.20010318263038712</v>
      </c>
      <c r="W38" s="345">
        <f t="shared" si="7"/>
        <v>0.2402211960069692</v>
      </c>
      <c r="X38" s="345">
        <f t="shared" si="7"/>
        <v>0.23293705801787482</v>
      </c>
      <c r="Y38" s="345">
        <f t="shared" si="7"/>
        <v>0.20800495445602357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PL: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601.46818572656923</v>
      </c>
      <c r="C5" s="223">
        <v>600.88607050730843</v>
      </c>
      <c r="D5" s="223">
        <v>651.97093723129842</v>
      </c>
      <c r="E5" s="223">
        <v>657.59707652622512</v>
      </c>
      <c r="F5" s="223">
        <v>692.87368873602782</v>
      </c>
      <c r="G5" s="223">
        <v>699.84411006018934</v>
      </c>
      <c r="H5" s="223">
        <v>680.48349097162509</v>
      </c>
      <c r="I5" s="223">
        <v>626.33413585554604</v>
      </c>
      <c r="J5" s="223">
        <v>707.43370593293184</v>
      </c>
      <c r="K5" s="223">
        <v>686.77351676698174</v>
      </c>
      <c r="L5" s="223">
        <v>761.66835769561499</v>
      </c>
      <c r="M5" s="223">
        <v>769.49174548581232</v>
      </c>
      <c r="N5" s="223">
        <v>773.05202063628565</v>
      </c>
      <c r="O5" s="223">
        <v>856.62751504729147</v>
      </c>
      <c r="P5" s="223">
        <v>814.34196044711985</v>
      </c>
      <c r="Q5" s="223">
        <v>884.49621668099735</v>
      </c>
      <c r="R5" s="223">
        <v>968.02656921754101</v>
      </c>
      <c r="S5" s="223">
        <v>1046.9950128976791</v>
      </c>
      <c r="T5" s="223">
        <v>1036.3804815133269</v>
      </c>
      <c r="U5" s="223">
        <v>1138.299312123818</v>
      </c>
      <c r="V5" s="223">
        <v>1191.8656921754091</v>
      </c>
      <c r="W5" s="223">
        <v>1194.4679277729999</v>
      </c>
      <c r="X5" s="223">
        <v>1076.803267411866</v>
      </c>
      <c r="Y5" s="223">
        <v>1028.065606190886</v>
      </c>
      <c r="DA5" s="89" t="s">
        <v>2871</v>
      </c>
    </row>
    <row r="6" spans="1:105" ht="12" customHeight="1" x14ac:dyDescent="0.25">
      <c r="A6" s="55" t="s">
        <v>91</v>
      </c>
      <c r="B6" s="259">
        <v>4.8526977623071756</v>
      </c>
      <c r="C6" s="259">
        <v>4.9379836293758066</v>
      </c>
      <c r="D6" s="259">
        <v>5.5473992318427729</v>
      </c>
      <c r="E6" s="259">
        <v>4.5245491989006554</v>
      </c>
      <c r="F6" s="259">
        <v>5.8720326553315134</v>
      </c>
      <c r="G6" s="259">
        <v>5.798585823694868</v>
      </c>
      <c r="H6" s="259">
        <v>5.1348249287769558</v>
      </c>
      <c r="I6" s="259">
        <v>5.5792212477968679</v>
      </c>
      <c r="J6" s="259">
        <v>6.6615114359364123</v>
      </c>
      <c r="K6" s="259">
        <v>6.6160517151054723</v>
      </c>
      <c r="L6" s="259">
        <v>6.7705502966062392</v>
      </c>
      <c r="M6" s="259">
        <v>6.7334597975337882</v>
      </c>
      <c r="N6" s="259">
        <v>6.8460545922694944</v>
      </c>
      <c r="O6" s="259">
        <v>7.2112562091198944</v>
      </c>
      <c r="P6" s="259">
        <v>7.077797580765373</v>
      </c>
      <c r="Q6" s="259">
        <v>7.488722477744389</v>
      </c>
      <c r="R6" s="259">
        <v>8.6476477843576305</v>
      </c>
      <c r="S6" s="259">
        <v>8.5957908772916767</v>
      </c>
      <c r="T6" s="259">
        <v>9.0252500344852127</v>
      </c>
      <c r="U6" s="259">
        <v>9.276330851216656</v>
      </c>
      <c r="V6" s="259">
        <v>8.7282273498096608</v>
      </c>
      <c r="W6" s="259">
        <v>9.5665951131679918</v>
      </c>
      <c r="X6" s="259">
        <v>8.3748415780044532</v>
      </c>
      <c r="Y6" s="259">
        <v>6.9560267806071341</v>
      </c>
      <c r="DA6" s="67" t="s">
        <v>2888</v>
      </c>
    </row>
    <row r="7" spans="1:105" ht="12" customHeight="1" x14ac:dyDescent="0.25">
      <c r="A7" s="173" t="s">
        <v>92</v>
      </c>
      <c r="B7" s="224">
        <v>5.274671480768669</v>
      </c>
      <c r="C7" s="224">
        <v>5.3673735101910944</v>
      </c>
      <c r="D7" s="224">
        <v>6.029781773742144</v>
      </c>
      <c r="E7" s="224">
        <v>4.9179882596746252</v>
      </c>
      <c r="F7" s="224">
        <v>6.3826441905777296</v>
      </c>
      <c r="G7" s="224">
        <v>6.3028106779292026</v>
      </c>
      <c r="H7" s="224">
        <v>5.5813314443227791</v>
      </c>
      <c r="I7" s="224">
        <v>6.064370921518333</v>
      </c>
      <c r="J7" s="224">
        <v>7.2407732999308836</v>
      </c>
      <c r="K7" s="224">
        <v>7.1913605598972561</v>
      </c>
      <c r="L7" s="224">
        <v>7.359293800658957</v>
      </c>
      <c r="M7" s="224">
        <v>7.3189780407975968</v>
      </c>
      <c r="N7" s="224">
        <v>7.4413636872494493</v>
      </c>
      <c r="O7" s="224">
        <v>7.8383219664346706</v>
      </c>
      <c r="P7" s="224">
        <v>7.6932582399623648</v>
      </c>
      <c r="Q7" s="224">
        <v>8.139915736678681</v>
      </c>
      <c r="R7" s="224">
        <v>9.3996171569104661</v>
      </c>
      <c r="S7" s="224">
        <v>9.3432509535779129</v>
      </c>
      <c r="T7" s="224">
        <v>9.8100543853100142</v>
      </c>
      <c r="U7" s="224">
        <v>10.082968316539841</v>
      </c>
      <c r="V7" s="224">
        <v>9.4872036410974587</v>
      </c>
      <c r="W7" s="224">
        <v>10.398472949095639</v>
      </c>
      <c r="X7" s="224">
        <v>9.1030886717439721</v>
      </c>
      <c r="Y7" s="224">
        <v>7.5608986745729707</v>
      </c>
      <c r="DA7" s="177" t="s">
        <v>2889</v>
      </c>
    </row>
    <row r="8" spans="1:105" ht="12" customHeight="1" x14ac:dyDescent="0.25">
      <c r="A8" s="173" t="s">
        <v>93</v>
      </c>
      <c r="B8" s="224">
        <v>13.0811852723063</v>
      </c>
      <c r="C8" s="224">
        <v>13.311086305273911</v>
      </c>
      <c r="D8" s="224">
        <v>14.953858798880519</v>
      </c>
      <c r="E8" s="224">
        <v>12.19661088399307</v>
      </c>
      <c r="F8" s="224">
        <v>15.82895759263277</v>
      </c>
      <c r="G8" s="224">
        <v>15.630970481264431</v>
      </c>
      <c r="H8" s="224">
        <v>13.84170198192049</v>
      </c>
      <c r="I8" s="224">
        <v>15.03963988536546</v>
      </c>
      <c r="J8" s="224">
        <v>17.95711778382859</v>
      </c>
      <c r="K8" s="224">
        <v>17.83457418854519</v>
      </c>
      <c r="L8" s="224">
        <v>18.251048625634208</v>
      </c>
      <c r="M8" s="224">
        <v>18.151065541178038</v>
      </c>
      <c r="N8" s="224">
        <v>18.454581944378631</v>
      </c>
      <c r="O8" s="224">
        <v>19.439038476757979</v>
      </c>
      <c r="P8" s="224">
        <v>19.079280435106661</v>
      </c>
      <c r="Q8" s="224">
        <v>20.186991026963131</v>
      </c>
      <c r="R8" s="224">
        <v>23.311050549137949</v>
      </c>
      <c r="S8" s="224">
        <v>23.171262364873229</v>
      </c>
      <c r="T8" s="224">
        <v>24.32893487556883</v>
      </c>
      <c r="U8" s="224">
        <v>25.005761425018811</v>
      </c>
      <c r="V8" s="224">
        <v>23.528265029921691</v>
      </c>
      <c r="W8" s="224">
        <v>25.788212913757199</v>
      </c>
      <c r="X8" s="224">
        <v>22.57565990592505</v>
      </c>
      <c r="Y8" s="224">
        <v>18.751028712940968</v>
      </c>
      <c r="DA8" s="177" t="s">
        <v>2890</v>
      </c>
    </row>
    <row r="9" spans="1:105" ht="12" customHeight="1" x14ac:dyDescent="0.25">
      <c r="A9" s="173" t="s">
        <v>94</v>
      </c>
      <c r="B9" s="224">
        <v>40.087503253841881</v>
      </c>
      <c r="C9" s="224">
        <v>40.792038677452297</v>
      </c>
      <c r="D9" s="224">
        <v>45.826341480440298</v>
      </c>
      <c r="E9" s="224">
        <v>37.376710773527158</v>
      </c>
      <c r="F9" s="224">
        <v>48.508095848390752</v>
      </c>
      <c r="G9" s="224">
        <v>47.901361152261941</v>
      </c>
      <c r="H9" s="224">
        <v>42.418118976853123</v>
      </c>
      <c r="I9" s="224">
        <v>46.089219003539327</v>
      </c>
      <c r="J9" s="224">
        <v>55.029877079474723</v>
      </c>
      <c r="K9" s="224">
        <v>54.654340255219147</v>
      </c>
      <c r="L9" s="224">
        <v>55.930632885008073</v>
      </c>
      <c r="M9" s="224">
        <v>55.624233110061738</v>
      </c>
      <c r="N9" s="224">
        <v>56.554364023095808</v>
      </c>
      <c r="O9" s="224">
        <v>59.5712469449035</v>
      </c>
      <c r="P9" s="224">
        <v>58.468762623713971</v>
      </c>
      <c r="Q9" s="224">
        <v>61.863359598758002</v>
      </c>
      <c r="R9" s="224">
        <v>71.437090392519551</v>
      </c>
      <c r="S9" s="224">
        <v>71.008707247192135</v>
      </c>
      <c r="T9" s="224">
        <v>74.556413328356115</v>
      </c>
      <c r="U9" s="224">
        <v>76.630559205702767</v>
      </c>
      <c r="V9" s="224">
        <v>72.102747672340669</v>
      </c>
      <c r="W9" s="224">
        <v>79.028394413126875</v>
      </c>
      <c r="X9" s="224">
        <v>69.183473905254189</v>
      </c>
      <c r="Y9" s="224">
        <v>57.46282992675458</v>
      </c>
      <c r="DA9" s="177" t="s">
        <v>2891</v>
      </c>
    </row>
    <row r="10" spans="1:105" ht="12" customHeight="1" x14ac:dyDescent="0.25">
      <c r="A10" s="56" t="s">
        <v>95</v>
      </c>
      <c r="B10" s="260">
        <v>10.10154361351508</v>
      </c>
      <c r="C10" s="260">
        <v>10.258430913961931</v>
      </c>
      <c r="D10" s="260">
        <v>11.11627087887126</v>
      </c>
      <c r="E10" s="260">
        <v>11.41865506488533</v>
      </c>
      <c r="F10" s="260">
        <v>12.50515584324244</v>
      </c>
      <c r="G10" s="260">
        <v>12.63642896899885</v>
      </c>
      <c r="H10" s="260">
        <v>12.01129595042649</v>
      </c>
      <c r="I10" s="260">
        <v>11.266164740876</v>
      </c>
      <c r="J10" s="260">
        <v>13.3154857068893</v>
      </c>
      <c r="K10" s="260">
        <v>12.932235259635769</v>
      </c>
      <c r="L10" s="260">
        <v>13.82826646055109</v>
      </c>
      <c r="M10" s="260">
        <v>13.69520259507885</v>
      </c>
      <c r="N10" s="260">
        <v>13.37864635432657</v>
      </c>
      <c r="O10" s="260">
        <v>14.19841700480962</v>
      </c>
      <c r="P10" s="260">
        <v>13.336689089435909</v>
      </c>
      <c r="Q10" s="260">
        <v>14.02521790359126</v>
      </c>
      <c r="R10" s="260">
        <v>15.773285494470249</v>
      </c>
      <c r="S10" s="260">
        <v>16.055295547185711</v>
      </c>
      <c r="T10" s="260">
        <v>16.689913997143101</v>
      </c>
      <c r="U10" s="260">
        <v>17.2552386045218</v>
      </c>
      <c r="V10" s="260">
        <v>16.202582133989701</v>
      </c>
      <c r="W10" s="260">
        <v>17.695648887214102</v>
      </c>
      <c r="X10" s="260">
        <v>15.52043171354364</v>
      </c>
      <c r="Y10" s="260">
        <v>13.216317958041641</v>
      </c>
      <c r="DA10" s="68" t="s">
        <v>2892</v>
      </c>
    </row>
    <row r="11" spans="1:105" ht="12" customHeight="1" x14ac:dyDescent="0.25">
      <c r="A11" s="37" t="s">
        <v>159</v>
      </c>
      <c r="B11" s="226">
        <v>1.287200663118079</v>
      </c>
      <c r="C11" s="226">
        <v>1.1046196214595181</v>
      </c>
      <c r="D11" s="226">
        <v>0.78474714436059734</v>
      </c>
      <c r="E11" s="226">
        <v>1.2241776656576999</v>
      </c>
      <c r="F11" s="226">
        <v>1.0458342695942799</v>
      </c>
      <c r="G11" s="226">
        <v>0.71854891028775603</v>
      </c>
      <c r="H11" s="226">
        <v>0.90519099843563589</v>
      </c>
      <c r="I11" s="226">
        <v>0.71438761021773678</v>
      </c>
      <c r="J11" s="226">
        <v>0.36576302790012699</v>
      </c>
      <c r="K11" s="226">
        <v>0.65191121558714138</v>
      </c>
      <c r="L11" s="226">
        <v>0.41308253992428118</v>
      </c>
      <c r="M11" s="226">
        <v>0.36710671780680382</v>
      </c>
      <c r="N11" s="226">
        <v>0.47289511441396481</v>
      </c>
      <c r="O11" s="226">
        <v>0.57479015889990859</v>
      </c>
      <c r="P11" s="226">
        <v>0.77673115051555242</v>
      </c>
      <c r="Q11" s="226">
        <v>0.64197859092442777</v>
      </c>
      <c r="R11" s="226">
        <v>0.62528050977850347</v>
      </c>
      <c r="S11" s="226">
        <v>0.56487378110110598</v>
      </c>
      <c r="T11" s="226">
        <v>1.279353649943499</v>
      </c>
      <c r="U11" s="226">
        <v>1.237206427881421</v>
      </c>
      <c r="V11" s="226">
        <v>0.44078754668943598</v>
      </c>
      <c r="W11" s="226">
        <v>0.36764499822514413</v>
      </c>
      <c r="X11" s="226">
        <v>0.43071886699868522</v>
      </c>
      <c r="Y11" s="226">
        <v>1.2593173554728869</v>
      </c>
      <c r="DA11" s="69" t="s">
        <v>2893</v>
      </c>
    </row>
    <row r="12" spans="1:105" ht="12" customHeight="1" x14ac:dyDescent="0.25">
      <c r="A12" s="37" t="s">
        <v>35</v>
      </c>
      <c r="B12" s="226">
        <v>3.125210738386079</v>
      </c>
      <c r="C12" s="226">
        <v>3.4995160738914541</v>
      </c>
      <c r="D12" s="226">
        <v>3.395840598111127</v>
      </c>
      <c r="E12" s="226">
        <v>6.8091482348489336</v>
      </c>
      <c r="F12" s="226">
        <v>5.8377674440090823</v>
      </c>
      <c r="G12" s="226">
        <v>6.7008863494276776</v>
      </c>
      <c r="H12" s="226">
        <v>6.8887396401493026</v>
      </c>
      <c r="I12" s="226">
        <v>4.4208963506730177</v>
      </c>
      <c r="J12" s="226">
        <v>6.5888075267426274</v>
      </c>
      <c r="K12" s="226">
        <v>5.6663937986577526</v>
      </c>
      <c r="L12" s="226">
        <v>6.8517941997475633</v>
      </c>
      <c r="M12" s="226">
        <v>6.442787297913017</v>
      </c>
      <c r="N12" s="226">
        <v>5.3823848677491366</v>
      </c>
      <c r="O12" s="226">
        <v>5.5792673246339266</v>
      </c>
      <c r="P12" s="226">
        <v>3.3066170580716618</v>
      </c>
      <c r="Q12" s="226">
        <v>3.1799976539136021</v>
      </c>
      <c r="R12" s="226">
        <v>2.3185592272690041</v>
      </c>
      <c r="S12" s="226">
        <v>3.2594155498073838</v>
      </c>
      <c r="T12" s="226">
        <v>2.715472028730185</v>
      </c>
      <c r="U12" s="226">
        <v>3.0138785293498618</v>
      </c>
      <c r="V12" s="226">
        <v>2.9088559721461662</v>
      </c>
      <c r="W12" s="226">
        <v>3.4566376161999282</v>
      </c>
      <c r="X12" s="226">
        <v>2.708420833767982</v>
      </c>
      <c r="Y12" s="226">
        <v>2.2617006143677161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2896</v>
      </c>
    </row>
    <row r="15" spans="1:105" ht="12" customHeight="1" x14ac:dyDescent="0.25">
      <c r="A15" s="37" t="s">
        <v>40</v>
      </c>
      <c r="B15" s="226">
        <v>5.6891322120109233</v>
      </c>
      <c r="C15" s="226">
        <v>5.6542952186109536</v>
      </c>
      <c r="D15" s="226">
        <v>6.9356831363995326</v>
      </c>
      <c r="E15" s="226">
        <v>3.3853291643787</v>
      </c>
      <c r="F15" s="226">
        <v>5.6215541296390743</v>
      </c>
      <c r="G15" s="226">
        <v>5.2169937092834129</v>
      </c>
      <c r="H15" s="226">
        <v>4.2173653118415508</v>
      </c>
      <c r="I15" s="226">
        <v>6.1308807799852492</v>
      </c>
      <c r="J15" s="226">
        <v>6.3609151522465472</v>
      </c>
      <c r="K15" s="226">
        <v>6.6139302453908808</v>
      </c>
      <c r="L15" s="226">
        <v>6.5633897208792424</v>
      </c>
      <c r="M15" s="226">
        <v>6.8853085793590267</v>
      </c>
      <c r="N15" s="226">
        <v>7.5233663721634656</v>
      </c>
      <c r="O15" s="226">
        <v>8.0443595212757835</v>
      </c>
      <c r="P15" s="226">
        <v>9.2533408808486968</v>
      </c>
      <c r="Q15" s="226">
        <v>10.20324165875323</v>
      </c>
      <c r="R15" s="226">
        <v>12.829445757422739</v>
      </c>
      <c r="S15" s="226">
        <v>12.231006216277221</v>
      </c>
      <c r="T15" s="226">
        <v>12.69508831846942</v>
      </c>
      <c r="U15" s="226">
        <v>13.00415364729051</v>
      </c>
      <c r="V15" s="226">
        <v>12.8529386151541</v>
      </c>
      <c r="W15" s="226">
        <v>13.871366272789031</v>
      </c>
      <c r="X15" s="226">
        <v>12.38129201277698</v>
      </c>
      <c r="Y15" s="226">
        <v>9.695299988201036</v>
      </c>
      <c r="DA15" s="69" t="s">
        <v>2897</v>
      </c>
    </row>
    <row r="16" spans="1:105" ht="12" customHeight="1" x14ac:dyDescent="0.25">
      <c r="A16" s="57" t="s">
        <v>2898</v>
      </c>
      <c r="B16" s="261">
        <v>410.70412590902902</v>
      </c>
      <c r="C16" s="261">
        <v>408.5446875838885</v>
      </c>
      <c r="D16" s="261">
        <v>440.05634558233982</v>
      </c>
      <c r="E16" s="261">
        <v>464.15909366743853</v>
      </c>
      <c r="F16" s="261">
        <v>467.04891659355422</v>
      </c>
      <c r="G16" s="261">
        <v>474.43407335799338</v>
      </c>
      <c r="H16" s="261">
        <v>471.39003606756052</v>
      </c>
      <c r="I16" s="261">
        <v>417.37150896863278</v>
      </c>
      <c r="J16" s="261">
        <v>464.20817570340751</v>
      </c>
      <c r="K16" s="261">
        <v>448.2247548826536</v>
      </c>
      <c r="L16" s="261">
        <v>508.9057467295151</v>
      </c>
      <c r="M16" s="261">
        <v>516.9049658163384</v>
      </c>
      <c r="N16" s="261">
        <v>520.85582122729306</v>
      </c>
      <c r="O16" s="261">
        <v>586.75185690346404</v>
      </c>
      <c r="P16" s="261">
        <v>555.18201873247926</v>
      </c>
      <c r="Q16" s="261">
        <v>609.06273364728531</v>
      </c>
      <c r="R16" s="261">
        <v>658.99118507706453</v>
      </c>
      <c r="S16" s="261">
        <v>728.23265187772358</v>
      </c>
      <c r="T16" s="261">
        <v>708.98333561176491</v>
      </c>
      <c r="U16" s="261">
        <v>795.08387013118545</v>
      </c>
      <c r="V16" s="261">
        <v>859.54810541873644</v>
      </c>
      <c r="W16" s="261">
        <v>839.85129315612119</v>
      </c>
      <c r="X16" s="261">
        <v>763.22823381013529</v>
      </c>
      <c r="Y16" s="261">
        <v>753.90522063350772</v>
      </c>
      <c r="DA16" s="70" t="s">
        <v>2899</v>
      </c>
    </row>
    <row r="17" spans="1:105" ht="12" customHeight="1" x14ac:dyDescent="0.25">
      <c r="A17" s="46" t="s">
        <v>28</v>
      </c>
      <c r="B17" s="229">
        <v>116.00421246712339</v>
      </c>
      <c r="C17" s="229">
        <v>112.0716498526682</v>
      </c>
      <c r="D17" s="229">
        <v>101.8642617989982</v>
      </c>
      <c r="E17" s="229">
        <v>106.6630673970722</v>
      </c>
      <c r="F17" s="229">
        <v>116.7794267967538</v>
      </c>
      <c r="G17" s="229">
        <v>105.68013161028379</v>
      </c>
      <c r="H17" s="229">
        <v>106.1612588796056</v>
      </c>
      <c r="I17" s="229">
        <v>106.11784055666941</v>
      </c>
      <c r="J17" s="229">
        <v>81.640559150312484</v>
      </c>
      <c r="K17" s="229">
        <v>62.132374720818781</v>
      </c>
      <c r="L17" s="229">
        <v>67.408305953540079</v>
      </c>
      <c r="M17" s="229">
        <v>62.96194194100682</v>
      </c>
      <c r="N17" s="229">
        <v>22.795209999972499</v>
      </c>
      <c r="O17" s="229">
        <v>19.337712061404378</v>
      </c>
      <c r="P17" s="229">
        <v>19.432526193305218</v>
      </c>
      <c r="Q17" s="229">
        <v>16.66314101278298</v>
      </c>
      <c r="R17" s="229">
        <v>15.911818627675521</v>
      </c>
      <c r="S17" s="229">
        <v>18.93707003152355</v>
      </c>
      <c r="T17" s="229">
        <v>18.497182451143289</v>
      </c>
      <c r="U17" s="229">
        <v>13.863436666251911</v>
      </c>
      <c r="V17" s="229">
        <v>9.2482579495272255</v>
      </c>
      <c r="W17" s="229">
        <v>12.4717064288137</v>
      </c>
      <c r="X17" s="229">
        <v>11.729800345053819</v>
      </c>
      <c r="Y17" s="229">
        <v>6.5627252932349434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0.88902616287768799</v>
      </c>
      <c r="C19" s="229">
        <v>0.88393346824715668</v>
      </c>
      <c r="D19" s="229">
        <v>0.86397308902434555</v>
      </c>
      <c r="E19" s="229">
        <v>0.87647074359359434</v>
      </c>
      <c r="F19" s="229">
        <v>0.88736698512281509</v>
      </c>
      <c r="G19" s="229">
        <v>0.88238924737578073</v>
      </c>
      <c r="H19" s="229">
        <v>1.7542008179829449</v>
      </c>
      <c r="I19" s="229">
        <v>1.738008186024055</v>
      </c>
      <c r="J19" s="229">
        <v>2.5843363176056822</v>
      </c>
      <c r="K19" s="229">
        <v>1.6371849892771539</v>
      </c>
      <c r="L19" s="229">
        <v>1.6081464369751179</v>
      </c>
      <c r="M19" s="229">
        <v>1.572556355239267</v>
      </c>
      <c r="N19" s="229">
        <v>1.3764324471258209</v>
      </c>
      <c r="O19" s="229">
        <v>1.271950051710538</v>
      </c>
      <c r="P19" s="229">
        <v>1.161901556312809</v>
      </c>
      <c r="Q19" s="229">
        <v>1.594088776193068</v>
      </c>
      <c r="R19" s="229">
        <v>1.461642364072834</v>
      </c>
      <c r="S19" s="229">
        <v>1.477023348245919</v>
      </c>
      <c r="T19" s="229">
        <v>1.3022546137740121</v>
      </c>
      <c r="U19" s="229">
        <v>1.3068329551187139</v>
      </c>
      <c r="V19" s="229">
        <v>0.93248189725942021</v>
      </c>
      <c r="W19" s="229">
        <v>1.3818091408307021</v>
      </c>
      <c r="X19" s="229">
        <v>1.410116630337769</v>
      </c>
      <c r="Y19" s="229">
        <v>0.97017510788138561</v>
      </c>
      <c r="DA19" s="73" t="s">
        <v>2902</v>
      </c>
    </row>
    <row r="20" spans="1:105" ht="12" customHeight="1" x14ac:dyDescent="0.25">
      <c r="A20" s="46" t="s">
        <v>159</v>
      </c>
      <c r="B20" s="229">
        <v>8.6854355416496372</v>
      </c>
      <c r="C20" s="229">
        <v>7.9749968198584851</v>
      </c>
      <c r="D20" s="229">
        <v>5.6832839390501082</v>
      </c>
      <c r="E20" s="229">
        <v>8.6116678492193817</v>
      </c>
      <c r="F20" s="229">
        <v>9.6655361473448007</v>
      </c>
      <c r="G20" s="229">
        <v>6.6582662946182101</v>
      </c>
      <c r="H20" s="229">
        <v>7.2707831317753282</v>
      </c>
      <c r="I20" s="229">
        <v>6.5604664770292089</v>
      </c>
      <c r="J20" s="229">
        <v>4.4198776919740643</v>
      </c>
      <c r="K20" s="229">
        <v>7.9901669603309324</v>
      </c>
      <c r="L20" s="229">
        <v>4.2388999573324044</v>
      </c>
      <c r="M20" s="229">
        <v>3.4378625036344852</v>
      </c>
      <c r="N20" s="229">
        <v>4.2384289922120608</v>
      </c>
      <c r="O20" s="229">
        <v>4.4563638294507779</v>
      </c>
      <c r="P20" s="229">
        <v>5.6045799505856886</v>
      </c>
      <c r="Q20" s="229">
        <v>4.1599337454712932</v>
      </c>
      <c r="R20" s="229">
        <v>4.2771327379183823</v>
      </c>
      <c r="S20" s="229">
        <v>3.2478578165123122</v>
      </c>
      <c r="T20" s="229">
        <v>8.6336209740114835</v>
      </c>
      <c r="U20" s="229">
        <v>7.0635604779830654</v>
      </c>
      <c r="V20" s="229">
        <v>1.8352422349934741</v>
      </c>
      <c r="W20" s="229">
        <v>1.9439021432900669</v>
      </c>
      <c r="X20" s="229">
        <v>2.0781831363127821</v>
      </c>
      <c r="Y20" s="229">
        <v>4.5582321437831173</v>
      </c>
      <c r="DA20" s="73" t="s">
        <v>2903</v>
      </c>
    </row>
    <row r="21" spans="1:105" ht="12" customHeight="1" x14ac:dyDescent="0.25">
      <c r="A21" s="46" t="s">
        <v>32</v>
      </c>
      <c r="B21" s="229">
        <v>52.393811993269537</v>
      </c>
      <c r="C21" s="229">
        <v>43.788916296059327</v>
      </c>
      <c r="D21" s="229">
        <v>42.800105026407437</v>
      </c>
      <c r="E21" s="229">
        <v>38.927601891202038</v>
      </c>
      <c r="F21" s="229">
        <v>41.685244333014253</v>
      </c>
      <c r="G21" s="229">
        <v>42.205055801645862</v>
      </c>
      <c r="H21" s="229">
        <v>36.708110723792657</v>
      </c>
      <c r="I21" s="229">
        <v>17.813492608509669</v>
      </c>
      <c r="J21" s="229">
        <v>13.24392866418925</v>
      </c>
      <c r="K21" s="229">
        <v>11.38892913694295</v>
      </c>
      <c r="L21" s="229">
        <v>13.28444993176765</v>
      </c>
      <c r="M21" s="229">
        <v>13.67415160330178</v>
      </c>
      <c r="N21" s="229">
        <v>4.787513843816213</v>
      </c>
      <c r="O21" s="229">
        <v>1.659019841667998</v>
      </c>
      <c r="P21" s="229">
        <v>0.50516075255093196</v>
      </c>
      <c r="Q21" s="229">
        <v>0.46205411505181382</v>
      </c>
      <c r="R21" s="229">
        <v>0.42366390074383042</v>
      </c>
      <c r="S21" s="229">
        <v>1.220159841441872</v>
      </c>
      <c r="T21" s="229">
        <v>0.93679141279691325</v>
      </c>
      <c r="U21" s="229">
        <v>0.5656430368923766</v>
      </c>
      <c r="V21" s="229">
        <v>0.66283811850597585</v>
      </c>
      <c r="W21" s="229">
        <v>1.1911124079062321</v>
      </c>
      <c r="X21" s="229">
        <v>1.102321908725195</v>
      </c>
      <c r="Y21" s="229">
        <v>0.71929914792331917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6.4348317378493433E-2</v>
      </c>
      <c r="T22" s="229">
        <v>8.9164973771696659E-2</v>
      </c>
      <c r="U22" s="229">
        <v>0.1320373385023049</v>
      </c>
      <c r="V22" s="229">
        <v>5.1303664659018582E-2</v>
      </c>
      <c r="W22" s="229">
        <v>9.2664758647696271E-2</v>
      </c>
      <c r="X22" s="229">
        <v>0.33661567261547598</v>
      </c>
      <c r="Y22" s="229">
        <v>0.40191847677832998</v>
      </c>
      <c r="DA22" s="73" t="s">
        <v>2905</v>
      </c>
    </row>
    <row r="23" spans="1:105" ht="12" customHeight="1" x14ac:dyDescent="0.25">
      <c r="A23" s="46" t="s">
        <v>35</v>
      </c>
      <c r="B23" s="229">
        <v>21.08747858828097</v>
      </c>
      <c r="C23" s="229">
        <v>25.265375535745719</v>
      </c>
      <c r="D23" s="229">
        <v>24.593305588317001</v>
      </c>
      <c r="E23" s="229">
        <v>47.900010414839258</v>
      </c>
      <c r="F23" s="229">
        <v>53.952288512932363</v>
      </c>
      <c r="G23" s="229">
        <v>62.092204282369828</v>
      </c>
      <c r="H23" s="229">
        <v>55.33255640119031</v>
      </c>
      <c r="I23" s="229">
        <v>40.598607663662158</v>
      </c>
      <c r="J23" s="229">
        <v>79.619100846114918</v>
      </c>
      <c r="K23" s="229">
        <v>69.450304630028654</v>
      </c>
      <c r="L23" s="229">
        <v>70.310573151516351</v>
      </c>
      <c r="M23" s="229">
        <v>60.335090032441776</v>
      </c>
      <c r="N23" s="229">
        <v>48.240836869254281</v>
      </c>
      <c r="O23" s="229">
        <v>43.256212228687133</v>
      </c>
      <c r="P23" s="229">
        <v>23.85922034365738</v>
      </c>
      <c r="Q23" s="229">
        <v>20.60595125452085</v>
      </c>
      <c r="R23" s="229">
        <v>15.859738822289341</v>
      </c>
      <c r="S23" s="229">
        <v>18.74067911254124</v>
      </c>
      <c r="T23" s="229">
        <v>18.325156818540229</v>
      </c>
      <c r="U23" s="229">
        <v>17.2070826545995</v>
      </c>
      <c r="V23" s="229">
        <v>12.111175498696509</v>
      </c>
      <c r="W23" s="229">
        <v>18.276775974504609</v>
      </c>
      <c r="X23" s="229">
        <v>13.067907941891949</v>
      </c>
      <c r="Y23" s="229">
        <v>8.1864641944473764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205.92169472137101</v>
      </c>
      <c r="C25" s="229">
        <v>214.7374142022376</v>
      </c>
      <c r="D25" s="229">
        <v>261.64423548908258</v>
      </c>
      <c r="E25" s="229">
        <v>257.37998623960812</v>
      </c>
      <c r="F25" s="229">
        <v>239.39498946473859</v>
      </c>
      <c r="G25" s="229">
        <v>252.80640373110251</v>
      </c>
      <c r="H25" s="229">
        <v>260.91524620775402</v>
      </c>
      <c r="I25" s="229">
        <v>239.72643500063049</v>
      </c>
      <c r="J25" s="229">
        <v>278.92219617847849</v>
      </c>
      <c r="K25" s="229">
        <v>290.23469400609542</v>
      </c>
      <c r="L25" s="229">
        <v>343.59313009000363</v>
      </c>
      <c r="M25" s="229">
        <v>366.94719456726688</v>
      </c>
      <c r="N25" s="229">
        <v>390.52206365398507</v>
      </c>
      <c r="O25" s="229">
        <v>464.51690171883462</v>
      </c>
      <c r="P25" s="229">
        <v>450.68567234842328</v>
      </c>
      <c r="Q25" s="229">
        <v>507.44669473747609</v>
      </c>
      <c r="R25" s="229">
        <v>547.48216566377914</v>
      </c>
      <c r="S25" s="229">
        <v>619.07965108823964</v>
      </c>
      <c r="T25" s="229">
        <v>590.93740365732629</v>
      </c>
      <c r="U25" s="229">
        <v>677.97188338608873</v>
      </c>
      <c r="V25" s="229">
        <v>767.68489165303333</v>
      </c>
      <c r="W25" s="229">
        <v>720.4952241158004</v>
      </c>
      <c r="X25" s="229">
        <v>661.6548522669159</v>
      </c>
      <c r="Y25" s="229">
        <v>675.36510043733222</v>
      </c>
      <c r="DA25" s="73" t="s">
        <v>2908</v>
      </c>
    </row>
    <row r="26" spans="1:105" ht="12" customHeight="1" x14ac:dyDescent="0.25">
      <c r="A26" s="46" t="s">
        <v>39</v>
      </c>
      <c r="B26" s="229">
        <v>5.7224664344567566</v>
      </c>
      <c r="C26" s="229">
        <v>3.8224014090720169</v>
      </c>
      <c r="D26" s="229">
        <v>2.6071806514599891</v>
      </c>
      <c r="E26" s="229">
        <v>3.8002891319039009</v>
      </c>
      <c r="F26" s="229">
        <v>4.6840643536476119</v>
      </c>
      <c r="G26" s="229">
        <v>4.109622390597484</v>
      </c>
      <c r="H26" s="229">
        <v>3.2478799054596328</v>
      </c>
      <c r="I26" s="229">
        <v>4.8166584761078406</v>
      </c>
      <c r="J26" s="229">
        <v>3.778176854732596</v>
      </c>
      <c r="K26" s="229">
        <v>5.3911004391597359</v>
      </c>
      <c r="L26" s="229">
        <v>8.4622412083799343</v>
      </c>
      <c r="M26" s="229">
        <v>7.9761688134473658</v>
      </c>
      <c r="N26" s="229">
        <v>48.895335420927097</v>
      </c>
      <c r="O26" s="229">
        <v>52.253697171708573</v>
      </c>
      <c r="P26" s="229">
        <v>53.932957587643891</v>
      </c>
      <c r="Q26" s="229">
        <v>58.130870005789269</v>
      </c>
      <c r="R26" s="229">
        <v>73.5750229605855</v>
      </c>
      <c r="S26" s="229">
        <v>65.465862321840575</v>
      </c>
      <c r="T26" s="229">
        <v>70.261760710400907</v>
      </c>
      <c r="U26" s="229">
        <v>76.973393615748776</v>
      </c>
      <c r="V26" s="229">
        <v>67.021914402061441</v>
      </c>
      <c r="W26" s="229">
        <v>83.998098186327738</v>
      </c>
      <c r="X26" s="229">
        <v>71.848435908282426</v>
      </c>
      <c r="Y26" s="229">
        <v>57.141305832127067</v>
      </c>
      <c r="DA26" s="73" t="s">
        <v>2909</v>
      </c>
    </row>
    <row r="27" spans="1:105" ht="12" customHeight="1" x14ac:dyDescent="0.25">
      <c r="A27" s="57" t="s">
        <v>2910</v>
      </c>
      <c r="B27" s="261">
        <v>24.68546252999737</v>
      </c>
      <c r="C27" s="261">
        <v>25.119308027694331</v>
      </c>
      <c r="D27" s="261">
        <v>28.21937870111325</v>
      </c>
      <c r="E27" s="261">
        <v>23.016185055277251</v>
      </c>
      <c r="F27" s="261">
        <v>29.870774811903789</v>
      </c>
      <c r="G27" s="261">
        <v>29.497153972708681</v>
      </c>
      <c r="H27" s="261">
        <v>26.120631159430609</v>
      </c>
      <c r="I27" s="261">
        <v>28.381255912705811</v>
      </c>
      <c r="J27" s="261">
        <v>33.886819043676553</v>
      </c>
      <c r="K27" s="261">
        <v>33.655567420319173</v>
      </c>
      <c r="L27" s="261">
        <v>34.441494987083907</v>
      </c>
      <c r="M27" s="261">
        <v>34.252817230932763</v>
      </c>
      <c r="N27" s="261">
        <v>34.825582056327441</v>
      </c>
      <c r="O27" s="261">
        <v>36.683346802914272</v>
      </c>
      <c r="P27" s="261">
        <v>36.004448563023871</v>
      </c>
      <c r="Q27" s="261">
        <v>38.094805647656237</v>
      </c>
      <c r="R27" s="261">
        <v>43.990208294340988</v>
      </c>
      <c r="S27" s="261">
        <v>43.726414462744643</v>
      </c>
      <c r="T27" s="261">
        <v>45.911054523250868</v>
      </c>
      <c r="U27" s="261">
        <v>47.188291721406493</v>
      </c>
      <c r="V27" s="261">
        <v>44.400113040336109</v>
      </c>
      <c r="W27" s="261">
        <v>48.664853401767623</v>
      </c>
      <c r="X27" s="261">
        <v>42.602454983761803</v>
      </c>
      <c r="Y27" s="261">
        <v>35.385005797001511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73.156271951590242</v>
      </c>
      <c r="C28" s="261">
        <f t="shared" si="0"/>
        <v>72.687292074147351</v>
      </c>
      <c r="D28" s="261">
        <f t="shared" si="0"/>
        <v>77.901720570384654</v>
      </c>
      <c r="E28" s="261">
        <f t="shared" si="0"/>
        <v>81.782858280516905</v>
      </c>
      <c r="F28" s="261">
        <f t="shared" si="0"/>
        <v>83.231115464551934</v>
      </c>
      <c r="G28" s="261">
        <f t="shared" si="0"/>
        <v>84.312241619915369</v>
      </c>
      <c r="H28" s="261">
        <f t="shared" si="0"/>
        <v>83.325693988028874</v>
      </c>
      <c r="I28" s="261">
        <f t="shared" si="0"/>
        <v>74.09487977201907</v>
      </c>
      <c r="J28" s="261">
        <f t="shared" si="0"/>
        <v>82.331499432763607</v>
      </c>
      <c r="K28" s="261">
        <f t="shared" si="0"/>
        <v>79.045092237090515</v>
      </c>
      <c r="L28" s="261">
        <f t="shared" si="0"/>
        <v>88.940161978038063</v>
      </c>
      <c r="M28" s="261">
        <f t="shared" si="0"/>
        <v>89.719094238074987</v>
      </c>
      <c r="N28" s="261">
        <f t="shared" si="0"/>
        <v>87.150654926622451</v>
      </c>
      <c r="O28" s="261">
        <f t="shared" si="0"/>
        <v>95.919698147933019</v>
      </c>
      <c r="P28" s="261">
        <f t="shared" si="0"/>
        <v>89.022340481587747</v>
      </c>
      <c r="Q28" s="261">
        <f t="shared" si="0"/>
        <v>95.503758551430522</v>
      </c>
      <c r="R28" s="261">
        <f t="shared" si="0"/>
        <v>101.68286160071966</v>
      </c>
      <c r="S28" s="261">
        <f t="shared" si="0"/>
        <v>112.27666183732586</v>
      </c>
      <c r="T28" s="261">
        <f t="shared" si="0"/>
        <v>110.76262744478483</v>
      </c>
      <c r="U28" s="261">
        <f t="shared" si="0"/>
        <v>120.45317634772213</v>
      </c>
      <c r="V28" s="261">
        <f t="shared" si="0"/>
        <v>122.75061489129037</v>
      </c>
      <c r="W28" s="261">
        <f t="shared" si="0"/>
        <v>124.98346947037771</v>
      </c>
      <c r="X28" s="261">
        <f t="shared" si="0"/>
        <v>112.51908981616984</v>
      </c>
      <c r="Y28" s="261">
        <f t="shared" si="0"/>
        <v>106.84085517366</v>
      </c>
      <c r="DA28" s="70"/>
    </row>
    <row r="29" spans="1:105" ht="12" customHeight="1" x14ac:dyDescent="0.25">
      <c r="A29" s="60" t="s">
        <v>2913</v>
      </c>
      <c r="B29" s="329">
        <v>37.773319509042302</v>
      </c>
      <c r="C29" s="329">
        <v>37.442205132587311</v>
      </c>
      <c r="D29" s="329">
        <v>39.838761860354538</v>
      </c>
      <c r="E29" s="329">
        <v>42.211939348924943</v>
      </c>
      <c r="F29" s="329">
        <v>42.840215936633562</v>
      </c>
      <c r="G29" s="329">
        <v>43.354969016140302</v>
      </c>
      <c r="H29" s="329">
        <v>42.903624936741267</v>
      </c>
      <c r="I29" s="329">
        <v>37.855891315118257</v>
      </c>
      <c r="J29" s="329">
        <v>41.827490117179671</v>
      </c>
      <c r="K29" s="329">
        <v>39.855740539004998</v>
      </c>
      <c r="L29" s="329">
        <v>44.767582816021637</v>
      </c>
      <c r="M29" s="329">
        <v>44.914586805866008</v>
      </c>
      <c r="N29" s="329">
        <v>41.97711575163919</v>
      </c>
      <c r="O29" s="329">
        <v>45.24882612613581</v>
      </c>
      <c r="P29" s="329">
        <v>40.967115864395403</v>
      </c>
      <c r="Q29" s="329">
        <v>42.904739367167203</v>
      </c>
      <c r="R29" s="329">
        <v>44.535021838913423</v>
      </c>
      <c r="S29" s="329">
        <v>49.541789822593032</v>
      </c>
      <c r="T29" s="329">
        <v>49.400512216385273</v>
      </c>
      <c r="U29" s="329">
        <v>52.006483994111633</v>
      </c>
      <c r="V29" s="329">
        <v>49.31967579454458</v>
      </c>
      <c r="W29" s="329">
        <v>52.783754576781988</v>
      </c>
      <c r="X29" s="329">
        <v>47.045125094441659</v>
      </c>
      <c r="Y29" s="329">
        <v>42.739067845633357</v>
      </c>
      <c r="DA29" s="72" t="s">
        <v>2914</v>
      </c>
    </row>
    <row r="30" spans="1:105" ht="12" customHeight="1" x14ac:dyDescent="0.25">
      <c r="A30" s="59" t="s">
        <v>28</v>
      </c>
      <c r="B30" s="230">
        <v>22.012784877904551</v>
      </c>
      <c r="C30" s="230">
        <v>22.08707282723412</v>
      </c>
      <c r="D30" s="230">
        <v>23.083232539475581</v>
      </c>
      <c r="E30" s="230">
        <v>22.18189547823307</v>
      </c>
      <c r="F30" s="230">
        <v>22.437363501334971</v>
      </c>
      <c r="G30" s="230">
        <v>21.063810059899261</v>
      </c>
      <c r="H30" s="230">
        <v>21.979301987306169</v>
      </c>
      <c r="I30" s="230">
        <v>23.243778676526301</v>
      </c>
      <c r="J30" s="230">
        <v>18.813624708054672</v>
      </c>
      <c r="K30" s="230">
        <v>16.227710849714899</v>
      </c>
      <c r="L30" s="230">
        <v>19.239398764383679</v>
      </c>
      <c r="M30" s="230">
        <v>19.917436895089619</v>
      </c>
      <c r="N30" s="230">
        <v>11.74970171894218</v>
      </c>
      <c r="O30" s="230">
        <v>12.503473009619389</v>
      </c>
      <c r="P30" s="230">
        <v>15.744485704951879</v>
      </c>
      <c r="Q30" s="230">
        <v>16.44072542916388</v>
      </c>
      <c r="R30" s="230">
        <v>18.680688995264632</v>
      </c>
      <c r="S30" s="230">
        <v>21.50656434688802</v>
      </c>
      <c r="T30" s="230">
        <v>19.158615526088621</v>
      </c>
      <c r="U30" s="230">
        <v>18.021761254733889</v>
      </c>
      <c r="V30" s="230">
        <v>18.399401487339581</v>
      </c>
      <c r="W30" s="230">
        <v>18.667170774368142</v>
      </c>
      <c r="X30" s="230">
        <v>18.777178739771109</v>
      </c>
      <c r="Y30" s="230">
        <v>13.358391786372231</v>
      </c>
      <c r="DA30" s="71" t="s">
        <v>2915</v>
      </c>
    </row>
    <row r="31" spans="1:105" ht="12" customHeight="1" x14ac:dyDescent="0.25">
      <c r="A31" s="59" t="s">
        <v>31</v>
      </c>
      <c r="B31" s="295">
        <v>0.1687002674993528</v>
      </c>
      <c r="C31" s="295">
        <v>0.17420554541019609</v>
      </c>
      <c r="D31" s="295">
        <v>0.19578300936545101</v>
      </c>
      <c r="E31" s="295">
        <v>0.18227286068707221</v>
      </c>
      <c r="F31" s="295">
        <v>0.17049386309231121</v>
      </c>
      <c r="G31" s="295">
        <v>0.17587487091861509</v>
      </c>
      <c r="H31" s="295">
        <v>0.36318436623431538</v>
      </c>
      <c r="I31" s="295">
        <v>0.38068883989738461</v>
      </c>
      <c r="J31" s="295">
        <v>0.59554630816909548</v>
      </c>
      <c r="K31" s="295">
        <v>0.42759937525100211</v>
      </c>
      <c r="L31" s="295">
        <v>0.45899047802524151</v>
      </c>
      <c r="M31" s="295">
        <v>0.49746388062168101</v>
      </c>
      <c r="N31" s="295">
        <v>0.70947671418783009</v>
      </c>
      <c r="O31" s="295">
        <v>0.82242372265375918</v>
      </c>
      <c r="P31" s="295">
        <v>0.94138776718750772</v>
      </c>
      <c r="Q31" s="295">
        <v>1.572811264034607</v>
      </c>
      <c r="R31" s="295">
        <v>1.715987786465659</v>
      </c>
      <c r="S31" s="295">
        <v>1.677434662702739</v>
      </c>
      <c r="T31" s="295">
        <v>1.348821396354299</v>
      </c>
      <c r="U31" s="295">
        <v>1.6988162519831489</v>
      </c>
      <c r="V31" s="295">
        <v>1.8551719578960579</v>
      </c>
      <c r="W31" s="295">
        <v>2.0682388057079359</v>
      </c>
      <c r="X31" s="295">
        <v>2.2573284483005871</v>
      </c>
      <c r="Y31" s="295">
        <v>1.9747861769903781</v>
      </c>
      <c r="DA31" s="122" t="s">
        <v>2916</v>
      </c>
    </row>
    <row r="32" spans="1:105" ht="12" customHeight="1" x14ac:dyDescent="0.25">
      <c r="A32" s="59" t="s">
        <v>159</v>
      </c>
      <c r="B32" s="295">
        <v>1.648135184775509</v>
      </c>
      <c r="C32" s="295">
        <v>1.5717118092643241</v>
      </c>
      <c r="D32" s="295">
        <v>1.2878762623522071</v>
      </c>
      <c r="E32" s="295">
        <v>1.790902144352619</v>
      </c>
      <c r="F32" s="295">
        <v>1.8570835113852151</v>
      </c>
      <c r="G32" s="295">
        <v>1.327103348766266</v>
      </c>
      <c r="H32" s="295">
        <v>1.505320677467981</v>
      </c>
      <c r="I32" s="295">
        <v>1.4369876922382709</v>
      </c>
      <c r="J32" s="295">
        <v>1.0185368769854219</v>
      </c>
      <c r="K32" s="295">
        <v>2.0868688772288269</v>
      </c>
      <c r="L32" s="295">
        <v>1.209849223293886</v>
      </c>
      <c r="M32" s="295">
        <v>1.0875364920334241</v>
      </c>
      <c r="N32" s="295">
        <v>2.1846816245811511</v>
      </c>
      <c r="O32" s="295">
        <v>2.881417650942895</v>
      </c>
      <c r="P32" s="295">
        <v>4.5409036394175386</v>
      </c>
      <c r="Q32" s="295">
        <v>4.104407954079023</v>
      </c>
      <c r="R32" s="295">
        <v>5.021411338207928</v>
      </c>
      <c r="S32" s="295">
        <v>3.6885464860239301</v>
      </c>
      <c r="T32" s="295">
        <v>8.9423470453380958</v>
      </c>
      <c r="U32" s="295">
        <v>9.1822686976649042</v>
      </c>
      <c r="V32" s="295">
        <v>3.6512128978726781</v>
      </c>
      <c r="W32" s="295">
        <v>2.9095580051195542</v>
      </c>
      <c r="X32" s="295">
        <v>3.3267758236804128</v>
      </c>
      <c r="Y32" s="295">
        <v>9.2782568383074331</v>
      </c>
      <c r="DA32" s="122" t="s">
        <v>2917</v>
      </c>
    </row>
    <row r="33" spans="1:105" ht="12" customHeight="1" x14ac:dyDescent="0.25">
      <c r="A33" s="59" t="s">
        <v>32</v>
      </c>
      <c r="B33" s="295">
        <v>9.94217095924928</v>
      </c>
      <c r="C33" s="295">
        <v>8.6299165268663653</v>
      </c>
      <c r="D33" s="295">
        <v>9.6988360745010205</v>
      </c>
      <c r="E33" s="295">
        <v>8.0954731327426064</v>
      </c>
      <c r="F33" s="295">
        <v>8.0091759772861337</v>
      </c>
      <c r="G33" s="295">
        <v>8.4121704375963269</v>
      </c>
      <c r="H33" s="295">
        <v>7.599934849083704</v>
      </c>
      <c r="I33" s="295">
        <v>3.901821573791092</v>
      </c>
      <c r="J33" s="295">
        <v>3.0519916343242079</v>
      </c>
      <c r="K33" s="295">
        <v>2.9745563364130789</v>
      </c>
      <c r="L33" s="295">
        <v>3.7915925342927999</v>
      </c>
      <c r="M33" s="295">
        <v>4.3256933197492247</v>
      </c>
      <c r="N33" s="295">
        <v>2.467705260895368</v>
      </c>
      <c r="O33" s="295">
        <v>1.07269721189614</v>
      </c>
      <c r="P33" s="295">
        <v>0.40928781817265608</v>
      </c>
      <c r="Q33" s="295">
        <v>0.45588672826777238</v>
      </c>
      <c r="R33" s="295">
        <v>0.49738711542065428</v>
      </c>
      <c r="S33" s="295">
        <v>1.385718387257139</v>
      </c>
      <c r="T33" s="295">
        <v>0.97028974836154669</v>
      </c>
      <c r="U33" s="295">
        <v>0.73530712562003098</v>
      </c>
      <c r="V33" s="295">
        <v>1.318715884663195</v>
      </c>
      <c r="W33" s="295">
        <v>1.7828112661860831</v>
      </c>
      <c r="X33" s="295">
        <v>1.764607657420761</v>
      </c>
      <c r="Y33" s="295">
        <v>1.464129519403826</v>
      </c>
      <c r="DA33" s="122" t="s">
        <v>2918</v>
      </c>
    </row>
    <row r="34" spans="1:105" ht="12" customHeight="1" x14ac:dyDescent="0.25">
      <c r="A34" s="59" t="s">
        <v>35</v>
      </c>
      <c r="B34" s="295">
        <v>4.0015282196136086</v>
      </c>
      <c r="C34" s="295">
        <v>4.9792984238123044</v>
      </c>
      <c r="D34" s="295">
        <v>5.5730339746602784</v>
      </c>
      <c r="E34" s="295">
        <v>9.9613957329095655</v>
      </c>
      <c r="F34" s="295">
        <v>10.36609908353492</v>
      </c>
      <c r="G34" s="295">
        <v>12.37601029895983</v>
      </c>
      <c r="H34" s="295">
        <v>11.4558830566491</v>
      </c>
      <c r="I34" s="295">
        <v>8.8926145326652062</v>
      </c>
      <c r="J34" s="295">
        <v>18.34779058964628</v>
      </c>
      <c r="K34" s="295">
        <v>18.139005100397188</v>
      </c>
      <c r="L34" s="295">
        <v>20.067751816026039</v>
      </c>
      <c r="M34" s="295">
        <v>19.08645621837206</v>
      </c>
      <c r="N34" s="295">
        <v>24.865550433032659</v>
      </c>
      <c r="O34" s="295">
        <v>27.968814531023622</v>
      </c>
      <c r="P34" s="295">
        <v>19.331050934665811</v>
      </c>
      <c r="Q34" s="295">
        <v>20.33090799162191</v>
      </c>
      <c r="R34" s="295">
        <v>18.619546603554539</v>
      </c>
      <c r="S34" s="295">
        <v>21.283525939721201</v>
      </c>
      <c r="T34" s="295">
        <v>18.980438500242698</v>
      </c>
      <c r="U34" s="295">
        <v>22.36833066410966</v>
      </c>
      <c r="V34" s="295">
        <v>24.09517356677307</v>
      </c>
      <c r="W34" s="295">
        <v>27.35597572540027</v>
      </c>
      <c r="X34" s="295">
        <v>20.91923442526879</v>
      </c>
      <c r="Y34" s="295">
        <v>16.663503524559491</v>
      </c>
      <c r="DA34" s="122" t="s">
        <v>2919</v>
      </c>
    </row>
    <row r="35" spans="1:105" ht="12" customHeight="1" x14ac:dyDescent="0.25">
      <c r="A35" s="60" t="s">
        <v>2920</v>
      </c>
      <c r="B35" s="329">
        <v>33.273083850240482</v>
      </c>
      <c r="C35" s="329">
        <v>33.098137537483602</v>
      </c>
      <c r="D35" s="329">
        <v>35.651046000533249</v>
      </c>
      <c r="E35" s="329">
        <v>37.603723627722118</v>
      </c>
      <c r="F35" s="329">
        <v>37.837841851687287</v>
      </c>
      <c r="G35" s="329">
        <v>38.436148332603388</v>
      </c>
      <c r="H35" s="329">
        <v>38.189536473558491</v>
      </c>
      <c r="I35" s="329">
        <v>33.81324008829349</v>
      </c>
      <c r="J35" s="329">
        <v>37.607699995611583</v>
      </c>
      <c r="K35" s="329">
        <v>36.312807474126608</v>
      </c>
      <c r="L35" s="329">
        <v>41.228861641752857</v>
      </c>
      <c r="M35" s="329">
        <v>41.876916215889928</v>
      </c>
      <c r="N35" s="329">
        <v>42.196993700083482</v>
      </c>
      <c r="O35" s="329">
        <v>47.535543235223351</v>
      </c>
      <c r="P35" s="329">
        <v>44.977921321207397</v>
      </c>
      <c r="Q35" s="329">
        <v>49.343052889591853</v>
      </c>
      <c r="R35" s="329">
        <v>53.387992899042047</v>
      </c>
      <c r="S35" s="329">
        <v>58.997571633301668</v>
      </c>
      <c r="T35" s="329">
        <v>57.438093474275547</v>
      </c>
      <c r="U35" s="329">
        <v>64.413505026994571</v>
      </c>
      <c r="V35" s="329">
        <v>69.636057640306802</v>
      </c>
      <c r="W35" s="329">
        <v>68.040325713957472</v>
      </c>
      <c r="X35" s="329">
        <v>61.832729253030593</v>
      </c>
      <c r="Y35" s="329">
        <v>61.077427858197453</v>
      </c>
      <c r="DA35" s="72" t="s">
        <v>2921</v>
      </c>
    </row>
    <row r="36" spans="1:105" ht="12" customHeight="1" x14ac:dyDescent="0.25">
      <c r="A36" s="64" t="s">
        <v>28</v>
      </c>
      <c r="B36" s="229">
        <v>9.3980499461908469</v>
      </c>
      <c r="C36" s="229">
        <v>9.0794544479657553</v>
      </c>
      <c r="D36" s="229">
        <v>8.2525056612936378</v>
      </c>
      <c r="E36" s="229">
        <v>8.6412796009084669</v>
      </c>
      <c r="F36" s="229">
        <v>9.4608537257599217</v>
      </c>
      <c r="G36" s="229">
        <v>8.5616473235827257</v>
      </c>
      <c r="H36" s="229">
        <v>8.6006257193788489</v>
      </c>
      <c r="I36" s="229">
        <v>8.5971081956712485</v>
      </c>
      <c r="J36" s="229">
        <v>6.6140878526030562</v>
      </c>
      <c r="K36" s="229">
        <v>5.0336375592152693</v>
      </c>
      <c r="L36" s="229">
        <v>5.4610657032737064</v>
      </c>
      <c r="M36" s="229">
        <v>5.1008447235349221</v>
      </c>
      <c r="N36" s="229">
        <v>1.846747782321831</v>
      </c>
      <c r="O36" s="229">
        <v>1.5666395205229411</v>
      </c>
      <c r="P36" s="229">
        <v>1.574320861814416</v>
      </c>
      <c r="Q36" s="229">
        <v>1.3499598692843819</v>
      </c>
      <c r="R36" s="229">
        <v>1.2890916891488351</v>
      </c>
      <c r="S36" s="229">
        <v>1.534181614665165</v>
      </c>
      <c r="T36" s="229">
        <v>1.498544241131903</v>
      </c>
      <c r="U36" s="229">
        <v>1.123142577707807</v>
      </c>
      <c r="V36" s="229">
        <v>0.74924512029721391</v>
      </c>
      <c r="W36" s="229">
        <v>1.0103919283572469</v>
      </c>
      <c r="X36" s="229">
        <v>0.95028660733251058</v>
      </c>
      <c r="Y36" s="229">
        <v>0.53167741737337115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7.2024214504820869E-2</v>
      </c>
      <c r="C38" s="229">
        <v>7.1611631224605996E-2</v>
      </c>
      <c r="D38" s="229">
        <v>6.9994546492152393E-2</v>
      </c>
      <c r="E38" s="229">
        <v>7.1007040602099752E-2</v>
      </c>
      <c r="F38" s="229">
        <v>7.1889796667069322E-2</v>
      </c>
      <c r="G38" s="229">
        <v>7.1486526587726903E-2</v>
      </c>
      <c r="H38" s="229">
        <v>0.1421161055485364</v>
      </c>
      <c r="I38" s="229">
        <v>0.1408042638431927</v>
      </c>
      <c r="J38" s="229">
        <v>0.2093693088731281</v>
      </c>
      <c r="K38" s="229">
        <v>0.13263609978595611</v>
      </c>
      <c r="L38" s="229">
        <v>0.13028354931304151</v>
      </c>
      <c r="M38" s="229">
        <v>0.12740022845228099</v>
      </c>
      <c r="N38" s="229">
        <v>0.1115113029995551</v>
      </c>
      <c r="O38" s="229">
        <v>0.1030466899503627</v>
      </c>
      <c r="P38" s="229">
        <v>9.4131140814212824E-2</v>
      </c>
      <c r="Q38" s="229">
        <v>0.1291446717210423</v>
      </c>
      <c r="R38" s="229">
        <v>0.1184145614101559</v>
      </c>
      <c r="S38" s="229">
        <v>0.1196606476893174</v>
      </c>
      <c r="T38" s="229">
        <v>0.1055018058622154</v>
      </c>
      <c r="U38" s="229">
        <v>0.1058727189498795</v>
      </c>
      <c r="V38" s="229">
        <v>7.5544769090574962E-2</v>
      </c>
      <c r="W38" s="229">
        <v>0.11194689438808469</v>
      </c>
      <c r="X38" s="229">
        <v>0.11424021800608759</v>
      </c>
      <c r="Y38" s="229">
        <v>7.8598474370095886E-2</v>
      </c>
      <c r="DA38" s="73" t="s">
        <v>2924</v>
      </c>
    </row>
    <row r="39" spans="1:105" ht="12" customHeight="1" x14ac:dyDescent="0.25">
      <c r="A39" s="64" t="s">
        <v>159</v>
      </c>
      <c r="B39" s="229">
        <v>0.70364821491269547</v>
      </c>
      <c r="C39" s="229">
        <v>0.64609221372012282</v>
      </c>
      <c r="D39" s="229">
        <v>0.4604297135564327</v>
      </c>
      <c r="E39" s="229">
        <v>0.69767194523135778</v>
      </c>
      <c r="F39" s="229">
        <v>0.78305080080780332</v>
      </c>
      <c r="G39" s="229">
        <v>0.53941764579967488</v>
      </c>
      <c r="H39" s="229">
        <v>0.5890405319523383</v>
      </c>
      <c r="I39" s="229">
        <v>0.53149441998845459</v>
      </c>
      <c r="J39" s="229">
        <v>0.3580751976312867</v>
      </c>
      <c r="K39" s="229">
        <v>0.64732121855381541</v>
      </c>
      <c r="L39" s="229">
        <v>0.343413335332167</v>
      </c>
      <c r="M39" s="229">
        <v>0.27851750234027323</v>
      </c>
      <c r="N39" s="229">
        <v>0.34337518022012609</v>
      </c>
      <c r="O39" s="229">
        <v>0.36103111220591422</v>
      </c>
      <c r="P39" s="229">
        <v>0.45405353118492903</v>
      </c>
      <c r="Q39" s="229">
        <v>0.33701590900299339</v>
      </c>
      <c r="R39" s="229">
        <v>0.34651075372661189</v>
      </c>
      <c r="S39" s="229">
        <v>0.26312432392366508</v>
      </c>
      <c r="T39" s="229">
        <v>0.69945047170796815</v>
      </c>
      <c r="U39" s="229">
        <v>0.57225244461564939</v>
      </c>
      <c r="V39" s="229">
        <v>0.14868165406248271</v>
      </c>
      <c r="W39" s="229">
        <v>0.15748470718962079</v>
      </c>
      <c r="X39" s="229">
        <v>0.1683634455768947</v>
      </c>
      <c r="Y39" s="229">
        <v>0.36928394618210209</v>
      </c>
      <c r="DA39" s="73" t="s">
        <v>2925</v>
      </c>
    </row>
    <row r="40" spans="1:105" ht="12" customHeight="1" x14ac:dyDescent="0.25">
      <c r="A40" s="64" t="s">
        <v>32</v>
      </c>
      <c r="B40" s="229">
        <v>4.244670529732967</v>
      </c>
      <c r="C40" s="229">
        <v>3.5475472285678178</v>
      </c>
      <c r="D40" s="229">
        <v>3.467438950584564</v>
      </c>
      <c r="E40" s="229">
        <v>3.1537091548518852</v>
      </c>
      <c r="F40" s="229">
        <v>3.377118812576442</v>
      </c>
      <c r="G40" s="229">
        <v>3.4192311983330108</v>
      </c>
      <c r="H40" s="229">
        <v>2.9738976772958048</v>
      </c>
      <c r="I40" s="229">
        <v>1.443155293160767</v>
      </c>
      <c r="J40" s="229">
        <v>1.0729533042182779</v>
      </c>
      <c r="K40" s="229">
        <v>0.92267101845937161</v>
      </c>
      <c r="L40" s="229">
        <v>1.0762361237684099</v>
      </c>
      <c r="M40" s="229">
        <v>1.1078076994491619</v>
      </c>
      <c r="N40" s="229">
        <v>0.38785914119296661</v>
      </c>
      <c r="O40" s="229">
        <v>0.134405044455918</v>
      </c>
      <c r="P40" s="229">
        <v>4.0925461949707247E-2</v>
      </c>
      <c r="Q40" s="229">
        <v>3.743318935362485E-2</v>
      </c>
      <c r="R40" s="229">
        <v>3.4323016508706387E-2</v>
      </c>
      <c r="S40" s="229">
        <v>9.8850920051346436E-2</v>
      </c>
      <c r="T40" s="229">
        <v>7.5893903328064172E-2</v>
      </c>
      <c r="U40" s="229">
        <v>4.5825417882442973E-2</v>
      </c>
      <c r="V40" s="229">
        <v>5.3699651171924392E-2</v>
      </c>
      <c r="W40" s="229">
        <v>9.6497650067689789E-2</v>
      </c>
      <c r="X40" s="229">
        <v>8.930431175433251E-2</v>
      </c>
      <c r="Y40" s="229">
        <v>5.8273826222920287E-2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5.2131615552134612E-3</v>
      </c>
      <c r="T41" s="229">
        <v>7.2236762711931019E-3</v>
      </c>
      <c r="U41" s="229">
        <v>1.069696932219982E-2</v>
      </c>
      <c r="V41" s="229">
        <v>4.156352537841931E-3</v>
      </c>
      <c r="W41" s="229">
        <v>7.5072103978084566E-3</v>
      </c>
      <c r="X41" s="229">
        <v>2.7270827814183399E-2</v>
      </c>
      <c r="Y41" s="229">
        <v>3.2561316858473549E-2</v>
      </c>
      <c r="DA41" s="73" t="s">
        <v>2927</v>
      </c>
    </row>
    <row r="42" spans="1:105" ht="12" customHeight="1" x14ac:dyDescent="0.25">
      <c r="A42" s="64" t="s">
        <v>35</v>
      </c>
      <c r="B42" s="229">
        <v>1.708396383174972</v>
      </c>
      <c r="C42" s="229">
        <v>2.0468675761365192</v>
      </c>
      <c r="D42" s="229">
        <v>1.9924200108374659</v>
      </c>
      <c r="E42" s="229">
        <v>3.8806064084035099</v>
      </c>
      <c r="F42" s="229">
        <v>4.3709300841082683</v>
      </c>
      <c r="G42" s="229">
        <v>5.0303831619923178</v>
      </c>
      <c r="H42" s="229">
        <v>4.4827521143353852</v>
      </c>
      <c r="I42" s="229">
        <v>3.289085236254135</v>
      </c>
      <c r="J42" s="229">
        <v>6.4503199539814871</v>
      </c>
      <c r="K42" s="229">
        <v>5.6264976746095234</v>
      </c>
      <c r="L42" s="229">
        <v>5.6961920965631094</v>
      </c>
      <c r="M42" s="229">
        <v>4.8880310255415189</v>
      </c>
      <c r="N42" s="229">
        <v>3.9082183715680641</v>
      </c>
      <c r="O42" s="229">
        <v>3.5043903524059128</v>
      </c>
      <c r="P42" s="229">
        <v>1.932948292980426</v>
      </c>
      <c r="Q42" s="229">
        <v>1.6693855762664189</v>
      </c>
      <c r="R42" s="229">
        <v>1.284872457779578</v>
      </c>
      <c r="S42" s="229">
        <v>1.5182710573990039</v>
      </c>
      <c r="T42" s="229">
        <v>1.484607630961934</v>
      </c>
      <c r="U42" s="229">
        <v>1.394027154505197</v>
      </c>
      <c r="V42" s="229">
        <v>0.98118361241485674</v>
      </c>
      <c r="W42" s="229">
        <v>1.4806880699475919</v>
      </c>
      <c r="X42" s="229">
        <v>1.0586930329355999</v>
      </c>
      <c r="Y42" s="229">
        <v>0.66322418596586774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16.68269048888358</v>
      </c>
      <c r="C44" s="229">
        <v>17.39689362194887</v>
      </c>
      <c r="D44" s="229">
        <v>21.19703708135776</v>
      </c>
      <c r="E44" s="229">
        <v>20.851570079968258</v>
      </c>
      <c r="F44" s="229">
        <v>19.394520423084391</v>
      </c>
      <c r="G44" s="229">
        <v>20.481042528133511</v>
      </c>
      <c r="H44" s="229">
        <v>21.137978211593811</v>
      </c>
      <c r="I44" s="229">
        <v>19.421372393668101</v>
      </c>
      <c r="J44" s="229">
        <v>22.59680640071144</v>
      </c>
      <c r="K44" s="229">
        <v>23.513285357285959</v>
      </c>
      <c r="L44" s="229">
        <v>27.83610464722614</v>
      </c>
      <c r="M44" s="229">
        <v>29.728127874107539</v>
      </c>
      <c r="N44" s="229">
        <v>31.638039526795851</v>
      </c>
      <c r="O44" s="229">
        <v>37.632711350380212</v>
      </c>
      <c r="P44" s="229">
        <v>36.512178038047388</v>
      </c>
      <c r="Q44" s="229">
        <v>41.11065693863349</v>
      </c>
      <c r="R44" s="229">
        <v>44.354119804185054</v>
      </c>
      <c r="S44" s="229">
        <v>50.154570751011228</v>
      </c>
      <c r="T44" s="229">
        <v>47.874634175184383</v>
      </c>
      <c r="U44" s="229">
        <v>54.925709046827158</v>
      </c>
      <c r="V44" s="229">
        <v>62.19378418465655</v>
      </c>
      <c r="W44" s="229">
        <v>58.370726012654877</v>
      </c>
      <c r="X44" s="229">
        <v>53.603789177106933</v>
      </c>
      <c r="Y44" s="229">
        <v>54.71452123019305</v>
      </c>
      <c r="DA44" s="73" t="s">
        <v>2930</v>
      </c>
    </row>
    <row r="45" spans="1:105" ht="12" customHeight="1" x14ac:dyDescent="0.25">
      <c r="A45" s="64" t="s">
        <v>39</v>
      </c>
      <c r="B45" s="229">
        <v>0.46360407284060468</v>
      </c>
      <c r="C45" s="229">
        <v>0.3096708179199098</v>
      </c>
      <c r="D45" s="229">
        <v>0.21122003641124301</v>
      </c>
      <c r="E45" s="229">
        <v>0.30787939775653561</v>
      </c>
      <c r="F45" s="229">
        <v>0.3794782086833991</v>
      </c>
      <c r="G45" s="229">
        <v>0.3329399481744279</v>
      </c>
      <c r="H45" s="229">
        <v>0.2631261134537673</v>
      </c>
      <c r="I45" s="229">
        <v>0.39022028570759099</v>
      </c>
      <c r="J45" s="229">
        <v>0.30608797759290268</v>
      </c>
      <c r="K45" s="229">
        <v>0.43675854621670529</v>
      </c>
      <c r="L45" s="229">
        <v>0.68556618627627941</v>
      </c>
      <c r="M45" s="229">
        <v>0.64618716246422991</v>
      </c>
      <c r="N45" s="229">
        <v>3.9612423949850921</v>
      </c>
      <c r="O45" s="229">
        <v>4.2333191653020856</v>
      </c>
      <c r="P45" s="229">
        <v>4.3693639944163207</v>
      </c>
      <c r="Q45" s="229">
        <v>4.7094567353298986</v>
      </c>
      <c r="R45" s="229">
        <v>5.9606606162831133</v>
      </c>
      <c r="S45" s="229">
        <v>5.303699157006724</v>
      </c>
      <c r="T45" s="229">
        <v>5.6922375698278964</v>
      </c>
      <c r="U45" s="229">
        <v>6.2359786971842306</v>
      </c>
      <c r="V45" s="229">
        <v>5.4297622960753547</v>
      </c>
      <c r="W45" s="229">
        <v>6.8050832409545396</v>
      </c>
      <c r="X45" s="229">
        <v>5.8207816325040573</v>
      </c>
      <c r="Y45" s="229">
        <v>4.6292874610315708</v>
      </c>
      <c r="DA45" s="73" t="s">
        <v>2931</v>
      </c>
    </row>
    <row r="46" spans="1:105" ht="12" customHeight="1" x14ac:dyDescent="0.25">
      <c r="A46" s="60" t="s">
        <v>2932</v>
      </c>
      <c r="B46" s="329">
        <v>2.109868592307468</v>
      </c>
      <c r="C46" s="329">
        <v>2.146949404076437</v>
      </c>
      <c r="D46" s="329">
        <v>2.4119127094968582</v>
      </c>
      <c r="E46" s="329">
        <v>1.96719530386985</v>
      </c>
      <c r="F46" s="329">
        <v>2.5530576762310919</v>
      </c>
      <c r="G46" s="329">
        <v>2.521124271171681</v>
      </c>
      <c r="H46" s="329">
        <v>2.2325325777291112</v>
      </c>
      <c r="I46" s="329">
        <v>2.425748368607334</v>
      </c>
      <c r="J46" s="329">
        <v>2.896309319972354</v>
      </c>
      <c r="K46" s="329">
        <v>2.876544223958903</v>
      </c>
      <c r="L46" s="329">
        <v>2.9437175202635819</v>
      </c>
      <c r="M46" s="329">
        <v>2.9275912163190378</v>
      </c>
      <c r="N46" s="329">
        <v>2.9765454748997802</v>
      </c>
      <c r="O46" s="329">
        <v>3.1353287865738682</v>
      </c>
      <c r="P46" s="329">
        <v>3.077303295984946</v>
      </c>
      <c r="Q46" s="329">
        <v>3.2559662946714729</v>
      </c>
      <c r="R46" s="329">
        <v>3.7598468627641868</v>
      </c>
      <c r="S46" s="329">
        <v>3.7373003814311652</v>
      </c>
      <c r="T46" s="329">
        <v>3.9240217541240061</v>
      </c>
      <c r="U46" s="329">
        <v>4.0331873266159368</v>
      </c>
      <c r="V46" s="329">
        <v>3.7948814564389828</v>
      </c>
      <c r="W46" s="329">
        <v>4.1593891796382572</v>
      </c>
      <c r="X46" s="329">
        <v>3.6412354686975879</v>
      </c>
      <c r="Y46" s="329">
        <v>3.024359469829188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19.524723953213321</v>
      </c>
      <c r="C48" s="316">
        <v>19.867869785323371</v>
      </c>
      <c r="D48" s="316">
        <v>22.319840213683939</v>
      </c>
      <c r="E48" s="316">
        <v>18.2044253420116</v>
      </c>
      <c r="F48" s="316">
        <v>23.62599573584254</v>
      </c>
      <c r="G48" s="316">
        <v>23.33048400542275</v>
      </c>
      <c r="H48" s="316">
        <v>20.659856474305212</v>
      </c>
      <c r="I48" s="316">
        <v>22.447875403092279</v>
      </c>
      <c r="J48" s="316">
        <v>26.80244644702417</v>
      </c>
      <c r="K48" s="316">
        <v>26.619540248515701</v>
      </c>
      <c r="L48" s="316">
        <v>27.241161932519201</v>
      </c>
      <c r="M48" s="316">
        <v>27.091929115816409</v>
      </c>
      <c r="N48" s="316">
        <v>27.544951824722581</v>
      </c>
      <c r="O48" s="316">
        <v>29.014332590954599</v>
      </c>
      <c r="P48" s="316">
        <v>28.477364701044699</v>
      </c>
      <c r="Q48" s="316">
        <v>30.13071209088983</v>
      </c>
      <c r="R48" s="316">
        <v>34.79362286801981</v>
      </c>
      <c r="S48" s="316">
        <v>34.58497772976402</v>
      </c>
      <c r="T48" s="316">
        <v>36.312897312663573</v>
      </c>
      <c r="U48" s="316">
        <v>37.323115520503897</v>
      </c>
      <c r="V48" s="316">
        <v>35.11783299788636</v>
      </c>
      <c r="W48" s="316">
        <v>38.490987468372452</v>
      </c>
      <c r="X48" s="316">
        <v>33.695993027327511</v>
      </c>
      <c r="Y48" s="316">
        <v>27.987422533799329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0.99999999999999978</v>
      </c>
      <c r="C52" s="232">
        <f t="shared" si="1"/>
        <v>1.0000000000000002</v>
      </c>
      <c r="D52" s="232">
        <f t="shared" si="1"/>
        <v>1.0000000000000002</v>
      </c>
      <c r="E52" s="232">
        <f t="shared" si="1"/>
        <v>1</v>
      </c>
      <c r="F52" s="232">
        <f t="shared" si="1"/>
        <v>0.99999999999999978</v>
      </c>
      <c r="G52" s="232">
        <f t="shared" si="1"/>
        <v>1.0000000000000002</v>
      </c>
      <c r="H52" s="232">
        <f t="shared" si="1"/>
        <v>0.99999999999999989</v>
      </c>
      <c r="I52" s="232">
        <f t="shared" si="1"/>
        <v>0.99999999999999978</v>
      </c>
      <c r="J52" s="232">
        <f t="shared" si="1"/>
        <v>0.99999999999999978</v>
      </c>
      <c r="K52" s="232">
        <f t="shared" si="1"/>
        <v>1.0000000000000002</v>
      </c>
      <c r="L52" s="232">
        <f t="shared" si="1"/>
        <v>0.99999999999999967</v>
      </c>
      <c r="M52" s="232">
        <f t="shared" si="1"/>
        <v>1.0000000000000004</v>
      </c>
      <c r="N52" s="232">
        <f t="shared" si="1"/>
        <v>0.99999999999999989</v>
      </c>
      <c r="O52" s="232">
        <f t="shared" si="1"/>
        <v>1.0000000000000002</v>
      </c>
      <c r="P52" s="232">
        <f t="shared" si="1"/>
        <v>1</v>
      </c>
      <c r="Q52" s="232">
        <f t="shared" si="1"/>
        <v>1.0000000000000002</v>
      </c>
      <c r="R52" s="232">
        <f t="shared" si="1"/>
        <v>0.99999999999999978</v>
      </c>
      <c r="S52" s="232">
        <f t="shared" si="1"/>
        <v>0.99999999999999978</v>
      </c>
      <c r="T52" s="232">
        <f t="shared" si="1"/>
        <v>1.0000000000000004</v>
      </c>
      <c r="U52" s="232">
        <f t="shared" si="1"/>
        <v>0.99999999999999989</v>
      </c>
      <c r="V52" s="232">
        <f t="shared" si="1"/>
        <v>0.99999999999999956</v>
      </c>
      <c r="W52" s="232">
        <f t="shared" si="1"/>
        <v>1.0000000000000009</v>
      </c>
      <c r="X52" s="232">
        <f t="shared" si="1"/>
        <v>0.99999999999999967</v>
      </c>
      <c r="Y52" s="232">
        <f t="shared" si="1"/>
        <v>0.99999999999999978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8.0680871864322323E-3</v>
      </c>
      <c r="C53" s="299">
        <f t="shared" si="2"/>
        <v>8.2178367443379551E-3</v>
      </c>
      <c r="D53" s="299">
        <f t="shared" si="2"/>
        <v>8.5086603022532167E-3</v>
      </c>
      <c r="E53" s="299">
        <f t="shared" si="2"/>
        <v>6.8804277883985016E-3</v>
      </c>
      <c r="F53" s="299">
        <f t="shared" si="2"/>
        <v>8.4748962917664643E-3</v>
      </c>
      <c r="G53" s="299">
        <f t="shared" si="2"/>
        <v>8.2855392227222813E-3</v>
      </c>
      <c r="H53" s="299">
        <f t="shared" si="2"/>
        <v>7.545847910939354E-3</v>
      </c>
      <c r="I53" s="299">
        <f t="shared" si="2"/>
        <v>8.9077393812743207E-3</v>
      </c>
      <c r="J53" s="299">
        <f t="shared" si="2"/>
        <v>9.4164462055868672E-3</v>
      </c>
      <c r="K53" s="299">
        <f t="shared" si="2"/>
        <v>9.6335277257790074E-3</v>
      </c>
      <c r="L53" s="299">
        <f t="shared" si="2"/>
        <v>8.8891053805755568E-3</v>
      </c>
      <c r="M53" s="299">
        <f t="shared" si="2"/>
        <v>8.7505289524355753E-3</v>
      </c>
      <c r="N53" s="299">
        <f t="shared" si="2"/>
        <v>8.8558782714708208E-3</v>
      </c>
      <c r="O53" s="299">
        <f t="shared" si="2"/>
        <v>8.4181935350533133E-3</v>
      </c>
      <c r="P53" s="299">
        <f t="shared" si="2"/>
        <v>8.6914317627440705E-3</v>
      </c>
      <c r="Q53" s="299">
        <f t="shared" si="2"/>
        <v>8.4666529223214014E-3</v>
      </c>
      <c r="R53" s="299">
        <f t="shared" si="2"/>
        <v>8.9332752419673273E-3</v>
      </c>
      <c r="S53" s="299">
        <f t="shared" si="2"/>
        <v>8.2099635350715156E-3</v>
      </c>
      <c r="T53" s="299">
        <f t="shared" si="2"/>
        <v>8.708433047008475E-3</v>
      </c>
      <c r="U53" s="299">
        <f t="shared" si="2"/>
        <v>8.1492896924527242E-3</v>
      </c>
      <c r="V53" s="299">
        <f t="shared" si="2"/>
        <v>7.323163513397876E-3</v>
      </c>
      <c r="W53" s="299">
        <f t="shared" si="2"/>
        <v>8.0090849580232975E-3</v>
      </c>
      <c r="X53" s="299">
        <f t="shared" si="2"/>
        <v>7.7775038685884328E-3</v>
      </c>
      <c r="Y53" s="299">
        <f t="shared" si="2"/>
        <v>6.7661312067233718E-3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8.7696599852524273E-3</v>
      </c>
      <c r="C54" s="233">
        <f t="shared" si="3"/>
        <v>8.9324312438456045E-3</v>
      </c>
      <c r="D54" s="233">
        <f t="shared" si="3"/>
        <v>9.2485438067969744E-3</v>
      </c>
      <c r="E54" s="233">
        <f t="shared" si="3"/>
        <v>7.4787258569548928E-3</v>
      </c>
      <c r="F54" s="233">
        <f t="shared" si="3"/>
        <v>9.2118437953983279E-3</v>
      </c>
      <c r="G54" s="233">
        <f t="shared" si="3"/>
        <v>9.0060208942633474E-3</v>
      </c>
      <c r="H54" s="233">
        <f t="shared" si="3"/>
        <v>8.2020085988471249E-3</v>
      </c>
      <c r="I54" s="233">
        <f t="shared" si="3"/>
        <v>9.6823254144286063E-3</v>
      </c>
      <c r="J54" s="233">
        <f t="shared" si="3"/>
        <v>1.0235267614768336E-2</v>
      </c>
      <c r="K54" s="233">
        <f t="shared" si="3"/>
        <v>1.047122578889023E-2</v>
      </c>
      <c r="L54" s="233">
        <f t="shared" si="3"/>
        <v>9.662071065842999E-3</v>
      </c>
      <c r="M54" s="233">
        <f t="shared" si="3"/>
        <v>9.5114445135169312E-3</v>
      </c>
      <c r="N54" s="233">
        <f t="shared" si="3"/>
        <v>9.6259546429030649E-3</v>
      </c>
      <c r="O54" s="233">
        <f t="shared" si="3"/>
        <v>9.1502103641883884E-3</v>
      </c>
      <c r="P54" s="233">
        <f t="shared" si="3"/>
        <v>9.4472084377652983E-3</v>
      </c>
      <c r="Q54" s="233">
        <f t="shared" si="3"/>
        <v>9.2028836112189108E-3</v>
      </c>
      <c r="R54" s="233">
        <f t="shared" si="3"/>
        <v>9.7100817847470926E-3</v>
      </c>
      <c r="S54" s="233">
        <f t="shared" si="3"/>
        <v>8.9238734076864338E-3</v>
      </c>
      <c r="T54" s="233">
        <f t="shared" si="3"/>
        <v>9.4656880945744298E-3</v>
      </c>
      <c r="U54" s="233">
        <f t="shared" si="3"/>
        <v>8.8579235787529589E-3</v>
      </c>
      <c r="V54" s="233">
        <f t="shared" si="3"/>
        <v>7.9599603406498663E-3</v>
      </c>
      <c r="W54" s="233">
        <f t="shared" si="3"/>
        <v>8.7055271282861901E-3</v>
      </c>
      <c r="X54" s="233">
        <f t="shared" si="3"/>
        <v>8.4538085528135156E-3</v>
      </c>
      <c r="Y54" s="233">
        <f t="shared" si="3"/>
        <v>7.3544904420906202E-3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2.1748756763426018E-2</v>
      </c>
      <c r="C55" s="233">
        <f t="shared" si="4"/>
        <v>2.2152429484737092E-2</v>
      </c>
      <c r="D55" s="233">
        <f t="shared" si="4"/>
        <v>2.2936388640856502E-2</v>
      </c>
      <c r="E55" s="233">
        <f t="shared" si="4"/>
        <v>1.8547240125248134E-2</v>
      </c>
      <c r="F55" s="233">
        <f t="shared" si="4"/>
        <v>2.2845372612587851E-2</v>
      </c>
      <c r="G55" s="233">
        <f t="shared" si="4"/>
        <v>2.2334931817773112E-2</v>
      </c>
      <c r="H55" s="233">
        <f t="shared" si="4"/>
        <v>2.0340981325140867E-2</v>
      </c>
      <c r="I55" s="233">
        <f t="shared" si="4"/>
        <v>2.4012167027782937E-2</v>
      </c>
      <c r="J55" s="233">
        <f t="shared" si="4"/>
        <v>2.5383463684625469E-2</v>
      </c>
      <c r="K55" s="233">
        <f t="shared" si="4"/>
        <v>2.5968639956447763E-2</v>
      </c>
      <c r="L55" s="233">
        <f t="shared" si="4"/>
        <v>2.396193624329063E-2</v>
      </c>
      <c r="M55" s="233">
        <f t="shared" si="4"/>
        <v>2.3588382393521987E-2</v>
      </c>
      <c r="N55" s="233">
        <f t="shared" si="4"/>
        <v>2.3872367514399594E-2</v>
      </c>
      <c r="O55" s="233">
        <f t="shared" si="4"/>
        <v>2.2692521703187196E-2</v>
      </c>
      <c r="P55" s="233">
        <f t="shared" si="4"/>
        <v>2.3429076925657932E-2</v>
      </c>
      <c r="Q55" s="233">
        <f t="shared" si="4"/>
        <v>2.2823151355822902E-2</v>
      </c>
      <c r="R55" s="233">
        <f t="shared" si="4"/>
        <v>2.4081002826172784E-2</v>
      </c>
      <c r="S55" s="233">
        <f t="shared" si="4"/>
        <v>2.213120605106236E-2</v>
      </c>
      <c r="T55" s="233">
        <f t="shared" si="4"/>
        <v>2.3474906474544584E-2</v>
      </c>
      <c r="U55" s="233">
        <f t="shared" si="4"/>
        <v>2.196765047530734E-2</v>
      </c>
      <c r="V55" s="233">
        <f t="shared" si="4"/>
        <v>1.9740701644811665E-2</v>
      </c>
      <c r="W55" s="233">
        <f t="shared" si="4"/>
        <v>2.158970727814976E-2</v>
      </c>
      <c r="X55" s="233">
        <f t="shared" si="4"/>
        <v>2.0965445210977519E-2</v>
      </c>
      <c r="Y55" s="233">
        <f t="shared" si="4"/>
        <v>1.8239136296384739E-2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6.6649415887918437E-2</v>
      </c>
      <c r="C56" s="233">
        <f t="shared" si="5"/>
        <v>6.7886477453226554E-2</v>
      </c>
      <c r="D56" s="233">
        <f t="shared" si="5"/>
        <v>7.0288932931657014E-2</v>
      </c>
      <c r="E56" s="233">
        <f t="shared" si="5"/>
        <v>5.6838316512857194E-2</v>
      </c>
      <c r="F56" s="233">
        <f t="shared" si="5"/>
        <v>7.0010012845027295E-2</v>
      </c>
      <c r="G56" s="233">
        <f t="shared" si="5"/>
        <v>6.844575879640144E-2</v>
      </c>
      <c r="H56" s="233">
        <f t="shared" si="5"/>
        <v>6.2335265351238157E-2</v>
      </c>
      <c r="I56" s="233">
        <f t="shared" si="5"/>
        <v>7.3585673149657402E-2</v>
      </c>
      <c r="J56" s="233">
        <f t="shared" si="5"/>
        <v>7.7788033872239357E-2</v>
      </c>
      <c r="K56" s="233">
        <f t="shared" si="5"/>
        <v>7.9581315995565755E-2</v>
      </c>
      <c r="L56" s="233">
        <f t="shared" si="5"/>
        <v>7.3431740100406789E-2</v>
      </c>
      <c r="M56" s="233">
        <f t="shared" si="5"/>
        <v>7.2286978302728677E-2</v>
      </c>
      <c r="N56" s="233">
        <f t="shared" si="5"/>
        <v>7.3157255286063275E-2</v>
      </c>
      <c r="O56" s="233">
        <f t="shared" si="5"/>
        <v>6.9541598767831753E-2</v>
      </c>
      <c r="P56" s="233">
        <f t="shared" si="5"/>
        <v>7.1798784127016263E-2</v>
      </c>
      <c r="Q56" s="233">
        <f t="shared" si="5"/>
        <v>6.994191544526375E-2</v>
      </c>
      <c r="R56" s="233">
        <f t="shared" si="5"/>
        <v>7.3796621564077916E-2</v>
      </c>
      <c r="S56" s="233">
        <f t="shared" si="5"/>
        <v>6.7821437898416895E-2</v>
      </c>
      <c r="T56" s="233">
        <f t="shared" si="5"/>
        <v>7.1939229518765677E-2</v>
      </c>
      <c r="U56" s="233">
        <f t="shared" si="5"/>
        <v>6.7320219198522463E-2</v>
      </c>
      <c r="V56" s="233">
        <f t="shared" si="5"/>
        <v>6.0495698588938975E-2</v>
      </c>
      <c r="W56" s="233">
        <f t="shared" si="5"/>
        <v>6.6162006174975058E-2</v>
      </c>
      <c r="X56" s="233">
        <f t="shared" si="5"/>
        <v>6.4248945001382715E-2</v>
      </c>
      <c r="Y56" s="233">
        <f t="shared" si="5"/>
        <v>5.5894127359888718E-2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1.6794809523154559E-2</v>
      </c>
      <c r="C57" s="300">
        <f t="shared" si="6"/>
        <v>1.7072172941704364E-2</v>
      </c>
      <c r="D57" s="300">
        <f t="shared" si="6"/>
        <v>1.7050255224685826E-2</v>
      </c>
      <c r="E57" s="300">
        <f t="shared" si="6"/>
        <v>1.7364212026617719E-2</v>
      </c>
      <c r="F57" s="300">
        <f t="shared" si="6"/>
        <v>1.8048247532757265E-2</v>
      </c>
      <c r="G57" s="300">
        <f t="shared" si="6"/>
        <v>1.8056062467843113E-2</v>
      </c>
      <c r="H57" s="300">
        <f t="shared" si="6"/>
        <v>1.7651120284014853E-2</v>
      </c>
      <c r="I57" s="300">
        <f t="shared" si="6"/>
        <v>1.7987467225440132E-2</v>
      </c>
      <c r="J57" s="300">
        <f t="shared" si="6"/>
        <v>1.8822238176126247E-2</v>
      </c>
      <c r="K57" s="300">
        <f t="shared" si="6"/>
        <v>1.883042217544274E-2</v>
      </c>
      <c r="L57" s="300">
        <f t="shared" si="6"/>
        <v>1.8155232944673895E-2</v>
      </c>
      <c r="M57" s="300">
        <f t="shared" si="6"/>
        <v>1.779772515484555E-2</v>
      </c>
      <c r="N57" s="300">
        <f t="shared" si="6"/>
        <v>1.7306269173599519E-2</v>
      </c>
      <c r="O57" s="300">
        <f t="shared" si="6"/>
        <v>1.6574785137535273E-2</v>
      </c>
      <c r="P57" s="300">
        <f t="shared" si="6"/>
        <v>1.6377258863233955E-2</v>
      </c>
      <c r="Q57" s="300">
        <f t="shared" si="6"/>
        <v>1.5856730237037972E-2</v>
      </c>
      <c r="R57" s="300">
        <f t="shared" si="6"/>
        <v>1.6294269182321977E-2</v>
      </c>
      <c r="S57" s="300">
        <f t="shared" si="6"/>
        <v>1.5334643765638228E-2</v>
      </c>
      <c r="T57" s="300">
        <f t="shared" si="6"/>
        <v>1.6104041223134986E-2</v>
      </c>
      <c r="U57" s="300">
        <f t="shared" si="6"/>
        <v>1.5158788572337175E-2</v>
      </c>
      <c r="V57" s="300">
        <f t="shared" si="6"/>
        <v>1.3594301975767532E-2</v>
      </c>
      <c r="W57" s="300">
        <f t="shared" si="6"/>
        <v>1.481467059580777E-2</v>
      </c>
      <c r="X57" s="300">
        <f t="shared" si="6"/>
        <v>1.441343296705213E-2</v>
      </c>
      <c r="Y57" s="300">
        <f t="shared" si="6"/>
        <v>1.2855519996442428E-2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0.68283599308399234</v>
      </c>
      <c r="C58" s="301">
        <f t="shared" si="7"/>
        <v>0.6799037415511523</v>
      </c>
      <c r="D58" s="301">
        <f t="shared" si="7"/>
        <v>0.67496313171736044</v>
      </c>
      <c r="E58" s="301">
        <f t="shared" si="7"/>
        <v>0.70584117575365735</v>
      </c>
      <c r="F58" s="301">
        <f t="shared" si="7"/>
        <v>0.67407512247371726</v>
      </c>
      <c r="G58" s="301">
        <f t="shared" si="7"/>
        <v>0.67791393331464944</v>
      </c>
      <c r="H58" s="301">
        <f t="shared" si="7"/>
        <v>0.69272810041943633</v>
      </c>
      <c r="I58" s="301">
        <f t="shared" si="7"/>
        <v>0.66637196517881125</v>
      </c>
      <c r="J58" s="301">
        <f t="shared" si="7"/>
        <v>0.65618611583007713</v>
      </c>
      <c r="K58" s="301">
        <f t="shared" si="7"/>
        <v>0.65265294007359587</v>
      </c>
      <c r="L58" s="301">
        <f t="shared" si="7"/>
        <v>0.66814610530648921</v>
      </c>
      <c r="M58" s="301">
        <f t="shared" si="7"/>
        <v>0.67174855201337436</v>
      </c>
      <c r="N58" s="301">
        <f t="shared" si="7"/>
        <v>0.67376555176530772</v>
      </c>
      <c r="O58" s="301">
        <f t="shared" si="7"/>
        <v>0.68495565061445818</v>
      </c>
      <c r="P58" s="301">
        <f t="shared" si="7"/>
        <v>0.68175538741446273</v>
      </c>
      <c r="Q58" s="301">
        <f t="shared" si="7"/>
        <v>0.68859846109093092</v>
      </c>
      <c r="R58" s="301">
        <f t="shared" si="7"/>
        <v>0.68075733252830983</v>
      </c>
      <c r="S58" s="301">
        <f t="shared" si="7"/>
        <v>0.69554548293621377</v>
      </c>
      <c r="T58" s="301">
        <f t="shared" si="7"/>
        <v>0.68409560799186864</v>
      </c>
      <c r="U58" s="301">
        <f t="shared" si="7"/>
        <v>0.69848401177343467</v>
      </c>
      <c r="V58" s="301">
        <f t="shared" si="7"/>
        <v>0.72117866221140892</v>
      </c>
      <c r="W58" s="301">
        <f t="shared" si="7"/>
        <v>0.70311749158637005</v>
      </c>
      <c r="X58" s="301">
        <f t="shared" si="7"/>
        <v>0.70879078556715447</v>
      </c>
      <c r="Y58" s="301">
        <f t="shared" si="7"/>
        <v>0.73332403700073445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4.1042008730981357E-2</v>
      </c>
      <c r="C59" s="301">
        <f t="shared" si="8"/>
        <v>4.1803778221197442E-2</v>
      </c>
      <c r="D59" s="301">
        <f t="shared" si="8"/>
        <v>4.3283185015809862E-2</v>
      </c>
      <c r="E59" s="301">
        <f t="shared" si="8"/>
        <v>3.5000437010548904E-2</v>
      </c>
      <c r="F59" s="301">
        <f t="shared" si="8"/>
        <v>4.3111428962464192E-2</v>
      </c>
      <c r="G59" s="301">
        <f t="shared" si="8"/>
        <v>4.214817778515248E-2</v>
      </c>
      <c r="H59" s="301">
        <f t="shared" si="8"/>
        <v>3.8385400242604548E-2</v>
      </c>
      <c r="I59" s="301">
        <f t="shared" si="8"/>
        <v>4.5313282939525898E-2</v>
      </c>
      <c r="J59" s="301">
        <f t="shared" si="8"/>
        <v>4.7901052437115836E-2</v>
      </c>
      <c r="K59" s="301">
        <f t="shared" si="8"/>
        <v>4.9005336692006296E-2</v>
      </c>
      <c r="L59" s="301">
        <f t="shared" si="8"/>
        <v>4.5218492588145219E-2</v>
      </c>
      <c r="M59" s="301">
        <f t="shared" si="8"/>
        <v>4.4513560323259253E-2</v>
      </c>
      <c r="N59" s="301">
        <f t="shared" si="8"/>
        <v>4.5049467728786367E-2</v>
      </c>
      <c r="O59" s="301">
        <f t="shared" si="8"/>
        <v>4.2822984504401675E-2</v>
      </c>
      <c r="P59" s="301">
        <f t="shared" si="8"/>
        <v>4.4212935488741598E-2</v>
      </c>
      <c r="Q59" s="301">
        <f t="shared" si="8"/>
        <v>4.3069495300504516E-2</v>
      </c>
      <c r="R59" s="301">
        <f t="shared" si="8"/>
        <v>4.5443182752616405E-2</v>
      </c>
      <c r="S59" s="301">
        <f t="shared" si="8"/>
        <v>4.1763727547972522E-2</v>
      </c>
      <c r="T59" s="301">
        <f t="shared" si="8"/>
        <v>4.4299420282608339E-2</v>
      </c>
      <c r="U59" s="301">
        <f t="shared" si="8"/>
        <v>4.1455082348563876E-2</v>
      </c>
      <c r="V59" s="301">
        <f t="shared" si="8"/>
        <v>3.7252614394241379E-2</v>
      </c>
      <c r="W59" s="301">
        <f t="shared" si="8"/>
        <v>4.0741866960379389E-2</v>
      </c>
      <c r="X59" s="301">
        <f t="shared" si="8"/>
        <v>3.9563824027167266E-2</v>
      </c>
      <c r="Y59" s="301">
        <f t="shared" si="8"/>
        <v>3.441901526898411E-2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0.12162949543743198</v>
      </c>
      <c r="C60" s="301">
        <f t="shared" si="9"/>
        <v>0.12096684486758005</v>
      </c>
      <c r="D60" s="301">
        <f t="shared" si="9"/>
        <v>0.1194864926053408</v>
      </c>
      <c r="E60" s="301">
        <f t="shared" si="9"/>
        <v>0.12436621329361307</v>
      </c>
      <c r="F60" s="301">
        <f t="shared" si="9"/>
        <v>0.12012451449323466</v>
      </c>
      <c r="G60" s="301">
        <f t="shared" si="9"/>
        <v>0.12047288875898975</v>
      </c>
      <c r="H60" s="301">
        <f t="shared" si="9"/>
        <v>0.12245072083828615</v>
      </c>
      <c r="I60" s="301">
        <f t="shared" si="9"/>
        <v>0.11829928392903029</v>
      </c>
      <c r="J60" s="301">
        <f t="shared" si="9"/>
        <v>0.11638051557663416</v>
      </c>
      <c r="K60" s="301">
        <f t="shared" si="9"/>
        <v>0.11509630221211639</v>
      </c>
      <c r="L60" s="301">
        <f t="shared" si="9"/>
        <v>0.116770194113251</v>
      </c>
      <c r="M60" s="301">
        <f t="shared" si="9"/>
        <v>0.1165952653350837</v>
      </c>
      <c r="N60" s="301">
        <f t="shared" si="9"/>
        <v>0.11273582191129941</v>
      </c>
      <c r="O60" s="301">
        <f t="shared" si="9"/>
        <v>0.11197363668926467</v>
      </c>
      <c r="P60" s="301">
        <f t="shared" si="9"/>
        <v>0.10931813022714615</v>
      </c>
      <c r="Q60" s="301">
        <f t="shared" si="9"/>
        <v>0.10797531606161176</v>
      </c>
      <c r="R60" s="301">
        <f t="shared" si="9"/>
        <v>0.10504139538536658</v>
      </c>
      <c r="S60" s="301">
        <f t="shared" si="9"/>
        <v>0.10723705505204584</v>
      </c>
      <c r="T60" s="301">
        <f t="shared" si="9"/>
        <v>0.1068744823166187</v>
      </c>
      <c r="U60" s="301">
        <f t="shared" si="9"/>
        <v>0.10581854444151671</v>
      </c>
      <c r="V60" s="301">
        <f t="shared" si="9"/>
        <v>0.1029903081338337</v>
      </c>
      <c r="W60" s="301">
        <f t="shared" si="9"/>
        <v>0.10463526609994499</v>
      </c>
      <c r="X60" s="301">
        <f t="shared" si="9"/>
        <v>0.1044936370657691</v>
      </c>
      <c r="Y60" s="301">
        <f t="shared" si="9"/>
        <v>0.10392416060830882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6.2801857862876662E-2</v>
      </c>
      <c r="C61" s="302">
        <f t="shared" si="10"/>
        <v>6.2311654355668593E-2</v>
      </c>
      <c r="D61" s="302">
        <f t="shared" si="10"/>
        <v>6.1105119239726204E-2</v>
      </c>
      <c r="E61" s="302">
        <f t="shared" si="10"/>
        <v>6.4191190708922694E-2</v>
      </c>
      <c r="F61" s="302">
        <f t="shared" si="10"/>
        <v>6.1829762961247182E-2</v>
      </c>
      <c r="G61" s="302">
        <f t="shared" si="10"/>
        <v>6.194946616384555E-2</v>
      </c>
      <c r="H61" s="302">
        <f t="shared" si="10"/>
        <v>6.3048737413866615E-2</v>
      </c>
      <c r="I61" s="302">
        <f t="shared" si="10"/>
        <v>6.0440408957446817E-2</v>
      </c>
      <c r="J61" s="302">
        <f t="shared" si="10"/>
        <v>5.9125667559223029E-2</v>
      </c>
      <c r="K61" s="302">
        <f t="shared" si="10"/>
        <v>5.8033310204836888E-2</v>
      </c>
      <c r="L61" s="302">
        <f t="shared" si="10"/>
        <v>5.8775689397762898E-2</v>
      </c>
      <c r="M61" s="302">
        <f t="shared" si="10"/>
        <v>5.8369159993405195E-2</v>
      </c>
      <c r="N61" s="302">
        <f t="shared" si="10"/>
        <v>5.4300505827652529E-2</v>
      </c>
      <c r="O61" s="302">
        <f t="shared" si="10"/>
        <v>5.2822055480715883E-2</v>
      </c>
      <c r="P61" s="302">
        <f t="shared" si="10"/>
        <v>5.0307018248086019E-2</v>
      </c>
      <c r="Q61" s="302">
        <f t="shared" si="10"/>
        <v>4.8507544247237001E-2</v>
      </c>
      <c r="R61" s="302">
        <f t="shared" si="10"/>
        <v>4.6005991214591584E-2</v>
      </c>
      <c r="S61" s="302">
        <f t="shared" si="10"/>
        <v>4.7318076220325474E-2</v>
      </c>
      <c r="T61" s="302">
        <f t="shared" si="10"/>
        <v>4.7666386136730833E-2</v>
      </c>
      <c r="U61" s="302">
        <f t="shared" si="10"/>
        <v>4.5687881421169349E-2</v>
      </c>
      <c r="V61" s="302">
        <f t="shared" si="10"/>
        <v>4.1380229432165003E-2</v>
      </c>
      <c r="W61" s="302">
        <f t="shared" si="10"/>
        <v>4.4190181544006397E-2</v>
      </c>
      <c r="X61" s="302">
        <f t="shared" si="10"/>
        <v>4.3689619560234288E-2</v>
      </c>
      <c r="Y61" s="302">
        <f t="shared" si="10"/>
        <v>4.1572315607354131E-2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5.5319773580454361E-2</v>
      </c>
      <c r="C62" s="302">
        <f t="shared" si="11"/>
        <v>5.508221801437322E-2</v>
      </c>
      <c r="D62" s="302">
        <f t="shared" si="11"/>
        <v>5.4681955842895799E-2</v>
      </c>
      <c r="E62" s="302">
        <f t="shared" si="11"/>
        <v>5.7183532241908426E-2</v>
      </c>
      <c r="F62" s="302">
        <f t="shared" si="11"/>
        <v>5.4610014013828159E-2</v>
      </c>
      <c r="G62" s="302">
        <f t="shared" si="11"/>
        <v>5.4921014237438864E-2</v>
      </c>
      <c r="H62" s="302">
        <f t="shared" si="11"/>
        <v>5.612117998488067E-2</v>
      </c>
      <c r="I62" s="302">
        <f t="shared" si="11"/>
        <v>5.3985944805812043E-2</v>
      </c>
      <c r="J62" s="302">
        <f t="shared" si="11"/>
        <v>5.3160740971503806E-2</v>
      </c>
      <c r="K62" s="302">
        <f t="shared" si="11"/>
        <v>5.2874501691723405E-2</v>
      </c>
      <c r="L62" s="302">
        <f t="shared" si="11"/>
        <v>5.4129676289150927E-2</v>
      </c>
      <c r="M62" s="302">
        <f t="shared" si="11"/>
        <v>5.4421527536271726E-2</v>
      </c>
      <c r="N62" s="302">
        <f t="shared" si="11"/>
        <v>5.4584934226485651E-2</v>
      </c>
      <c r="O62" s="302">
        <f t="shared" si="11"/>
        <v>5.5491497062873443E-2</v>
      </c>
      <c r="P62" s="302">
        <f t="shared" si="11"/>
        <v>5.5232228603954006E-2</v>
      </c>
      <c r="Q62" s="302">
        <f t="shared" si="11"/>
        <v>5.5786618369887193E-2</v>
      </c>
      <c r="R62" s="302">
        <f t="shared" si="11"/>
        <v>5.515137145687616E-2</v>
      </c>
      <c r="S62" s="302">
        <f t="shared" si="11"/>
        <v>5.6349429468645802E-2</v>
      </c>
      <c r="T62" s="302">
        <f t="shared" si="11"/>
        <v>5.5421820942058088E-2</v>
      </c>
      <c r="U62" s="302">
        <f t="shared" si="11"/>
        <v>5.6587493588846183E-2</v>
      </c>
      <c r="V62" s="302">
        <f t="shared" si="11"/>
        <v>5.8426094565408745E-2</v>
      </c>
      <c r="W62" s="302">
        <f t="shared" si="11"/>
        <v>5.6962873704624113E-2</v>
      </c>
      <c r="X62" s="302">
        <f t="shared" si="11"/>
        <v>5.7422494084409401E-2</v>
      </c>
      <c r="Y62" s="302">
        <f t="shared" si="11"/>
        <v>5.9410048824118433E-2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3.5078639941009716E-3</v>
      </c>
      <c r="C63" s="302">
        <f t="shared" si="12"/>
        <v>3.5729724975382404E-3</v>
      </c>
      <c r="D63" s="302">
        <f t="shared" si="12"/>
        <v>3.6994175227187905E-3</v>
      </c>
      <c r="E63" s="302">
        <f t="shared" si="12"/>
        <v>2.9914903427819568E-3</v>
      </c>
      <c r="F63" s="302">
        <f t="shared" si="12"/>
        <v>3.684737518159331E-3</v>
      </c>
      <c r="G63" s="302">
        <f t="shared" si="12"/>
        <v>3.602408357705339E-3</v>
      </c>
      <c r="H63" s="302">
        <f t="shared" si="12"/>
        <v>3.2808034395388494E-3</v>
      </c>
      <c r="I63" s="302">
        <f t="shared" si="12"/>
        <v>3.872930165771444E-3</v>
      </c>
      <c r="J63" s="302">
        <f t="shared" si="12"/>
        <v>4.0941070459073348E-3</v>
      </c>
      <c r="K63" s="302">
        <f t="shared" si="12"/>
        <v>4.188490315556093E-3</v>
      </c>
      <c r="L63" s="302">
        <f t="shared" si="12"/>
        <v>3.8648284263371985E-3</v>
      </c>
      <c r="M63" s="302">
        <f t="shared" si="12"/>
        <v>3.8045778054067716E-3</v>
      </c>
      <c r="N63" s="302">
        <f t="shared" si="12"/>
        <v>3.8503818571612265E-3</v>
      </c>
      <c r="O63" s="302">
        <f t="shared" si="12"/>
        <v>3.6600841456753551E-3</v>
      </c>
      <c r="P63" s="302">
        <f t="shared" si="12"/>
        <v>3.7788833751061192E-3</v>
      </c>
      <c r="Q63" s="302">
        <f t="shared" si="12"/>
        <v>3.6811534444875648E-3</v>
      </c>
      <c r="R63" s="302">
        <f t="shared" si="12"/>
        <v>3.8840327138988376E-3</v>
      </c>
      <c r="S63" s="302">
        <f t="shared" si="12"/>
        <v>3.5695493630745734E-3</v>
      </c>
      <c r="T63" s="302">
        <f t="shared" si="12"/>
        <v>3.7862752378297728E-3</v>
      </c>
      <c r="U63" s="302">
        <f t="shared" si="12"/>
        <v>3.5431694315011838E-3</v>
      </c>
      <c r="V63" s="302">
        <f t="shared" si="12"/>
        <v>3.183984136259946E-3</v>
      </c>
      <c r="W63" s="302">
        <f t="shared" si="12"/>
        <v>3.4822108513144767E-3</v>
      </c>
      <c r="X63" s="302">
        <f t="shared" si="12"/>
        <v>3.3815234211254054E-3</v>
      </c>
      <c r="Y63" s="302">
        <f t="shared" si="12"/>
        <v>2.9417961768362479E-3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3.2461773401410411E-2</v>
      </c>
      <c r="C65" s="235">
        <f t="shared" si="14"/>
        <v>3.3064287492218916E-2</v>
      </c>
      <c r="D65" s="235">
        <f t="shared" si="14"/>
        <v>3.4234409755239711E-2</v>
      </c>
      <c r="E65" s="235">
        <f t="shared" si="14"/>
        <v>2.7683251632104243E-2</v>
      </c>
      <c r="F65" s="235">
        <f t="shared" si="14"/>
        <v>3.4098560993046471E-2</v>
      </c>
      <c r="G65" s="235">
        <f t="shared" si="14"/>
        <v>3.3336686942205228E-2</v>
      </c>
      <c r="H65" s="235">
        <f t="shared" si="14"/>
        <v>3.0360555029492538E-2</v>
      </c>
      <c r="I65" s="235">
        <f t="shared" si="14"/>
        <v>3.5840095754048958E-2</v>
      </c>
      <c r="J65" s="235">
        <f t="shared" si="14"/>
        <v>3.7886866602826488E-2</v>
      </c>
      <c r="K65" s="235">
        <f t="shared" si="14"/>
        <v>3.8760289380156104E-2</v>
      </c>
      <c r="L65" s="235">
        <f t="shared" si="14"/>
        <v>3.576512225732445E-2</v>
      </c>
      <c r="M65" s="235">
        <f t="shared" si="14"/>
        <v>3.5207563011234309E-2</v>
      </c>
      <c r="N65" s="235">
        <f t="shared" si="14"/>
        <v>3.5631433706170008E-2</v>
      </c>
      <c r="O65" s="235">
        <f t="shared" si="14"/>
        <v>3.3870418684079764E-2</v>
      </c>
      <c r="P65" s="235">
        <f t="shared" si="14"/>
        <v>3.4969786753232035E-2</v>
      </c>
      <c r="Q65" s="235">
        <f t="shared" si="14"/>
        <v>3.4065393975287947E-2</v>
      </c>
      <c r="R65" s="235">
        <f t="shared" si="14"/>
        <v>3.594283873441987E-2</v>
      </c>
      <c r="S65" s="235">
        <f t="shared" si="14"/>
        <v>3.3032609805892121E-2</v>
      </c>
      <c r="T65" s="235">
        <f t="shared" si="14"/>
        <v>3.5038191050876737E-2</v>
      </c>
      <c r="U65" s="235">
        <f t="shared" si="14"/>
        <v>3.2788489919111971E-2</v>
      </c>
      <c r="V65" s="235">
        <f t="shared" si="14"/>
        <v>2.9464589196949553E-2</v>
      </c>
      <c r="W65" s="235">
        <f t="shared" si="14"/>
        <v>3.2224379218064189E-2</v>
      </c>
      <c r="X65" s="235">
        <f t="shared" si="14"/>
        <v>3.129261773909453E-2</v>
      </c>
      <c r="Y65" s="235">
        <f t="shared" si="14"/>
        <v>2.722338182044266E-2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124.16635121602799</v>
      </c>
      <c r="C69" s="322">
        <f t="shared" si="15"/>
        <v>118.81908485023365</v>
      </c>
      <c r="D69" s="322">
        <f t="shared" si="15"/>
        <v>124.76757653104988</v>
      </c>
      <c r="E69" s="322">
        <f t="shared" si="15"/>
        <v>137.51505167952956</v>
      </c>
      <c r="F69" s="322">
        <f t="shared" si="15"/>
        <v>149.60895259320574</v>
      </c>
      <c r="G69" s="322">
        <f t="shared" si="15"/>
        <v>145.53955666894092</v>
      </c>
      <c r="H69" s="322">
        <f t="shared" si="15"/>
        <v>135.15873100424494</v>
      </c>
      <c r="I69" s="322">
        <f t="shared" si="15"/>
        <v>138.86565895518808</v>
      </c>
      <c r="J69" s="322">
        <f t="shared" si="15"/>
        <v>151.50062581690793</v>
      </c>
      <c r="K69" s="322">
        <f t="shared" si="15"/>
        <v>169.74113620264802</v>
      </c>
      <c r="L69" s="322">
        <f t="shared" si="15"/>
        <v>172.65246391315134</v>
      </c>
      <c r="M69" s="322">
        <f t="shared" si="15"/>
        <v>177.03919286140342</v>
      </c>
      <c r="N69" s="322">
        <f t="shared" si="15"/>
        <v>192.15121550228395</v>
      </c>
      <c r="O69" s="322">
        <f t="shared" si="15"/>
        <v>200.40871792545514</v>
      </c>
      <c r="P69" s="322">
        <f t="shared" si="15"/>
        <v>192.49793257338942</v>
      </c>
      <c r="Q69" s="322">
        <f t="shared" si="15"/>
        <v>189.328265607296</v>
      </c>
      <c r="R69" s="322">
        <f t="shared" si="15"/>
        <v>198.98309626481168</v>
      </c>
      <c r="S69" s="322">
        <f t="shared" si="15"/>
        <v>195.81649866469547</v>
      </c>
      <c r="T69" s="322">
        <f t="shared" si="15"/>
        <v>195.6635436142669</v>
      </c>
      <c r="U69" s="322">
        <f t="shared" si="15"/>
        <v>186.79312230126806</v>
      </c>
      <c r="V69" s="322">
        <f t="shared" si="15"/>
        <v>191.12818539845705</v>
      </c>
      <c r="W69" s="322">
        <f t="shared" si="15"/>
        <v>167.87837833336218</v>
      </c>
      <c r="X69" s="322">
        <f t="shared" si="15"/>
        <v>155.97334992040174</v>
      </c>
      <c r="Y69" s="322">
        <f t="shared" si="15"/>
        <v>162.40565192708948</v>
      </c>
      <c r="DA69" s="95"/>
    </row>
    <row r="70" spans="1:105" ht="12" customHeight="1" x14ac:dyDescent="0.25">
      <c r="A70" s="55" t="s">
        <v>91</v>
      </c>
      <c r="B70" s="334">
        <f>IF(B$6=0,0,B$6/WWP!B$5*1000)</f>
        <v>1.0017849472320803</v>
      </c>
      <c r="C70" s="334">
        <f>IF(C$6=0,0,C$6/WWP!C$5*1000)</f>
        <v>0.97643584141085904</v>
      </c>
      <c r="D70" s="334">
        <f>IF(D$6=0,0,D$6/WWP!D$5*1000)</f>
        <v>1.0616049254380839</v>
      </c>
      <c r="E70" s="334">
        <f>IF(E$6=0,0,E$6/WWP!E$5*1000)</f>
        <v>0.94616238289889121</v>
      </c>
      <c r="F70" s="334">
        <f>IF(F$6=0,0,F$6/WWP!F$5*1000)</f>
        <v>1.2679203575472244</v>
      </c>
      <c r="G70" s="334">
        <f>IF(G$6=0,0,G$6/WWP!G$5*1000)</f>
        <v>1.2058737052381219</v>
      </c>
      <c r="H70" s="334">
        <f>IF(H$6=0,0,H$6/WWP!H$5*1000)</f>
        <v>1.0198872279935958</v>
      </c>
      <c r="I70" s="334">
        <f>IF(I$6=0,0,I$6/WWP!I$5*1000)</f>
        <v>1.2369790989817382</v>
      </c>
      <c r="J70" s="334">
        <f>IF(J$6=0,0,J$6/WWP!J$5*1000)</f>
        <v>1.4265974931176586</v>
      </c>
      <c r="K70" s="334">
        <f>IF(K$6=0,0,K$6/WWP!K$5*1000)</f>
        <v>1.6352059418134401</v>
      </c>
      <c r="L70" s="334">
        <f>IF(L$6=0,0,L$6/WWP!L$5*1000)</f>
        <v>1.5347259459400211</v>
      </c>
      <c r="M70" s="334">
        <f>IF(M$6=0,0,M$6/WWP!M$5*1000)</f>
        <v>1.5491865828495361</v>
      </c>
      <c r="N70" s="334">
        <f>IF(N$6=0,0,N$6/WWP!N$5*1000)</f>
        <v>1.7016677742033834</v>
      </c>
      <c r="O70" s="334">
        <f>IF(O$6=0,0,O$6/WWP!O$5*1000)</f>
        <v>1.6870793736083891</v>
      </c>
      <c r="P70" s="334">
        <f>IF(P$6=0,0,P$6/WWP!P$5*1000)</f>
        <v>1.6730826454309233</v>
      </c>
      <c r="Q70" s="334">
        <f>IF(Q$6=0,0,Q$6/WWP!Q$5*1000)</f>
        <v>1.6029767132820552</v>
      </c>
      <c r="R70" s="334">
        <f>IF(R$6=0,0,R$6/WWP!R$5*1000)</f>
        <v>1.7775707674324437</v>
      </c>
      <c r="S70" s="334">
        <f>IF(S$6=0,0,S$6/WWP!S$5*1000)</f>
        <v>1.6076463136025303</v>
      </c>
      <c r="T70" s="334">
        <f>IF(T$6=0,0,T$6/WWP!T$5*1000)</f>
        <v>1.7039228693052655</v>
      </c>
      <c r="U70" s="334">
        <f>IF(U$6=0,0,U$6/WWP!U$5*1000)</f>
        <v>1.5222312661907851</v>
      </c>
      <c r="V70" s="334">
        <f>IF(V$6=0,0,V$6/WWP!V$5*1000)</f>
        <v>1.3996629536919261</v>
      </c>
      <c r="W70" s="334">
        <f>IF(W$6=0,0,W$6/WWP!W$5*1000)</f>
        <v>1.3445521946870744</v>
      </c>
      <c r="X70" s="334">
        <f>IF(X$6=0,0,X$6/WWP!X$5*1000)</f>
        <v>1.2130833324026224</v>
      </c>
      <c r="Y70" s="334">
        <f>IF(Y$6=0,0,Y$6/WWP!Y$5*1000)</f>
        <v>1.0988579496521342</v>
      </c>
      <c r="DA70" s="67"/>
    </row>
    <row r="71" spans="1:105" ht="12" customHeight="1" x14ac:dyDescent="0.25">
      <c r="A71" s="173" t="s">
        <v>92</v>
      </c>
      <c r="B71" s="335">
        <f>IF(B$7=0,0,B$7/WWP!B$5*1000)</f>
        <v>1.088896681774</v>
      </c>
      <c r="C71" s="335">
        <f>IF(C$7=0,0,C$7/WWP!C$5*1000)</f>
        <v>1.0613433058813686</v>
      </c>
      <c r="D71" s="335">
        <f>IF(D$7=0,0,D$7/WWP!D$5*1000)</f>
        <v>1.1539183972153084</v>
      </c>
      <c r="E71" s="335">
        <f>IF(E$7=0,0,E$7/WWP!E$5*1000)</f>
        <v>1.0284373727161862</v>
      </c>
      <c r="F71" s="335">
        <f>IF(F$7=0,0,F$7/WWP!F$5*1000)</f>
        <v>1.3781743016817651</v>
      </c>
      <c r="G71" s="335">
        <f>IF(G$7=0,0,G$7/WWP!G$5*1000)</f>
        <v>1.310732288302306</v>
      </c>
      <c r="H71" s="335">
        <f>IF(H$7=0,0,H$7/WWP!H$5*1000)</f>
        <v>1.1085730739060824</v>
      </c>
      <c r="I71" s="335">
        <f>IF(I$7=0,0,I$7/WWP!I$5*1000)</f>
        <v>1.3445424988931933</v>
      </c>
      <c r="J71" s="335">
        <f>IF(J$7=0,0,J$7/WWP!J$5*1000)</f>
        <v>1.5506494490409335</v>
      </c>
      <c r="K71" s="335">
        <f>IF(K$7=0,0,K$7/WWP!K$5*1000)</f>
        <v>1.7773977628406969</v>
      </c>
      <c r="L71" s="335">
        <f>IF(L$7=0,0,L$7/WWP!L$5*1000)</f>
        <v>1.6681803760217622</v>
      </c>
      <c r="M71" s="335">
        <f>IF(M$7=0,0,M$7/WWP!M$5*1000)</f>
        <v>1.6838984596190611</v>
      </c>
      <c r="N71" s="335">
        <f>IF(N$7=0,0,N$7/WWP!N$5*1000)</f>
        <v>1.8496388850036776</v>
      </c>
      <c r="O71" s="335">
        <f>IF(O$7=0,0,O$7/WWP!O$5*1000)</f>
        <v>1.8337819278352063</v>
      </c>
      <c r="P71" s="335">
        <f>IF(P$7=0,0,P$7/WWP!P$5*1000)</f>
        <v>1.8185680928596999</v>
      </c>
      <c r="Q71" s="335">
        <f>IF(Q$7=0,0,Q$7/WWP!Q$5*1000)</f>
        <v>1.7423659926978852</v>
      </c>
      <c r="R71" s="335">
        <f>IF(R$7=0,0,R$7/WWP!R$5*1000)</f>
        <v>1.9321421385135256</v>
      </c>
      <c r="S71" s="335">
        <f>IF(S$7=0,0,S$7/WWP!S$5*1000)</f>
        <v>1.7474416452201422</v>
      </c>
      <c r="T71" s="335">
        <f>IF(T$7=0,0,T$7/WWP!T$5*1000)</f>
        <v>1.8520900753318104</v>
      </c>
      <c r="U71" s="335">
        <f>IF(U$7=0,0,U$7/WWP!U$5*1000)</f>
        <v>1.6545992023812877</v>
      </c>
      <c r="V71" s="335">
        <f>IF(V$7=0,0,V$7/WWP!V$5*1000)</f>
        <v>1.5213727757520938</v>
      </c>
      <c r="W71" s="335">
        <f>IF(W$7=0,0,W$7/WWP!W$5*1000)</f>
        <v>1.4614697768337759</v>
      </c>
      <c r="X71" s="335">
        <f>IF(X$7=0,0,X$7/WWP!X$5*1000)</f>
        <v>1.3185688395680681</v>
      </c>
      <c r="Y71" s="335">
        <f>IF(Y$7=0,0,Y$7/WWP!Y$5*1000)</f>
        <v>1.1944108148392762</v>
      </c>
      <c r="DA71" s="177"/>
    </row>
    <row r="72" spans="1:105" ht="12" customHeight="1" x14ac:dyDescent="0.25">
      <c r="A72" s="173" t="s">
        <v>93</v>
      </c>
      <c r="B72" s="335">
        <f>IF(B$8=0,0,B$8/WWP!B$5*1000)</f>
        <v>2.7004637707995203</v>
      </c>
      <c r="C72" s="335">
        <f>IF(C$8=0,0,C$8/WWP!C$5*1000)</f>
        <v>2.6321313985857935</v>
      </c>
      <c r="D72" s="335">
        <f>IF(D$8=0,0,D$8/WWP!D$5*1000)</f>
        <v>2.8617176250939655</v>
      </c>
      <c r="E72" s="335">
        <f>IF(E$8=0,0,E$8/WWP!E$5*1000)</f>
        <v>2.5505246843361413</v>
      </c>
      <c r="F72" s="335">
        <f>IF(F$8=0,0,F$8/WWP!F$5*1000)</f>
        <v>3.417872268170778</v>
      </c>
      <c r="G72" s="335">
        <f>IF(G$8=0,0,G$8/WWP!G$5*1000)</f>
        <v>3.2506160749897206</v>
      </c>
      <c r="H72" s="335">
        <f>IF(H$8=0,0,H$8/WWP!H$5*1000)</f>
        <v>2.7492612232870841</v>
      </c>
      <c r="I72" s="335">
        <f>IF(I$8=0,0,I$8/WWP!I$5*1000)</f>
        <v>3.3344653972551179</v>
      </c>
      <c r="J72" s="335">
        <f>IF(J$8=0,0,J$8/WWP!J$5*1000)</f>
        <v>3.845610633621515</v>
      </c>
      <c r="K72" s="335">
        <f>IF(K$8=0,0,K$8/WWP!K$5*1000)</f>
        <v>4.4079464518449276</v>
      </c>
      <c r="L72" s="335">
        <f>IF(L$8=0,0,L$8/WWP!L$5*1000)</f>
        <v>4.1370873325339694</v>
      </c>
      <c r="M72" s="335">
        <f>IF(M$8=0,0,M$8/WWP!M$5*1000)</f>
        <v>4.176068179855271</v>
      </c>
      <c r="N72" s="335">
        <f>IF(N$8=0,0,N$8/WWP!N$5*1000)</f>
        <v>4.5871044348091203</v>
      </c>
      <c r="O72" s="335">
        <f>IF(O$8=0,0,O$8/WWP!O$5*1000)</f>
        <v>4.5477791810313111</v>
      </c>
      <c r="P72" s="335">
        <f>IF(P$8=0,0,P$8/WWP!P$5*1000)</f>
        <v>4.5100488702920556</v>
      </c>
      <c r="Q72" s="335">
        <f>IF(Q$8=0,0,Q$8/WWP!Q$5*1000)</f>
        <v>4.3210676618907566</v>
      </c>
      <c r="R72" s="335">
        <f>IF(R$8=0,0,R$8/WWP!R$5*1000)</f>
        <v>4.7917125035135415</v>
      </c>
      <c r="S72" s="335">
        <f>IF(S$8=0,0,S$8/WWP!S$5*1000)</f>
        <v>4.3336552801459538</v>
      </c>
      <c r="T72" s="335">
        <f>IF(T$8=0,0,T$8/WWP!T$5*1000)</f>
        <v>4.5931833868228891</v>
      </c>
      <c r="U72" s="335">
        <f>IF(U$8=0,0,U$8/WWP!U$5*1000)</f>
        <v>4.1034060219055943</v>
      </c>
      <c r="V72" s="335">
        <f>IF(V$8=0,0,V$8/WWP!V$5*1000)</f>
        <v>3.7730044838651913</v>
      </c>
      <c r="W72" s="335">
        <f>IF(W$8=0,0,W$8/WWP!W$5*1000)</f>
        <v>3.6244450465477662</v>
      </c>
      <c r="X72" s="335">
        <f>IF(X$8=0,0,X$8/WWP!X$5*1000)</f>
        <v>3.2700507221288087</v>
      </c>
      <c r="Y72" s="335">
        <f>IF(Y$8=0,0,Y$8/WWP!Y$5*1000)</f>
        <v>2.962138820801405</v>
      </c>
      <c r="DA72" s="177"/>
    </row>
    <row r="73" spans="1:105" ht="12" customHeight="1" x14ac:dyDescent="0.25">
      <c r="A73" s="173" t="s">
        <v>94</v>
      </c>
      <c r="B73" s="335">
        <f>IF(B$9=0,0,B$9/WWP!B$5*1000)</f>
        <v>8.2756147814823997</v>
      </c>
      <c r="C73" s="335">
        <f>IF(C$9=0,0,C$9/WWP!C$5*1000)</f>
        <v>8.0662091246983962</v>
      </c>
      <c r="D73" s="335">
        <f>IF(D$9=0,0,D$9/WWP!D$5*1000)</f>
        <v>8.7697798188363461</v>
      </c>
      <c r="E73" s="335">
        <f>IF(E$9=0,0,E$9/WWP!E$5*1000)</f>
        <v>7.8161240326430157</v>
      </c>
      <c r="F73" s="335">
        <f>IF(F$9=0,0,F$9/WWP!F$5*1000)</f>
        <v>10.474124692781416</v>
      </c>
      <c r="G73" s="335">
        <f>IF(G$9=0,0,G$9/WWP!G$5*1000)</f>
        <v>9.9615653910975261</v>
      </c>
      <c r="H73" s="335">
        <f>IF(H$9=0,0,H$9/WWP!H$5*1000)</f>
        <v>8.425155361686226</v>
      </c>
      <c r="I73" s="335">
        <f>IF(I$9=0,0,I$9/WWP!I$5*1000)</f>
        <v>10.218522991588268</v>
      </c>
      <c r="J73" s="335">
        <f>IF(J$9=0,0,J$9/WWP!J$5*1000)</f>
        <v>11.784935812711096</v>
      </c>
      <c r="K73" s="335">
        <f>IF(K$9=0,0,K$9/WWP!K$5*1000)</f>
        <v>13.508222997589296</v>
      </c>
      <c r="L73" s="335">
        <f>IF(L$9=0,0,L$9/WWP!L$5*1000)</f>
        <v>12.678170857765393</v>
      </c>
      <c r="M73" s="335">
        <f>IF(M$9=0,0,M$9/WWP!M$5*1000)</f>
        <v>12.797628293104864</v>
      </c>
      <c r="N73" s="335">
        <f>IF(N$9=0,0,N$9/WWP!N$5*1000)</f>
        <v>14.057255526027948</v>
      </c>
      <c r="O73" s="335">
        <f>IF(O$9=0,0,O$9/WWP!O$5*1000)</f>
        <v>13.936742651547569</v>
      </c>
      <c r="P73" s="335">
        <f>IF(P$9=0,0,P$9/WWP!P$5*1000)</f>
        <v>13.821117505733719</v>
      </c>
      <c r="Q73" s="335">
        <f>IF(Q$9=0,0,Q$9/WWP!Q$5*1000)</f>
        <v>13.241981544503933</v>
      </c>
      <c r="R73" s="335">
        <f>IF(R$9=0,0,R$9/WWP!R$5*1000)</f>
        <v>14.684280252702795</v>
      </c>
      <c r="S73" s="335">
        <f>IF(S$9=0,0,S$9/WWP!S$5*1000)</f>
        <v>13.280556503673081</v>
      </c>
      <c r="T73" s="335">
        <f>IF(T$9=0,0,T$9/WWP!T$5*1000)</f>
        <v>14.07588457252176</v>
      </c>
      <c r="U73" s="335">
        <f>IF(U$9=0,0,U$9/WWP!U$5*1000)</f>
        <v>12.574953938097782</v>
      </c>
      <c r="V73" s="335">
        <f>IF(V$9=0,0,V$9/WWP!V$5*1000)</f>
        <v>11.56243309571591</v>
      </c>
      <c r="W73" s="335">
        <f>IF(W$9=0,0,W$9/WWP!W$5*1000)</f>
        <v>11.1071703039367</v>
      </c>
      <c r="X73" s="335">
        <f>IF(X$9=0,0,X$9/WWP!X$5*1000)</f>
        <v>10.021123180717318</v>
      </c>
      <c r="Y73" s="335">
        <f>IF(Y$9=0,0,Y$9/WWP!Y$5*1000)</f>
        <v>9.077522192778499</v>
      </c>
      <c r="DA73" s="177"/>
    </row>
    <row r="74" spans="1:105" ht="12" customHeight="1" x14ac:dyDescent="0.25">
      <c r="A74" s="56" t="s">
        <v>95</v>
      </c>
      <c r="B74" s="336">
        <f>IF(B$10=0,0,B$10/WWP!B$5*1000)</f>
        <v>2.0853502178583012</v>
      </c>
      <c r="C74" s="336">
        <f>IF(C$10=0,0,C$10/WWP!C$5*1000)</f>
        <v>2.028499965338233</v>
      </c>
      <c r="D74" s="336">
        <f>IF(D$10=0,0,D$10/WWP!D$5*1000)</f>
        <v>2.1273190236199211</v>
      </c>
      <c r="E74" s="336">
        <f>IF(E$10=0,0,E$10/WWP!E$5*1000)</f>
        <v>2.3878405142146444</v>
      </c>
      <c r="F74" s="336">
        <f>IF(F$10=0,0,F$10/WWP!F$5*1000)</f>
        <v>2.700179409518725</v>
      </c>
      <c r="G74" s="336">
        <f>IF(G$10=0,0,G$10/WWP!G$5*1000)</f>
        <v>2.6278713267565892</v>
      </c>
      <c r="H74" s="336">
        <f>IF(H$10=0,0,H$10/WWP!H$5*1000)</f>
        <v>2.3857030183907351</v>
      </c>
      <c r="I74" s="336">
        <f>IF(I$10=0,0,I$10/WWP!I$5*1000)</f>
        <v>2.4978414891955927</v>
      </c>
      <c r="J74" s="336">
        <f>IF(J$10=0,0,J$10/WWP!J$5*1000)</f>
        <v>2.8515808629580226</v>
      </c>
      <c r="K74" s="336">
        <f>IF(K$10=0,0,K$10/WWP!K$5*1000)</f>
        <v>3.1962972552351894</v>
      </c>
      <c r="L74" s="336">
        <f>IF(L$10=0,0,L$10/WWP!L$5*1000)</f>
        <v>3.134545700815166</v>
      </c>
      <c r="M74" s="336">
        <f>IF(M$10=0,0,M$10/WWP!M$5*1000)</f>
        <v>3.1508948961829515</v>
      </c>
      <c r="N74" s="336">
        <f>IF(N$10=0,0,N$10/WWP!N$5*1000)</f>
        <v>3.325420657516855</v>
      </c>
      <c r="O74" s="336">
        <f>IF(O$10=0,0,O$10/WWP!O$5*1000)</f>
        <v>3.3217314393033317</v>
      </c>
      <c r="P74" s="336">
        <f>IF(P$10=0,0,P$10/WWP!P$5*1000)</f>
        <v>3.1525884723917548</v>
      </c>
      <c r="Q74" s="336">
        <f>IF(Q$10=0,0,Q$10/WWP!Q$5*1000)</f>
        <v>3.0021272339811667</v>
      </c>
      <c r="R74" s="336">
        <f>IF(R$10=0,0,R$10/WWP!R$5*1000)</f>
        <v>3.2422841332707284</v>
      </c>
      <c r="S74" s="336">
        <f>IF(S$10=0,0,S$10/WWP!S$5*1000)</f>
        <v>3.0027762504576794</v>
      </c>
      <c r="T74" s="336">
        <f>IF(T$10=0,0,T$10/WWP!T$5*1000)</f>
        <v>3.1509737722288227</v>
      </c>
      <c r="U74" s="336">
        <f>IF(U$10=0,0,U$10/WWP!U$5*1000)</f>
        <v>2.831557447731643</v>
      </c>
      <c r="V74" s="336">
        <f>IF(V$10=0,0,V$10/WWP!V$5*1000)</f>
        <v>2.5982542683871088</v>
      </c>
      <c r="W74" s="336">
        <f>IF(W$10=0,0,W$10/WWP!W$5*1000)</f>
        <v>2.4870628751671515</v>
      </c>
      <c r="X74" s="336">
        <f>IF(X$10=0,0,X$10/WWP!X$5*1000)</f>
        <v>2.2481114237242772</v>
      </c>
      <c r="Y74" s="336">
        <f>IF(Y$10=0,0,Y$10/WWP!Y$5*1000)</f>
        <v>2.0878091058839683</v>
      </c>
      <c r="DA74" s="68"/>
    </row>
    <row r="75" spans="1:105" ht="12" customHeight="1" x14ac:dyDescent="0.25">
      <c r="A75" s="174" t="s">
        <v>2898</v>
      </c>
      <c r="B75" s="349">
        <f>IF(B$16=0,0,B$16/WWP!B$5*1000)</f>
        <v>84.785253740212283</v>
      </c>
      <c r="C75" s="349">
        <f>IF(C$16=0,0,C$16/WWP!C$5*1000)</f>
        <v>80.785540357357675</v>
      </c>
      <c r="D75" s="349">
        <f>IF(D$16=0,0,D$16/WWP!D$5*1000)</f>
        <v>84.213514192182842</v>
      </c>
      <c r="E75" s="349">
        <f>IF(E$16=0,0,E$16/WWP!E$5*1000)</f>
        <v>97.063785761304104</v>
      </c>
      <c r="F75" s="349">
        <f>IF(F$16=0,0,F$16/WWP!F$5*1000)</f>
        <v>100.84767304242975</v>
      </c>
      <c r="G75" s="349">
        <f>IF(G$16=0,0,G$16/WWP!G$5*1000)</f>
        <v>98.663293314312028</v>
      </c>
      <c r="H75" s="349">
        <f>IF(H$16=0,0,H$16/WWP!H$5*1000)</f>
        <v>93.628250983672174</v>
      </c>
      <c r="I75" s="349">
        <f>IF(I$16=0,0,I$16/WWP!I$5*1000)</f>
        <v>92.536182053819289</v>
      </c>
      <c r="J75" s="349">
        <f>IF(J$16=0,0,J$16/WWP!J$5*1000)</f>
        <v>99.41260720062273</v>
      </c>
      <c r="K75" s="349">
        <f>IF(K$16=0,0,K$16/WWP!K$5*1000)</f>
        <v>110.78205159409089</v>
      </c>
      <c r="L75" s="349">
        <f>IF(L$16=0,0,L$16/WWP!L$5*1000)</f>
        <v>115.35707133514127</v>
      </c>
      <c r="M75" s="349">
        <f>IF(M$16=0,0,M$16/WWP!M$5*1000)</f>
        <v>118.92582145426424</v>
      </c>
      <c r="N75" s="349">
        <f>IF(N$16=0,0,N$16/WWP!N$5*1000)</f>
        <v>129.46486973527092</v>
      </c>
      <c r="O75" s="349">
        <f>IF(O$16=0,0,O$16/WWP!O$5*1000)</f>
        <v>137.27108377543951</v>
      </c>
      <c r="P75" s="349">
        <f>IF(P$16=0,0,P$16/WWP!P$5*1000)</f>
        <v>131.23650259805424</v>
      </c>
      <c r="Q75" s="349">
        <f>IF(Q$16=0,0,Q$16/WWP!Q$5*1000)</f>
        <v>130.37115233819904</v>
      </c>
      <c r="R75" s="349">
        <f>IF(R$16=0,0,R$16/WWP!R$5*1000)</f>
        <v>135.45920183145711</v>
      </c>
      <c r="S75" s="349">
        <f>IF(S$16=0,0,S$16/WWP!S$5*1000)</f>
        <v>136.19928113061411</v>
      </c>
      <c r="T75" s="349">
        <f>IF(T$16=0,0,T$16/WWP!T$5*1000)</f>
        <v>133.85257083064536</v>
      </c>
      <c r="U75" s="349">
        <f>IF(U$16=0,0,U$16/WWP!U$5*1000)</f>
        <v>130.47200943667556</v>
      </c>
      <c r="V75" s="349">
        <f>IF(V$16=0,0,V$16/WWP!V$5*1000)</f>
        <v>137.83756905655346</v>
      </c>
      <c r="W75" s="349">
        <f>IF(W$16=0,0,W$16/WWP!W$5*1000)</f>
        <v>118.03822426534116</v>
      </c>
      <c r="X75" s="349">
        <f>IF(X$16=0,0,X$16/WWP!X$5*1000)</f>
        <v>110.55247321762226</v>
      </c>
      <c r="Y75" s="349">
        <f>IF(Y$16=0,0,Y$16/WWP!Y$5*1000)</f>
        <v>119.0959683029094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5.0960364707023196</v>
      </c>
      <c r="C76" s="349">
        <f>IF(C$27=0,0,C$27/WWP!C$5*1000)</f>
        <v>4.9670866715248074</v>
      </c>
      <c r="D76" s="349">
        <f>IF(D$27=0,0,D$27/WWP!D$5*1000)</f>
        <v>5.400338098967647</v>
      </c>
      <c r="E76" s="349">
        <f>IF(E$27=0,0,E$27/WWP!E$5*1000)</f>
        <v>4.8130869043117519</v>
      </c>
      <c r="F76" s="349">
        <f>IF(F$27=0,0,F$27/WWP!F$5*1000)</f>
        <v>6.449855731870664</v>
      </c>
      <c r="G76" s="349">
        <f>IF(G$27=0,0,G$27/WWP!G$5*1000)</f>
        <v>6.1342271092547955</v>
      </c>
      <c r="H76" s="349">
        <f>IF(H$27=0,0,H$27/WWP!H$5*1000)</f>
        <v>5.1881219858804659</v>
      </c>
      <c r="I76" s="349">
        <f>IF(I$27=0,0,I$27/WWP!I$5*1000)</f>
        <v>6.2924588948201468</v>
      </c>
      <c r="J76" s="349">
        <f>IF(J$27=0,0,J$27/WWP!J$5*1000)</f>
        <v>7.257039421511573</v>
      </c>
      <c r="K76" s="349">
        <f>IF(K$27=0,0,K$27/WWP!K$5*1000)</f>
        <v>8.3182215300944655</v>
      </c>
      <c r="L76" s="349">
        <f>IF(L$27=0,0,L$27/WWP!L$5*1000)</f>
        <v>7.8070841597818434</v>
      </c>
      <c r="M76" s="349">
        <f>IF(M$27=0,0,M$27/WWP!M$5*1000)</f>
        <v>7.8806447910172093</v>
      </c>
      <c r="N76" s="349">
        <f>IF(N$27=0,0,N$27/WWP!N$5*1000)</f>
        <v>8.6563099818172144</v>
      </c>
      <c r="O76" s="349">
        <f>IF(O$27=0,0,O$27/WWP!O$5*1000)</f>
        <v>8.582099422268767</v>
      </c>
      <c r="P76" s="349">
        <f>IF(P$27=0,0,P$27/WWP!P$5*1000)</f>
        <v>8.5108986745833963</v>
      </c>
      <c r="Q76" s="349">
        <f>IF(Q$27=0,0,Q$27/WWP!Q$5*1000)</f>
        <v>8.1542728458261049</v>
      </c>
      <c r="R76" s="349">
        <f>IF(R$27=0,0,R$27/WWP!R$5*1000)</f>
        <v>9.0424252082433014</v>
      </c>
      <c r="S76" s="349">
        <f>IF(S$27=0,0,S$27/WWP!S$5*1000)</f>
        <v>8.1780268996302681</v>
      </c>
      <c r="T76" s="349">
        <f>IF(T$27=0,0,T$27/WWP!T$5*1000)</f>
        <v>8.6677815525528725</v>
      </c>
      <c r="U76" s="349">
        <f>IF(U$27=0,0,U$27/WWP!U$5*1000)</f>
        <v>7.7435242671444326</v>
      </c>
      <c r="V76" s="349">
        <f>IF(V$27=0,0,V$27/WWP!V$5*1000)</f>
        <v>7.1200245905197992</v>
      </c>
      <c r="W76" s="349">
        <f>IF(W$27=0,0,W$27/WWP!W$5*1000)</f>
        <v>6.8396785555820756</v>
      </c>
      <c r="X76" s="349">
        <f>IF(X$27=0,0,X$27/WWP!X$5*1000)</f>
        <v>6.1709021691785599</v>
      </c>
      <c r="Y76" s="349">
        <f>IF(Y$27=0,0,Y$27/WWP!Y$5*1000)</f>
        <v>5.5898426134478134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15.10229064871246</v>
      </c>
      <c r="C77" s="349">
        <f>IF(C$28=0,0,C$28/WWP!C$5*1000)</f>
        <v>14.373169804386041</v>
      </c>
      <c r="D77" s="349">
        <f>IF(D$28=0,0,D$28/WWP!D$5*1000)</f>
        <v>14.908040110563579</v>
      </c>
      <c r="E77" s="349">
        <f>IF(E$28=0,0,E$28/WWP!E$5*1000)</f>
        <v>17.102226248258596</v>
      </c>
      <c r="F77" s="349">
        <f>IF(F$28=0,0,F$28/WWP!F$5*1000)</f>
        <v>17.971702794100207</v>
      </c>
      <c r="G77" s="349">
        <f>IF(G$28=0,0,G$28/WWP!G$5*1000)</f>
        <v>17.533570820609999</v>
      </c>
      <c r="H77" s="349">
        <f>IF(H$28=0,0,H$28/WWP!H$5*1000)</f>
        <v>16.550284039057804</v>
      </c>
      <c r="I77" s="349">
        <f>IF(I$28=0,0,I$28/WWP!I$5*1000)</f>
        <v>16.427708016731685</v>
      </c>
      <c r="J77" s="349">
        <f>IF(J$28=0,0,J$28/WWP!J$5*1000)</f>
        <v>17.63172094275448</v>
      </c>
      <c r="K77" s="349">
        <f>IF(K$28=0,0,K$28/WWP!K$5*1000)</f>
        <v>19.536577110207986</v>
      </c>
      <c r="L77" s="349">
        <f>IF(L$28=0,0,L$28/WWP!L$5*1000)</f>
        <v>20.160661725269748</v>
      </c>
      <c r="M77" s="349">
        <f>IF(M$28=0,0,M$28/WWP!M$5*1000)</f>
        <v>20.641931666384384</v>
      </c>
      <c r="N77" s="349">
        <f>IF(N$28=0,0,N$28/WWP!N$5*1000)</f>
        <v>21.662325210905198</v>
      </c>
      <c r="O77" s="349">
        <f>IF(O$28=0,0,O$28/WWP!O$5*1000)</f>
        <v>22.440492970346234</v>
      </c>
      <c r="P77" s="349">
        <f>IF(P$28=0,0,P$28/WWP!P$5*1000)</f>
        <v>21.043514061514184</v>
      </c>
      <c r="Q77" s="349">
        <f>IF(Q$28=0,0,Q$28/WWP!Q$5*1000)</f>
        <v>20.442779318344563</v>
      </c>
      <c r="R77" s="349">
        <f>IF(R$28=0,0,R$28/WWP!R$5*1000)</f>
        <v>20.901462089756549</v>
      </c>
      <c r="S77" s="349">
        <f>IF(S$28=0,0,S$28/WWP!S$5*1000)</f>
        <v>20.998784647404815</v>
      </c>
      <c r="T77" s="349">
        <f>IF(T$28=0,0,T$28/WWP!T$5*1000)</f>
        <v>20.911439932009909</v>
      </c>
      <c r="U77" s="349">
        <f>IF(U$28=0,0,U$28/WWP!U$5*1000)</f>
        <v>19.766176313606401</v>
      </c>
      <c r="V77" s="349">
        <f>IF(V$28=0,0,V$28/WWP!V$5*1000)</f>
        <v>19.684350707247596</v>
      </c>
      <c r="W77" s="349">
        <f>IF(W$28=0,0,W$28/WWP!W$5*1000)</f>
        <v>17.565998789338579</v>
      </c>
      <c r="X77" s="349">
        <f>IF(X$28=0,0,X$28/WWP!X$5*1000)</f>
        <v>16.298222618514671</v>
      </c>
      <c r="Y77" s="349">
        <f>IF(Y$28=0,0,Y$28/WWP!Y$5*1000)</f>
        <v>16.877871054567954</v>
      </c>
      <c r="DA77" s="178"/>
    </row>
    <row r="78" spans="1:105" ht="12" customHeight="1" x14ac:dyDescent="0.25">
      <c r="A78" s="41" t="s">
        <v>2936</v>
      </c>
      <c r="B78" s="337">
        <f>IF(B$48=0,0,B$48/WWP!B$5*1000)</f>
        <v>4.0306599572546427</v>
      </c>
      <c r="C78" s="337">
        <f>IF(C$48=0,0,C$48/WWP!C$5*1000)</f>
        <v>3.9286683810504774</v>
      </c>
      <c r="D78" s="337">
        <f>IF(D$48=0,0,D$48/WWP!D$5*1000)</f>
        <v>4.271344339132189</v>
      </c>
      <c r="E78" s="337">
        <f>IF(E$48=0,0,E$48/WWP!E$5*1000)</f>
        <v>3.8068637788462358</v>
      </c>
      <c r="F78" s="337">
        <f>IF(F$48=0,0,F$48/WWP!F$5*1000)</f>
        <v>5.1014499951052255</v>
      </c>
      <c r="G78" s="337">
        <f>IF(G$48=0,0,G$48/WWP!G$5*1000)</f>
        <v>4.8518066383798191</v>
      </c>
      <c r="H78" s="337">
        <f>IF(H$48=0,0,H$48/WWP!H$5*1000)</f>
        <v>4.1034940903707566</v>
      </c>
      <c r="I78" s="337">
        <f>IF(I$48=0,0,I$48/WWP!I$5*1000)</f>
        <v>4.9769585139030479</v>
      </c>
      <c r="J78" s="337">
        <f>IF(J$48=0,0,J$48/WWP!J$5*1000)</f>
        <v>5.7398840005699219</v>
      </c>
      <c r="K78" s="337">
        <f>IF(K$48=0,0,K$48/WWP!K$5*1000)</f>
        <v>6.5792155589311285</v>
      </c>
      <c r="L78" s="337">
        <f>IF(L$48=0,0,L$48/WWP!L$5*1000)</f>
        <v>6.174936479882156</v>
      </c>
      <c r="M78" s="337">
        <f>IF(M$48=0,0,M$48/WWP!M$5*1000)</f>
        <v>6.2331185381259226</v>
      </c>
      <c r="N78" s="337">
        <f>IF(N$48=0,0,N$48/WWP!N$5*1000)</f>
        <v>6.8466232967296179</v>
      </c>
      <c r="O78" s="337">
        <f>IF(O$48=0,0,O$48/WWP!O$5*1000)</f>
        <v>6.787927184074805</v>
      </c>
      <c r="P78" s="337">
        <f>IF(P$48=0,0,P$48/WWP!P$5*1000)</f>
        <v>6.7316116525294678</v>
      </c>
      <c r="Q78" s="337">
        <f>IF(Q$48=0,0,Q$48/WWP!Q$5*1000)</f>
        <v>6.4495419585704967</v>
      </c>
      <c r="R78" s="337">
        <f>IF(R$48=0,0,R$48/WWP!R$5*1000)</f>
        <v>7.152017339921672</v>
      </c>
      <c r="S78" s="337">
        <f>IF(S$48=0,0,S$48/WWP!S$5*1000)</f>
        <v>6.4683299939468819</v>
      </c>
      <c r="T78" s="337">
        <f>IF(T$48=0,0,T$48/WWP!T$5*1000)</f>
        <v>6.8556966228482334</v>
      </c>
      <c r="U78" s="337">
        <f>IF(U$48=0,0,U$48/WWP!U$5*1000)</f>
        <v>6.1246644075345786</v>
      </c>
      <c r="V78" s="337">
        <f>IF(V$48=0,0,V$48/WWP!V$5*1000)</f>
        <v>5.631513466723951</v>
      </c>
      <c r="W78" s="337">
        <f>IF(W$48=0,0,W$48/WWP!W$5*1000)</f>
        <v>5.4097765259279091</v>
      </c>
      <c r="X78" s="337">
        <f>IF(X$48=0,0,X$48/WWP!X$5*1000)</f>
        <v>4.8808144165451637</v>
      </c>
      <c r="Y78" s="337">
        <f>IF(Y$48=0,0,Y$48/WWP!Y$5*1000)</f>
        <v>4.4212310722090677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PL: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256.56549865975711</v>
      </c>
      <c r="C5" s="223">
        <v>256.77137098349971</v>
      </c>
      <c r="D5" s="223">
        <v>278.86161891081201</v>
      </c>
      <c r="E5" s="223">
        <v>280.56938170660982</v>
      </c>
      <c r="F5" s="223">
        <v>298.93348778593872</v>
      </c>
      <c r="G5" s="223">
        <v>302.21071465429208</v>
      </c>
      <c r="H5" s="223">
        <v>292.02698660195671</v>
      </c>
      <c r="I5" s="223">
        <v>270.22345381876369</v>
      </c>
      <c r="J5" s="223">
        <v>309.43797503807292</v>
      </c>
      <c r="K5" s="223">
        <v>300.67010772868912</v>
      </c>
      <c r="L5" s="223">
        <v>331.33664617108587</v>
      </c>
      <c r="M5" s="223">
        <v>333.524144604382</v>
      </c>
      <c r="N5" s="223">
        <v>338.64643880039438</v>
      </c>
      <c r="O5" s="223">
        <v>373.42677059148662</v>
      </c>
      <c r="P5" s="223">
        <v>354.5364129498542</v>
      </c>
      <c r="Q5" s="223">
        <v>384.2127563786616</v>
      </c>
      <c r="R5" s="223">
        <v>422.19819549250332</v>
      </c>
      <c r="S5" s="223">
        <v>453.23416401119329</v>
      </c>
      <c r="T5" s="223">
        <v>450.67885314364071</v>
      </c>
      <c r="U5" s="223">
        <v>493.23771268880461</v>
      </c>
      <c r="V5" s="223">
        <v>512.40597820944606</v>
      </c>
      <c r="W5" s="223">
        <v>517.48579415064671</v>
      </c>
      <c r="X5" s="223">
        <v>465.16008184790923</v>
      </c>
      <c r="Y5" s="223">
        <v>440.18650904453739</v>
      </c>
      <c r="DA5" s="89" t="s">
        <v>2938</v>
      </c>
    </row>
    <row r="6" spans="1:105" ht="12" customHeight="1" x14ac:dyDescent="0.25">
      <c r="A6" s="55" t="s">
        <v>91</v>
      </c>
      <c r="B6" s="259">
        <v>2.350233887951509</v>
      </c>
      <c r="C6" s="259">
        <v>2.3915391051247141</v>
      </c>
      <c r="D6" s="259">
        <v>2.686688168783542</v>
      </c>
      <c r="E6" s="259">
        <v>2.1913066454615628</v>
      </c>
      <c r="F6" s="259">
        <v>2.8439129765948161</v>
      </c>
      <c r="G6" s="259">
        <v>2.8083415808207168</v>
      </c>
      <c r="H6" s="259">
        <v>2.4868722816506388</v>
      </c>
      <c r="I6" s="259">
        <v>2.702100045628451</v>
      </c>
      <c r="J6" s="259">
        <v>3.2262693224625441</v>
      </c>
      <c r="K6" s="259">
        <v>3.2042525017852772</v>
      </c>
      <c r="L6" s="259">
        <v>3.2790784686328189</v>
      </c>
      <c r="M6" s="259">
        <v>3.2611149868519842</v>
      </c>
      <c r="N6" s="259">
        <v>3.315646324915162</v>
      </c>
      <c r="O6" s="259">
        <v>3.4925189137096502</v>
      </c>
      <c r="P6" s="259">
        <v>3.4278829099109731</v>
      </c>
      <c r="Q6" s="259">
        <v>3.626899965080693</v>
      </c>
      <c r="R6" s="259">
        <v>4.1881847725466432</v>
      </c>
      <c r="S6" s="259">
        <v>4.1630696991832421</v>
      </c>
      <c r="T6" s="259">
        <v>4.3710631729510103</v>
      </c>
      <c r="U6" s="259">
        <v>4.492665356519975</v>
      </c>
      <c r="V6" s="259">
        <v>4.2272106576682704</v>
      </c>
      <c r="W6" s="259">
        <v>4.6332446668982339</v>
      </c>
      <c r="X6" s="259">
        <v>4.0560606588227559</v>
      </c>
      <c r="Y6" s="259">
        <v>3.3689074955924032</v>
      </c>
      <c r="DA6" s="67" t="s">
        <v>2939</v>
      </c>
    </row>
    <row r="7" spans="1:105" ht="12" customHeight="1" x14ac:dyDescent="0.25">
      <c r="A7" s="173" t="s">
        <v>92</v>
      </c>
      <c r="B7" s="224">
        <v>0.66274719864534037</v>
      </c>
      <c r="C7" s="224">
        <v>0.67439494022174973</v>
      </c>
      <c r="D7" s="224">
        <v>0.75762462052100632</v>
      </c>
      <c r="E7" s="224">
        <v>0.61793098469803598</v>
      </c>
      <c r="F7" s="224">
        <v>0.80196076147644835</v>
      </c>
      <c r="G7" s="224">
        <v>0.79192991177164007</v>
      </c>
      <c r="H7" s="224">
        <v>0.70127813512606152</v>
      </c>
      <c r="I7" s="224">
        <v>0.7619706467855385</v>
      </c>
      <c r="J7" s="224">
        <v>0.90978219933724647</v>
      </c>
      <c r="K7" s="224">
        <v>0.90357363162756521</v>
      </c>
      <c r="L7" s="224">
        <v>0.92467395707532773</v>
      </c>
      <c r="M7" s="224">
        <v>0.91960839858380994</v>
      </c>
      <c r="N7" s="224">
        <v>0.93498580069047987</v>
      </c>
      <c r="O7" s="224">
        <v>0.9848624590697318</v>
      </c>
      <c r="P7" s="224">
        <v>0.96663562187331076</v>
      </c>
      <c r="Q7" s="224">
        <v>1.0227568430302989</v>
      </c>
      <c r="R7" s="224">
        <v>1.1810346789926081</v>
      </c>
      <c r="S7" s="224">
        <v>1.1739524287533041</v>
      </c>
      <c r="T7" s="224">
        <v>1.2326049283120819</v>
      </c>
      <c r="U7" s="224">
        <v>1.266895773543546</v>
      </c>
      <c r="V7" s="224">
        <v>1.1920396671223461</v>
      </c>
      <c r="W7" s="224">
        <v>1.306538017074419</v>
      </c>
      <c r="X7" s="224">
        <v>1.1437767334354001</v>
      </c>
      <c r="Y7" s="224">
        <v>0.95000502573181389</v>
      </c>
      <c r="DA7" s="177" t="s">
        <v>2940</v>
      </c>
    </row>
    <row r="8" spans="1:105" ht="12" customHeight="1" x14ac:dyDescent="0.25">
      <c r="A8" s="173" t="s">
        <v>93</v>
      </c>
      <c r="B8" s="224">
        <v>8.9908246286533764</v>
      </c>
      <c r="C8" s="224">
        <v>9.1488378228961089</v>
      </c>
      <c r="D8" s="224">
        <v>10.27793118006011</v>
      </c>
      <c r="E8" s="224">
        <v>8.3828481318171395</v>
      </c>
      <c r="F8" s="224">
        <v>10.87939500949072</v>
      </c>
      <c r="G8" s="224">
        <v>10.743316560941031</v>
      </c>
      <c r="H8" s="224">
        <v>9.5135350880623957</v>
      </c>
      <c r="I8" s="224">
        <v>10.33688934699887</v>
      </c>
      <c r="J8" s="224">
        <v>12.342100006203109</v>
      </c>
      <c r="K8" s="224">
        <v>12.25787461289031</v>
      </c>
      <c r="L8" s="224">
        <v>12.54412150476116</v>
      </c>
      <c r="M8" s="224">
        <v>12.47540216783071</v>
      </c>
      <c r="N8" s="224">
        <v>12.684011915058541</v>
      </c>
      <c r="O8" s="224">
        <v>13.36063837152294</v>
      </c>
      <c r="P8" s="224">
        <v>13.113373204498471</v>
      </c>
      <c r="Q8" s="224">
        <v>13.87471336315885</v>
      </c>
      <c r="R8" s="224">
        <v>16.021909562024121</v>
      </c>
      <c r="S8" s="224">
        <v>15.92583179661376</v>
      </c>
      <c r="T8" s="224">
        <v>16.721511263298819</v>
      </c>
      <c r="U8" s="224">
        <v>17.186700669568001</v>
      </c>
      <c r="V8" s="224">
        <v>16.171203166760769</v>
      </c>
      <c r="W8" s="224">
        <v>17.724487113933169</v>
      </c>
      <c r="X8" s="224">
        <v>15.51646849005358</v>
      </c>
      <c r="Y8" s="224">
        <v>12.88776263430854</v>
      </c>
      <c r="DA8" s="177" t="s">
        <v>2941</v>
      </c>
    </row>
    <row r="9" spans="1:105" ht="12" customHeight="1" x14ac:dyDescent="0.25">
      <c r="A9" s="173" t="s">
        <v>94</v>
      </c>
      <c r="B9" s="224">
        <v>20.51105393572939</v>
      </c>
      <c r="C9" s="224">
        <v>20.871534457097869</v>
      </c>
      <c r="D9" s="224">
        <v>23.447371013119461</v>
      </c>
      <c r="E9" s="224">
        <v>19.124057833222651</v>
      </c>
      <c r="F9" s="224">
        <v>24.81950956051422</v>
      </c>
      <c r="G9" s="224">
        <v>24.509069471537529</v>
      </c>
      <c r="H9" s="224">
        <v>21.703529917469691</v>
      </c>
      <c r="I9" s="224">
        <v>23.58187415292921</v>
      </c>
      <c r="J9" s="224">
        <v>28.156424951346668</v>
      </c>
      <c r="K9" s="224">
        <v>27.964278885068019</v>
      </c>
      <c r="L9" s="224">
        <v>28.61730301584538</v>
      </c>
      <c r="M9" s="224">
        <v>28.460531408743169</v>
      </c>
      <c r="N9" s="224">
        <v>28.93643945429357</v>
      </c>
      <c r="O9" s="224">
        <v>30.48004889125815</v>
      </c>
      <c r="P9" s="224">
        <v>29.915955008133931</v>
      </c>
      <c r="Q9" s="224">
        <v>31.652824505949781</v>
      </c>
      <c r="R9" s="224">
        <v>36.551291428011773</v>
      </c>
      <c r="S9" s="224">
        <v>36.332106168622332</v>
      </c>
      <c r="T9" s="224">
        <v>38.147315021069289</v>
      </c>
      <c r="U9" s="224">
        <v>39.208566396377883</v>
      </c>
      <c r="V9" s="224">
        <v>36.891879672748942</v>
      </c>
      <c r="W9" s="224">
        <v>40.435435701683232</v>
      </c>
      <c r="X9" s="224">
        <v>35.39821264862136</v>
      </c>
      <c r="Y9" s="224">
        <v>29.401262444907989</v>
      </c>
      <c r="DA9" s="177" t="s">
        <v>2942</v>
      </c>
    </row>
    <row r="10" spans="1:105" ht="12" customHeight="1" x14ac:dyDescent="0.25">
      <c r="A10" s="56" t="s">
        <v>95</v>
      </c>
      <c r="B10" s="260">
        <v>7.7809140615864534</v>
      </c>
      <c r="C10" s="260">
        <v>7.894694062164449</v>
      </c>
      <c r="D10" s="260">
        <v>8.7187601204377909</v>
      </c>
      <c r="E10" s="260">
        <v>8.2984682861090295</v>
      </c>
      <c r="F10" s="260">
        <v>9.4301016540926312</v>
      </c>
      <c r="G10" s="260">
        <v>9.4739004584666784</v>
      </c>
      <c r="H10" s="260">
        <v>8.8654329247652406</v>
      </c>
      <c r="I10" s="260">
        <v>8.6906045976515465</v>
      </c>
      <c r="J10" s="260">
        <v>10.15474949036474</v>
      </c>
      <c r="K10" s="260">
        <v>9.9158481274794781</v>
      </c>
      <c r="L10" s="260">
        <v>10.536417776260359</v>
      </c>
      <c r="M10" s="260">
        <v>10.50266944156694</v>
      </c>
      <c r="N10" s="260">
        <v>10.38636135362214</v>
      </c>
      <c r="O10" s="260">
        <v>11.02795929000105</v>
      </c>
      <c r="P10" s="260">
        <v>10.628302535307951</v>
      </c>
      <c r="Q10" s="260">
        <v>11.26826845262805</v>
      </c>
      <c r="R10" s="260">
        <v>12.90719478157693</v>
      </c>
      <c r="S10" s="260">
        <v>13.00347596431267</v>
      </c>
      <c r="T10" s="260">
        <v>13.467505861039839</v>
      </c>
      <c r="U10" s="260">
        <v>13.90909334663041</v>
      </c>
      <c r="V10" s="260">
        <v>13.217271523021861</v>
      </c>
      <c r="W10" s="260">
        <v>14.41498587739096</v>
      </c>
      <c r="X10" s="260">
        <v>12.67192683434698</v>
      </c>
      <c r="Y10" s="260">
        <v>10.58777760100916</v>
      </c>
      <c r="DA10" s="68" t="s">
        <v>2943</v>
      </c>
    </row>
    <row r="11" spans="1:105" ht="12" customHeight="1" x14ac:dyDescent="0.25">
      <c r="A11" s="37" t="s">
        <v>159</v>
      </c>
      <c r="B11" s="226">
        <v>0.79370910956342089</v>
      </c>
      <c r="C11" s="226">
        <v>0.68112663493437808</v>
      </c>
      <c r="D11" s="226">
        <v>0.48388800210379468</v>
      </c>
      <c r="E11" s="226">
        <v>0.75484809229582295</v>
      </c>
      <c r="F11" s="226">
        <v>0.64487861967053683</v>
      </c>
      <c r="G11" s="226">
        <v>0.44306908169293258</v>
      </c>
      <c r="H11" s="226">
        <v>0.55815566441117181</v>
      </c>
      <c r="I11" s="226">
        <v>0.4405031555962195</v>
      </c>
      <c r="J11" s="226">
        <v>0.22553550157641539</v>
      </c>
      <c r="K11" s="226">
        <v>0.40197918262772991</v>
      </c>
      <c r="L11" s="226">
        <v>0.25471349132564969</v>
      </c>
      <c r="M11" s="226">
        <v>0.22636404288307879</v>
      </c>
      <c r="N11" s="226">
        <v>0.29159490896251089</v>
      </c>
      <c r="O11" s="226">
        <v>0.35442507005950269</v>
      </c>
      <c r="P11" s="226">
        <v>0.47894520839701987</v>
      </c>
      <c r="Q11" s="226">
        <v>0.39585456282092141</v>
      </c>
      <c r="R11" s="226">
        <v>0.38555825122204079</v>
      </c>
      <c r="S11" s="226">
        <v>0.3483104683363214</v>
      </c>
      <c r="T11" s="226">
        <v>0.78887051211860504</v>
      </c>
      <c r="U11" s="226">
        <v>0.76288184146920635</v>
      </c>
      <c r="V11" s="226">
        <v>0.2717968543785807</v>
      </c>
      <c r="W11" s="226">
        <v>0.22669595544634721</v>
      </c>
      <c r="X11" s="226">
        <v>0.26558834080272031</v>
      </c>
      <c r="Y11" s="226">
        <v>0.77651580325394598</v>
      </c>
      <c r="DA11" s="69" t="s">
        <v>2944</v>
      </c>
    </row>
    <row r="12" spans="1:105" ht="12" customHeight="1" x14ac:dyDescent="0.25">
      <c r="A12" s="37" t="s">
        <v>35</v>
      </c>
      <c r="B12" s="226">
        <v>2.1379107506104251</v>
      </c>
      <c r="C12" s="226">
        <v>2.393967531344845</v>
      </c>
      <c r="D12" s="226">
        <v>2.3230446615610698</v>
      </c>
      <c r="E12" s="226">
        <v>4.6580382676213494</v>
      </c>
      <c r="F12" s="226">
        <v>3.9935309401105532</v>
      </c>
      <c r="G12" s="226">
        <v>4.583977902385632</v>
      </c>
      <c r="H12" s="226">
        <v>4.7124855786323572</v>
      </c>
      <c r="I12" s="226">
        <v>3.0242702417946918</v>
      </c>
      <c r="J12" s="226">
        <v>4.5073064264461022</v>
      </c>
      <c r="K12" s="226">
        <v>3.876296747143102</v>
      </c>
      <c r="L12" s="226">
        <v>4.6872117456550324</v>
      </c>
      <c r="M12" s="226">
        <v>4.4074161332293853</v>
      </c>
      <c r="N12" s="226">
        <v>3.6820104101607631</v>
      </c>
      <c r="O12" s="226">
        <v>3.8166948063234218</v>
      </c>
      <c r="P12" s="226">
        <v>2.2620081486901329</v>
      </c>
      <c r="Q12" s="226">
        <v>2.1753896745947841</v>
      </c>
      <c r="R12" s="226">
        <v>1.5860923031594429</v>
      </c>
      <c r="S12" s="226">
        <v>2.229718290369942</v>
      </c>
      <c r="T12" s="226">
        <v>1.8576145192058959</v>
      </c>
      <c r="U12" s="226">
        <v>2.0617500220988321</v>
      </c>
      <c r="V12" s="226">
        <v>1.989905633704617</v>
      </c>
      <c r="W12" s="226">
        <v>2.3646350084073209</v>
      </c>
      <c r="X12" s="226">
        <v>1.852790900328237</v>
      </c>
      <c r="Y12" s="226">
        <v>1.5471961614390179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2947</v>
      </c>
    </row>
    <row r="15" spans="1:105" ht="12" customHeight="1" x14ac:dyDescent="0.25">
      <c r="A15" s="37" t="s">
        <v>40</v>
      </c>
      <c r="B15" s="226">
        <v>4.8492942014126079</v>
      </c>
      <c r="C15" s="226">
        <v>4.8195998958852257</v>
      </c>
      <c r="D15" s="226">
        <v>5.9118274567729259</v>
      </c>
      <c r="E15" s="226">
        <v>2.8855819261918572</v>
      </c>
      <c r="F15" s="226">
        <v>4.7916920943115402</v>
      </c>
      <c r="G15" s="226">
        <v>4.4468534743881136</v>
      </c>
      <c r="H15" s="226">
        <v>3.5947916817217118</v>
      </c>
      <c r="I15" s="226">
        <v>5.2258312002606342</v>
      </c>
      <c r="J15" s="226">
        <v>5.4219075623422262</v>
      </c>
      <c r="K15" s="226">
        <v>5.6375721977086446</v>
      </c>
      <c r="L15" s="226">
        <v>5.594492539279682</v>
      </c>
      <c r="M15" s="226">
        <v>5.8688892654544809</v>
      </c>
      <c r="N15" s="226">
        <v>6.4127560344988606</v>
      </c>
      <c r="O15" s="226">
        <v>6.8568394136181254</v>
      </c>
      <c r="P15" s="226">
        <v>7.8873491782207976</v>
      </c>
      <c r="Q15" s="226">
        <v>8.6970242152123483</v>
      </c>
      <c r="R15" s="226">
        <v>10.93554422719544</v>
      </c>
      <c r="S15" s="226">
        <v>10.42544720560641</v>
      </c>
      <c r="T15" s="226">
        <v>10.821020829715341</v>
      </c>
      <c r="U15" s="226">
        <v>11.08446148306237</v>
      </c>
      <c r="V15" s="226">
        <v>10.955569034938661</v>
      </c>
      <c r="W15" s="226">
        <v>11.82365491353729</v>
      </c>
      <c r="X15" s="226">
        <v>10.553547593216029</v>
      </c>
      <c r="Y15" s="226">
        <v>8.2640656363161948</v>
      </c>
      <c r="DA15" s="69" t="s">
        <v>2948</v>
      </c>
    </row>
    <row r="16" spans="1:105" ht="12" customHeight="1" x14ac:dyDescent="0.25">
      <c r="A16" s="57" t="s">
        <v>2898</v>
      </c>
      <c r="B16" s="261">
        <v>173.846906474646</v>
      </c>
      <c r="C16" s="261">
        <v>173.07093997732721</v>
      </c>
      <c r="D16" s="261">
        <v>186.06797241755581</v>
      </c>
      <c r="E16" s="261">
        <v>198.1708959961405</v>
      </c>
      <c r="F16" s="261">
        <v>199.9145343602579</v>
      </c>
      <c r="G16" s="261">
        <v>203.53748867864209</v>
      </c>
      <c r="H16" s="261">
        <v>201.71733650042461</v>
      </c>
      <c r="I16" s="261">
        <v>177.94073154509971</v>
      </c>
      <c r="J16" s="261">
        <v>200.63950913966761</v>
      </c>
      <c r="K16" s="261">
        <v>193.54251143793459</v>
      </c>
      <c r="L16" s="261">
        <v>219.025154559394</v>
      </c>
      <c r="M16" s="261">
        <v>221.5449278800418</v>
      </c>
      <c r="N16" s="261">
        <v>225.77469715003531</v>
      </c>
      <c r="O16" s="261">
        <v>253.24064668689141</v>
      </c>
      <c r="P16" s="261">
        <v>238.68117883615011</v>
      </c>
      <c r="Q16" s="261">
        <v>261.28183048502518</v>
      </c>
      <c r="R16" s="261">
        <v>283.02632048016937</v>
      </c>
      <c r="S16" s="261">
        <v>311.52038865589429</v>
      </c>
      <c r="T16" s="261">
        <v>304.07322785625291</v>
      </c>
      <c r="U16" s="261">
        <v>340.50428868818523</v>
      </c>
      <c r="V16" s="261">
        <v>366.04523478174502</v>
      </c>
      <c r="W16" s="261">
        <v>359.63841378375048</v>
      </c>
      <c r="X16" s="261">
        <v>326.22018931343712</v>
      </c>
      <c r="Y16" s="261">
        <v>320.91064592683148</v>
      </c>
      <c r="DA16" s="70" t="s">
        <v>2949</v>
      </c>
    </row>
    <row r="17" spans="1:105" ht="12" customHeight="1" x14ac:dyDescent="0.25">
      <c r="A17" s="46" t="s">
        <v>28</v>
      </c>
      <c r="B17" s="229">
        <v>47.636971033862679</v>
      </c>
      <c r="C17" s="229">
        <v>46.022069580118099</v>
      </c>
      <c r="D17" s="229">
        <v>41.830419650320238</v>
      </c>
      <c r="E17" s="229">
        <v>43.801042599356457</v>
      </c>
      <c r="F17" s="229">
        <v>47.955311737016913</v>
      </c>
      <c r="G17" s="229">
        <v>43.397401364201677</v>
      </c>
      <c r="H17" s="229">
        <v>43.594975618660619</v>
      </c>
      <c r="I17" s="229">
        <v>43.577145943788771</v>
      </c>
      <c r="J17" s="229">
        <v>33.525583844931447</v>
      </c>
      <c r="K17" s="229">
        <v>25.514574616672459</v>
      </c>
      <c r="L17" s="229">
        <v>27.681128554366971</v>
      </c>
      <c r="M17" s="229">
        <v>25.855235259922289</v>
      </c>
      <c r="N17" s="229">
        <v>9.3608217786682442</v>
      </c>
      <c r="O17" s="229">
        <v>7.941004983688595</v>
      </c>
      <c r="P17" s="229">
        <v>7.9799402771482271</v>
      </c>
      <c r="Q17" s="229">
        <v>6.8426960441981954</v>
      </c>
      <c r="R17" s="229">
        <v>6.534166535352985</v>
      </c>
      <c r="S17" s="229">
        <v>7.7764818826176754</v>
      </c>
      <c r="T17" s="229">
        <v>7.5958426499633491</v>
      </c>
      <c r="U17" s="229">
        <v>5.6930012872351394</v>
      </c>
      <c r="V17" s="229">
        <v>3.7977844656303059</v>
      </c>
      <c r="W17" s="229">
        <v>5.1214891705817509</v>
      </c>
      <c r="X17" s="229">
        <v>4.8168264529935243</v>
      </c>
      <c r="Y17" s="229">
        <v>2.694974156956865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0.42795112412294062</v>
      </c>
      <c r="C19" s="229">
        <v>0.42549965027103931</v>
      </c>
      <c r="D19" s="229">
        <v>0.41589130905116761</v>
      </c>
      <c r="E19" s="229">
        <v>0.42190731346716581</v>
      </c>
      <c r="F19" s="229">
        <v>0.42715244460712148</v>
      </c>
      <c r="G19" s="229">
        <v>0.42475630762782579</v>
      </c>
      <c r="H19" s="229">
        <v>0.8444208318495412</v>
      </c>
      <c r="I19" s="229">
        <v>0.83662617367335756</v>
      </c>
      <c r="J19" s="229">
        <v>1.244023717649861</v>
      </c>
      <c r="K19" s="229">
        <v>0.78809284339898089</v>
      </c>
      <c r="L19" s="229">
        <v>0.77411453587613566</v>
      </c>
      <c r="M19" s="229">
        <v>0.75698251420740981</v>
      </c>
      <c r="N19" s="229">
        <v>0.66257421617391254</v>
      </c>
      <c r="O19" s="229">
        <v>0.61227945496655334</v>
      </c>
      <c r="P19" s="229">
        <v>0.55930533645349012</v>
      </c>
      <c r="Q19" s="229">
        <v>0.76734759021646692</v>
      </c>
      <c r="R19" s="229">
        <v>0.7035917714119504</v>
      </c>
      <c r="S19" s="229">
        <v>0.71099572614561379</v>
      </c>
      <c r="T19" s="229">
        <v>0.62686718246282636</v>
      </c>
      <c r="U19" s="229">
        <v>0.62907106172633642</v>
      </c>
      <c r="V19" s="229">
        <v>0.44886944031518161</v>
      </c>
      <c r="W19" s="229">
        <v>0.66516239885193473</v>
      </c>
      <c r="X19" s="229">
        <v>0.67878879418369287</v>
      </c>
      <c r="Y19" s="229">
        <v>0.46701384655544209</v>
      </c>
      <c r="DA19" s="73" t="s">
        <v>2952</v>
      </c>
    </row>
    <row r="20" spans="1:105" ht="12" customHeight="1" x14ac:dyDescent="0.25">
      <c r="A20" s="46" t="s">
        <v>159</v>
      </c>
      <c r="B20" s="229">
        <v>4.0726164734075967</v>
      </c>
      <c r="C20" s="229">
        <v>3.739490468633432</v>
      </c>
      <c r="D20" s="229">
        <v>2.664902143621477</v>
      </c>
      <c r="E20" s="229">
        <v>4.038026668675748</v>
      </c>
      <c r="F20" s="229">
        <v>4.5321874244796447</v>
      </c>
      <c r="G20" s="229">
        <v>3.1220731379288309</v>
      </c>
      <c r="H20" s="229">
        <v>3.409283393451815</v>
      </c>
      <c r="I20" s="229">
        <v>3.076214626136391</v>
      </c>
      <c r="J20" s="229">
        <v>2.072488663632575</v>
      </c>
      <c r="K20" s="229">
        <v>3.746603775006581</v>
      </c>
      <c r="L20" s="229">
        <v>1.9876278757207659</v>
      </c>
      <c r="M20" s="229">
        <v>1.61201996128715</v>
      </c>
      <c r="N20" s="229">
        <v>1.9874070393219101</v>
      </c>
      <c r="O20" s="229">
        <v>2.089597079649955</v>
      </c>
      <c r="P20" s="229">
        <v>2.627997700729003</v>
      </c>
      <c r="Q20" s="229">
        <v>1.9506004758021349</v>
      </c>
      <c r="R20" s="229">
        <v>2.0055552958589922</v>
      </c>
      <c r="S20" s="229">
        <v>1.522926418990082</v>
      </c>
      <c r="T20" s="229">
        <v>4.0483205286948971</v>
      </c>
      <c r="U20" s="229">
        <v>3.312116315364523</v>
      </c>
      <c r="V20" s="229">
        <v>0.86054841154324024</v>
      </c>
      <c r="W20" s="229">
        <v>0.91149923955935752</v>
      </c>
      <c r="X20" s="229">
        <v>0.97446384065821878</v>
      </c>
      <c r="Y20" s="229">
        <v>2.1373633169421091</v>
      </c>
      <c r="DA20" s="73" t="s">
        <v>2953</v>
      </c>
    </row>
    <row r="21" spans="1:105" ht="12" customHeight="1" x14ac:dyDescent="0.25">
      <c r="A21" s="46" t="s">
        <v>32</v>
      </c>
      <c r="B21" s="229">
        <v>22.202573440273579</v>
      </c>
      <c r="C21" s="229">
        <v>18.556134645406999</v>
      </c>
      <c r="D21" s="229">
        <v>18.137112741907469</v>
      </c>
      <c r="E21" s="229">
        <v>16.496088124952092</v>
      </c>
      <c r="F21" s="229">
        <v>17.66467572159835</v>
      </c>
      <c r="G21" s="229">
        <v>17.884952732724631</v>
      </c>
      <c r="H21" s="229">
        <v>15.55554927561669</v>
      </c>
      <c r="I21" s="229">
        <v>7.5487039942620084</v>
      </c>
      <c r="J21" s="229">
        <v>5.6122906048939436</v>
      </c>
      <c r="K21" s="229">
        <v>4.8262099272625942</v>
      </c>
      <c r="L21" s="229">
        <v>5.6294620300121991</v>
      </c>
      <c r="M21" s="229">
        <v>5.7946032872115278</v>
      </c>
      <c r="N21" s="229">
        <v>2.028772552898241</v>
      </c>
      <c r="O21" s="229">
        <v>0.70303168393695992</v>
      </c>
      <c r="P21" s="229">
        <v>0.21406857567639309</v>
      </c>
      <c r="Q21" s="229">
        <v>0.19580156572948629</v>
      </c>
      <c r="R21" s="229">
        <v>0.17953320272756659</v>
      </c>
      <c r="S21" s="229">
        <v>0.5170589323022684</v>
      </c>
      <c r="T21" s="229">
        <v>0.39697779851393428</v>
      </c>
      <c r="U21" s="229">
        <v>0.23969874666106861</v>
      </c>
      <c r="V21" s="229">
        <v>0.2808864529084501</v>
      </c>
      <c r="W21" s="229">
        <v>0.50474969669235759</v>
      </c>
      <c r="X21" s="229">
        <v>0.46712354383448301</v>
      </c>
      <c r="Y21" s="229">
        <v>0.30481256373071752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2.7710644954527821E-2</v>
      </c>
      <c r="T22" s="229">
        <v>3.8397568595835138E-2</v>
      </c>
      <c r="U22" s="229">
        <v>5.685991424541955E-2</v>
      </c>
      <c r="V22" s="229">
        <v>2.209315945077639E-2</v>
      </c>
      <c r="W22" s="229">
        <v>3.9904698852957672E-2</v>
      </c>
      <c r="X22" s="229">
        <v>0.1449585283654144</v>
      </c>
      <c r="Y22" s="229">
        <v>0.17308020884461081</v>
      </c>
      <c r="DA22" s="73" t="s">
        <v>2955</v>
      </c>
    </row>
    <row r="23" spans="1:105" ht="12" customHeight="1" x14ac:dyDescent="0.25">
      <c r="A23" s="46" t="s">
        <v>35</v>
      </c>
      <c r="B23" s="229">
        <v>10.482141243199459</v>
      </c>
      <c r="C23" s="229">
        <v>12.55888577761691</v>
      </c>
      <c r="D23" s="229">
        <v>12.22481396885299</v>
      </c>
      <c r="E23" s="229">
        <v>23.81008581073802</v>
      </c>
      <c r="F23" s="229">
        <v>26.818545717490011</v>
      </c>
      <c r="G23" s="229">
        <v>30.86472631920536</v>
      </c>
      <c r="H23" s="229">
        <v>27.504647799235009</v>
      </c>
      <c r="I23" s="229">
        <v>20.18071236094795</v>
      </c>
      <c r="J23" s="229">
        <v>39.576977267890257</v>
      </c>
      <c r="K23" s="229">
        <v>34.522282949454073</v>
      </c>
      <c r="L23" s="229">
        <v>34.949904303593769</v>
      </c>
      <c r="M23" s="229">
        <v>29.99130185211806</v>
      </c>
      <c r="N23" s="229">
        <v>23.979503459208448</v>
      </c>
      <c r="O23" s="229">
        <v>21.5017515882098</v>
      </c>
      <c r="P23" s="229">
        <v>11.859915662644539</v>
      </c>
      <c r="Q23" s="229">
        <v>10.2427841525068</v>
      </c>
      <c r="R23" s="229">
        <v>7.8835419663628352</v>
      </c>
      <c r="S23" s="229">
        <v>9.3155966764231835</v>
      </c>
      <c r="T23" s="229">
        <v>9.1090493001125168</v>
      </c>
      <c r="U23" s="229">
        <v>8.5532781936838855</v>
      </c>
      <c r="V23" s="229">
        <v>6.0202101292975163</v>
      </c>
      <c r="W23" s="229">
        <v>9.0850002020411864</v>
      </c>
      <c r="X23" s="229">
        <v>6.4957816661952039</v>
      </c>
      <c r="Y23" s="229">
        <v>4.0693188429023932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86.178078205564006</v>
      </c>
      <c r="C25" s="229">
        <v>89.867450342328894</v>
      </c>
      <c r="D25" s="229">
        <v>109.4979206465956</v>
      </c>
      <c r="E25" s="229">
        <v>107.71333546334679</v>
      </c>
      <c r="F25" s="229">
        <v>100.18662750434</v>
      </c>
      <c r="G25" s="229">
        <v>105.79929453807711</v>
      </c>
      <c r="H25" s="229">
        <v>109.192839167044</v>
      </c>
      <c r="I25" s="229">
        <v>100.3253372180087</v>
      </c>
      <c r="J25" s="229">
        <v>116.7287345224144</v>
      </c>
      <c r="K25" s="229">
        <v>121.46300656600719</v>
      </c>
      <c r="L25" s="229">
        <v>143.79347293084339</v>
      </c>
      <c r="M25" s="229">
        <v>153.56713178530549</v>
      </c>
      <c r="N25" s="229">
        <v>163.43319720687319</v>
      </c>
      <c r="O25" s="229">
        <v>194.39998266475749</v>
      </c>
      <c r="P25" s="229">
        <v>188.6116233178941</v>
      </c>
      <c r="Q25" s="229">
        <v>212.36606955577221</v>
      </c>
      <c r="R25" s="229">
        <v>229.12088477401289</v>
      </c>
      <c r="S25" s="229">
        <v>259.0843799102567</v>
      </c>
      <c r="T25" s="229">
        <v>247.30687000163269</v>
      </c>
      <c r="U25" s="229">
        <v>283.73073593180891</v>
      </c>
      <c r="V25" s="229">
        <v>321.27556409062049</v>
      </c>
      <c r="W25" s="229">
        <v>301.52672283802292</v>
      </c>
      <c r="X25" s="229">
        <v>276.90207037632501</v>
      </c>
      <c r="Y25" s="229">
        <v>282.63979917972529</v>
      </c>
      <c r="DA25" s="73" t="s">
        <v>2958</v>
      </c>
    </row>
    <row r="26" spans="1:105" ht="12" customHeight="1" x14ac:dyDescent="0.25">
      <c r="A26" s="46" t="s">
        <v>39</v>
      </c>
      <c r="B26" s="229">
        <v>2.8465749542157668</v>
      </c>
      <c r="C26" s="229">
        <v>1.9014095129518029</v>
      </c>
      <c r="D26" s="229">
        <v>1.296911957206873</v>
      </c>
      <c r="E26" s="229">
        <v>1.890410015604221</v>
      </c>
      <c r="F26" s="229">
        <v>2.3300338107258698</v>
      </c>
      <c r="G26" s="229">
        <v>2.044284278876626</v>
      </c>
      <c r="H26" s="229">
        <v>1.615620414566878</v>
      </c>
      <c r="I26" s="229">
        <v>2.3959912282825422</v>
      </c>
      <c r="J26" s="229">
        <v>1.879410518255052</v>
      </c>
      <c r="K26" s="229">
        <v>2.6817407601326662</v>
      </c>
      <c r="L26" s="229">
        <v>4.2094443289807861</v>
      </c>
      <c r="M26" s="229">
        <v>3.9676532199898462</v>
      </c>
      <c r="N26" s="229">
        <v>24.32242089689132</v>
      </c>
      <c r="O26" s="229">
        <v>25.99299923168207</v>
      </c>
      <c r="P26" s="229">
        <v>26.828327965604331</v>
      </c>
      <c r="Q26" s="229">
        <v>28.916531100799901</v>
      </c>
      <c r="R26" s="229">
        <v>36.599046934442157</v>
      </c>
      <c r="S26" s="229">
        <v>32.56523846420427</v>
      </c>
      <c r="T26" s="229">
        <v>34.950902826276767</v>
      </c>
      <c r="U26" s="229">
        <v>38.28952723745995</v>
      </c>
      <c r="V26" s="229">
        <v>33.339278631978978</v>
      </c>
      <c r="W26" s="229">
        <v>41.783885539147981</v>
      </c>
      <c r="X26" s="229">
        <v>35.740176110881663</v>
      </c>
      <c r="Y26" s="229">
        <v>28.424283811174082</v>
      </c>
      <c r="DA26" s="73" t="s">
        <v>2959</v>
      </c>
    </row>
    <row r="27" spans="1:105" ht="12" customHeight="1" x14ac:dyDescent="0.25">
      <c r="A27" s="57" t="s">
        <v>2910</v>
      </c>
      <c r="B27" s="261">
        <v>11.060445260878121</v>
      </c>
      <c r="C27" s="261">
        <v>11.25483191144723</v>
      </c>
      <c r="D27" s="261">
        <v>12.643834120603209</v>
      </c>
      <c r="E27" s="261">
        <v>10.31251711847759</v>
      </c>
      <c r="F27" s="261">
        <v>13.383750428236921</v>
      </c>
      <c r="G27" s="261">
        <v>13.216347737879421</v>
      </c>
      <c r="H27" s="261">
        <v>11.703479761312799</v>
      </c>
      <c r="I27" s="261">
        <v>12.71636401691881</v>
      </c>
      <c r="J27" s="261">
        <v>15.183159182956841</v>
      </c>
      <c r="K27" s="261">
        <v>15.07954573360278</v>
      </c>
      <c r="L27" s="261">
        <v>15.43168452057723</v>
      </c>
      <c r="M27" s="261">
        <v>15.347146505892709</v>
      </c>
      <c r="N27" s="261">
        <v>15.6037766577862</v>
      </c>
      <c r="O27" s="261">
        <v>16.436157467432501</v>
      </c>
      <c r="P27" s="261">
        <v>16.131973707015231</v>
      </c>
      <c r="Q27" s="261">
        <v>17.068568679954051</v>
      </c>
      <c r="R27" s="261">
        <v>19.710033395685251</v>
      </c>
      <c r="S27" s="261">
        <v>19.591839246761229</v>
      </c>
      <c r="T27" s="261">
        <v>20.57067817978054</v>
      </c>
      <c r="U27" s="261">
        <v>21.1429507105541</v>
      </c>
      <c r="V27" s="261">
        <v>19.893693272414069</v>
      </c>
      <c r="W27" s="261">
        <v>21.80453157500413</v>
      </c>
      <c r="X27" s="261">
        <v>19.088243566606231</v>
      </c>
      <c r="Y27" s="261">
        <v>15.854429269777659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21.156197668801234</v>
      </c>
      <c r="C28" s="261">
        <f t="shared" si="0"/>
        <v>21.079050251953507</v>
      </c>
      <c r="D28" s="261">
        <f t="shared" si="0"/>
        <v>22.594168228927074</v>
      </c>
      <c r="E28" s="261">
        <f t="shared" si="0"/>
        <v>23.955341982752454</v>
      </c>
      <c r="F28" s="261">
        <f t="shared" si="0"/>
        <v>24.510286208489703</v>
      </c>
      <c r="G28" s="261">
        <f t="shared" si="0"/>
        <v>24.934756525396075</v>
      </c>
      <c r="H28" s="261">
        <f t="shared" si="0"/>
        <v>24.535977662969703</v>
      </c>
      <c r="I28" s="261">
        <f t="shared" si="0"/>
        <v>21.758722482592578</v>
      </c>
      <c r="J28" s="261">
        <f t="shared" si="0"/>
        <v>24.815515139557743</v>
      </c>
      <c r="K28" s="261">
        <f t="shared" si="0"/>
        <v>23.887367904692532</v>
      </c>
      <c r="L28" s="261">
        <f t="shared" si="0"/>
        <v>26.738416643839379</v>
      </c>
      <c r="M28" s="261">
        <f t="shared" si="0"/>
        <v>26.850956687253841</v>
      </c>
      <c r="N28" s="261">
        <f t="shared" si="0"/>
        <v>26.611924070801113</v>
      </c>
      <c r="O28" s="261">
        <f t="shared" si="0"/>
        <v>29.237251781895342</v>
      </c>
      <c r="P28" s="261">
        <f t="shared" si="0"/>
        <v>26.785114078630368</v>
      </c>
      <c r="Q28" s="261">
        <f t="shared" si="0"/>
        <v>28.666641349503326</v>
      </c>
      <c r="R28" s="261">
        <f t="shared" si="0"/>
        <v>30.424526346406811</v>
      </c>
      <c r="S28" s="261">
        <f t="shared" si="0"/>
        <v>33.444865254375799</v>
      </c>
      <c r="T28" s="261">
        <f t="shared" si="0"/>
        <v>33.113075192420183</v>
      </c>
      <c r="U28" s="261">
        <f t="shared" si="0"/>
        <v>36.016607856709435</v>
      </c>
      <c r="V28" s="261">
        <f t="shared" si="0"/>
        <v>36.410270784197891</v>
      </c>
      <c r="W28" s="261">
        <f t="shared" si="0"/>
        <v>37.407730828507248</v>
      </c>
      <c r="X28" s="261">
        <f t="shared" si="0"/>
        <v>33.451268534813408</v>
      </c>
      <c r="Y28" s="261">
        <f t="shared" si="0"/>
        <v>31.595829483448789</v>
      </c>
      <c r="DA28" s="70"/>
    </row>
    <row r="29" spans="1:105" ht="12" customHeight="1" x14ac:dyDescent="0.25">
      <c r="A29" s="60" t="s">
        <v>2913</v>
      </c>
      <c r="B29" s="329">
        <v>11.17738971334566</v>
      </c>
      <c r="C29" s="329">
        <v>11.124081208520559</v>
      </c>
      <c r="D29" s="329">
        <v>11.84543131699089</v>
      </c>
      <c r="E29" s="329">
        <v>12.77528598896898</v>
      </c>
      <c r="F29" s="329">
        <v>12.978734029746491</v>
      </c>
      <c r="G29" s="329">
        <v>13.229039702101151</v>
      </c>
      <c r="H29" s="329">
        <v>13.05338715144765</v>
      </c>
      <c r="I29" s="329">
        <v>11.426415697644369</v>
      </c>
      <c r="J29" s="329">
        <v>13.093447047470111</v>
      </c>
      <c r="K29" s="329">
        <v>12.543120111454099</v>
      </c>
      <c r="L29" s="329">
        <v>14.03924849352415</v>
      </c>
      <c r="M29" s="329">
        <v>14.02794818914276</v>
      </c>
      <c r="N29" s="329">
        <v>13.547186414487321</v>
      </c>
      <c r="O29" s="329">
        <v>14.673682489556001</v>
      </c>
      <c r="P29" s="329">
        <v>13.004423075562141</v>
      </c>
      <c r="Q29" s="329">
        <v>13.63124760853831</v>
      </c>
      <c r="R29" s="329">
        <v>14.034156851423059</v>
      </c>
      <c r="S29" s="329">
        <v>15.582935438529169</v>
      </c>
      <c r="T29" s="329">
        <v>15.555242848603379</v>
      </c>
      <c r="U29" s="329">
        <v>16.51587782601451</v>
      </c>
      <c r="V29" s="329">
        <v>15.687591687294979</v>
      </c>
      <c r="W29" s="329">
        <v>16.855902401840041</v>
      </c>
      <c r="X29" s="329">
        <v>14.86776641109172</v>
      </c>
      <c r="Y29" s="329">
        <v>13.563046558366979</v>
      </c>
      <c r="DA29" s="72" t="s">
        <v>2961</v>
      </c>
    </row>
    <row r="30" spans="1:105" ht="12" customHeight="1" x14ac:dyDescent="0.25">
      <c r="A30" s="59" t="s">
        <v>28</v>
      </c>
      <c r="B30" s="230">
        <v>6.2883199706955706</v>
      </c>
      <c r="C30" s="230">
        <v>6.3095415652344817</v>
      </c>
      <c r="D30" s="230">
        <v>6.594111239050628</v>
      </c>
      <c r="E30" s="230">
        <v>6.3366292405676257</v>
      </c>
      <c r="F30" s="230">
        <v>6.4096079518236584</v>
      </c>
      <c r="G30" s="230">
        <v>6.0172294506705599</v>
      </c>
      <c r="H30" s="230">
        <v>6.2787550232891318</v>
      </c>
      <c r="I30" s="230">
        <v>6.6399739268220159</v>
      </c>
      <c r="J30" s="230">
        <v>5.3744263903465566</v>
      </c>
      <c r="K30" s="230">
        <v>4.6357168700341793</v>
      </c>
      <c r="L30" s="230">
        <v>5.4960558668652331</v>
      </c>
      <c r="M30" s="230">
        <v>5.6897487931287776</v>
      </c>
      <c r="N30" s="230">
        <v>3.356498706490497</v>
      </c>
      <c r="O30" s="230">
        <v>3.571826075871197</v>
      </c>
      <c r="P30" s="230">
        <v>4.4976755297399009</v>
      </c>
      <c r="Q30" s="230">
        <v>4.6965680454501024</v>
      </c>
      <c r="R30" s="230">
        <v>5.3364510818068656</v>
      </c>
      <c r="S30" s="230">
        <v>6.1437096139222849</v>
      </c>
      <c r="T30" s="230">
        <v>5.4729787844567204</v>
      </c>
      <c r="U30" s="230">
        <v>5.1482173579501493</v>
      </c>
      <c r="V30" s="230">
        <v>5.2560966031071814</v>
      </c>
      <c r="W30" s="230">
        <v>5.3325893760343703</v>
      </c>
      <c r="X30" s="230">
        <v>5.3640149902679184</v>
      </c>
      <c r="Y30" s="230">
        <v>3.8160479154519642</v>
      </c>
      <c r="DA30" s="71" t="s">
        <v>2962</v>
      </c>
    </row>
    <row r="31" spans="1:105" ht="12" customHeight="1" x14ac:dyDescent="0.25">
      <c r="A31" s="59" t="s">
        <v>31</v>
      </c>
      <c r="B31" s="295">
        <v>5.5934172485426127E-2</v>
      </c>
      <c r="C31" s="295">
        <v>5.7759499551054513E-2</v>
      </c>
      <c r="D31" s="295">
        <v>6.4913712218061234E-2</v>
      </c>
      <c r="E31" s="295">
        <v>6.0434294386177298E-2</v>
      </c>
      <c r="F31" s="295">
        <v>5.6528856102427617E-2</v>
      </c>
      <c r="G31" s="295">
        <v>5.8312980243802E-2</v>
      </c>
      <c r="H31" s="295">
        <v>0.12041721857399131</v>
      </c>
      <c r="I31" s="295">
        <v>0.1262209927093256</v>
      </c>
      <c r="J31" s="295">
        <v>0.19745902254907061</v>
      </c>
      <c r="K31" s="295">
        <v>0.141774625283518</v>
      </c>
      <c r="L31" s="295">
        <v>0.15218264290618591</v>
      </c>
      <c r="M31" s="295">
        <v>0.1649388641548496</v>
      </c>
      <c r="N31" s="295">
        <v>0.23523372839896481</v>
      </c>
      <c r="O31" s="295">
        <v>0.27268237947043028</v>
      </c>
      <c r="P31" s="295">
        <v>0.3121260358744733</v>
      </c>
      <c r="Q31" s="295">
        <v>0.52148048034286798</v>
      </c>
      <c r="R31" s="295">
        <v>0.56895201325879929</v>
      </c>
      <c r="S31" s="295">
        <v>0.55616935970186021</v>
      </c>
      <c r="T31" s="295">
        <v>0.44721451693017678</v>
      </c>
      <c r="U31" s="295">
        <v>0.56325862826409046</v>
      </c>
      <c r="V31" s="295">
        <v>0.61509984436439569</v>
      </c>
      <c r="W31" s="295">
        <v>0.68574417702072243</v>
      </c>
      <c r="X31" s="295">
        <v>0.74843864005128935</v>
      </c>
      <c r="Y31" s="295">
        <v>0.654759072305791</v>
      </c>
      <c r="DA31" s="122" t="s">
        <v>2963</v>
      </c>
    </row>
    <row r="32" spans="1:105" ht="12" customHeight="1" x14ac:dyDescent="0.25">
      <c r="A32" s="59" t="s">
        <v>159</v>
      </c>
      <c r="B32" s="295">
        <v>0.52236635450284485</v>
      </c>
      <c r="C32" s="295">
        <v>0.4981444336110718</v>
      </c>
      <c r="D32" s="295">
        <v>0.4081844950766616</v>
      </c>
      <c r="E32" s="295">
        <v>0.5676154681111486</v>
      </c>
      <c r="F32" s="295">
        <v>0.58859124713229782</v>
      </c>
      <c r="G32" s="295">
        <v>0.42061727990958248</v>
      </c>
      <c r="H32" s="295">
        <v>0.4771021709325422</v>
      </c>
      <c r="I32" s="295">
        <v>0.45544444969919418</v>
      </c>
      <c r="J32" s="295">
        <v>0.32281902617718672</v>
      </c>
      <c r="K32" s="295">
        <v>0.66142031175188443</v>
      </c>
      <c r="L32" s="295">
        <v>0.38345430284361498</v>
      </c>
      <c r="M32" s="295">
        <v>0.34468803164935219</v>
      </c>
      <c r="N32" s="295">
        <v>0.69242146307145946</v>
      </c>
      <c r="O32" s="295">
        <v>0.91324768018237912</v>
      </c>
      <c r="P32" s="295">
        <v>1.439211602411322</v>
      </c>
      <c r="Q32" s="295">
        <v>1.300866967812941</v>
      </c>
      <c r="R32" s="295">
        <v>1.591505575166885</v>
      </c>
      <c r="S32" s="295">
        <v>1.169062222029464</v>
      </c>
      <c r="T32" s="295">
        <v>2.8342221377967869</v>
      </c>
      <c r="U32" s="295">
        <v>2.9102638363479429</v>
      </c>
      <c r="V32" s="295">
        <v>1.1572295698761541</v>
      </c>
      <c r="W32" s="295">
        <v>0.92216659312196458</v>
      </c>
      <c r="X32" s="295">
        <v>1.054401225892668</v>
      </c>
      <c r="Y32" s="295">
        <v>2.9406866897437789</v>
      </c>
      <c r="DA32" s="122" t="s">
        <v>2964</v>
      </c>
    </row>
    <row r="33" spans="1:105" ht="12" customHeight="1" x14ac:dyDescent="0.25">
      <c r="A33" s="59" t="s">
        <v>32</v>
      </c>
      <c r="B33" s="295">
        <v>2.9374305561163592</v>
      </c>
      <c r="C33" s="295">
        <v>2.5497228529517209</v>
      </c>
      <c r="D33" s="295">
        <v>2.8655368692386829</v>
      </c>
      <c r="E33" s="295">
        <v>2.3918206842153058</v>
      </c>
      <c r="F33" s="295">
        <v>2.366324049488064</v>
      </c>
      <c r="G33" s="295">
        <v>2.4853894172545998</v>
      </c>
      <c r="H33" s="295">
        <v>2.245413093548104</v>
      </c>
      <c r="I33" s="295">
        <v>1.1527995205821131</v>
      </c>
      <c r="J33" s="295">
        <v>0.90171588483249832</v>
      </c>
      <c r="K33" s="295">
        <v>0.87883750030879293</v>
      </c>
      <c r="L33" s="295">
        <v>1.120232171849046</v>
      </c>
      <c r="M33" s="295">
        <v>1.278033116298297</v>
      </c>
      <c r="N33" s="295">
        <v>0.72908752691479439</v>
      </c>
      <c r="O33" s="295">
        <v>0.31693013332799019</v>
      </c>
      <c r="P33" s="295">
        <v>0.1209247505674895</v>
      </c>
      <c r="Q33" s="295">
        <v>0.13469247423228639</v>
      </c>
      <c r="R33" s="295">
        <v>0.14695383101373721</v>
      </c>
      <c r="S33" s="295">
        <v>0.40941274793858062</v>
      </c>
      <c r="T33" s="295">
        <v>0.28667368191573228</v>
      </c>
      <c r="U33" s="295">
        <v>0.21724768441212369</v>
      </c>
      <c r="V33" s="295">
        <v>0.38961674973432331</v>
      </c>
      <c r="W33" s="295">
        <v>0.52673448390178612</v>
      </c>
      <c r="X33" s="295">
        <v>0.52135619812919032</v>
      </c>
      <c r="Y33" s="295">
        <v>0.43257944427194861</v>
      </c>
      <c r="DA33" s="122" t="s">
        <v>2965</v>
      </c>
    </row>
    <row r="34" spans="1:105" ht="12" customHeight="1" x14ac:dyDescent="0.25">
      <c r="A34" s="59" t="s">
        <v>35</v>
      </c>
      <c r="B34" s="295">
        <v>1.3733386595454571</v>
      </c>
      <c r="C34" s="295">
        <v>1.708912857172229</v>
      </c>
      <c r="D34" s="295">
        <v>1.912685001406857</v>
      </c>
      <c r="E34" s="295">
        <v>3.4187863016887192</v>
      </c>
      <c r="F34" s="295">
        <v>3.5576819252000411</v>
      </c>
      <c r="G34" s="295">
        <v>4.2474905740226054</v>
      </c>
      <c r="H34" s="295">
        <v>3.9316996451038788</v>
      </c>
      <c r="I34" s="295">
        <v>3.0519768078317182</v>
      </c>
      <c r="J34" s="295">
        <v>6.2970267235647963</v>
      </c>
      <c r="K34" s="295">
        <v>6.2253708040757259</v>
      </c>
      <c r="L34" s="295">
        <v>6.88732350906007</v>
      </c>
      <c r="M34" s="295">
        <v>6.5505393839114774</v>
      </c>
      <c r="N34" s="295">
        <v>8.5339449896116086</v>
      </c>
      <c r="O34" s="295">
        <v>9.5989962207040076</v>
      </c>
      <c r="P34" s="295">
        <v>6.634485156968954</v>
      </c>
      <c r="Q34" s="295">
        <v>6.977639640700108</v>
      </c>
      <c r="R34" s="295">
        <v>6.3902943501767693</v>
      </c>
      <c r="S34" s="295">
        <v>7.3045814949369756</v>
      </c>
      <c r="T34" s="295">
        <v>6.5141537275039623</v>
      </c>
      <c r="U34" s="295">
        <v>7.6768903190402016</v>
      </c>
      <c r="V34" s="295">
        <v>8.2695489202129195</v>
      </c>
      <c r="W34" s="295">
        <v>9.3886677717611988</v>
      </c>
      <c r="X34" s="295">
        <v>7.1795553567506571</v>
      </c>
      <c r="Y34" s="295">
        <v>5.7189734365935028</v>
      </c>
      <c r="DA34" s="122" t="s">
        <v>2966</v>
      </c>
    </row>
    <row r="35" spans="1:105" ht="12" customHeight="1" x14ac:dyDescent="0.25">
      <c r="A35" s="60" t="s">
        <v>2920</v>
      </c>
      <c r="B35" s="329">
        <v>9.0394700797045875</v>
      </c>
      <c r="C35" s="329">
        <v>8.9991223618325442</v>
      </c>
      <c r="D35" s="329">
        <v>9.6749255052467245</v>
      </c>
      <c r="E35" s="329">
        <v>10.304237914562011</v>
      </c>
      <c r="F35" s="329">
        <v>10.39490140200556</v>
      </c>
      <c r="G35" s="329">
        <v>10.58328316746393</v>
      </c>
      <c r="H35" s="329">
        <v>10.48864121214155</v>
      </c>
      <c r="I35" s="329">
        <v>9.2523355829587839</v>
      </c>
      <c r="J35" s="329">
        <v>10.432597717458661</v>
      </c>
      <c r="K35" s="329">
        <v>10.06357706773025</v>
      </c>
      <c r="L35" s="329">
        <v>11.38859109713902</v>
      </c>
      <c r="M35" s="329">
        <v>11.5196110617822</v>
      </c>
      <c r="N35" s="329">
        <v>11.73954521842327</v>
      </c>
      <c r="O35" s="329">
        <v>13.16768468943132</v>
      </c>
      <c r="P35" s="329">
        <v>12.410640019025349</v>
      </c>
      <c r="Q35" s="329">
        <v>13.58579992554705</v>
      </c>
      <c r="R35" s="329">
        <v>14.716442228567891</v>
      </c>
      <c r="S35" s="329">
        <v>16.198040503433319</v>
      </c>
      <c r="T35" s="329">
        <v>15.810812518810399</v>
      </c>
      <c r="U35" s="329">
        <v>17.70510843146258</v>
      </c>
      <c r="V35" s="329">
        <v>19.03315402457617</v>
      </c>
      <c r="W35" s="329">
        <v>18.70002030427128</v>
      </c>
      <c r="X35" s="329">
        <v>16.962382020438451</v>
      </c>
      <c r="Y35" s="329">
        <v>16.686303144182389</v>
      </c>
      <c r="DA35" s="72" t="s">
        <v>2967</v>
      </c>
    </row>
    <row r="36" spans="1:105" ht="12" customHeight="1" x14ac:dyDescent="0.25">
      <c r="A36" s="64" t="s">
        <v>28</v>
      </c>
      <c r="B36" s="229">
        <v>2.4769665625954449</v>
      </c>
      <c r="C36" s="229">
        <v>2.3929969730938652</v>
      </c>
      <c r="D36" s="229">
        <v>2.175044897366079</v>
      </c>
      <c r="E36" s="229">
        <v>2.277510840231677</v>
      </c>
      <c r="F36" s="229">
        <v>2.4935192371277042</v>
      </c>
      <c r="G36" s="229">
        <v>2.2565228172515339</v>
      </c>
      <c r="H36" s="229">
        <v>2.2667960317591609</v>
      </c>
      <c r="I36" s="229">
        <v>2.2658689470281002</v>
      </c>
      <c r="J36" s="229">
        <v>1.743220619891116</v>
      </c>
      <c r="K36" s="229">
        <v>1.326674362637781</v>
      </c>
      <c r="L36" s="229">
        <v>1.439328075568312</v>
      </c>
      <c r="M36" s="229">
        <v>1.34438760099465</v>
      </c>
      <c r="N36" s="229">
        <v>0.48673209150292968</v>
      </c>
      <c r="O36" s="229">
        <v>0.41290626568213867</v>
      </c>
      <c r="P36" s="229">
        <v>0.41493077349427021</v>
      </c>
      <c r="Q36" s="229">
        <v>0.35579779594791577</v>
      </c>
      <c r="R36" s="229">
        <v>0.33975527140452427</v>
      </c>
      <c r="S36" s="229">
        <v>0.40435160296360628</v>
      </c>
      <c r="T36" s="229">
        <v>0.39495895415603199</v>
      </c>
      <c r="U36" s="229">
        <v>0.29601743190746382</v>
      </c>
      <c r="V36" s="229">
        <v>0.1974723608397296</v>
      </c>
      <c r="W36" s="229">
        <v>0.26630067258491358</v>
      </c>
      <c r="X36" s="229">
        <v>0.25045920852963061</v>
      </c>
      <c r="Y36" s="229">
        <v>0.1401298346424216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2.225205763238268E-2</v>
      </c>
      <c r="C38" s="229">
        <v>2.2124589016548148E-2</v>
      </c>
      <c r="D38" s="229">
        <v>2.162498672431357E-2</v>
      </c>
      <c r="E38" s="229">
        <v>2.1937799261623349E-2</v>
      </c>
      <c r="F38" s="229">
        <v>2.221052891189566E-2</v>
      </c>
      <c r="G38" s="229">
        <v>2.208593763230118E-2</v>
      </c>
      <c r="H38" s="229">
        <v>4.3907119194533432E-2</v>
      </c>
      <c r="I38" s="229">
        <v>4.3501822483801238E-2</v>
      </c>
      <c r="J38" s="229">
        <v>6.468516122706397E-2</v>
      </c>
      <c r="K38" s="229">
        <v>4.0978248174771893E-2</v>
      </c>
      <c r="L38" s="229">
        <v>4.0251421939091377E-2</v>
      </c>
      <c r="M38" s="229">
        <v>3.9360612890948277E-2</v>
      </c>
      <c r="N38" s="229">
        <v>3.4451690422005229E-2</v>
      </c>
      <c r="O38" s="229">
        <v>3.1836527470192118E-2</v>
      </c>
      <c r="P38" s="229">
        <v>2.9082046708882779E-2</v>
      </c>
      <c r="Q38" s="229">
        <v>3.9899562915183533E-2</v>
      </c>
      <c r="R38" s="229">
        <v>3.658446903069993E-2</v>
      </c>
      <c r="S38" s="229">
        <v>3.6969450441319371E-2</v>
      </c>
      <c r="T38" s="229">
        <v>3.2595041549662841E-2</v>
      </c>
      <c r="U38" s="229">
        <v>3.2709636057357952E-2</v>
      </c>
      <c r="V38" s="229">
        <v>2.3339741601985781E-2</v>
      </c>
      <c r="W38" s="229">
        <v>3.4586267449305992E-2</v>
      </c>
      <c r="X38" s="229">
        <v>3.5294795402972028E-2</v>
      </c>
      <c r="Y38" s="229">
        <v>2.4283191333987549E-2</v>
      </c>
      <c r="DA38" s="73" t="s">
        <v>2970</v>
      </c>
    </row>
    <row r="39" spans="1:105" ht="12" customHeight="1" x14ac:dyDescent="0.25">
      <c r="A39" s="64" t="s">
        <v>159</v>
      </c>
      <c r="B39" s="229">
        <v>0.21176272563037529</v>
      </c>
      <c r="C39" s="229">
        <v>0.1944412638109396</v>
      </c>
      <c r="D39" s="229">
        <v>0.13856618838437701</v>
      </c>
      <c r="E39" s="229">
        <v>0.20996416900790271</v>
      </c>
      <c r="F39" s="229">
        <v>0.23565891076222309</v>
      </c>
      <c r="G39" s="229">
        <v>0.16233758362029291</v>
      </c>
      <c r="H39" s="229">
        <v>0.1772715767757187</v>
      </c>
      <c r="I39" s="229">
        <v>0.1599530911167808</v>
      </c>
      <c r="J39" s="229">
        <v>0.1077626265852813</v>
      </c>
      <c r="K39" s="229">
        <v>0.1948111324581982</v>
      </c>
      <c r="L39" s="229">
        <v>0.1033501433905871</v>
      </c>
      <c r="M39" s="229">
        <v>8.3819761325847356E-2</v>
      </c>
      <c r="N39" s="229">
        <v>0.10333866062071539</v>
      </c>
      <c r="O39" s="229">
        <v>0.1086522082168233</v>
      </c>
      <c r="P39" s="229">
        <v>0.13664727815410871</v>
      </c>
      <c r="Q39" s="229">
        <v>0.1014248397974367</v>
      </c>
      <c r="R39" s="229">
        <v>0.1042823105555485</v>
      </c>
      <c r="S39" s="229">
        <v>7.918718875828952E-2</v>
      </c>
      <c r="T39" s="229">
        <v>0.21049941603377559</v>
      </c>
      <c r="U39" s="229">
        <v>0.17221920677435501</v>
      </c>
      <c r="V39" s="229">
        <v>4.4745700547837552E-2</v>
      </c>
      <c r="W39" s="229">
        <v>4.7394976826187853E-2</v>
      </c>
      <c r="X39" s="229">
        <v>5.0668929979888047E-2</v>
      </c>
      <c r="Y39" s="229">
        <v>0.11113589620171981</v>
      </c>
      <c r="DA39" s="73" t="s">
        <v>2971</v>
      </c>
    </row>
    <row r="40" spans="1:105" ht="12" customHeight="1" x14ac:dyDescent="0.25">
      <c r="A40" s="64" t="s">
        <v>32</v>
      </c>
      <c r="B40" s="229">
        <v>1.154461142712752</v>
      </c>
      <c r="C40" s="229">
        <v>0.96485826134955865</v>
      </c>
      <c r="D40" s="229">
        <v>0.94307049396137532</v>
      </c>
      <c r="E40" s="229">
        <v>0.85774258548236981</v>
      </c>
      <c r="F40" s="229">
        <v>0.91850531534399305</v>
      </c>
      <c r="G40" s="229">
        <v>0.92995899888487954</v>
      </c>
      <c r="H40" s="229">
        <v>0.80883764400383318</v>
      </c>
      <c r="I40" s="229">
        <v>0.39250789835958089</v>
      </c>
      <c r="J40" s="229">
        <v>0.29182074061780777</v>
      </c>
      <c r="K40" s="229">
        <v>0.25094711847648538</v>
      </c>
      <c r="L40" s="229">
        <v>0.29271359851634621</v>
      </c>
      <c r="M40" s="229">
        <v>0.30130040333013108</v>
      </c>
      <c r="N40" s="229">
        <v>0.1054895319240215</v>
      </c>
      <c r="O40" s="229">
        <v>3.655534631534732E-2</v>
      </c>
      <c r="P40" s="229">
        <v>1.113086521970378E-2</v>
      </c>
      <c r="Q40" s="229">
        <v>1.018104049627787E-2</v>
      </c>
      <c r="R40" s="229">
        <v>9.3351388717754311E-3</v>
      </c>
      <c r="S40" s="229">
        <v>2.688537197912122E-2</v>
      </c>
      <c r="T40" s="229">
        <v>2.0641546086395571E-2</v>
      </c>
      <c r="U40" s="229">
        <v>1.2463550215093541E-2</v>
      </c>
      <c r="V40" s="229">
        <v>1.4605176119314981E-2</v>
      </c>
      <c r="W40" s="229">
        <v>2.6245332019502781E-2</v>
      </c>
      <c r="X40" s="229">
        <v>2.4288895233423109E-2</v>
      </c>
      <c r="Y40" s="229">
        <v>1.5849255564197862E-2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1.4408628317599821E-3</v>
      </c>
      <c r="T41" s="229">
        <v>1.996547879361182E-3</v>
      </c>
      <c r="U41" s="229">
        <v>2.9565294199295901E-3</v>
      </c>
      <c r="V41" s="229">
        <v>1.1487719734061641E-3</v>
      </c>
      <c r="W41" s="229">
        <v>2.074913719408291E-3</v>
      </c>
      <c r="X41" s="229">
        <v>7.5373689790003504E-3</v>
      </c>
      <c r="Y41" s="229">
        <v>8.9996043125912997E-3</v>
      </c>
      <c r="DA41" s="73" t="s">
        <v>2973</v>
      </c>
    </row>
    <row r="42" spans="1:105" ht="12" customHeight="1" x14ac:dyDescent="0.25">
      <c r="A42" s="64" t="s">
        <v>35</v>
      </c>
      <c r="B42" s="229">
        <v>0.54503703321840735</v>
      </c>
      <c r="C42" s="229">
        <v>0.65302095115366454</v>
      </c>
      <c r="D42" s="229">
        <v>0.63565031062268318</v>
      </c>
      <c r="E42" s="229">
        <v>1.2380465240706171</v>
      </c>
      <c r="F42" s="229">
        <v>1.3944765915624511</v>
      </c>
      <c r="G42" s="229">
        <v>1.6048647383979611</v>
      </c>
      <c r="H42" s="229">
        <v>1.430151653979862</v>
      </c>
      <c r="I42" s="229">
        <v>1.049330984791025</v>
      </c>
      <c r="J42" s="229">
        <v>2.057873269723197</v>
      </c>
      <c r="K42" s="229">
        <v>1.7950457108087661</v>
      </c>
      <c r="L42" s="229">
        <v>1.817280621481463</v>
      </c>
      <c r="M42" s="229">
        <v>1.559449525109313</v>
      </c>
      <c r="N42" s="229">
        <v>1.2468556872324921</v>
      </c>
      <c r="O42" s="229">
        <v>1.118020700421317</v>
      </c>
      <c r="P42" s="229">
        <v>0.61667679312965107</v>
      </c>
      <c r="Q42" s="229">
        <v>0.53259124799532054</v>
      </c>
      <c r="R42" s="229">
        <v>0.40991837687618199</v>
      </c>
      <c r="S42" s="229">
        <v>0.4843805342225278</v>
      </c>
      <c r="T42" s="229">
        <v>0.47364074675053119</v>
      </c>
      <c r="U42" s="229">
        <v>0.4447424684342669</v>
      </c>
      <c r="V42" s="229">
        <v>0.31303122063466782</v>
      </c>
      <c r="W42" s="229">
        <v>0.47239027237127418</v>
      </c>
      <c r="X42" s="229">
        <v>0.33775938385437237</v>
      </c>
      <c r="Y42" s="229">
        <v>0.21159125963831271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4.4809779780536294</v>
      </c>
      <c r="C44" s="229">
        <v>4.6728132526608661</v>
      </c>
      <c r="D44" s="229">
        <v>5.6935334516241278</v>
      </c>
      <c r="E44" s="229">
        <v>5.6007408636178901</v>
      </c>
      <c r="F44" s="229">
        <v>5.20937668709146</v>
      </c>
      <c r="G44" s="229">
        <v>5.5012170007769399</v>
      </c>
      <c r="H44" s="229">
        <v>5.6776702133174934</v>
      </c>
      <c r="I44" s="229">
        <v>5.2165891381606153</v>
      </c>
      <c r="J44" s="229">
        <v>6.0695121043815172</v>
      </c>
      <c r="K44" s="229">
        <v>6.3156787538495092</v>
      </c>
      <c r="L44" s="229">
        <v>7.4767899100047313</v>
      </c>
      <c r="M44" s="229">
        <v>7.984988178100088</v>
      </c>
      <c r="N44" s="229">
        <v>8.4979912852084478</v>
      </c>
      <c r="O44" s="229">
        <v>10.10816276474524</v>
      </c>
      <c r="P44" s="229">
        <v>9.8071870258747893</v>
      </c>
      <c r="Q44" s="229">
        <v>11.04234047428295</v>
      </c>
      <c r="R44" s="229">
        <v>11.91353602171913</v>
      </c>
      <c r="S44" s="229">
        <v>13.471539688623331</v>
      </c>
      <c r="T44" s="229">
        <v>12.859147724962151</v>
      </c>
      <c r="U44" s="229">
        <v>14.753069526274251</v>
      </c>
      <c r="V44" s="229">
        <v>16.705277694204611</v>
      </c>
      <c r="W44" s="229">
        <v>15.67840259339442</v>
      </c>
      <c r="X44" s="229">
        <v>14.398001269813159</v>
      </c>
      <c r="Y44" s="229">
        <v>14.69634438615364</v>
      </c>
      <c r="DA44" s="73" t="s">
        <v>2976</v>
      </c>
    </row>
    <row r="45" spans="1:105" ht="12" customHeight="1" x14ac:dyDescent="0.25">
      <c r="A45" s="64" t="s">
        <v>39</v>
      </c>
      <c r="B45" s="229">
        <v>0.14801257986159561</v>
      </c>
      <c r="C45" s="229">
        <v>9.8867070747101118E-2</v>
      </c>
      <c r="D45" s="229">
        <v>6.7435176563768212E-2</v>
      </c>
      <c r="E45" s="229">
        <v>9.8295132889928166E-2</v>
      </c>
      <c r="F45" s="229">
        <v>0.12115413120582801</v>
      </c>
      <c r="G45" s="229">
        <v>0.106296090900017</v>
      </c>
      <c r="H45" s="229">
        <v>8.4006973110948749E-2</v>
      </c>
      <c r="I45" s="229">
        <v>0.1245837010188811</v>
      </c>
      <c r="J45" s="229">
        <v>9.7723195032672669E-2</v>
      </c>
      <c r="K45" s="229">
        <v>0.1394417413247378</v>
      </c>
      <c r="L45" s="229">
        <v>0.21887732623849351</v>
      </c>
      <c r="M45" s="229">
        <v>0.20630498003122319</v>
      </c>
      <c r="N45" s="229">
        <v>1.264686271512663</v>
      </c>
      <c r="O45" s="229">
        <v>1.3515508765802611</v>
      </c>
      <c r="P45" s="229">
        <v>1.394985236443943</v>
      </c>
      <c r="Q45" s="229">
        <v>1.5035649641119679</v>
      </c>
      <c r="R45" s="229">
        <v>1.9030306401100281</v>
      </c>
      <c r="S45" s="229">
        <v>1.6932858036133711</v>
      </c>
      <c r="T45" s="229">
        <v>1.817332541392493</v>
      </c>
      <c r="U45" s="229">
        <v>1.990930082379873</v>
      </c>
      <c r="V45" s="229">
        <v>1.7335333586546191</v>
      </c>
      <c r="W45" s="229">
        <v>2.1726252759062712</v>
      </c>
      <c r="X45" s="229">
        <v>1.8583721686460071</v>
      </c>
      <c r="Y45" s="229">
        <v>1.4779697163355161</v>
      </c>
      <c r="DA45" s="73" t="s">
        <v>2977</v>
      </c>
    </row>
    <row r="46" spans="1:105" ht="12" customHeight="1" x14ac:dyDescent="0.25">
      <c r="A46" s="60" t="s">
        <v>2932</v>
      </c>
      <c r="B46" s="329">
        <v>0.93933787575098704</v>
      </c>
      <c r="C46" s="329">
        <v>0.95584668160040376</v>
      </c>
      <c r="D46" s="329">
        <v>1.0738114066894571</v>
      </c>
      <c r="E46" s="329">
        <v>0.87581807922146515</v>
      </c>
      <c r="F46" s="329">
        <v>1.136650776737655</v>
      </c>
      <c r="G46" s="329">
        <v>1.122433655830994</v>
      </c>
      <c r="H46" s="329">
        <v>0.99394929938050447</v>
      </c>
      <c r="I46" s="329">
        <v>1.079971201989427</v>
      </c>
      <c r="J46" s="329">
        <v>1.289470374628974</v>
      </c>
      <c r="K46" s="329">
        <v>1.28067072550818</v>
      </c>
      <c r="L46" s="329">
        <v>1.3105770531762091</v>
      </c>
      <c r="M46" s="329">
        <v>1.3033974363288789</v>
      </c>
      <c r="N46" s="329">
        <v>1.32519243789052</v>
      </c>
      <c r="O46" s="329">
        <v>1.3958846029080221</v>
      </c>
      <c r="P46" s="329">
        <v>1.3700509840428789</v>
      </c>
      <c r="Q46" s="329">
        <v>1.4495938154179659</v>
      </c>
      <c r="R46" s="329">
        <v>1.6739272664158631</v>
      </c>
      <c r="S46" s="329">
        <v>1.663889312413307</v>
      </c>
      <c r="T46" s="329">
        <v>1.7470198250064071</v>
      </c>
      <c r="U46" s="329">
        <v>1.7956215992323381</v>
      </c>
      <c r="V46" s="329">
        <v>1.689525072326747</v>
      </c>
      <c r="W46" s="329">
        <v>1.8518081223959331</v>
      </c>
      <c r="X46" s="329">
        <v>1.6211201032832381</v>
      </c>
      <c r="Y46" s="329">
        <v>1.346479780899422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10.206175542865569</v>
      </c>
      <c r="C48" s="316">
        <v>10.3855484552668</v>
      </c>
      <c r="D48" s="316">
        <v>11.667269040803919</v>
      </c>
      <c r="E48" s="316">
        <v>9.5160147279307932</v>
      </c>
      <c r="F48" s="316">
        <v>12.350036826785351</v>
      </c>
      <c r="G48" s="316">
        <v>12.195563728836939</v>
      </c>
      <c r="H48" s="316">
        <v>10.799544330175509</v>
      </c>
      <c r="I48" s="316">
        <v>11.73419698415907</v>
      </c>
      <c r="J48" s="316">
        <v>14.01046560617633</v>
      </c>
      <c r="K48" s="316">
        <v>13.91485489360856</v>
      </c>
      <c r="L48" s="316">
        <v>14.23979572470018</v>
      </c>
      <c r="M48" s="316">
        <v>14.161787127617069</v>
      </c>
      <c r="N48" s="316">
        <v>14.39859607319195</v>
      </c>
      <c r="O48" s="316">
        <v>15.16668672970575</v>
      </c>
      <c r="P48" s="316">
        <v>14.88599704833381</v>
      </c>
      <c r="Q48" s="316">
        <v>15.750252734331401</v>
      </c>
      <c r="R48" s="316">
        <v>18.187700047089741</v>
      </c>
      <c r="S48" s="316">
        <v>18.078634796676631</v>
      </c>
      <c r="T48" s="316">
        <v>18.98187166851601</v>
      </c>
      <c r="U48" s="316">
        <v>19.509943890716141</v>
      </c>
      <c r="V48" s="316">
        <v>18.357174683766932</v>
      </c>
      <c r="W48" s="316">
        <v>20.120426586404811</v>
      </c>
      <c r="X48" s="316">
        <v>17.613935067772349</v>
      </c>
      <c r="Y48" s="316">
        <v>14.629889162929601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0.99999999999999956</v>
      </c>
      <c r="C52" s="232">
        <f t="shared" si="1"/>
        <v>0.99999999999999978</v>
      </c>
      <c r="D52" s="232">
        <f t="shared" si="1"/>
        <v>0.99999999999999989</v>
      </c>
      <c r="E52" s="232">
        <f t="shared" si="1"/>
        <v>0.99999999999999978</v>
      </c>
      <c r="F52" s="232">
        <f t="shared" si="1"/>
        <v>0.99999999999999989</v>
      </c>
      <c r="G52" s="232">
        <f t="shared" si="1"/>
        <v>1</v>
      </c>
      <c r="H52" s="232">
        <f t="shared" si="1"/>
        <v>0.99999999999999989</v>
      </c>
      <c r="I52" s="232">
        <f t="shared" si="1"/>
        <v>1.0000000000000002</v>
      </c>
      <c r="J52" s="232">
        <f t="shared" si="1"/>
        <v>0.99999999999999967</v>
      </c>
      <c r="K52" s="232">
        <f t="shared" si="1"/>
        <v>1</v>
      </c>
      <c r="L52" s="232">
        <f t="shared" si="1"/>
        <v>0.99999999999999978</v>
      </c>
      <c r="M52" s="232">
        <f t="shared" si="1"/>
        <v>1</v>
      </c>
      <c r="N52" s="232">
        <f t="shared" si="1"/>
        <v>1.0000000000000002</v>
      </c>
      <c r="O52" s="232">
        <f t="shared" si="1"/>
        <v>0.99999999999999989</v>
      </c>
      <c r="P52" s="232">
        <f t="shared" si="1"/>
        <v>1</v>
      </c>
      <c r="Q52" s="232">
        <f t="shared" si="1"/>
        <v>1.0000000000000002</v>
      </c>
      <c r="R52" s="232">
        <f t="shared" si="1"/>
        <v>0.99999999999999989</v>
      </c>
      <c r="S52" s="232">
        <f t="shared" si="1"/>
        <v>1</v>
      </c>
      <c r="T52" s="232">
        <f t="shared" si="1"/>
        <v>1</v>
      </c>
      <c r="U52" s="232">
        <f t="shared" si="1"/>
        <v>1.0000000000000002</v>
      </c>
      <c r="V52" s="232">
        <f t="shared" si="1"/>
        <v>1</v>
      </c>
      <c r="W52" s="232">
        <f t="shared" si="1"/>
        <v>0.99999999999999989</v>
      </c>
      <c r="X52" s="232">
        <f t="shared" si="1"/>
        <v>1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9.1603660672562159E-3</v>
      </c>
      <c r="C53" s="299">
        <f t="shared" si="2"/>
        <v>9.3138853290556135E-3</v>
      </c>
      <c r="D53" s="299">
        <f t="shared" si="2"/>
        <v>9.6344853023420992E-3</v>
      </c>
      <c r="E53" s="299">
        <f t="shared" si="2"/>
        <v>7.8102130465290851E-3</v>
      </c>
      <c r="F53" s="299">
        <f t="shared" si="2"/>
        <v>9.5135309117033249E-3</v>
      </c>
      <c r="G53" s="299">
        <f t="shared" si="2"/>
        <v>9.2926605333409941E-3</v>
      </c>
      <c r="H53" s="299">
        <f t="shared" si="2"/>
        <v>8.5158988578008903E-3</v>
      </c>
      <c r="I53" s="299">
        <f t="shared" si="2"/>
        <v>9.9995022913174809E-3</v>
      </c>
      <c r="J53" s="299">
        <f t="shared" si="2"/>
        <v>1.0426222967835758E-2</v>
      </c>
      <c r="K53" s="299">
        <f t="shared" si="2"/>
        <v>1.0657037129466317E-2</v>
      </c>
      <c r="L53" s="299">
        <f t="shared" si="2"/>
        <v>9.8965161461182435E-3</v>
      </c>
      <c r="M53" s="299">
        <f t="shared" si="2"/>
        <v>9.7777478470718725E-3</v>
      </c>
      <c r="N53" s="299">
        <f t="shared" si="2"/>
        <v>9.7908790556320499E-3</v>
      </c>
      <c r="O53" s="299">
        <f t="shared" si="2"/>
        <v>9.3526206173641501E-3</v>
      </c>
      <c r="P53" s="299">
        <f t="shared" si="2"/>
        <v>9.6686342635158729E-3</v>
      </c>
      <c r="Q53" s="299">
        <f t="shared" si="2"/>
        <v>9.4398218301377668E-3</v>
      </c>
      <c r="R53" s="299">
        <f t="shared" si="2"/>
        <v>9.919949486427897E-3</v>
      </c>
      <c r="S53" s="299">
        <f t="shared" si="2"/>
        <v>9.1852513110208273E-3</v>
      </c>
      <c r="T53" s="299">
        <f t="shared" si="2"/>
        <v>9.6988424073180587E-3</v>
      </c>
      <c r="U53" s="299">
        <f t="shared" si="2"/>
        <v>9.1085195656044737E-3</v>
      </c>
      <c r="V53" s="299">
        <f t="shared" si="2"/>
        <v>8.2497293892625067E-3</v>
      </c>
      <c r="W53" s="299">
        <f t="shared" si="2"/>
        <v>8.9533755694739658E-3</v>
      </c>
      <c r="X53" s="299">
        <f t="shared" si="2"/>
        <v>8.71970922936793E-3</v>
      </c>
      <c r="Y53" s="299">
        <f t="shared" si="2"/>
        <v>7.6533638045947986E-3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2.5831501199786756E-3</v>
      </c>
      <c r="C54" s="233">
        <f t="shared" si="3"/>
        <v>2.6264413265335829E-3</v>
      </c>
      <c r="D54" s="233">
        <f t="shared" si="3"/>
        <v>2.7168479602182778E-3</v>
      </c>
      <c r="E54" s="233">
        <f t="shared" si="3"/>
        <v>2.2024177440152885E-3</v>
      </c>
      <c r="F54" s="233">
        <f t="shared" si="3"/>
        <v>2.6827397874229436E-3</v>
      </c>
      <c r="G54" s="233">
        <f t="shared" si="3"/>
        <v>2.6204561035420354E-3</v>
      </c>
      <c r="H54" s="233">
        <f t="shared" si="3"/>
        <v>2.4014155105532382E-3</v>
      </c>
      <c r="I54" s="233">
        <f t="shared" si="3"/>
        <v>2.8197798378248283E-3</v>
      </c>
      <c r="J54" s="233">
        <f t="shared" si="3"/>
        <v>2.9401116628471596E-3</v>
      </c>
      <c r="K54" s="233">
        <f t="shared" si="3"/>
        <v>3.0051994142460898E-3</v>
      </c>
      <c r="L54" s="233">
        <f t="shared" si="3"/>
        <v>2.7907385668347467E-3</v>
      </c>
      <c r="M54" s="233">
        <f t="shared" si="3"/>
        <v>2.757246854420769E-3</v>
      </c>
      <c r="N54" s="233">
        <f t="shared" si="3"/>
        <v>2.7609497504315437E-3</v>
      </c>
      <c r="O54" s="233">
        <f t="shared" si="3"/>
        <v>2.6373643686813512E-3</v>
      </c>
      <c r="P54" s="233">
        <f t="shared" si="3"/>
        <v>2.7264776947185736E-3</v>
      </c>
      <c r="Q54" s="233">
        <f t="shared" si="3"/>
        <v>2.6619544147105803E-3</v>
      </c>
      <c r="R54" s="233">
        <f t="shared" si="3"/>
        <v>2.797346581775191E-3</v>
      </c>
      <c r="S54" s="233">
        <f t="shared" si="3"/>
        <v>2.590167560105446E-3</v>
      </c>
      <c r="T54" s="233">
        <f t="shared" si="3"/>
        <v>2.734996150172649E-3</v>
      </c>
      <c r="U54" s="233">
        <f t="shared" si="3"/>
        <v>2.5685298203117339E-3</v>
      </c>
      <c r="V54" s="233">
        <f t="shared" si="3"/>
        <v>2.3263578447851358E-3</v>
      </c>
      <c r="W54" s="233">
        <f t="shared" si="3"/>
        <v>2.5247804516428311E-3</v>
      </c>
      <c r="X54" s="233">
        <f t="shared" si="3"/>
        <v>2.4588884086777126E-3</v>
      </c>
      <c r="Y54" s="233">
        <f t="shared" si="3"/>
        <v>2.1581875096396783E-3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3.5042999450898532E-2</v>
      </c>
      <c r="C55" s="233">
        <f t="shared" si="4"/>
        <v>3.5630287706350329E-2</v>
      </c>
      <c r="D55" s="233">
        <f t="shared" si="4"/>
        <v>3.6856743571252411E-2</v>
      </c>
      <c r="E55" s="233">
        <f t="shared" si="4"/>
        <v>2.9877986260749747E-2</v>
      </c>
      <c r="F55" s="233">
        <f t="shared" si="4"/>
        <v>3.6394032298185587E-2</v>
      </c>
      <c r="G55" s="233">
        <f t="shared" si="4"/>
        <v>3.5549092206180161E-2</v>
      </c>
      <c r="H55" s="233">
        <f t="shared" si="4"/>
        <v>3.2577588800139508E-2</v>
      </c>
      <c r="I55" s="233">
        <f t="shared" si="4"/>
        <v>3.8253116822093924E-2</v>
      </c>
      <c r="J55" s="233">
        <f t="shared" si="4"/>
        <v>3.9885537658021934E-2</v>
      </c>
      <c r="K55" s="233">
        <f t="shared" si="4"/>
        <v>4.0768517713610737E-2</v>
      </c>
      <c r="L55" s="233">
        <f t="shared" si="4"/>
        <v>3.785914310934383E-2</v>
      </c>
      <c r="M55" s="233">
        <f t="shared" si="4"/>
        <v>3.7404794734212481E-2</v>
      </c>
      <c r="N55" s="233">
        <f t="shared" si="4"/>
        <v>3.7455028199882459E-2</v>
      </c>
      <c r="O55" s="233">
        <f t="shared" si="4"/>
        <v>3.5778469632373848E-2</v>
      </c>
      <c r="P55" s="233">
        <f t="shared" si="4"/>
        <v>3.6987380493278793E-2</v>
      </c>
      <c r="Q55" s="233">
        <f t="shared" si="4"/>
        <v>3.6112058053284941E-2</v>
      </c>
      <c r="R55" s="233">
        <f t="shared" si="4"/>
        <v>3.7948787401457781E-2</v>
      </c>
      <c r="S55" s="233">
        <f t="shared" si="4"/>
        <v>3.5138198002700537E-2</v>
      </c>
      <c r="T55" s="233">
        <f t="shared" si="4"/>
        <v>3.7102941810250249E-2</v>
      </c>
      <c r="U55" s="233">
        <f t="shared" si="4"/>
        <v>3.4844660550949189E-2</v>
      </c>
      <c r="V55" s="233">
        <f t="shared" si="4"/>
        <v>3.1559356944408611E-2</v>
      </c>
      <c r="W55" s="233">
        <f t="shared" si="4"/>
        <v>3.4251156870933046E-2</v>
      </c>
      <c r="X55" s="233">
        <f t="shared" si="4"/>
        <v>3.3357265800651639E-2</v>
      </c>
      <c r="Y55" s="233">
        <f t="shared" si="4"/>
        <v>2.9277959159363008E-2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7.9944708243605306E-2</v>
      </c>
      <c r="C56" s="233">
        <f t="shared" si="5"/>
        <v>8.1284507603610875E-2</v>
      </c>
      <c r="D56" s="233">
        <f t="shared" si="5"/>
        <v>8.4082460342520662E-2</v>
      </c>
      <c r="E56" s="233">
        <f t="shared" si="5"/>
        <v>6.8161599519154209E-2</v>
      </c>
      <c r="F56" s="233">
        <f t="shared" si="5"/>
        <v>8.3026862411236635E-2</v>
      </c>
      <c r="G56" s="233">
        <f t="shared" si="5"/>
        <v>8.1099273728842444E-2</v>
      </c>
      <c r="H56" s="233">
        <f t="shared" si="5"/>
        <v>7.4320288580220786E-2</v>
      </c>
      <c r="I56" s="233">
        <f t="shared" si="5"/>
        <v>8.7268051013607975E-2</v>
      </c>
      <c r="J56" s="233">
        <f t="shared" si="5"/>
        <v>9.0992144541672149E-2</v>
      </c>
      <c r="K56" s="233">
        <f t="shared" si="5"/>
        <v>9.3006515001822859E-2</v>
      </c>
      <c r="L56" s="233">
        <f t="shared" si="5"/>
        <v>8.6369266263016428E-2</v>
      </c>
      <c r="M56" s="233">
        <f t="shared" si="5"/>
        <v>8.5332746876548737E-2</v>
      </c>
      <c r="N56" s="233">
        <f t="shared" si="5"/>
        <v>8.5447346078100478E-2</v>
      </c>
      <c r="O56" s="233">
        <f t="shared" si="5"/>
        <v>8.1622559740372927E-2</v>
      </c>
      <c r="P56" s="233">
        <f t="shared" si="5"/>
        <v>8.4380486504119001E-2</v>
      </c>
      <c r="Q56" s="233">
        <f t="shared" si="5"/>
        <v>8.2383585605768597E-2</v>
      </c>
      <c r="R56" s="233">
        <f t="shared" si="5"/>
        <v>8.6573774635331877E-2</v>
      </c>
      <c r="S56" s="233">
        <f t="shared" si="5"/>
        <v>8.0161887725050354E-2</v>
      </c>
      <c r="T56" s="233">
        <f t="shared" si="5"/>
        <v>8.464412020883294E-2</v>
      </c>
      <c r="U56" s="233">
        <f t="shared" si="5"/>
        <v>7.9492231408338193E-2</v>
      </c>
      <c r="V56" s="233">
        <f t="shared" si="5"/>
        <v>7.1997363890374783E-2</v>
      </c>
      <c r="W56" s="233">
        <f t="shared" si="5"/>
        <v>7.8138252602760264E-2</v>
      </c>
      <c r="X56" s="233">
        <f t="shared" si="5"/>
        <v>7.6098990498061084E-2</v>
      </c>
      <c r="Y56" s="233">
        <f t="shared" si="5"/>
        <v>6.6792738625102238E-2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3.0327203393411321E-2</v>
      </c>
      <c r="C57" s="300">
        <f t="shared" si="6"/>
        <v>3.0746005802460615E-2</v>
      </c>
      <c r="D57" s="300">
        <f t="shared" si="6"/>
        <v>3.1265543657430686E-2</v>
      </c>
      <c r="E57" s="300">
        <f t="shared" si="6"/>
        <v>2.9577241235776403E-2</v>
      </c>
      <c r="F57" s="300">
        <f t="shared" si="6"/>
        <v>3.1545818850664764E-2</v>
      </c>
      <c r="G57" s="300">
        <f t="shared" si="6"/>
        <v>3.1348658399832571E-2</v>
      </c>
      <c r="H57" s="300">
        <f t="shared" si="6"/>
        <v>3.0358265953170777E-2</v>
      </c>
      <c r="I57" s="300">
        <f t="shared" si="6"/>
        <v>3.2160807934459502E-2</v>
      </c>
      <c r="J57" s="300">
        <f t="shared" si="6"/>
        <v>3.2816752659770701E-2</v>
      </c>
      <c r="K57" s="300">
        <f t="shared" si="6"/>
        <v>3.2979161787599728E-2</v>
      </c>
      <c r="L57" s="300">
        <f t="shared" si="6"/>
        <v>3.1799735700891577E-2</v>
      </c>
      <c r="M57" s="300">
        <f t="shared" si="6"/>
        <v>3.1489982394003121E-2</v>
      </c>
      <c r="N57" s="300">
        <f t="shared" si="6"/>
        <v>3.0670221693204013E-2</v>
      </c>
      <c r="O57" s="300">
        <f t="shared" si="6"/>
        <v>2.9531785502505334E-2</v>
      </c>
      <c r="P57" s="300">
        <f t="shared" si="6"/>
        <v>2.9978028058887208E-2</v>
      </c>
      <c r="Q57" s="300">
        <f t="shared" si="6"/>
        <v>2.9328199716311832E-2</v>
      </c>
      <c r="R57" s="300">
        <f t="shared" si="6"/>
        <v>3.0571411529886832E-2</v>
      </c>
      <c r="S57" s="300">
        <f t="shared" si="6"/>
        <v>2.869041435277048E-2</v>
      </c>
      <c r="T57" s="300">
        <f t="shared" si="6"/>
        <v>2.9882710864065028E-2</v>
      </c>
      <c r="U57" s="300">
        <f t="shared" si="6"/>
        <v>2.819957393526798E-2</v>
      </c>
      <c r="V57" s="300">
        <f t="shared" si="6"/>
        <v>2.579453028477216E-2</v>
      </c>
      <c r="W57" s="300">
        <f t="shared" si="6"/>
        <v>2.7855809841215804E-2</v>
      </c>
      <c r="X57" s="300">
        <f t="shared" si="6"/>
        <v>2.7242077144724229E-2</v>
      </c>
      <c r="Y57" s="300">
        <f t="shared" si="6"/>
        <v>2.4052935252356644E-2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0.67759269029851943</v>
      </c>
      <c r="C58" s="301">
        <f t="shared" si="7"/>
        <v>0.67402740155345775</v>
      </c>
      <c r="D58" s="301">
        <f t="shared" si="7"/>
        <v>0.66724124009717423</v>
      </c>
      <c r="E58" s="301">
        <f t="shared" si="7"/>
        <v>0.70631690026450189</v>
      </c>
      <c r="F58" s="301">
        <f t="shared" si="7"/>
        <v>0.66875924755346705</v>
      </c>
      <c r="G58" s="301">
        <f t="shared" si="7"/>
        <v>0.67349527600791637</v>
      </c>
      <c r="H58" s="301">
        <f t="shared" si="7"/>
        <v>0.69074895730569108</v>
      </c>
      <c r="I58" s="301">
        <f t="shared" si="7"/>
        <v>0.65849477175450088</v>
      </c>
      <c r="J58" s="301">
        <f t="shared" si="7"/>
        <v>0.64839976126065701</v>
      </c>
      <c r="K58" s="301">
        <f t="shared" si="7"/>
        <v>0.64370386833591875</v>
      </c>
      <c r="L58" s="301">
        <f t="shared" si="7"/>
        <v>0.661035104599629</v>
      </c>
      <c r="M58" s="301">
        <f t="shared" si="7"/>
        <v>0.66425454187981758</v>
      </c>
      <c r="N58" s="301">
        <f t="shared" si="7"/>
        <v>0.66669739079439094</v>
      </c>
      <c r="O58" s="301">
        <f t="shared" si="7"/>
        <v>0.67815343363244351</v>
      </c>
      <c r="P58" s="301">
        <f t="shared" si="7"/>
        <v>0.67322049334861778</v>
      </c>
      <c r="Q58" s="301">
        <f t="shared" si="7"/>
        <v>0.6800446527275591</v>
      </c>
      <c r="R58" s="301">
        <f t="shared" si="7"/>
        <v>0.67036364319372099</v>
      </c>
      <c r="S58" s="301">
        <f t="shared" si="7"/>
        <v>0.68732768487461338</v>
      </c>
      <c r="T58" s="301">
        <f t="shared" si="7"/>
        <v>0.67470045628996589</v>
      </c>
      <c r="U58" s="301">
        <f t="shared" si="7"/>
        <v>0.69034520258392629</v>
      </c>
      <c r="V58" s="301">
        <f t="shared" si="7"/>
        <v>0.71436565994185952</v>
      </c>
      <c r="W58" s="301">
        <f t="shared" si="7"/>
        <v>0.69497253422005079</v>
      </c>
      <c r="X58" s="301">
        <f t="shared" si="7"/>
        <v>0.70130736072081845</v>
      </c>
      <c r="Y58" s="301">
        <f t="shared" si="7"/>
        <v>0.72903335139324377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4.3109636013632012E-2</v>
      </c>
      <c r="C59" s="301">
        <f t="shared" si="8"/>
        <v>4.3832113636104987E-2</v>
      </c>
      <c r="D59" s="301">
        <f t="shared" si="8"/>
        <v>4.53408904745944E-2</v>
      </c>
      <c r="E59" s="301">
        <f t="shared" si="8"/>
        <v>3.675567539034371E-2</v>
      </c>
      <c r="F59" s="301">
        <f t="shared" si="8"/>
        <v>4.4771666524764872E-2</v>
      </c>
      <c r="G59" s="301">
        <f t="shared" si="8"/>
        <v>4.3732227538649644E-2</v>
      </c>
      <c r="H59" s="301">
        <f t="shared" si="8"/>
        <v>4.0076706257511273E-2</v>
      </c>
      <c r="I59" s="301">
        <f t="shared" si="8"/>
        <v>4.7058698411306499E-2</v>
      </c>
      <c r="J59" s="301">
        <f t="shared" si="8"/>
        <v>4.906689032297578E-2</v>
      </c>
      <c r="K59" s="301">
        <f t="shared" si="8"/>
        <v>5.0153125787981118E-2</v>
      </c>
      <c r="L59" s="301">
        <f t="shared" si="8"/>
        <v>4.657403489443504E-2</v>
      </c>
      <c r="M59" s="301">
        <f t="shared" si="8"/>
        <v>4.6015098919141552E-2</v>
      </c>
      <c r="N59" s="301">
        <f t="shared" si="8"/>
        <v>4.6076895753164579E-2</v>
      </c>
      <c r="O59" s="301">
        <f t="shared" si="8"/>
        <v>4.40144059339896E-2</v>
      </c>
      <c r="P59" s="301">
        <f t="shared" si="8"/>
        <v>4.5501599039692843E-2</v>
      </c>
      <c r="Q59" s="301">
        <f t="shared" si="8"/>
        <v>4.4424783916159442E-2</v>
      </c>
      <c r="R59" s="301">
        <f t="shared" si="8"/>
        <v>4.6684314632593517E-2</v>
      </c>
      <c r="S59" s="301">
        <f t="shared" si="8"/>
        <v>4.3226748560546244E-2</v>
      </c>
      <c r="T59" s="301">
        <f t="shared" si="8"/>
        <v>4.5643761708127534E-2</v>
      </c>
      <c r="U59" s="301">
        <f t="shared" si="8"/>
        <v>4.2865640981296353E-2</v>
      </c>
      <c r="V59" s="301">
        <f t="shared" si="8"/>
        <v>3.882408503884105E-2</v>
      </c>
      <c r="W59" s="301">
        <f t="shared" si="8"/>
        <v>4.2135517189978267E-2</v>
      </c>
      <c r="X59" s="301">
        <f t="shared" si="8"/>
        <v>4.1035859076246801E-2</v>
      </c>
      <c r="Y59" s="301">
        <f t="shared" si="8"/>
        <v>3.6017526534811481E-2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8.2459246388608964E-2</v>
      </c>
      <c r="C60" s="301">
        <f t="shared" si="9"/>
        <v>8.2092681015081159E-2</v>
      </c>
      <c r="D60" s="301">
        <f t="shared" si="9"/>
        <v>8.1022868321485794E-2</v>
      </c>
      <c r="E60" s="301">
        <f t="shared" si="9"/>
        <v>8.5381169666626178E-2</v>
      </c>
      <c r="F60" s="301">
        <f t="shared" si="9"/>
        <v>8.1992440492451982E-2</v>
      </c>
      <c r="G60" s="301">
        <f t="shared" si="9"/>
        <v>8.2507850702512958E-2</v>
      </c>
      <c r="H60" s="301">
        <f t="shared" si="9"/>
        <v>8.4019555687204775E-2</v>
      </c>
      <c r="I60" s="301">
        <f t="shared" si="9"/>
        <v>8.0521221141618401E-2</v>
      </c>
      <c r="J60" s="301">
        <f t="shared" si="9"/>
        <v>8.0195441870069328E-2</v>
      </c>
      <c r="K60" s="301">
        <f t="shared" si="9"/>
        <v>7.9447099298103133E-2</v>
      </c>
      <c r="L60" s="301">
        <f t="shared" si="9"/>
        <v>8.0698639745490089E-2</v>
      </c>
      <c r="M60" s="301">
        <f t="shared" si="9"/>
        <v>8.0506785255693478E-2</v>
      </c>
      <c r="N60" s="301">
        <f t="shared" si="9"/>
        <v>7.8583209571227067E-2</v>
      </c>
      <c r="O60" s="301">
        <f t="shared" si="9"/>
        <v>7.8294471860132608E-2</v>
      </c>
      <c r="P60" s="301">
        <f t="shared" si="9"/>
        <v>7.5549684320913094E-2</v>
      </c>
      <c r="Q60" s="301">
        <f t="shared" si="9"/>
        <v>7.4611373187335989E-2</v>
      </c>
      <c r="R60" s="301">
        <f t="shared" si="9"/>
        <v>7.2062189443789407E-2</v>
      </c>
      <c r="S60" s="301">
        <f t="shared" si="9"/>
        <v>7.3791580401582055E-2</v>
      </c>
      <c r="T60" s="301">
        <f t="shared" si="9"/>
        <v>7.3473771758858983E-2</v>
      </c>
      <c r="U60" s="301">
        <f t="shared" si="9"/>
        <v>7.3020790848231765E-2</v>
      </c>
      <c r="V60" s="301">
        <f t="shared" si="9"/>
        <v>7.1057466798943522E-2</v>
      </c>
      <c r="W60" s="301">
        <f t="shared" si="9"/>
        <v>7.2287454556902053E-2</v>
      </c>
      <c r="X60" s="301">
        <f t="shared" si="9"/>
        <v>7.191345483026805E-2</v>
      </c>
      <c r="Y60" s="301">
        <f t="shared" si="9"/>
        <v>7.1778277694221584E-2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4.3565443412048523E-2</v>
      </c>
      <c r="C61" s="302">
        <f t="shared" si="10"/>
        <v>4.3322903039822926E-2</v>
      </c>
      <c r="D61" s="302">
        <f t="shared" si="10"/>
        <v>4.2477811623045196E-2</v>
      </c>
      <c r="E61" s="302">
        <f t="shared" si="10"/>
        <v>4.5533428884011448E-2</v>
      </c>
      <c r="F61" s="302">
        <f t="shared" si="10"/>
        <v>4.3416795240553127E-2</v>
      </c>
      <c r="G61" s="302">
        <f t="shared" si="10"/>
        <v>4.3774224607602837E-2</v>
      </c>
      <c r="H61" s="302">
        <f t="shared" si="10"/>
        <v>4.4699249556822244E-2</v>
      </c>
      <c r="I61" s="302">
        <f t="shared" si="10"/>
        <v>4.2285062736663701E-2</v>
      </c>
      <c r="J61" s="302">
        <f t="shared" si="10"/>
        <v>4.2313639901046751E-2</v>
      </c>
      <c r="K61" s="302">
        <f t="shared" si="10"/>
        <v>4.1717216939877622E-2</v>
      </c>
      <c r="L61" s="302">
        <f t="shared" si="10"/>
        <v>4.2371553692479205E-2</v>
      </c>
      <c r="M61" s="302">
        <f t="shared" si="10"/>
        <v>4.2059768133975314E-2</v>
      </c>
      <c r="N61" s="302">
        <f t="shared" si="10"/>
        <v>4.0003924040885395E-2</v>
      </c>
      <c r="O61" s="302">
        <f t="shared" si="10"/>
        <v>3.929467206197812E-2</v>
      </c>
      <c r="P61" s="302">
        <f t="shared" si="10"/>
        <v>3.6680077420993967E-2</v>
      </c>
      <c r="Q61" s="302">
        <f t="shared" si="10"/>
        <v>3.5478383739825668E-2</v>
      </c>
      <c r="R61" s="302">
        <f t="shared" si="10"/>
        <v>3.3240684117685326E-2</v>
      </c>
      <c r="S61" s="302">
        <f t="shared" si="10"/>
        <v>3.4381643476779758E-2</v>
      </c>
      <c r="T61" s="302">
        <f t="shared" si="10"/>
        <v>3.4515138085801422E-2</v>
      </c>
      <c r="U61" s="302">
        <f t="shared" si="10"/>
        <v>3.3484620906177077E-2</v>
      </c>
      <c r="V61" s="302">
        <f t="shared" si="10"/>
        <v>3.0615551641520217E-2</v>
      </c>
      <c r="W61" s="302">
        <f t="shared" si="10"/>
        <v>3.2572686230944288E-2</v>
      </c>
      <c r="X61" s="302">
        <f t="shared" si="10"/>
        <v>3.1962687666636347E-2</v>
      </c>
      <c r="Y61" s="302">
        <f t="shared" si="10"/>
        <v>3.0812045075635636E-2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3.5232601916176692E-2</v>
      </c>
      <c r="C62" s="302">
        <f t="shared" si="11"/>
        <v>3.5047218571773071E-2</v>
      </c>
      <c r="D62" s="302">
        <f t="shared" si="11"/>
        <v>3.4694360389340796E-2</v>
      </c>
      <c r="E62" s="302">
        <f t="shared" si="11"/>
        <v>3.6726166810807273E-2</v>
      </c>
      <c r="F62" s="302">
        <f t="shared" si="11"/>
        <v>3.4773291808140198E-2</v>
      </c>
      <c r="G62" s="302">
        <f t="shared" si="11"/>
        <v>3.5019549785223418E-2</v>
      </c>
      <c r="H62" s="302">
        <f t="shared" si="11"/>
        <v>3.5916684735845819E-2</v>
      </c>
      <c r="I62" s="302">
        <f t="shared" si="11"/>
        <v>3.4239572665532715E-2</v>
      </c>
      <c r="J62" s="302">
        <f t="shared" si="11"/>
        <v>3.3714665164077048E-2</v>
      </c>
      <c r="K62" s="302">
        <f t="shared" si="11"/>
        <v>3.347049410316226E-2</v>
      </c>
      <c r="L62" s="302">
        <f t="shared" si="11"/>
        <v>3.4371661658150893E-2</v>
      </c>
      <c r="M62" s="302">
        <f t="shared" si="11"/>
        <v>3.4539061858464476E-2</v>
      </c>
      <c r="N62" s="302">
        <f t="shared" si="11"/>
        <v>3.4666082005790161E-2</v>
      </c>
      <c r="O62" s="302">
        <f t="shared" si="11"/>
        <v>3.5261758734047008E-2</v>
      </c>
      <c r="P62" s="302">
        <f t="shared" si="11"/>
        <v>3.5005261986392117E-2</v>
      </c>
      <c r="Q62" s="302">
        <f t="shared" si="11"/>
        <v>3.5360095936423148E-2</v>
      </c>
      <c r="R62" s="302">
        <f t="shared" si="11"/>
        <v>3.4856715129729161E-2</v>
      </c>
      <c r="S62" s="302">
        <f t="shared" si="11"/>
        <v>3.5738789768357544E-2</v>
      </c>
      <c r="T62" s="302">
        <f t="shared" si="11"/>
        <v>3.5082215214946338E-2</v>
      </c>
      <c r="U62" s="302">
        <f t="shared" si="11"/>
        <v>3.5895690811933424E-2</v>
      </c>
      <c r="V62" s="302">
        <f t="shared" si="11"/>
        <v>3.7144675967844321E-2</v>
      </c>
      <c r="W62" s="302">
        <f t="shared" si="11"/>
        <v>3.6136296910263523E-2</v>
      </c>
      <c r="X62" s="302">
        <f t="shared" si="11"/>
        <v>3.6465687152373805E-2</v>
      </c>
      <c r="Y62" s="302">
        <f t="shared" si="11"/>
        <v>3.7907347911233E-2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3.6612010603837451E-3</v>
      </c>
      <c r="C63" s="302">
        <f t="shared" si="12"/>
        <v>3.7225594034851614E-3</v>
      </c>
      <c r="D63" s="302">
        <f t="shared" si="12"/>
        <v>3.8506963090997937E-3</v>
      </c>
      <c r="E63" s="302">
        <f t="shared" si="12"/>
        <v>3.1215739718074595E-3</v>
      </c>
      <c r="F63" s="302">
        <f t="shared" si="12"/>
        <v>3.8023534437586718E-3</v>
      </c>
      <c r="G63" s="302">
        <f t="shared" si="12"/>
        <v>3.7140763096867018E-3</v>
      </c>
      <c r="H63" s="302">
        <f t="shared" si="12"/>
        <v>3.4036213945367083E-3</v>
      </c>
      <c r="I63" s="302">
        <f t="shared" si="12"/>
        <v>3.9965857394219876E-3</v>
      </c>
      <c r="J63" s="302">
        <f t="shared" si="12"/>
        <v>4.1671368049455435E-3</v>
      </c>
      <c r="K63" s="302">
        <f t="shared" si="12"/>
        <v>4.2593882550632477E-3</v>
      </c>
      <c r="L63" s="302">
        <f t="shared" si="12"/>
        <v>3.9554243948599997E-3</v>
      </c>
      <c r="M63" s="302">
        <f t="shared" si="12"/>
        <v>3.9079552632536882E-3</v>
      </c>
      <c r="N63" s="302">
        <f t="shared" si="12"/>
        <v>3.9132035245515086E-3</v>
      </c>
      <c r="O63" s="302">
        <f t="shared" si="12"/>
        <v>3.7380410641074842E-3</v>
      </c>
      <c r="P63" s="302">
        <f t="shared" si="12"/>
        <v>3.8643449135270054E-3</v>
      </c>
      <c r="Q63" s="302">
        <f t="shared" si="12"/>
        <v>3.7728935110871646E-3</v>
      </c>
      <c r="R63" s="302">
        <f t="shared" si="12"/>
        <v>3.9647901963749295E-3</v>
      </c>
      <c r="S63" s="302">
        <f t="shared" si="12"/>
        <v>3.671147156444753E-3</v>
      </c>
      <c r="T63" s="302">
        <f t="shared" si="12"/>
        <v>3.8764184581112251E-3</v>
      </c>
      <c r="U63" s="302">
        <f t="shared" si="12"/>
        <v>3.6404791301212574E-3</v>
      </c>
      <c r="V63" s="302">
        <f t="shared" si="12"/>
        <v>3.2972391895789966E-3</v>
      </c>
      <c r="W63" s="302">
        <f t="shared" si="12"/>
        <v>3.57847141569426E-3</v>
      </c>
      <c r="X63" s="302">
        <f t="shared" si="12"/>
        <v>3.4850800112579019E-3</v>
      </c>
      <c r="Y63" s="302">
        <f t="shared" si="12"/>
        <v>3.0588847073529627E-3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3.9780000024089102E-2</v>
      </c>
      <c r="C65" s="235">
        <f t="shared" si="14"/>
        <v>4.0446676027344898E-2</v>
      </c>
      <c r="D65" s="235">
        <f t="shared" si="14"/>
        <v>4.183892027298116E-2</v>
      </c>
      <c r="E65" s="235">
        <f t="shared" si="14"/>
        <v>3.3916796872303222E-2</v>
      </c>
      <c r="F65" s="235">
        <f t="shared" si="14"/>
        <v>4.131366117010285E-2</v>
      </c>
      <c r="G65" s="235">
        <f t="shared" si="14"/>
        <v>4.0354504779183002E-2</v>
      </c>
      <c r="H65" s="235">
        <f t="shared" si="14"/>
        <v>3.6981323047707494E-2</v>
      </c>
      <c r="I65" s="235">
        <f t="shared" si="14"/>
        <v>4.342405079327083E-2</v>
      </c>
      <c r="J65" s="235">
        <f t="shared" si="14"/>
        <v>4.5277137056149934E-2</v>
      </c>
      <c r="K65" s="235">
        <f t="shared" si="14"/>
        <v>4.62794755312513E-2</v>
      </c>
      <c r="L65" s="235">
        <f t="shared" si="14"/>
        <v>4.2976820974240965E-2</v>
      </c>
      <c r="M65" s="235">
        <f t="shared" si="14"/>
        <v>4.2461055239090495E-2</v>
      </c>
      <c r="N65" s="235">
        <f t="shared" si="14"/>
        <v>4.2518079103967182E-2</v>
      </c>
      <c r="O65" s="235">
        <f t="shared" si="14"/>
        <v>4.0614888712136483E-2</v>
      </c>
      <c r="P65" s="235">
        <f t="shared" si="14"/>
        <v>4.1987216276256768E-2</v>
      </c>
      <c r="Q65" s="235">
        <f t="shared" si="14"/>
        <v>4.0993570548731886E-2</v>
      </c>
      <c r="R65" s="235">
        <f t="shared" si="14"/>
        <v>4.3078583095016304E-2</v>
      </c>
      <c r="S65" s="235">
        <f t="shared" si="14"/>
        <v>3.9888067211610624E-2</v>
      </c>
      <c r="T65" s="235">
        <f t="shared" si="14"/>
        <v>4.2118398802408627E-2</v>
      </c>
      <c r="U65" s="235">
        <f t="shared" si="14"/>
        <v>3.955485030607428E-2</v>
      </c>
      <c r="V65" s="235">
        <f t="shared" si="14"/>
        <v>3.582544986675279E-2</v>
      </c>
      <c r="W65" s="235">
        <f t="shared" si="14"/>
        <v>3.8881118697042916E-2</v>
      </c>
      <c r="X65" s="235">
        <f t="shared" si="14"/>
        <v>3.7866394291183991E-2</v>
      </c>
      <c r="Y65" s="235">
        <f t="shared" si="14"/>
        <v>3.3235660026666947E-2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0.42656536912227178</v>
      </c>
      <c r="C69" s="322">
        <f>IF(C$5=0,0,C$5/WWP_fec!C$5)</f>
        <v>0.42732122374997983</v>
      </c>
      <c r="D69" s="322">
        <f>IF(D$5=0,0,D$5/WWP_fec!D$5)</f>
        <v>0.42772093506965764</v>
      </c>
      <c r="E69" s="322">
        <f>IF(E$5=0,0,E$5/WWP_fec!E$5)</f>
        <v>0.42665849913555787</v>
      </c>
      <c r="F69" s="322">
        <f>IF(F$5=0,0,F$5/WWP_fec!F$5)</f>
        <v>0.4314400916727939</v>
      </c>
      <c r="G69" s="322">
        <f>IF(G$5=0,0,G$5/WWP_fec!G$5)</f>
        <v>0.4318257599228788</v>
      </c>
      <c r="H69" s="322">
        <f>IF(H$5=0,0,H$5/WWP_fec!H$5)</f>
        <v>0.42914632092688593</v>
      </c>
      <c r="I69" s="322">
        <f>IF(I$5=0,0,I$5/WWP_fec!I$5)</f>
        <v>0.43143657410536923</v>
      </c>
      <c r="J69" s="322">
        <f>IF(J$5=0,0,J$5/WWP_fec!J$5)</f>
        <v>0.43740914864948371</v>
      </c>
      <c r="K69" s="322">
        <f>IF(K$5=0,0,K$5/WWP_fec!K$5)</f>
        <v>0.43780096405596364</v>
      </c>
      <c r="L69" s="322">
        <f>IF(L$5=0,0,L$5/WWP_fec!L$5)</f>
        <v>0.43501432457234585</v>
      </c>
      <c r="M69" s="322">
        <f>IF(M$5=0,0,M$5/WWP_fec!M$5)</f>
        <v>0.43343433709456397</v>
      </c>
      <c r="N69" s="322">
        <f>IF(N$5=0,0,N$5/WWP_fec!N$5)</f>
        <v>0.43806423081548951</v>
      </c>
      <c r="O69" s="322">
        <f>IF(O$5=0,0,O$5/WWP_fec!O$5)</f>
        <v>0.43592665894098792</v>
      </c>
      <c r="P69" s="322">
        <f>IF(P$5=0,0,P$5/WWP_fec!P$5)</f>
        <v>0.43536552231103703</v>
      </c>
      <c r="Q69" s="322">
        <f>IF(Q$5=0,0,Q$5/WWP_fec!Q$5)</f>
        <v>0.4343859805533028</v>
      </c>
      <c r="R69" s="322">
        <f>IF(R$5=0,0,R$5/WWP_fec!R$5)</f>
        <v>0.43614318957564097</v>
      </c>
      <c r="S69" s="322">
        <f>IF(S$5=0,0,S$5/WWP_fec!S$5)</f>
        <v>0.43289047075478959</v>
      </c>
      <c r="T69" s="322">
        <f>IF(T$5=0,0,T$5/WWP_fec!T$5)</f>
        <v>0.43485849182103242</v>
      </c>
      <c r="U69" s="322">
        <f>IF(U$5=0,0,U$5/WWP_fec!U$5)</f>
        <v>0.43331108736992091</v>
      </c>
      <c r="V69" s="322">
        <f>IF(V$5=0,0,V$5/WWP_fec!V$5)</f>
        <v>0.42991922795780441</v>
      </c>
      <c r="W69" s="322">
        <f>IF(W$5=0,0,W$5/WWP_fec!W$5)</f>
        <v>0.43323540307646602</v>
      </c>
      <c r="X69" s="322">
        <f>IF(X$5=0,0,X$5/WWP_fec!X$5)</f>
        <v>0.43198242048980551</v>
      </c>
      <c r="Y69" s="322">
        <f>IF(Y$5=0,0,Y$5/WWP_fec!Y$5)</f>
        <v>0.42816966776613069</v>
      </c>
      <c r="DA69" s="95"/>
    </row>
    <row r="70" spans="1:105" ht="12" customHeight="1" x14ac:dyDescent="0.25">
      <c r="A70" s="55" t="s">
        <v>91</v>
      </c>
      <c r="B70" s="334">
        <f>IF(B$6=0,0,B$6/WWP_fec!B$6)</f>
        <v>0.48431491163672008</v>
      </c>
      <c r="C70" s="334">
        <f>IF(C$6=0,0,C$6/WWP_fec!C$6)</f>
        <v>0.48431491163672008</v>
      </c>
      <c r="D70" s="334">
        <f>IF(D$6=0,0,D$6/WWP_fec!D$6)</f>
        <v>0.48431491163672019</v>
      </c>
      <c r="E70" s="334">
        <f>IF(E$6=0,0,E$6/WWP_fec!E$6)</f>
        <v>0.48431491163671991</v>
      </c>
      <c r="F70" s="334">
        <f>IF(F$6=0,0,F$6/WWP_fec!F$6)</f>
        <v>0.48431491163671997</v>
      </c>
      <c r="G70" s="334">
        <f>IF(G$6=0,0,G$6/WWP_fec!G$6)</f>
        <v>0.48431491163671991</v>
      </c>
      <c r="H70" s="334">
        <f>IF(H$6=0,0,H$6/WWP_fec!H$6)</f>
        <v>0.48431491163672008</v>
      </c>
      <c r="I70" s="334">
        <f>IF(I$6=0,0,I$6/WWP_fec!I$6)</f>
        <v>0.48431491163672002</v>
      </c>
      <c r="J70" s="334">
        <f>IF(J$6=0,0,J$6/WWP_fec!J$6)</f>
        <v>0.48431491163672014</v>
      </c>
      <c r="K70" s="334">
        <f>IF(K$6=0,0,K$6/WWP_fec!K$6)</f>
        <v>0.48431491163672008</v>
      </c>
      <c r="L70" s="334">
        <f>IF(L$6=0,0,L$6/WWP_fec!L$6)</f>
        <v>0.48431491163671997</v>
      </c>
      <c r="M70" s="334">
        <f>IF(M$6=0,0,M$6/WWP_fec!M$6)</f>
        <v>0.48431491163672014</v>
      </c>
      <c r="N70" s="334">
        <f>IF(N$6=0,0,N$6/WWP_fec!N$6)</f>
        <v>0.48431491163672008</v>
      </c>
      <c r="O70" s="334">
        <f>IF(O$6=0,0,O$6/WWP_fec!O$6)</f>
        <v>0.48431491163672002</v>
      </c>
      <c r="P70" s="334">
        <f>IF(P$6=0,0,P$6/WWP_fec!P$6)</f>
        <v>0.48431491163672014</v>
      </c>
      <c r="Q70" s="334">
        <f>IF(Q$6=0,0,Q$6/WWP_fec!Q$6)</f>
        <v>0.48431491163672002</v>
      </c>
      <c r="R70" s="334">
        <f>IF(R$6=0,0,R$6/WWP_fec!R$6)</f>
        <v>0.48431491163671997</v>
      </c>
      <c r="S70" s="334">
        <f>IF(S$6=0,0,S$6/WWP_fec!S$6)</f>
        <v>0.48431491163671997</v>
      </c>
      <c r="T70" s="334">
        <f>IF(T$6=0,0,T$6/WWP_fec!T$6)</f>
        <v>0.48431491163672002</v>
      </c>
      <c r="U70" s="334">
        <f>IF(U$6=0,0,U$6/WWP_fec!U$6)</f>
        <v>0.48431491163672008</v>
      </c>
      <c r="V70" s="334">
        <f>IF(V$6=0,0,V$6/WWP_fec!V$6)</f>
        <v>0.48431491163672019</v>
      </c>
      <c r="W70" s="334">
        <f>IF(W$6=0,0,W$6/WWP_fec!W$6)</f>
        <v>0.48431491163672008</v>
      </c>
      <c r="X70" s="334">
        <f>IF(X$6=0,0,X$6/WWP_fec!X$6)</f>
        <v>0.48431491163672008</v>
      </c>
      <c r="Y70" s="334">
        <f>IF(Y$6=0,0,Y$6/WWP_fec!Y$6)</f>
        <v>0.48431491163672019</v>
      </c>
      <c r="DA70" s="67"/>
    </row>
    <row r="71" spans="1:105" ht="12" customHeight="1" x14ac:dyDescent="0.25">
      <c r="A71" s="173" t="s">
        <v>92</v>
      </c>
      <c r="B71" s="335">
        <f>IF(B$7=0,0,B$7/WWP_fec!B$7)</f>
        <v>0.12564710448066793</v>
      </c>
      <c r="C71" s="335">
        <f>IF(C$7=0,0,C$7/WWP_fec!C$7)</f>
        <v>0.1256471044806679</v>
      </c>
      <c r="D71" s="335">
        <f>IF(D$7=0,0,D$7/WWP_fec!D$7)</f>
        <v>0.12564710448066793</v>
      </c>
      <c r="E71" s="335">
        <f>IF(E$7=0,0,E$7/WWP_fec!E$7)</f>
        <v>0.12564710448066796</v>
      </c>
      <c r="F71" s="335">
        <f>IF(F$7=0,0,F$7/WWP_fec!F$7)</f>
        <v>0.12564710448066796</v>
      </c>
      <c r="G71" s="335">
        <f>IF(G$7=0,0,G$7/WWP_fec!G$7)</f>
        <v>0.12564710448066793</v>
      </c>
      <c r="H71" s="335">
        <f>IF(H$7=0,0,H$7/WWP_fec!H$7)</f>
        <v>0.12564710448066793</v>
      </c>
      <c r="I71" s="335">
        <f>IF(I$7=0,0,I$7/WWP_fec!I$7)</f>
        <v>0.12564710448066793</v>
      </c>
      <c r="J71" s="335">
        <f>IF(J$7=0,0,J$7/WWP_fec!J$7)</f>
        <v>0.12564710448066793</v>
      </c>
      <c r="K71" s="335">
        <f>IF(K$7=0,0,K$7/WWP_fec!K$7)</f>
        <v>0.12564710448066793</v>
      </c>
      <c r="L71" s="335">
        <f>IF(L$7=0,0,L$7/WWP_fec!L$7)</f>
        <v>0.12564710448066793</v>
      </c>
      <c r="M71" s="335">
        <f>IF(M$7=0,0,M$7/WWP_fec!M$7)</f>
        <v>0.12564710448066793</v>
      </c>
      <c r="N71" s="335">
        <f>IF(N$7=0,0,N$7/WWP_fec!N$7)</f>
        <v>0.12564710448066793</v>
      </c>
      <c r="O71" s="335">
        <f>IF(O$7=0,0,O$7/WWP_fec!O$7)</f>
        <v>0.12564710448066796</v>
      </c>
      <c r="P71" s="335">
        <f>IF(P$7=0,0,P$7/WWP_fec!P$7)</f>
        <v>0.12564710448066793</v>
      </c>
      <c r="Q71" s="335">
        <f>IF(Q$7=0,0,Q$7/WWP_fec!Q$7)</f>
        <v>0.12564710448066788</v>
      </c>
      <c r="R71" s="335">
        <f>IF(R$7=0,0,R$7/WWP_fec!R$7)</f>
        <v>0.12564710448066793</v>
      </c>
      <c r="S71" s="335">
        <f>IF(S$7=0,0,S$7/WWP_fec!S$7)</f>
        <v>0.1256471044806679</v>
      </c>
      <c r="T71" s="335">
        <f>IF(T$7=0,0,T$7/WWP_fec!T$7)</f>
        <v>0.12564710448066793</v>
      </c>
      <c r="U71" s="335">
        <f>IF(U$7=0,0,U$7/WWP_fec!U$7)</f>
        <v>0.12564710448066796</v>
      </c>
      <c r="V71" s="335">
        <f>IF(V$7=0,0,V$7/WWP_fec!V$7)</f>
        <v>0.12564710448066799</v>
      </c>
      <c r="W71" s="335">
        <f>IF(W$7=0,0,W$7/WWP_fec!W$7)</f>
        <v>0.12564710448066793</v>
      </c>
      <c r="X71" s="335">
        <f>IF(X$7=0,0,X$7/WWP_fec!X$7)</f>
        <v>0.12564710448066799</v>
      </c>
      <c r="Y71" s="335">
        <f>IF(Y$7=0,0,Y$7/WWP_fec!Y$7)</f>
        <v>0.12564710448066796</v>
      </c>
      <c r="DA71" s="177"/>
    </row>
    <row r="72" spans="1:105" ht="12" customHeight="1" x14ac:dyDescent="0.25">
      <c r="A72" s="173" t="s">
        <v>93</v>
      </c>
      <c r="B72" s="335">
        <f>IF(B$8=0,0,B$8/WWP_fec!B$8)</f>
        <v>0.68730963146646373</v>
      </c>
      <c r="C72" s="335">
        <f>IF(C$8=0,0,C$8/WWP_fec!C$8)</f>
        <v>0.68730963146646407</v>
      </c>
      <c r="D72" s="335">
        <f>IF(D$8=0,0,D$8/WWP_fec!D$8)</f>
        <v>0.68730963146646396</v>
      </c>
      <c r="E72" s="335">
        <f>IF(E$8=0,0,E$8/WWP_fec!E$8)</f>
        <v>0.68730963146646384</v>
      </c>
      <c r="F72" s="335">
        <f>IF(F$8=0,0,F$8/WWP_fec!F$8)</f>
        <v>0.68730963146646418</v>
      </c>
      <c r="G72" s="335">
        <f>IF(G$8=0,0,G$8/WWP_fec!G$8)</f>
        <v>0.68730963146646384</v>
      </c>
      <c r="H72" s="335">
        <f>IF(H$8=0,0,H$8/WWP_fec!H$8)</f>
        <v>0.68730963146646396</v>
      </c>
      <c r="I72" s="335">
        <f>IF(I$8=0,0,I$8/WWP_fec!I$8)</f>
        <v>0.68730963146646418</v>
      </c>
      <c r="J72" s="335">
        <f>IF(J$8=0,0,J$8/WWP_fec!J$8)</f>
        <v>0.68730963146646373</v>
      </c>
      <c r="K72" s="335">
        <f>IF(K$8=0,0,K$8/WWP_fec!K$8)</f>
        <v>0.68730963146646429</v>
      </c>
      <c r="L72" s="335">
        <f>IF(L$8=0,0,L$8/WWP_fec!L$8)</f>
        <v>0.68730963146646384</v>
      </c>
      <c r="M72" s="335">
        <f>IF(M$8=0,0,M$8/WWP_fec!M$8)</f>
        <v>0.68730963146646396</v>
      </c>
      <c r="N72" s="335">
        <f>IF(N$8=0,0,N$8/WWP_fec!N$8)</f>
        <v>0.68730963146646418</v>
      </c>
      <c r="O72" s="335">
        <f>IF(O$8=0,0,O$8/WWP_fec!O$8)</f>
        <v>0.68730963146646396</v>
      </c>
      <c r="P72" s="335">
        <f>IF(P$8=0,0,P$8/WWP_fec!P$8)</f>
        <v>0.68730963146646373</v>
      </c>
      <c r="Q72" s="335">
        <f>IF(Q$8=0,0,Q$8/WWP_fec!Q$8)</f>
        <v>0.68730963146646429</v>
      </c>
      <c r="R72" s="335">
        <f>IF(R$8=0,0,R$8/WWP_fec!R$8)</f>
        <v>0.68730963146646418</v>
      </c>
      <c r="S72" s="335">
        <f>IF(S$8=0,0,S$8/WWP_fec!S$8)</f>
        <v>0.68730963146646373</v>
      </c>
      <c r="T72" s="335">
        <f>IF(T$8=0,0,T$8/WWP_fec!T$8)</f>
        <v>0.68730963146646407</v>
      </c>
      <c r="U72" s="335">
        <f>IF(U$8=0,0,U$8/WWP_fec!U$8)</f>
        <v>0.68730963146646407</v>
      </c>
      <c r="V72" s="335">
        <f>IF(V$8=0,0,V$8/WWP_fec!V$8)</f>
        <v>0.68730963146646396</v>
      </c>
      <c r="W72" s="335">
        <f>IF(W$8=0,0,W$8/WWP_fec!W$8)</f>
        <v>0.68730963146646396</v>
      </c>
      <c r="X72" s="335">
        <f>IF(X$8=0,0,X$8/WWP_fec!X$8)</f>
        <v>0.68730963146646429</v>
      </c>
      <c r="Y72" s="335">
        <f>IF(Y$8=0,0,Y$8/WWP_fec!Y$8)</f>
        <v>0.68730963146646396</v>
      </c>
      <c r="DA72" s="177"/>
    </row>
    <row r="73" spans="1:105" ht="12" customHeight="1" x14ac:dyDescent="0.25">
      <c r="A73" s="173" t="s">
        <v>94</v>
      </c>
      <c r="B73" s="335">
        <f>IF(B$9=0,0,B$9/WWP_fec!B$9)</f>
        <v>0.51165705695985608</v>
      </c>
      <c r="C73" s="335">
        <f>IF(C$9=0,0,C$9/WWP_fec!C$9)</f>
        <v>0.5116570569598563</v>
      </c>
      <c r="D73" s="335">
        <f>IF(D$9=0,0,D$9/WWP_fec!D$9)</f>
        <v>0.51165705695985619</v>
      </c>
      <c r="E73" s="335">
        <f>IF(E$9=0,0,E$9/WWP_fec!E$9)</f>
        <v>0.51165705695985608</v>
      </c>
      <c r="F73" s="335">
        <f>IF(F$9=0,0,F$9/WWP_fec!F$9)</f>
        <v>0.51165705695985597</v>
      </c>
      <c r="G73" s="335">
        <f>IF(G$9=0,0,G$9/WWP_fec!G$9)</f>
        <v>0.51165705695985619</v>
      </c>
      <c r="H73" s="335">
        <f>IF(H$9=0,0,H$9/WWP_fec!H$9)</f>
        <v>0.51165705695985608</v>
      </c>
      <c r="I73" s="335">
        <f>IF(I$9=0,0,I$9/WWP_fec!I$9)</f>
        <v>0.51165705695985619</v>
      </c>
      <c r="J73" s="335">
        <f>IF(J$9=0,0,J$9/WWP_fec!J$9)</f>
        <v>0.51165705695985597</v>
      </c>
      <c r="K73" s="335">
        <f>IF(K$9=0,0,K$9/WWP_fec!K$9)</f>
        <v>0.51165705695985608</v>
      </c>
      <c r="L73" s="335">
        <f>IF(L$9=0,0,L$9/WWP_fec!L$9)</f>
        <v>0.51165705695985619</v>
      </c>
      <c r="M73" s="335">
        <f>IF(M$9=0,0,M$9/WWP_fec!M$9)</f>
        <v>0.51165705695985608</v>
      </c>
      <c r="N73" s="335">
        <f>IF(N$9=0,0,N$9/WWP_fec!N$9)</f>
        <v>0.51165705695985608</v>
      </c>
      <c r="O73" s="335">
        <f>IF(O$9=0,0,O$9/WWP_fec!O$9)</f>
        <v>0.51165705695985619</v>
      </c>
      <c r="P73" s="335">
        <f>IF(P$9=0,0,P$9/WWP_fec!P$9)</f>
        <v>0.51165705695985619</v>
      </c>
      <c r="Q73" s="335">
        <f>IF(Q$9=0,0,Q$9/WWP_fec!Q$9)</f>
        <v>0.51165705695985608</v>
      </c>
      <c r="R73" s="335">
        <f>IF(R$9=0,0,R$9/WWP_fec!R$9)</f>
        <v>0.51165705695985619</v>
      </c>
      <c r="S73" s="335">
        <f>IF(S$9=0,0,S$9/WWP_fec!S$9)</f>
        <v>0.51165705695985608</v>
      </c>
      <c r="T73" s="335">
        <f>IF(T$9=0,0,T$9/WWP_fec!T$9)</f>
        <v>0.51165705695985619</v>
      </c>
      <c r="U73" s="335">
        <f>IF(U$9=0,0,U$9/WWP_fec!U$9)</f>
        <v>0.51165705695985608</v>
      </c>
      <c r="V73" s="335">
        <f>IF(V$9=0,0,V$9/WWP_fec!V$9)</f>
        <v>0.51165705695985608</v>
      </c>
      <c r="W73" s="335">
        <f>IF(W$9=0,0,W$9/WWP_fec!W$9)</f>
        <v>0.51165705695985608</v>
      </c>
      <c r="X73" s="335">
        <f>IF(X$9=0,0,X$9/WWP_fec!X$9)</f>
        <v>0.51165705695985608</v>
      </c>
      <c r="Y73" s="335">
        <f>IF(Y$9=0,0,Y$9/WWP_fec!Y$9)</f>
        <v>0.51165705695985608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0.77026980818814617</v>
      </c>
      <c r="C74" s="336">
        <f>IF(C$10=0,0,C$10/WWP_fec!C$10)</f>
        <v>0.76958105273386512</v>
      </c>
      <c r="D74" s="336">
        <f>IF(D$10=0,0,D$10/WWP_fec!D$10)</f>
        <v>0.78432418708054086</v>
      </c>
      <c r="E74" s="336">
        <f>IF(E$10=0,0,E$10/WWP_fec!E$10)</f>
        <v>0.72674655981407954</v>
      </c>
      <c r="F74" s="336">
        <f>IF(F$10=0,0,F$10/WWP_fec!F$10)</f>
        <v>0.75409709181581197</v>
      </c>
      <c r="G74" s="336">
        <f>IF(G$10=0,0,G$10/WWP_fec!G$10)</f>
        <v>0.74972925355012465</v>
      </c>
      <c r="H74" s="336">
        <f>IF(H$10=0,0,H$10/WWP_fec!H$10)</f>
        <v>0.73809129017843011</v>
      </c>
      <c r="I74" s="336">
        <f>IF(I$10=0,0,I$10/WWP_fec!I$10)</f>
        <v>0.77138980278889557</v>
      </c>
      <c r="J74" s="336">
        <f>IF(J$10=0,0,J$10/WWP_fec!J$10)</f>
        <v>0.76262704297078499</v>
      </c>
      <c r="K74" s="336">
        <f>IF(K$10=0,0,K$10/WWP_fec!K$10)</f>
        <v>0.76675438765245241</v>
      </c>
      <c r="L74" s="336">
        <f>IF(L$10=0,0,L$10/WWP_fec!L$10)</f>
        <v>0.76194784113528413</v>
      </c>
      <c r="M74" s="336">
        <f>IF(M$10=0,0,M$10/WWP_fec!M$10)</f>
        <v>0.76688675239758075</v>
      </c>
      <c r="N74" s="336">
        <f>IF(N$10=0,0,N$10/WWP_fec!N$10)</f>
        <v>0.77633873252530194</v>
      </c>
      <c r="O74" s="336">
        <f>IF(O$10=0,0,O$10/WWP_fec!O$10)</f>
        <v>0.77670343716946766</v>
      </c>
      <c r="P74" s="336">
        <f>IF(P$10=0,0,P$10/WWP_fec!P$10)</f>
        <v>0.79692211942818014</v>
      </c>
      <c r="Q74" s="336">
        <f>IF(Q$10=0,0,Q$10/WWP_fec!Q$10)</f>
        <v>0.80342911818451868</v>
      </c>
      <c r="R74" s="336">
        <f>IF(R$10=0,0,R$10/WWP_fec!R$10)</f>
        <v>0.81829462771734496</v>
      </c>
      <c r="S74" s="336">
        <f>IF(S$10=0,0,S$10/WWP_fec!S$10)</f>
        <v>0.80991819341450955</v>
      </c>
      <c r="T74" s="336">
        <f>IF(T$10=0,0,T$10/WWP_fec!T$10)</f>
        <v>0.80692482078368666</v>
      </c>
      <c r="U74" s="336">
        <f>IF(U$10=0,0,U$10/WWP_fec!U$10)</f>
        <v>0.80607945595058184</v>
      </c>
      <c r="V74" s="336">
        <f>IF(V$10=0,0,V$10/WWP_fec!V$10)</f>
        <v>0.81575093486455663</v>
      </c>
      <c r="W74" s="336">
        <f>IF(W$10=0,0,W$10/WWP_fec!W$10)</f>
        <v>0.81460623282407196</v>
      </c>
      <c r="X74" s="336">
        <f>IF(X$10=0,0,X$10/WWP_fec!X$10)</f>
        <v>0.8164674197360785</v>
      </c>
      <c r="Y74" s="336">
        <f>IF(Y$10=0,0,Y$10/WWP_fec!Y$10)</f>
        <v>0.80111401939803428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0.42328989534707789</v>
      </c>
      <c r="C75" s="349">
        <f>IF(C$16=0,0,C$16/WWP_fec!C$16)</f>
        <v>0.42362792917675546</v>
      </c>
      <c r="D75" s="349">
        <f>IF(D$16=0,0,D$16/WWP_fec!D$16)</f>
        <v>0.42282760897658789</v>
      </c>
      <c r="E75" s="349">
        <f>IF(E$16=0,0,E$16/WWP_fec!E$16)</f>
        <v>0.4269460594434164</v>
      </c>
      <c r="F75" s="349">
        <f>IF(F$16=0,0,F$16/WWP_fec!F$16)</f>
        <v>0.42803767926140379</v>
      </c>
      <c r="G75" s="349">
        <f>IF(G$16=0,0,G$16/WWP_fec!G$16)</f>
        <v>0.42901111051747531</v>
      </c>
      <c r="H75" s="349">
        <f>IF(H$16=0,0,H$16/WWP_fec!H$16)</f>
        <v>0.42792023816030361</v>
      </c>
      <c r="I75" s="349">
        <f>IF(I$16=0,0,I$16/WWP_fec!I$16)</f>
        <v>0.42633655561398826</v>
      </c>
      <c r="J75" s="349">
        <f>IF(J$16=0,0,J$16/WWP_fec!J$16)</f>
        <v>0.43221881828264153</v>
      </c>
      <c r="K75" s="349">
        <f>IF(K$16=0,0,K$16/WWP_fec!K$16)</f>
        <v>0.43179790792368111</v>
      </c>
      <c r="L75" s="349">
        <f>IF(L$16=0,0,L$16/WWP_fec!L$16)</f>
        <v>0.43038451808996081</v>
      </c>
      <c r="M75" s="349">
        <f>IF(M$16=0,0,M$16/WWP_fec!M$16)</f>
        <v>0.42859895441352552</v>
      </c>
      <c r="N75" s="349">
        <f>IF(N$16=0,0,N$16/WWP_fec!N$16)</f>
        <v>0.43346870275548072</v>
      </c>
      <c r="O75" s="349">
        <f>IF(O$16=0,0,O$16/WWP_fec!O$16)</f>
        <v>0.4315975206680191</v>
      </c>
      <c r="P75" s="349">
        <f>IF(P$16=0,0,P$16/WWP_fec!P$16)</f>
        <v>0.42991518237762189</v>
      </c>
      <c r="Q75" s="349">
        <f>IF(Q$16=0,0,Q$16/WWP_fec!Q$16)</f>
        <v>0.42899001375503015</v>
      </c>
      <c r="R75" s="349">
        <f>IF(R$16=0,0,R$16/WWP_fec!R$16)</f>
        <v>0.42948422814953341</v>
      </c>
      <c r="S75" s="349">
        <f>IF(S$16=0,0,S$16/WWP_fec!S$16)</f>
        <v>0.42777591454138919</v>
      </c>
      <c r="T75" s="349">
        <f>IF(T$16=0,0,T$16/WWP_fec!T$16)</f>
        <v>0.42888628347502039</v>
      </c>
      <c r="U75" s="349">
        <f>IF(U$16=0,0,U$16/WWP_fec!U$16)</f>
        <v>0.42826210099319895</v>
      </c>
      <c r="V75" s="349">
        <f>IF(V$16=0,0,V$16/WWP_fec!V$16)</f>
        <v>0.42585776464881259</v>
      </c>
      <c r="W75" s="349">
        <f>IF(W$16=0,0,W$16/WWP_fec!W$16)</f>
        <v>0.42821677684420351</v>
      </c>
      <c r="X75" s="349">
        <f>IF(X$16=0,0,X$16/WWP_fec!X$16)</f>
        <v>0.42742154294384949</v>
      </c>
      <c r="Y75" s="349">
        <f>IF(Y$16=0,0,Y$16/WWP_fec!Y$16)</f>
        <v>0.42566444314733592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0.44805501405686238</v>
      </c>
      <c r="C76" s="349">
        <f>IF(C$27=0,0,C$27/WWP_fec!C$27)</f>
        <v>0.44805501405686199</v>
      </c>
      <c r="D76" s="349">
        <f>IF(D$27=0,0,D$27/WWP_fec!D$27)</f>
        <v>0.44805501405686199</v>
      </c>
      <c r="E76" s="349">
        <f>IF(E$27=0,0,E$27/WWP_fec!E$27)</f>
        <v>0.44805501405686216</v>
      </c>
      <c r="F76" s="349">
        <f>IF(F$27=0,0,F$27/WWP_fec!F$27)</f>
        <v>0.44805501405686232</v>
      </c>
      <c r="G76" s="349">
        <f>IF(G$27=0,0,G$27/WWP_fec!G$27)</f>
        <v>0.44805501405686232</v>
      </c>
      <c r="H76" s="349">
        <f>IF(H$27=0,0,H$27/WWP_fec!H$27)</f>
        <v>0.44805501405686238</v>
      </c>
      <c r="I76" s="349">
        <f>IF(I$27=0,0,I$27/WWP_fec!I$27)</f>
        <v>0.44805501405686238</v>
      </c>
      <c r="J76" s="349">
        <f>IF(J$27=0,0,J$27/WWP_fec!J$27)</f>
        <v>0.4480550140568621</v>
      </c>
      <c r="K76" s="349">
        <f>IF(K$27=0,0,K$27/WWP_fec!K$27)</f>
        <v>0.44805501405686216</v>
      </c>
      <c r="L76" s="349">
        <f>IF(L$27=0,0,L$27/WWP_fec!L$27)</f>
        <v>0.44805501405686221</v>
      </c>
      <c r="M76" s="349">
        <f>IF(M$27=0,0,M$27/WWP_fec!M$27)</f>
        <v>0.44805501405686216</v>
      </c>
      <c r="N76" s="349">
        <f>IF(N$27=0,0,N$27/WWP_fec!N$27)</f>
        <v>0.44805501405686221</v>
      </c>
      <c r="O76" s="349">
        <f>IF(O$27=0,0,O$27/WWP_fec!O$27)</f>
        <v>0.4480550140568621</v>
      </c>
      <c r="P76" s="349">
        <f>IF(P$27=0,0,P$27/WWP_fec!P$27)</f>
        <v>0.44805501405686216</v>
      </c>
      <c r="Q76" s="349">
        <f>IF(Q$27=0,0,Q$27/WWP_fec!Q$27)</f>
        <v>0.44805501405686227</v>
      </c>
      <c r="R76" s="349">
        <f>IF(R$27=0,0,R$27/WWP_fec!R$27)</f>
        <v>0.44805501405686227</v>
      </c>
      <c r="S76" s="349">
        <f>IF(S$27=0,0,S$27/WWP_fec!S$27)</f>
        <v>0.4480550140568621</v>
      </c>
      <c r="T76" s="349">
        <f>IF(T$27=0,0,T$27/WWP_fec!T$27)</f>
        <v>0.44805501405686232</v>
      </c>
      <c r="U76" s="349">
        <f>IF(U$27=0,0,U$27/WWP_fec!U$27)</f>
        <v>0.44805501405686221</v>
      </c>
      <c r="V76" s="349">
        <f>IF(V$27=0,0,V$27/WWP_fec!V$27)</f>
        <v>0.44805501405686227</v>
      </c>
      <c r="W76" s="349">
        <f>IF(W$27=0,0,W$27/WWP_fec!W$27)</f>
        <v>0.44805501405686221</v>
      </c>
      <c r="X76" s="349">
        <f>IF(X$27=0,0,X$27/WWP_fec!X$27)</f>
        <v>0.44805501405686216</v>
      </c>
      <c r="Y76" s="349">
        <f>IF(Y$27=0,0,Y$27/WWP_fec!Y$27)</f>
        <v>0.4480550140568621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0.28919185060169472</v>
      </c>
      <c r="C77" s="349">
        <f>IF(C$28=0,0,C$28/WWP_fec!C$28)</f>
        <v>0.28999636181866628</v>
      </c>
      <c r="D77" s="349">
        <f>IF(D$28=0,0,D$28/WWP_fec!D$28)</f>
        <v>0.29003426450014175</v>
      </c>
      <c r="E77" s="349">
        <f>IF(E$28=0,0,E$28/WWP_fec!E$28)</f>
        <v>0.29291397349533971</v>
      </c>
      <c r="F77" s="349">
        <f>IF(F$28=0,0,F$28/WWP_fec!F$28)</f>
        <v>0.29448465362606624</v>
      </c>
      <c r="G77" s="349">
        <f>IF(G$28=0,0,G$28/WWP_fec!G$28)</f>
        <v>0.29574301484953336</v>
      </c>
      <c r="H77" s="349">
        <f>IF(H$28=0,0,H$28/WWP_fec!H$28)</f>
        <v>0.29445872561823133</v>
      </c>
      <c r="I77" s="349">
        <f>IF(I$28=0,0,I$28/WWP_fec!I$28)</f>
        <v>0.29366027112185783</v>
      </c>
      <c r="J77" s="349">
        <f>IF(J$28=0,0,J$28/WWP_fec!J$28)</f>
        <v>0.30140973151865702</v>
      </c>
      <c r="K77" s="349">
        <f>IF(K$28=0,0,K$28/WWP_fec!K$28)</f>
        <v>0.30219925397827302</v>
      </c>
      <c r="L77" s="349">
        <f>IF(L$28=0,0,L$28/WWP_fec!L$28)</f>
        <v>0.30063377499179594</v>
      </c>
      <c r="M77" s="349">
        <f>IF(M$28=0,0,M$28/WWP_fec!M$28)</f>
        <v>0.29927806243789334</v>
      </c>
      <c r="N77" s="349">
        <f>IF(N$28=0,0,N$28/WWP_fec!N$28)</f>
        <v>0.30535541119234666</v>
      </c>
      <c r="O77" s="349">
        <f>IF(O$28=0,0,O$28/WWP_fec!O$28)</f>
        <v>0.30480967253257957</v>
      </c>
      <c r="P77" s="349">
        <f>IF(P$28=0,0,P$28/WWP_fec!P$28)</f>
        <v>0.30088081186958077</v>
      </c>
      <c r="Q77" s="349">
        <f>IF(Q$28=0,0,Q$28/WWP_fec!Q$28)</f>
        <v>0.30016244160763383</v>
      </c>
      <c r="R77" s="349">
        <f>IF(R$28=0,0,R$28/WWP_fec!R$28)</f>
        <v>0.29920997371096292</v>
      </c>
      <c r="S77" s="349">
        <f>IF(S$28=0,0,S$28/WWP_fec!S$28)</f>
        <v>0.29787904901227841</v>
      </c>
      <c r="T77" s="349">
        <f>IF(T$28=0,0,T$28/WWP_fec!T$28)</f>
        <v>0.29895530610202481</v>
      </c>
      <c r="U77" s="349">
        <f>IF(U$28=0,0,U$28/WWP_fec!U$28)</f>
        <v>0.2990091996639202</v>
      </c>
      <c r="V77" s="349">
        <f>IF(V$28=0,0,V$28/WWP_fec!V$28)</f>
        <v>0.29661986472689628</v>
      </c>
      <c r="W77" s="349">
        <f>IF(W$28=0,0,W$28/WWP_fec!W$28)</f>
        <v>0.29930142751696648</v>
      </c>
      <c r="X77" s="349">
        <f>IF(X$28=0,0,X$28/WWP_fec!X$28)</f>
        <v>0.29729416216808224</v>
      </c>
      <c r="Y77" s="349">
        <f>IF(Y$28=0,0,Y$28/WWP_fec!Y$28)</f>
        <v>0.29572797252598426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0.52273084973300565</v>
      </c>
      <c r="C78" s="337">
        <f>IF(C$48=0,0,C$48/WWP_fec!C$48)</f>
        <v>0.52273084973300599</v>
      </c>
      <c r="D78" s="337">
        <f>IF(D$48=0,0,D$48/WWP_fec!D$48)</f>
        <v>0.52273084973300576</v>
      </c>
      <c r="E78" s="337">
        <f>IF(E$48=0,0,E$48/WWP_fec!E$48)</f>
        <v>0.5227308497330061</v>
      </c>
      <c r="F78" s="337">
        <f>IF(F$48=0,0,F$48/WWP_fec!F$48)</f>
        <v>0.5227308497330061</v>
      </c>
      <c r="G78" s="337">
        <f>IF(G$48=0,0,G$48/WWP_fec!G$48)</f>
        <v>0.52273084973300599</v>
      </c>
      <c r="H78" s="337">
        <f>IF(H$48=0,0,H$48/WWP_fec!H$48)</f>
        <v>0.52273084973300599</v>
      </c>
      <c r="I78" s="337">
        <f>IF(I$48=0,0,I$48/WWP_fec!I$48)</f>
        <v>0.52273084973300588</v>
      </c>
      <c r="J78" s="337">
        <f>IF(J$48=0,0,J$48/WWP_fec!J$48)</f>
        <v>0.52273084973300599</v>
      </c>
      <c r="K78" s="337">
        <f>IF(K$48=0,0,K$48/WWP_fec!K$48)</f>
        <v>0.52273084973300576</v>
      </c>
      <c r="L78" s="337">
        <f>IF(L$48=0,0,L$48/WWP_fec!L$48)</f>
        <v>0.5227308497330061</v>
      </c>
      <c r="M78" s="337">
        <f>IF(M$48=0,0,M$48/WWP_fec!M$48)</f>
        <v>0.52273084973300565</v>
      </c>
      <c r="N78" s="337">
        <f>IF(N$48=0,0,N$48/WWP_fec!N$48)</f>
        <v>0.52273084973300599</v>
      </c>
      <c r="O78" s="337">
        <f>IF(O$48=0,0,O$48/WWP_fec!O$48)</f>
        <v>0.5227308497330061</v>
      </c>
      <c r="P78" s="337">
        <f>IF(P$48=0,0,P$48/WWP_fec!P$48)</f>
        <v>0.5227308497330061</v>
      </c>
      <c r="Q78" s="337">
        <f>IF(Q$48=0,0,Q$48/WWP_fec!Q$48)</f>
        <v>0.5227308497330061</v>
      </c>
      <c r="R78" s="337">
        <f>IF(R$48=0,0,R$48/WWP_fec!R$48)</f>
        <v>0.52273084973300588</v>
      </c>
      <c r="S78" s="337">
        <f>IF(S$48=0,0,S$48/WWP_fec!S$48)</f>
        <v>0.52273084973300588</v>
      </c>
      <c r="T78" s="337">
        <f>IF(T$48=0,0,T$48/WWP_fec!T$48)</f>
        <v>0.52273084973300576</v>
      </c>
      <c r="U78" s="337">
        <f>IF(U$48=0,0,U$48/WWP_fec!U$48)</f>
        <v>0.52273084973300588</v>
      </c>
      <c r="V78" s="337">
        <f>IF(V$48=0,0,V$48/WWP_fec!V$48)</f>
        <v>0.52273084973300588</v>
      </c>
      <c r="W78" s="337">
        <f>IF(W$48=0,0,W$48/WWP_fec!W$48)</f>
        <v>0.52273084973300588</v>
      </c>
      <c r="X78" s="337">
        <f>IF(X$48=0,0,X$48/WWP_fec!X$48)</f>
        <v>0.52273084973300588</v>
      </c>
      <c r="Y78" s="337">
        <f>IF(Y$48=0,0,Y$48/WWP_fec!Y$48)</f>
        <v>0.52273084973300588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PL: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1163.0019027422329</v>
      </c>
      <c r="C5" s="223">
        <v>1114.0315087322631</v>
      </c>
      <c r="D5" s="223">
        <v>1104.431632698067</v>
      </c>
      <c r="E5" s="223">
        <v>1247.1766891862139</v>
      </c>
      <c r="F5" s="223">
        <v>1197.2403322575569</v>
      </c>
      <c r="G5" s="223">
        <v>1185.8786415349</v>
      </c>
      <c r="H5" s="223">
        <v>1456.6497120303579</v>
      </c>
      <c r="I5" s="223">
        <v>922.89373738008874</v>
      </c>
      <c r="J5" s="223">
        <v>925.83912620962496</v>
      </c>
      <c r="K5" s="223">
        <v>841.90050020203171</v>
      </c>
      <c r="L5" s="223">
        <v>692.52573922925944</v>
      </c>
      <c r="M5" s="223">
        <v>646.08972377770147</v>
      </c>
      <c r="N5" s="223">
        <v>390.83295955732291</v>
      </c>
      <c r="O5" s="223">
        <v>363.58528381285788</v>
      </c>
      <c r="P5" s="223">
        <v>304.66455042595868</v>
      </c>
      <c r="Q5" s="223">
        <v>282.1292895903307</v>
      </c>
      <c r="R5" s="223">
        <v>273.02671305234747</v>
      </c>
      <c r="S5" s="223">
        <v>313.46666969551569</v>
      </c>
      <c r="T5" s="223">
        <v>325.6569283283302</v>
      </c>
      <c r="U5" s="223">
        <v>302.10748745362321</v>
      </c>
      <c r="V5" s="223">
        <v>238.4961182722684</v>
      </c>
      <c r="W5" s="223">
        <v>286.93651420159642</v>
      </c>
      <c r="X5" s="223">
        <v>250.827385174955</v>
      </c>
      <c r="Y5" s="223">
        <v>213.84273959353951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11.333914267855381</v>
      </c>
      <c r="C10" s="260">
        <v>11.646637837337559</v>
      </c>
      <c r="D10" s="260">
        <v>10.41074703238294</v>
      </c>
      <c r="E10" s="260">
        <v>19.791203770918919</v>
      </c>
      <c r="F10" s="260">
        <v>16.95633371577139</v>
      </c>
      <c r="G10" s="260">
        <v>17.968246660922961</v>
      </c>
      <c r="H10" s="260">
        <v>18.988517416474039</v>
      </c>
      <c r="I10" s="260">
        <v>12.60010791222634</v>
      </c>
      <c r="J10" s="260">
        <v>16.610506951116228</v>
      </c>
      <c r="K10" s="260">
        <v>15.331697900207979</v>
      </c>
      <c r="L10" s="260">
        <v>17.37501362485008</v>
      </c>
      <c r="M10" s="260">
        <v>16.271704085774271</v>
      </c>
      <c r="N10" s="260">
        <v>14.109236282353899</v>
      </c>
      <c r="O10" s="260">
        <v>14.88779387493615</v>
      </c>
      <c r="P10" s="260">
        <v>10.1763102754951</v>
      </c>
      <c r="Q10" s="260">
        <v>9.2894134247911868</v>
      </c>
      <c r="R10" s="260">
        <v>7.2422471501247561</v>
      </c>
      <c r="S10" s="260">
        <v>9.4081733325418817</v>
      </c>
      <c r="T10" s="260">
        <v>10.22536624987381</v>
      </c>
      <c r="U10" s="260">
        <v>10.83281407641749</v>
      </c>
      <c r="V10" s="260">
        <v>8.0936045727441872</v>
      </c>
      <c r="W10" s="260">
        <v>9.1210190968517484</v>
      </c>
      <c r="X10" s="260">
        <v>7.5530141129641981</v>
      </c>
      <c r="Y10" s="260">
        <v>9.1324502669355958</v>
      </c>
      <c r="DA10" s="68" t="s">
        <v>2986</v>
      </c>
    </row>
    <row r="11" spans="1:105" ht="12" customHeight="1" x14ac:dyDescent="0.25">
      <c r="A11" s="37" t="s">
        <v>159</v>
      </c>
      <c r="B11" s="226">
        <v>3.9934355366299958</v>
      </c>
      <c r="C11" s="226">
        <v>3.4269926804648931</v>
      </c>
      <c r="D11" s="226">
        <v>2.4346142939106312</v>
      </c>
      <c r="E11" s="226">
        <v>3.7979118044765641</v>
      </c>
      <c r="F11" s="226">
        <v>3.2446158996735619</v>
      </c>
      <c r="G11" s="226">
        <v>2.229239647996248</v>
      </c>
      <c r="H11" s="226">
        <v>2.808281571137488</v>
      </c>
      <c r="I11" s="226">
        <v>2.2163295524265791</v>
      </c>
      <c r="J11" s="226">
        <v>1.134750094102279</v>
      </c>
      <c r="K11" s="226">
        <v>2.0225016111684</v>
      </c>
      <c r="L11" s="226">
        <v>1.2815550378128411</v>
      </c>
      <c r="M11" s="226">
        <v>1.1389187829301231</v>
      </c>
      <c r="N11" s="226">
        <v>1.467118693386035</v>
      </c>
      <c r="O11" s="226">
        <v>1.7832397950260639</v>
      </c>
      <c r="P11" s="226">
        <v>2.4097453239050801</v>
      </c>
      <c r="Q11" s="226">
        <v>1.9916864496814539</v>
      </c>
      <c r="R11" s="226">
        <v>1.9398820088104129</v>
      </c>
      <c r="S11" s="226">
        <v>1.7524750381151559</v>
      </c>
      <c r="T11" s="226">
        <v>3.9690908154333302</v>
      </c>
      <c r="U11" s="226">
        <v>3.8383324813401658</v>
      </c>
      <c r="V11" s="226">
        <v>1.3675075716551841</v>
      </c>
      <c r="W11" s="226">
        <v>1.140588754219654</v>
      </c>
      <c r="X11" s="226">
        <v>1.3362703104914211</v>
      </c>
      <c r="Y11" s="226">
        <v>3.9069298387853668</v>
      </c>
      <c r="DA11" s="69" t="s">
        <v>2987</v>
      </c>
    </row>
    <row r="12" spans="1:105" ht="12" customHeight="1" x14ac:dyDescent="0.25">
      <c r="A12" s="37" t="s">
        <v>35</v>
      </c>
      <c r="B12" s="226">
        <v>7.3404787312253843</v>
      </c>
      <c r="C12" s="226">
        <v>8.2196451568726641</v>
      </c>
      <c r="D12" s="226">
        <v>7.9761327384723062</v>
      </c>
      <c r="E12" s="226">
        <v>15.99329196644236</v>
      </c>
      <c r="F12" s="226">
        <v>13.711717816097829</v>
      </c>
      <c r="G12" s="226">
        <v>15.739007012926709</v>
      </c>
      <c r="H12" s="226">
        <v>16.180235845336551</v>
      </c>
      <c r="I12" s="226">
        <v>10.383778359799759</v>
      </c>
      <c r="J12" s="226">
        <v>15.47575685701395</v>
      </c>
      <c r="K12" s="226">
        <v>13.30919628903958</v>
      </c>
      <c r="L12" s="226">
        <v>16.09345858703724</v>
      </c>
      <c r="M12" s="226">
        <v>15.13278530284415</v>
      </c>
      <c r="N12" s="226">
        <v>12.64211758896786</v>
      </c>
      <c r="O12" s="226">
        <v>13.104554079910081</v>
      </c>
      <c r="P12" s="226">
        <v>7.7665649515900181</v>
      </c>
      <c r="Q12" s="226">
        <v>7.2977269751097316</v>
      </c>
      <c r="R12" s="226">
        <v>5.3023651413143416</v>
      </c>
      <c r="S12" s="226">
        <v>7.6556982944267258</v>
      </c>
      <c r="T12" s="226">
        <v>6.256275434440477</v>
      </c>
      <c r="U12" s="226">
        <v>6.9944815950773256</v>
      </c>
      <c r="V12" s="226">
        <v>6.7260970010890029</v>
      </c>
      <c r="W12" s="226">
        <v>7.9804303426320944</v>
      </c>
      <c r="X12" s="226">
        <v>6.2167438024727772</v>
      </c>
      <c r="Y12" s="226">
        <v>5.2255204281502277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940.80204912080046</v>
      </c>
      <c r="C16" s="261">
        <v>896.93320347624581</v>
      </c>
      <c r="D16" s="261">
        <v>881.83274594819238</v>
      </c>
      <c r="E16" s="261">
        <v>1002.414100295233</v>
      </c>
      <c r="F16" s="261">
        <v>957.16314472229442</v>
      </c>
      <c r="G16" s="261">
        <v>946.76996879814385</v>
      </c>
      <c r="H16" s="261">
        <v>1196.4611533391951</v>
      </c>
      <c r="I16" s="261">
        <v>720.70234176884924</v>
      </c>
      <c r="J16" s="261">
        <v>718.67805751005903</v>
      </c>
      <c r="K16" s="261">
        <v>649.76076458081809</v>
      </c>
      <c r="L16" s="261">
        <v>494.45727122147821</v>
      </c>
      <c r="M16" s="261">
        <v>450.75132607305318</v>
      </c>
      <c r="N16" s="261">
        <v>235.97430020284341</v>
      </c>
      <c r="O16" s="261">
        <v>202.4333441555797</v>
      </c>
      <c r="P16" s="261">
        <v>156.10933767077071</v>
      </c>
      <c r="Q16" s="261">
        <v>131.9554260646693</v>
      </c>
      <c r="R16" s="261">
        <v>117.86303555496571</v>
      </c>
      <c r="S16" s="261">
        <v>137.26291062304929</v>
      </c>
      <c r="T16" s="261">
        <v>149.141981506592</v>
      </c>
      <c r="U16" s="261">
        <v>122.5439975450516</v>
      </c>
      <c r="V16" s="261">
        <v>75.134048375748506</v>
      </c>
      <c r="W16" s="261">
        <v>111.3564443978721</v>
      </c>
      <c r="X16" s="261">
        <v>91.296098957386818</v>
      </c>
      <c r="Y16" s="261">
        <v>68.887233048368046</v>
      </c>
      <c r="DA16" s="70" t="s">
        <v>2992</v>
      </c>
    </row>
    <row r="17" spans="1:105" ht="12" customHeight="1" x14ac:dyDescent="0.25">
      <c r="A17" s="46" t="s">
        <v>28</v>
      </c>
      <c r="B17" s="229">
        <v>460.95972796620009</v>
      </c>
      <c r="C17" s="229">
        <v>445.44980763462132</v>
      </c>
      <c r="D17" s="229">
        <v>404.72635689498088</v>
      </c>
      <c r="E17" s="229">
        <v>423.59641271504319</v>
      </c>
      <c r="F17" s="229">
        <v>463.54194142130478</v>
      </c>
      <c r="G17" s="229">
        <v>419.06782909763177</v>
      </c>
      <c r="H17" s="229">
        <v>420.71576084769492</v>
      </c>
      <c r="I17" s="229">
        <v>420.9728497145914</v>
      </c>
      <c r="J17" s="229">
        <v>323.75827338712651</v>
      </c>
      <c r="K17" s="229">
        <v>246.26630463996449</v>
      </c>
      <c r="L17" s="229">
        <v>267.14381168334211</v>
      </c>
      <c r="M17" s="229">
        <v>249.77178546271321</v>
      </c>
      <c r="N17" s="229">
        <v>90.366398006514444</v>
      </c>
      <c r="O17" s="229">
        <v>76.684112666517976</v>
      </c>
      <c r="P17" s="229">
        <v>77.048791369666134</v>
      </c>
      <c r="Q17" s="229">
        <v>66.052592144787809</v>
      </c>
      <c r="R17" s="229">
        <v>63.08919742316418</v>
      </c>
      <c r="S17" s="229">
        <v>75.125624117599912</v>
      </c>
      <c r="T17" s="229">
        <v>73.401789721711623</v>
      </c>
      <c r="U17" s="229">
        <v>55.027705247762718</v>
      </c>
      <c r="V17" s="229">
        <v>36.674820987437613</v>
      </c>
      <c r="W17" s="229">
        <v>49.448117217251642</v>
      </c>
      <c r="X17" s="229">
        <v>46.577821084451152</v>
      </c>
      <c r="Y17" s="229">
        <v>26.035624102698439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2.3486922601426081</v>
      </c>
      <c r="C19" s="229">
        <v>2.3352380189048909</v>
      </c>
      <c r="D19" s="229">
        <v>2.282505275879219</v>
      </c>
      <c r="E19" s="229">
        <v>2.315522464554205</v>
      </c>
      <c r="F19" s="229">
        <v>2.3443089268800001</v>
      </c>
      <c r="G19" s="229">
        <v>2.3311583868760519</v>
      </c>
      <c r="H19" s="229">
        <v>4.6343719183652574</v>
      </c>
      <c r="I19" s="229">
        <v>4.5915930768179214</v>
      </c>
      <c r="J19" s="229">
        <v>6.8274826548619787</v>
      </c>
      <c r="K19" s="229">
        <v>4.3252312173696277</v>
      </c>
      <c r="L19" s="229">
        <v>4.2485151139686046</v>
      </c>
      <c r="M19" s="229">
        <v>4.154490716261046</v>
      </c>
      <c r="N19" s="229">
        <v>3.6363566902342521</v>
      </c>
      <c r="O19" s="229">
        <v>3.3603277006725598</v>
      </c>
      <c r="P19" s="229">
        <v>3.0695937940973659</v>
      </c>
      <c r="Q19" s="229">
        <v>4.2113765904322014</v>
      </c>
      <c r="R19" s="229">
        <v>3.861470281686989</v>
      </c>
      <c r="S19" s="229">
        <v>3.9021048546491248</v>
      </c>
      <c r="T19" s="229">
        <v>3.44038843829484</v>
      </c>
      <c r="U19" s="229">
        <v>3.4524838246058409</v>
      </c>
      <c r="V19" s="229">
        <v>2.4634966958982631</v>
      </c>
      <c r="W19" s="229">
        <v>3.6505612203337199</v>
      </c>
      <c r="X19" s="229">
        <v>3.7253459502837458</v>
      </c>
      <c r="Y19" s="229">
        <v>2.563077288398683</v>
      </c>
      <c r="DA19" s="73" t="s">
        <v>2995</v>
      </c>
    </row>
    <row r="20" spans="1:105" ht="12" customHeight="1" x14ac:dyDescent="0.25">
      <c r="A20" s="46" t="s">
        <v>159</v>
      </c>
      <c r="B20" s="229">
        <v>26.945858510602019</v>
      </c>
      <c r="C20" s="229">
        <v>24.741780063869179</v>
      </c>
      <c r="D20" s="229">
        <v>17.631926938247108</v>
      </c>
      <c r="E20" s="229">
        <v>26.717000234773781</v>
      </c>
      <c r="F20" s="229">
        <v>29.986541055602078</v>
      </c>
      <c r="G20" s="229">
        <v>20.656730527829879</v>
      </c>
      <c r="H20" s="229">
        <v>22.55701427874266</v>
      </c>
      <c r="I20" s="229">
        <v>20.353314535105191</v>
      </c>
      <c r="J20" s="229">
        <v>13.71231164528095</v>
      </c>
      <c r="K20" s="229">
        <v>24.78884419286954</v>
      </c>
      <c r="L20" s="229">
        <v>13.15084291894725</v>
      </c>
      <c r="M20" s="229">
        <v>10.6656892630907</v>
      </c>
      <c r="N20" s="229">
        <v>13.149381787903749</v>
      </c>
      <c r="O20" s="229">
        <v>13.82550692412809</v>
      </c>
      <c r="P20" s="229">
        <v>17.38775420480011</v>
      </c>
      <c r="Q20" s="229">
        <v>12.905856658704559</v>
      </c>
      <c r="R20" s="229">
        <v>13.26945701621346</v>
      </c>
      <c r="S20" s="229">
        <v>10.07621514967475</v>
      </c>
      <c r="T20" s="229">
        <v>26.785108021847542</v>
      </c>
      <c r="U20" s="229">
        <v>21.914122821831651</v>
      </c>
      <c r="V20" s="229">
        <v>5.6936900123977709</v>
      </c>
      <c r="W20" s="229">
        <v>6.0307985547033969</v>
      </c>
      <c r="X20" s="229">
        <v>6.4473944319397392</v>
      </c>
      <c r="Y20" s="229">
        <v>14.141545097637049</v>
      </c>
      <c r="DA20" s="73" t="s">
        <v>2996</v>
      </c>
    </row>
    <row r="21" spans="1:105" ht="12" customHeight="1" x14ac:dyDescent="0.25">
      <c r="A21" s="46" t="s">
        <v>32</v>
      </c>
      <c r="B21" s="229">
        <v>169.78650692934781</v>
      </c>
      <c r="C21" s="229">
        <v>141.90162649521611</v>
      </c>
      <c r="D21" s="229">
        <v>138.69730130681151</v>
      </c>
      <c r="E21" s="229">
        <v>126.1481327049176</v>
      </c>
      <c r="F21" s="229">
        <v>135.08450247346121</v>
      </c>
      <c r="G21" s="229">
        <v>136.76899478587609</v>
      </c>
      <c r="H21" s="229">
        <v>118.9556869152624</v>
      </c>
      <c r="I21" s="229">
        <v>57.726104880460618</v>
      </c>
      <c r="J21" s="229">
        <v>42.918052731170143</v>
      </c>
      <c r="K21" s="229">
        <v>36.90677242716783</v>
      </c>
      <c r="L21" s="229">
        <v>43.049365270127403</v>
      </c>
      <c r="M21" s="229">
        <v>44.312225959912823</v>
      </c>
      <c r="N21" s="229">
        <v>15.514336932038249</v>
      </c>
      <c r="O21" s="229">
        <v>5.3761918273759752</v>
      </c>
      <c r="P21" s="229">
        <v>1.637015448015908</v>
      </c>
      <c r="Q21" s="229">
        <v>1.497324802727775</v>
      </c>
      <c r="R21" s="229">
        <v>1.3729181191969251</v>
      </c>
      <c r="S21" s="229">
        <v>3.9540294834911949</v>
      </c>
      <c r="T21" s="229">
        <v>3.0357505142139432</v>
      </c>
      <c r="U21" s="229">
        <v>1.8330133225504159</v>
      </c>
      <c r="V21" s="229">
        <v>2.147982071150075</v>
      </c>
      <c r="W21" s="229">
        <v>3.8598988583724818</v>
      </c>
      <c r="X21" s="229">
        <v>3.5721658584068021</v>
      </c>
      <c r="Y21" s="229">
        <v>2.330948734534624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0.18692736962884041</v>
      </c>
      <c r="T22" s="229">
        <v>0.25894503769843769</v>
      </c>
      <c r="U22" s="229">
        <v>0.38320395506411192</v>
      </c>
      <c r="V22" s="229">
        <v>0.1495984425736889</v>
      </c>
      <c r="W22" s="229">
        <v>0.26968561289913823</v>
      </c>
      <c r="X22" s="229">
        <v>0.97761746507120828</v>
      </c>
      <c r="Y22" s="229">
        <v>1.166251231429817</v>
      </c>
      <c r="DA22" s="73" t="s">
        <v>2998</v>
      </c>
    </row>
    <row r="23" spans="1:105" ht="12" customHeight="1" x14ac:dyDescent="0.25">
      <c r="A23" s="46" t="s">
        <v>35</v>
      </c>
      <c r="B23" s="229">
        <v>49.530160053265682</v>
      </c>
      <c r="C23" s="229">
        <v>59.343182678406762</v>
      </c>
      <c r="D23" s="229">
        <v>57.764628280649923</v>
      </c>
      <c r="E23" s="229">
        <v>112.50729538232029</v>
      </c>
      <c r="F23" s="229">
        <v>126.7228547072753</v>
      </c>
      <c r="G23" s="229">
        <v>145.84184653896801</v>
      </c>
      <c r="H23" s="229">
        <v>129.96482074582249</v>
      </c>
      <c r="I23" s="229">
        <v>95.357798567649851</v>
      </c>
      <c r="J23" s="229">
        <v>187.00893004803041</v>
      </c>
      <c r="K23" s="229">
        <v>163.12451437342719</v>
      </c>
      <c r="L23" s="229">
        <v>165.1451086033012</v>
      </c>
      <c r="M23" s="229">
        <v>141.71474572573109</v>
      </c>
      <c r="N23" s="229">
        <v>113.3078267861527</v>
      </c>
      <c r="O23" s="229">
        <v>101.5999663504368</v>
      </c>
      <c r="P23" s="229">
        <v>56.040412675236681</v>
      </c>
      <c r="Q23" s="229">
        <v>47.288275868016918</v>
      </c>
      <c r="R23" s="229">
        <v>36.269992714704117</v>
      </c>
      <c r="S23" s="229">
        <v>44.018009648005467</v>
      </c>
      <c r="T23" s="229">
        <v>42.219999772825602</v>
      </c>
      <c r="U23" s="229">
        <v>39.933468373236899</v>
      </c>
      <c r="V23" s="229">
        <v>28.004460166291089</v>
      </c>
      <c r="W23" s="229">
        <v>42.196074262703277</v>
      </c>
      <c r="X23" s="229">
        <v>29.995277948006301</v>
      </c>
      <c r="Y23" s="229">
        <v>18.914322970356711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231.23110340124219</v>
      </c>
      <c r="C25" s="229">
        <v>223.1615685852276</v>
      </c>
      <c r="D25" s="229">
        <v>260.73002725162371</v>
      </c>
      <c r="E25" s="229">
        <v>311.1297367936242</v>
      </c>
      <c r="F25" s="229">
        <v>199.4829961377711</v>
      </c>
      <c r="G25" s="229">
        <v>222.1034094609619</v>
      </c>
      <c r="H25" s="229">
        <v>499.63349863330762</v>
      </c>
      <c r="I25" s="229">
        <v>121.7006809942243</v>
      </c>
      <c r="J25" s="229">
        <v>144.45300704358911</v>
      </c>
      <c r="K25" s="229">
        <v>174.34909773001931</v>
      </c>
      <c r="L25" s="229">
        <v>1.7196276317917001</v>
      </c>
      <c r="M25" s="229">
        <v>0.13238894534424039</v>
      </c>
      <c r="N25" s="229">
        <v>0</v>
      </c>
      <c r="O25" s="229">
        <v>1.587238686448291</v>
      </c>
      <c r="P25" s="229">
        <v>0.92577017895446323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5.9013086716084677</v>
      </c>
      <c r="X25" s="229">
        <v>4.7621922785733928E-4</v>
      </c>
      <c r="Y25" s="229">
        <v>3.735463623312731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210.86593935357695</v>
      </c>
      <c r="C28" s="261">
        <f t="shared" si="0"/>
        <v>205.45166741867953</v>
      </c>
      <c r="D28" s="261">
        <f t="shared" si="0"/>
        <v>212.18813971749137</v>
      </c>
      <c r="E28" s="261">
        <f t="shared" si="0"/>
        <v>224.9713851200614</v>
      </c>
      <c r="F28" s="261">
        <f t="shared" si="0"/>
        <v>223.12085381949097</v>
      </c>
      <c r="G28" s="261">
        <f t="shared" si="0"/>
        <v>221.14042607583301</v>
      </c>
      <c r="H28" s="261">
        <f t="shared" si="0"/>
        <v>241.20004127468866</v>
      </c>
      <c r="I28" s="261">
        <f t="shared" si="0"/>
        <v>189.59128769901309</v>
      </c>
      <c r="J28" s="261">
        <f t="shared" si="0"/>
        <v>190.55056174844952</v>
      </c>
      <c r="K28" s="261">
        <f t="shared" si="0"/>
        <v>176.80803772100569</v>
      </c>
      <c r="L28" s="261">
        <f t="shared" si="0"/>
        <v>180.69345438293115</v>
      </c>
      <c r="M28" s="261">
        <f t="shared" si="0"/>
        <v>179.06669361887404</v>
      </c>
      <c r="N28" s="261">
        <f t="shared" si="0"/>
        <v>140.74942307212552</v>
      </c>
      <c r="O28" s="261">
        <f t="shared" si="0"/>
        <v>146.26414578234213</v>
      </c>
      <c r="P28" s="261">
        <f t="shared" si="0"/>
        <v>138.37890247969287</v>
      </c>
      <c r="Q28" s="261">
        <f t="shared" si="0"/>
        <v>140.88445010087023</v>
      </c>
      <c r="R28" s="261">
        <f t="shared" si="0"/>
        <v>147.921430347257</v>
      </c>
      <c r="S28" s="261">
        <f t="shared" si="0"/>
        <v>166.79558573992446</v>
      </c>
      <c r="T28" s="261">
        <f t="shared" si="0"/>
        <v>166.28958057186441</v>
      </c>
      <c r="U28" s="261">
        <f t="shared" si="0"/>
        <v>168.73067583215405</v>
      </c>
      <c r="V28" s="261">
        <f t="shared" si="0"/>
        <v>155.26846532377573</v>
      </c>
      <c r="W28" s="261">
        <f t="shared" si="0"/>
        <v>166.45905070687252</v>
      </c>
      <c r="X28" s="261">
        <f t="shared" si="0"/>
        <v>151.97827210460395</v>
      </c>
      <c r="Y28" s="261">
        <f t="shared" si="0"/>
        <v>135.82305627823587</v>
      </c>
      <c r="DA28" s="70"/>
    </row>
    <row r="29" spans="1:105" ht="12" customHeight="1" x14ac:dyDescent="0.25">
      <c r="A29" s="60" t="s">
        <v>2913</v>
      </c>
      <c r="B29" s="329">
        <v>134.64711540680179</v>
      </c>
      <c r="C29" s="329">
        <v>132.78686615505569</v>
      </c>
      <c r="D29" s="329">
        <v>140.74669794263781</v>
      </c>
      <c r="E29" s="329">
        <v>143.76107748566849</v>
      </c>
      <c r="F29" s="329">
        <v>145.57654013085991</v>
      </c>
      <c r="G29" s="329">
        <v>144.43811272802921</v>
      </c>
      <c r="H29" s="329">
        <v>144.2690640401712</v>
      </c>
      <c r="I29" s="329">
        <v>131.20378210562839</v>
      </c>
      <c r="J29" s="329">
        <v>132.32705299763461</v>
      </c>
      <c r="K29" s="329">
        <v>124.1678448458003</v>
      </c>
      <c r="L29" s="329">
        <v>140.63513208266409</v>
      </c>
      <c r="M29" s="329">
        <v>142.54919666205549</v>
      </c>
      <c r="N29" s="329">
        <v>121.6320288658395</v>
      </c>
      <c r="O29" s="329">
        <v>129.8640630725202</v>
      </c>
      <c r="P29" s="329">
        <v>125.73174664548149</v>
      </c>
      <c r="Q29" s="329">
        <v>130.19411689268509</v>
      </c>
      <c r="R29" s="329">
        <v>138.37278835057811</v>
      </c>
      <c r="S29" s="329">
        <v>155.67526810352359</v>
      </c>
      <c r="T29" s="329">
        <v>154.20688321576571</v>
      </c>
      <c r="U29" s="329">
        <v>158.80280696393791</v>
      </c>
      <c r="V29" s="329">
        <v>149.1815006844966</v>
      </c>
      <c r="W29" s="329">
        <v>157.43753843568649</v>
      </c>
      <c r="X29" s="329">
        <v>144.58194330200061</v>
      </c>
      <c r="Y29" s="329">
        <v>130.2421756957576</v>
      </c>
      <c r="DA29" s="72" t="s">
        <v>3004</v>
      </c>
    </row>
    <row r="30" spans="1:105" ht="12" customHeight="1" x14ac:dyDescent="0.25">
      <c r="A30" s="59" t="s">
        <v>28</v>
      </c>
      <c r="B30" s="230">
        <v>87.471024657601234</v>
      </c>
      <c r="C30" s="230">
        <v>87.789216586330738</v>
      </c>
      <c r="D30" s="230">
        <v>91.71413453617653</v>
      </c>
      <c r="E30" s="230">
        <v>88.092078927569702</v>
      </c>
      <c r="F30" s="230">
        <v>89.062425831957015</v>
      </c>
      <c r="G30" s="230">
        <v>83.527196832785464</v>
      </c>
      <c r="H30" s="230">
        <v>87.103702952294157</v>
      </c>
      <c r="I30" s="230">
        <v>92.208809529695586</v>
      </c>
      <c r="J30" s="230">
        <v>74.608340695200255</v>
      </c>
      <c r="K30" s="230">
        <v>64.31974315615669</v>
      </c>
      <c r="L30" s="230">
        <v>76.247077384731654</v>
      </c>
      <c r="M30" s="230">
        <v>79.013029486744287</v>
      </c>
      <c r="N30" s="230">
        <v>46.57900593997762</v>
      </c>
      <c r="O30" s="230">
        <v>49.582790867286633</v>
      </c>
      <c r="P30" s="230">
        <v>62.425933830541098</v>
      </c>
      <c r="Q30" s="230">
        <v>65.170938090479112</v>
      </c>
      <c r="R30" s="230">
        <v>74.067565977224163</v>
      </c>
      <c r="S30" s="230">
        <v>85.319115707747997</v>
      </c>
      <c r="T30" s="230">
        <v>76.026533874522954</v>
      </c>
      <c r="U30" s="230">
        <v>71.533212885456877</v>
      </c>
      <c r="V30" s="230">
        <v>72.964525806578322</v>
      </c>
      <c r="W30" s="230">
        <v>74.012041081471352</v>
      </c>
      <c r="X30" s="230">
        <v>74.562230053695416</v>
      </c>
      <c r="Y30" s="230">
        <v>52.995371835093941</v>
      </c>
      <c r="DA30" s="71" t="s">
        <v>3005</v>
      </c>
    </row>
    <row r="31" spans="1:105" ht="12" customHeight="1" x14ac:dyDescent="0.25">
      <c r="A31" s="59" t="s">
        <v>31</v>
      </c>
      <c r="B31" s="295">
        <v>0.44568431065872932</v>
      </c>
      <c r="C31" s="295">
        <v>0.46022854361727111</v>
      </c>
      <c r="D31" s="295">
        <v>0.51723341557871161</v>
      </c>
      <c r="E31" s="295">
        <v>0.48154134828164419</v>
      </c>
      <c r="F31" s="295">
        <v>0.45042275848277458</v>
      </c>
      <c r="G31" s="295">
        <v>0.46463868593365848</v>
      </c>
      <c r="H31" s="295">
        <v>0.9594861721709439</v>
      </c>
      <c r="I31" s="295">
        <v>1.0057307300107761</v>
      </c>
      <c r="J31" s="295">
        <v>1.573356401599735</v>
      </c>
      <c r="K31" s="295">
        <v>1.1296623035738651</v>
      </c>
      <c r="L31" s="295">
        <v>1.212593541372927</v>
      </c>
      <c r="M31" s="295">
        <v>1.314235300269105</v>
      </c>
      <c r="N31" s="295">
        <v>1.874345814492774</v>
      </c>
      <c r="O31" s="295">
        <v>2.1727372181062652</v>
      </c>
      <c r="P31" s="295">
        <v>2.4870248536098751</v>
      </c>
      <c r="Q31" s="295">
        <v>4.1551641523641196</v>
      </c>
      <c r="R31" s="295">
        <v>4.5334180262202608</v>
      </c>
      <c r="S31" s="295">
        <v>4.4315656543022151</v>
      </c>
      <c r="T31" s="295">
        <v>3.5634118614436479</v>
      </c>
      <c r="U31" s="295">
        <v>4.4880530506797234</v>
      </c>
      <c r="V31" s="295">
        <v>4.9011246245444271</v>
      </c>
      <c r="W31" s="295">
        <v>5.4640197082266688</v>
      </c>
      <c r="X31" s="295">
        <v>5.9635701135746304</v>
      </c>
      <c r="Y31" s="295">
        <v>5.2171299372345112</v>
      </c>
      <c r="DA31" s="122" t="s">
        <v>3006</v>
      </c>
    </row>
    <row r="32" spans="1:105" ht="12" customHeight="1" x14ac:dyDescent="0.25">
      <c r="A32" s="59" t="s">
        <v>159</v>
      </c>
      <c r="B32" s="295">
        <v>5.1132055821890141</v>
      </c>
      <c r="C32" s="295">
        <v>4.8761082652436523</v>
      </c>
      <c r="D32" s="295">
        <v>3.9955315283952189</v>
      </c>
      <c r="E32" s="295">
        <v>5.5561284815998793</v>
      </c>
      <c r="F32" s="295">
        <v>5.7614507988915067</v>
      </c>
      <c r="G32" s="295">
        <v>4.117230378755421</v>
      </c>
      <c r="H32" s="295">
        <v>4.6701351698054028</v>
      </c>
      <c r="I32" s="295">
        <v>4.4581376317686274</v>
      </c>
      <c r="J32" s="295">
        <v>3.1599279556528619</v>
      </c>
      <c r="K32" s="295">
        <v>6.4743412378496048</v>
      </c>
      <c r="L32" s="295">
        <v>3.7534589755123511</v>
      </c>
      <c r="M32" s="295">
        <v>3.3739936585705439</v>
      </c>
      <c r="N32" s="295">
        <v>6.7777973441151058</v>
      </c>
      <c r="O32" s="295">
        <v>8.9393642909370765</v>
      </c>
      <c r="P32" s="295">
        <v>14.087784819917401</v>
      </c>
      <c r="Q32" s="295">
        <v>12.7335923996043</v>
      </c>
      <c r="R32" s="295">
        <v>15.578520938189429</v>
      </c>
      <c r="S32" s="295">
        <v>11.44341596291458</v>
      </c>
      <c r="T32" s="295">
        <v>27.742905589581358</v>
      </c>
      <c r="U32" s="295">
        <v>28.487243034287111</v>
      </c>
      <c r="V32" s="295">
        <v>11.327591537162681</v>
      </c>
      <c r="W32" s="295">
        <v>9.0266674547734009</v>
      </c>
      <c r="X32" s="295">
        <v>10.3210518587716</v>
      </c>
      <c r="Y32" s="295">
        <v>28.785038446393539</v>
      </c>
      <c r="DA32" s="122" t="s">
        <v>3007</v>
      </c>
    </row>
    <row r="33" spans="1:105" ht="12" customHeight="1" x14ac:dyDescent="0.25">
      <c r="A33" s="59" t="s">
        <v>32</v>
      </c>
      <c r="B33" s="295">
        <v>32.218432182071098</v>
      </c>
      <c r="C33" s="295">
        <v>27.965962514365501</v>
      </c>
      <c r="D33" s="295">
        <v>31.42988524258196</v>
      </c>
      <c r="E33" s="295">
        <v>26.234054230017069</v>
      </c>
      <c r="F33" s="295">
        <v>25.95440111783703</v>
      </c>
      <c r="G33" s="295">
        <v>27.260338195611311</v>
      </c>
      <c r="H33" s="295">
        <v>24.628221193035191</v>
      </c>
      <c r="I33" s="295">
        <v>12.644177441424979</v>
      </c>
      <c r="J33" s="295">
        <v>9.8902328167315741</v>
      </c>
      <c r="K33" s="295">
        <v>9.639297291233774</v>
      </c>
      <c r="L33" s="295">
        <v>12.286971067874671</v>
      </c>
      <c r="M33" s="295">
        <v>14.01776910033157</v>
      </c>
      <c r="N33" s="295">
        <v>7.9968042110091497</v>
      </c>
      <c r="O33" s="295">
        <v>3.4761645635574729</v>
      </c>
      <c r="P33" s="295">
        <v>1.3263312275349639</v>
      </c>
      <c r="Q33" s="295">
        <v>1.477338872727509</v>
      </c>
      <c r="R33" s="295">
        <v>1.611824330128633</v>
      </c>
      <c r="S33" s="295">
        <v>4.4905357256765797</v>
      </c>
      <c r="T33" s="295">
        <v>3.1443046576726559</v>
      </c>
      <c r="U33" s="295">
        <v>2.3828239181245618</v>
      </c>
      <c r="V33" s="295">
        <v>4.273408541412687</v>
      </c>
      <c r="W33" s="295">
        <v>5.7773482379733494</v>
      </c>
      <c r="X33" s="295">
        <v>5.7183579292290716</v>
      </c>
      <c r="Y33" s="295">
        <v>4.7446335232041141</v>
      </c>
      <c r="DA33" s="122" t="s">
        <v>3008</v>
      </c>
    </row>
    <row r="34" spans="1:105" ht="12" customHeight="1" x14ac:dyDescent="0.25">
      <c r="A34" s="59" t="s">
        <v>35</v>
      </c>
      <c r="B34" s="295">
        <v>9.3987686742817047</v>
      </c>
      <c r="C34" s="295">
        <v>11.69535024549854</v>
      </c>
      <c r="D34" s="295">
        <v>13.089913219905389</v>
      </c>
      <c r="E34" s="295">
        <v>23.397274498200179</v>
      </c>
      <c r="F34" s="295">
        <v>24.347839623691591</v>
      </c>
      <c r="G34" s="295">
        <v>29.068708634943299</v>
      </c>
      <c r="H34" s="295">
        <v>26.907518552865511</v>
      </c>
      <c r="I34" s="295">
        <v>20.886926772728469</v>
      </c>
      <c r="J34" s="295">
        <v>43.095195128450122</v>
      </c>
      <c r="K34" s="295">
        <v>42.604800856986408</v>
      </c>
      <c r="L34" s="295">
        <v>47.135031113172523</v>
      </c>
      <c r="M34" s="295">
        <v>44.830169116139963</v>
      </c>
      <c r="N34" s="295">
        <v>58.404075556244862</v>
      </c>
      <c r="O34" s="295">
        <v>65.693006132632732</v>
      </c>
      <c r="P34" s="295">
        <v>45.404671913878211</v>
      </c>
      <c r="Q34" s="295">
        <v>46.657083377510062</v>
      </c>
      <c r="R34" s="295">
        <v>42.581459078815627</v>
      </c>
      <c r="S34" s="295">
        <v>49.990635052882283</v>
      </c>
      <c r="T34" s="295">
        <v>43.729727232545017</v>
      </c>
      <c r="U34" s="295">
        <v>51.911474075389627</v>
      </c>
      <c r="V34" s="295">
        <v>55.714850174798457</v>
      </c>
      <c r="W34" s="295">
        <v>63.157461953241793</v>
      </c>
      <c r="X34" s="295">
        <v>48.01673334672985</v>
      </c>
      <c r="Y34" s="295">
        <v>38.500001953831493</v>
      </c>
      <c r="DA34" s="122" t="s">
        <v>3009</v>
      </c>
    </row>
    <row r="35" spans="1:105" ht="12" customHeight="1" x14ac:dyDescent="0.25">
      <c r="A35" s="60" t="s">
        <v>2920</v>
      </c>
      <c r="B35" s="329">
        <v>76.218823946775146</v>
      </c>
      <c r="C35" s="329">
        <v>72.664801263623843</v>
      </c>
      <c r="D35" s="329">
        <v>71.441441774853558</v>
      </c>
      <c r="E35" s="329">
        <v>81.210307634392905</v>
      </c>
      <c r="F35" s="329">
        <v>77.544313688631064</v>
      </c>
      <c r="G35" s="329">
        <v>76.702313347803795</v>
      </c>
      <c r="H35" s="329">
        <v>96.930977234517442</v>
      </c>
      <c r="I35" s="329">
        <v>58.387505593384688</v>
      </c>
      <c r="J35" s="329">
        <v>58.223508750814929</v>
      </c>
      <c r="K35" s="329">
        <v>52.640192875205393</v>
      </c>
      <c r="L35" s="329">
        <v>40.058322300267058</v>
      </c>
      <c r="M35" s="329">
        <v>36.51749695681854</v>
      </c>
      <c r="N35" s="329">
        <v>19.117394206286011</v>
      </c>
      <c r="O35" s="329">
        <v>16.40008270982192</v>
      </c>
      <c r="P35" s="329">
        <v>12.64715583421137</v>
      </c>
      <c r="Q35" s="329">
        <v>10.69033320818515</v>
      </c>
      <c r="R35" s="329">
        <v>9.5486419966788887</v>
      </c>
      <c r="S35" s="329">
        <v>11.12031763640088</v>
      </c>
      <c r="T35" s="329">
        <v>12.0826973560987</v>
      </c>
      <c r="U35" s="329">
        <v>9.927868868216132</v>
      </c>
      <c r="V35" s="329">
        <v>6.0869646392791346</v>
      </c>
      <c r="W35" s="329">
        <v>9.0215122711860403</v>
      </c>
      <c r="X35" s="329">
        <v>7.3963288026033487</v>
      </c>
      <c r="Y35" s="329">
        <v>5.5808805824782644</v>
      </c>
      <c r="DA35" s="72" t="s">
        <v>3010</v>
      </c>
    </row>
    <row r="36" spans="1:105" ht="12" customHeight="1" x14ac:dyDescent="0.25">
      <c r="A36" s="64" t="s">
        <v>28</v>
      </c>
      <c r="B36" s="229">
        <v>37.344527879422103</v>
      </c>
      <c r="C36" s="229">
        <v>36.087995872199272</v>
      </c>
      <c r="D36" s="229">
        <v>32.788796507858521</v>
      </c>
      <c r="E36" s="229">
        <v>34.317548984279277</v>
      </c>
      <c r="F36" s="229">
        <v>37.553725205162991</v>
      </c>
      <c r="G36" s="229">
        <v>33.950667005454633</v>
      </c>
      <c r="H36" s="229">
        <v>34.084173751163483</v>
      </c>
      <c r="I36" s="229">
        <v>34.1050017362885</v>
      </c>
      <c r="J36" s="229">
        <v>26.229189087827759</v>
      </c>
      <c r="K36" s="229">
        <v>19.951198166412841</v>
      </c>
      <c r="L36" s="229">
        <v>21.642583761580081</v>
      </c>
      <c r="M36" s="229">
        <v>20.235193748615881</v>
      </c>
      <c r="N36" s="229">
        <v>7.3210093311333324</v>
      </c>
      <c r="O36" s="229">
        <v>6.2125426792023566</v>
      </c>
      <c r="P36" s="229">
        <v>6.2420870258567476</v>
      </c>
      <c r="Q36" s="229">
        <v>5.351232915166932</v>
      </c>
      <c r="R36" s="229">
        <v>5.111154292056673</v>
      </c>
      <c r="S36" s="229">
        <v>6.086282150280188</v>
      </c>
      <c r="T36" s="229">
        <v>5.9466261722172282</v>
      </c>
      <c r="U36" s="229">
        <v>4.4580546804652288</v>
      </c>
      <c r="V36" s="229">
        <v>2.971200718294865</v>
      </c>
      <c r="W36" s="229">
        <v>4.0060258629360979</v>
      </c>
      <c r="X36" s="229">
        <v>3.7734895968581541</v>
      </c>
      <c r="Y36" s="229">
        <v>2.1092690557832618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0.19027866919322281</v>
      </c>
      <c r="C38" s="229">
        <v>0.18918867747265489</v>
      </c>
      <c r="D38" s="229">
        <v>0.1849165485368599</v>
      </c>
      <c r="E38" s="229">
        <v>0.1875914271611018</v>
      </c>
      <c r="F38" s="229">
        <v>0.1899235546326678</v>
      </c>
      <c r="G38" s="229">
        <v>0.18885816718553941</v>
      </c>
      <c r="H38" s="229">
        <v>0.37545238945839637</v>
      </c>
      <c r="I38" s="229">
        <v>0.37198667316282652</v>
      </c>
      <c r="J38" s="229">
        <v>0.55312666352809814</v>
      </c>
      <c r="K38" s="229">
        <v>0.35040743905040361</v>
      </c>
      <c r="L38" s="229">
        <v>0.34419230465048439</v>
      </c>
      <c r="M38" s="229">
        <v>0.33657494346141031</v>
      </c>
      <c r="N38" s="229">
        <v>0.29459845526447698</v>
      </c>
      <c r="O38" s="229">
        <v>0.27223604121651668</v>
      </c>
      <c r="P38" s="229">
        <v>0.24868231228775711</v>
      </c>
      <c r="Q38" s="229">
        <v>0.34118353719540739</v>
      </c>
      <c r="R38" s="229">
        <v>0.31283597208429781</v>
      </c>
      <c r="S38" s="229">
        <v>0.3161279710394953</v>
      </c>
      <c r="T38" s="229">
        <v>0.27872214025465558</v>
      </c>
      <c r="U38" s="229">
        <v>0.27970204471029331</v>
      </c>
      <c r="V38" s="229">
        <v>0.19957951955313261</v>
      </c>
      <c r="W38" s="229">
        <v>0.29574923143456489</v>
      </c>
      <c r="X38" s="229">
        <v>0.30180789613591708</v>
      </c>
      <c r="Y38" s="229">
        <v>0.20764701436290481</v>
      </c>
      <c r="DA38" s="73" t="s">
        <v>3013</v>
      </c>
    </row>
    <row r="39" spans="1:105" ht="12" customHeight="1" x14ac:dyDescent="0.25">
      <c r="A39" s="64" t="s">
        <v>159</v>
      </c>
      <c r="B39" s="229">
        <v>2.1830114505315872</v>
      </c>
      <c r="C39" s="229">
        <v>2.0044486303789268</v>
      </c>
      <c r="D39" s="229">
        <v>1.428445799416092</v>
      </c>
      <c r="E39" s="229">
        <v>2.1644705591183349</v>
      </c>
      <c r="F39" s="229">
        <v>2.429351525781184</v>
      </c>
      <c r="G39" s="229">
        <v>1.673499445380652</v>
      </c>
      <c r="H39" s="229">
        <v>1.827450420290935</v>
      </c>
      <c r="I39" s="229">
        <v>1.6489182806672771</v>
      </c>
      <c r="J39" s="229">
        <v>1.1108992249450189</v>
      </c>
      <c r="K39" s="229">
        <v>2.0082615180802659</v>
      </c>
      <c r="L39" s="229">
        <v>1.0654119877052191</v>
      </c>
      <c r="M39" s="229">
        <v>0.86407793538950772</v>
      </c>
      <c r="N39" s="229">
        <v>1.065293614568307</v>
      </c>
      <c r="O39" s="229">
        <v>1.1200697098925381</v>
      </c>
      <c r="P39" s="229">
        <v>1.40866421135451</v>
      </c>
      <c r="Q39" s="229">
        <v>1.045564491989976</v>
      </c>
      <c r="R39" s="229">
        <v>1.075021476763611</v>
      </c>
      <c r="S39" s="229">
        <v>0.8163218492780685</v>
      </c>
      <c r="T39" s="229">
        <v>2.1699882930956691</v>
      </c>
      <c r="U39" s="229">
        <v>1.77536674252155</v>
      </c>
      <c r="V39" s="229">
        <v>0.46127275877854279</v>
      </c>
      <c r="W39" s="229">
        <v>0.48858351629757468</v>
      </c>
      <c r="X39" s="229">
        <v>0.52233391879053515</v>
      </c>
      <c r="Y39" s="229">
        <v>1.1456734571735421</v>
      </c>
      <c r="DA39" s="73" t="s">
        <v>3014</v>
      </c>
    </row>
    <row r="40" spans="1:105" ht="12" customHeight="1" x14ac:dyDescent="0.25">
      <c r="A40" s="64" t="s">
        <v>32</v>
      </c>
      <c r="B40" s="229">
        <v>13.755208008187759</v>
      </c>
      <c r="C40" s="229">
        <v>11.496121950103429</v>
      </c>
      <c r="D40" s="229">
        <v>11.23652441028997</v>
      </c>
      <c r="E40" s="229">
        <v>10.21985690489922</v>
      </c>
      <c r="F40" s="229">
        <v>10.943834488439171</v>
      </c>
      <c r="G40" s="229">
        <v>11.08030317823383</v>
      </c>
      <c r="H40" s="229">
        <v>9.6371628515638097</v>
      </c>
      <c r="I40" s="229">
        <v>4.6766647980078559</v>
      </c>
      <c r="J40" s="229">
        <v>3.4769944520342428</v>
      </c>
      <c r="K40" s="229">
        <v>2.9899922015463298</v>
      </c>
      <c r="L40" s="229">
        <v>3.4876327019170321</v>
      </c>
      <c r="M40" s="229">
        <v>3.5899430196656028</v>
      </c>
      <c r="N40" s="229">
        <v>1.256889816916356</v>
      </c>
      <c r="O40" s="229">
        <v>0.43555072905910108</v>
      </c>
      <c r="P40" s="229">
        <v>0.13262236444646061</v>
      </c>
      <c r="Q40" s="229">
        <v>0.1213053645417756</v>
      </c>
      <c r="R40" s="229">
        <v>0.1112265906714366</v>
      </c>
      <c r="S40" s="229">
        <v>0.32033463082293651</v>
      </c>
      <c r="T40" s="229">
        <v>0.24594050810734891</v>
      </c>
      <c r="U40" s="229">
        <v>0.1485010793228243</v>
      </c>
      <c r="V40" s="229">
        <v>0.17401818743359851</v>
      </c>
      <c r="W40" s="229">
        <v>0.31270866364883437</v>
      </c>
      <c r="X40" s="229">
        <v>0.28939805235865251</v>
      </c>
      <c r="Y40" s="229">
        <v>0.18884118225771501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1.5143870370912599E-2</v>
      </c>
      <c r="T41" s="229">
        <v>2.09783623012646E-2</v>
      </c>
      <c r="U41" s="229">
        <v>3.104516493563592E-2</v>
      </c>
      <c r="V41" s="229">
        <v>1.2119677426182659E-2</v>
      </c>
      <c r="W41" s="229">
        <v>2.184850710066668E-2</v>
      </c>
      <c r="X41" s="229">
        <v>7.9201414928027472E-2</v>
      </c>
      <c r="Y41" s="229">
        <v>9.4483528569191386E-2</v>
      </c>
      <c r="DA41" s="73" t="s">
        <v>3016</v>
      </c>
    </row>
    <row r="42" spans="1:105" ht="12" customHeight="1" x14ac:dyDescent="0.25">
      <c r="A42" s="64" t="s">
        <v>35</v>
      </c>
      <c r="B42" s="229">
        <v>4.0126725411401818</v>
      </c>
      <c r="C42" s="229">
        <v>4.8076719191180599</v>
      </c>
      <c r="D42" s="229">
        <v>4.6797857608709847</v>
      </c>
      <c r="E42" s="229">
        <v>9.1147481529048413</v>
      </c>
      <c r="F42" s="229">
        <v>10.26641785271706</v>
      </c>
      <c r="G42" s="229">
        <v>11.81533781289512</v>
      </c>
      <c r="H42" s="229">
        <v>10.529064855839961</v>
      </c>
      <c r="I42" s="229">
        <v>7.7253862996704861</v>
      </c>
      <c r="J42" s="229">
        <v>15.15047796624796</v>
      </c>
      <c r="K42" s="229">
        <v>13.21548848033494</v>
      </c>
      <c r="L42" s="229">
        <v>13.37918637620853</v>
      </c>
      <c r="M42" s="229">
        <v>11.48098185503059</v>
      </c>
      <c r="N42" s="229">
        <v>9.1796029884035377</v>
      </c>
      <c r="O42" s="229">
        <v>8.2310938369011772</v>
      </c>
      <c r="P42" s="229">
        <v>4.5400988992213023</v>
      </c>
      <c r="Q42" s="229">
        <v>3.83104689929106</v>
      </c>
      <c r="R42" s="229">
        <v>2.9384036651028702</v>
      </c>
      <c r="S42" s="229">
        <v>3.5661071646092819</v>
      </c>
      <c r="T42" s="229">
        <v>3.420441880122532</v>
      </c>
      <c r="U42" s="229">
        <v>3.2351991562606011</v>
      </c>
      <c r="V42" s="229">
        <v>2.2687737777928132</v>
      </c>
      <c r="W42" s="229">
        <v>3.4185035613810371</v>
      </c>
      <c r="X42" s="229">
        <v>2.43005934275992</v>
      </c>
      <c r="Y42" s="229">
        <v>1.5323387676475571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18.733125398300309</v>
      </c>
      <c r="C44" s="229">
        <v>18.0793742143515</v>
      </c>
      <c r="D44" s="229">
        <v>21.122972747881139</v>
      </c>
      <c r="E44" s="229">
        <v>25.206091606030121</v>
      </c>
      <c r="F44" s="229">
        <v>16.161061061897989</v>
      </c>
      <c r="G44" s="229">
        <v>17.99364773865403</v>
      </c>
      <c r="H44" s="229">
        <v>40.477672966200863</v>
      </c>
      <c r="I44" s="229">
        <v>9.8595478055877344</v>
      </c>
      <c r="J44" s="229">
        <v>11.702821356231849</v>
      </c>
      <c r="K44" s="229">
        <v>14.124845069780619</v>
      </c>
      <c r="L44" s="229">
        <v>0.13931516820571049</v>
      </c>
      <c r="M44" s="229">
        <v>1.072545465554812E-2</v>
      </c>
      <c r="N44" s="229">
        <v>0</v>
      </c>
      <c r="O44" s="229">
        <v>0.1285897135502298</v>
      </c>
      <c r="P44" s="229">
        <v>7.5001021044592359E-2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0.47809292838726558</v>
      </c>
      <c r="X44" s="229">
        <v>3.858077214228853E-5</v>
      </c>
      <c r="Y44" s="229">
        <v>0.30262757668409213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0.99999999999999978</v>
      </c>
      <c r="C52" s="232">
        <f t="shared" si="1"/>
        <v>0.99999999999999989</v>
      </c>
      <c r="D52" s="232">
        <f t="shared" si="1"/>
        <v>0.99999999999999989</v>
      </c>
      <c r="E52" s="232">
        <f t="shared" si="1"/>
        <v>0.99999999999999956</v>
      </c>
      <c r="F52" s="232">
        <f t="shared" si="1"/>
        <v>0.99999999999999989</v>
      </c>
      <c r="G52" s="232">
        <f t="shared" si="1"/>
        <v>0.99999999999999978</v>
      </c>
      <c r="H52" s="232">
        <f t="shared" si="1"/>
        <v>0.99999999999999989</v>
      </c>
      <c r="I52" s="232">
        <f t="shared" si="1"/>
        <v>1</v>
      </c>
      <c r="J52" s="232">
        <f t="shared" si="1"/>
        <v>0.99999999999999978</v>
      </c>
      <c r="K52" s="232">
        <f t="shared" si="1"/>
        <v>1</v>
      </c>
      <c r="L52" s="232">
        <f t="shared" si="1"/>
        <v>0.99999999999999989</v>
      </c>
      <c r="M52" s="232">
        <f t="shared" si="1"/>
        <v>1</v>
      </c>
      <c r="N52" s="232">
        <f t="shared" si="1"/>
        <v>0.99999999999999967</v>
      </c>
      <c r="O52" s="232">
        <f t="shared" si="1"/>
        <v>1.0000000000000002</v>
      </c>
      <c r="P52" s="232">
        <f t="shared" si="1"/>
        <v>1</v>
      </c>
      <c r="Q52" s="232">
        <f t="shared" si="1"/>
        <v>1.0000000000000002</v>
      </c>
      <c r="R52" s="232">
        <f t="shared" si="1"/>
        <v>1</v>
      </c>
      <c r="S52" s="232">
        <f t="shared" si="1"/>
        <v>0.99999999999999989</v>
      </c>
      <c r="T52" s="232">
        <f t="shared" si="1"/>
        <v>1.0000000000000002</v>
      </c>
      <c r="U52" s="232">
        <f t="shared" si="1"/>
        <v>0.99999999999999978</v>
      </c>
      <c r="V52" s="232">
        <f t="shared" si="1"/>
        <v>1</v>
      </c>
      <c r="W52" s="232">
        <f t="shared" si="1"/>
        <v>0.99999999999999978</v>
      </c>
      <c r="X52" s="232">
        <f t="shared" si="1"/>
        <v>0.99999999999999989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9.7453961520881736E-3</v>
      </c>
      <c r="C57" s="300">
        <f t="shared" si="6"/>
        <v>1.0454495897150261E-2</v>
      </c>
      <c r="D57" s="300">
        <f t="shared" si="6"/>
        <v>9.4263390545506615E-3</v>
      </c>
      <c r="E57" s="300">
        <f t="shared" si="6"/>
        <v>1.5868805071904232E-2</v>
      </c>
      <c r="F57" s="300">
        <f t="shared" si="6"/>
        <v>1.4162848727120604E-2</v>
      </c>
      <c r="G57" s="300">
        <f t="shared" si="6"/>
        <v>1.5151842719476252E-2</v>
      </c>
      <c r="H57" s="300">
        <f t="shared" si="6"/>
        <v>1.3035747207890363E-2</v>
      </c>
      <c r="I57" s="300">
        <f t="shared" si="6"/>
        <v>1.3652826324291174E-2</v>
      </c>
      <c r="J57" s="300">
        <f t="shared" si="6"/>
        <v>1.7941029365565332E-2</v>
      </c>
      <c r="K57" s="300">
        <f t="shared" si="6"/>
        <v>1.8210819326664868E-2</v>
      </c>
      <c r="L57" s="300">
        <f t="shared" si="6"/>
        <v>2.5089339847768621E-2</v>
      </c>
      <c r="M57" s="300">
        <f t="shared" si="6"/>
        <v>2.5184898454402343E-2</v>
      </c>
      <c r="N57" s="300">
        <f t="shared" si="6"/>
        <v>3.6100425865655573E-2</v>
      </c>
      <c r="O57" s="300">
        <f t="shared" si="6"/>
        <v>4.0947184987275481E-2</v>
      </c>
      <c r="P57" s="300">
        <f t="shared" si="6"/>
        <v>3.3401688057463068E-2</v>
      </c>
      <c r="Q57" s="300">
        <f t="shared" si="6"/>
        <v>3.2926086611850876E-2</v>
      </c>
      <c r="R57" s="300">
        <f t="shared" si="6"/>
        <v>2.6525782291259532E-2</v>
      </c>
      <c r="S57" s="300">
        <f t="shared" si="6"/>
        <v>3.0013313191097683E-2</v>
      </c>
      <c r="T57" s="300">
        <f t="shared" si="6"/>
        <v>3.1399197622979803E-2</v>
      </c>
      <c r="U57" s="300">
        <f t="shared" si="6"/>
        <v>3.5857482936699624E-2</v>
      </c>
      <c r="V57" s="300">
        <f t="shared" si="6"/>
        <v>3.3936001270697777E-2</v>
      </c>
      <c r="W57" s="300">
        <f t="shared" si="6"/>
        <v>3.1787585913319781E-2</v>
      </c>
      <c r="X57" s="300">
        <f t="shared" si="6"/>
        <v>3.0112398244298101E-2</v>
      </c>
      <c r="Y57" s="300">
        <f t="shared" si="6"/>
        <v>4.2706384534233213E-2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0.80894282881437318</v>
      </c>
      <c r="C58" s="301">
        <f t="shared" si="7"/>
        <v>0.80512372984578406</v>
      </c>
      <c r="D58" s="301">
        <f t="shared" si="7"/>
        <v>0.79844937417621997</v>
      </c>
      <c r="E58" s="301">
        <f t="shared" si="7"/>
        <v>0.80374666154906316</v>
      </c>
      <c r="F58" s="301">
        <f t="shared" si="7"/>
        <v>0.79947452398085783</v>
      </c>
      <c r="G58" s="301">
        <f t="shared" si="7"/>
        <v>0.79837003183793387</v>
      </c>
      <c r="H58" s="301">
        <f t="shared" si="7"/>
        <v>0.82137877312418661</v>
      </c>
      <c r="I58" s="301">
        <f t="shared" si="7"/>
        <v>0.78091584391370938</v>
      </c>
      <c r="J58" s="301">
        <f t="shared" si="7"/>
        <v>0.77624507019088618</v>
      </c>
      <c r="K58" s="301">
        <f t="shared" si="7"/>
        <v>0.77177857053760435</v>
      </c>
      <c r="L58" s="301">
        <f t="shared" si="7"/>
        <v>0.71399118214982182</v>
      </c>
      <c r="M58" s="301">
        <f t="shared" si="7"/>
        <v>0.69766057171982221</v>
      </c>
      <c r="N58" s="301">
        <f t="shared" si="7"/>
        <v>0.60377277410308428</v>
      </c>
      <c r="O58" s="301">
        <f t="shared" si="7"/>
        <v>0.55676990562625417</v>
      </c>
      <c r="P58" s="301">
        <f t="shared" si="7"/>
        <v>0.51239744647846486</v>
      </c>
      <c r="Q58" s="301">
        <f t="shared" si="7"/>
        <v>0.46771260884070842</v>
      </c>
      <c r="R58" s="301">
        <f t="shared" si="7"/>
        <v>0.43169049005240667</v>
      </c>
      <c r="S58" s="301">
        <f t="shared" si="7"/>
        <v>0.43788677997689179</v>
      </c>
      <c r="T58" s="301">
        <f t="shared" si="7"/>
        <v>0.45797269621184211</v>
      </c>
      <c r="U58" s="301">
        <f t="shared" si="7"/>
        <v>0.40563045483559368</v>
      </c>
      <c r="V58" s="301">
        <f t="shared" si="7"/>
        <v>0.31503258384262289</v>
      </c>
      <c r="W58" s="301">
        <f t="shared" si="7"/>
        <v>0.3880873952474207</v>
      </c>
      <c r="X58" s="301">
        <f t="shared" si="7"/>
        <v>0.36397978990095814</v>
      </c>
      <c r="Y58" s="301">
        <f t="shared" si="7"/>
        <v>0.32213968629145467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0.18131177503353849</v>
      </c>
      <c r="C60" s="301">
        <f t="shared" si="9"/>
        <v>0.18442177425706552</v>
      </c>
      <c r="D60" s="301">
        <f t="shared" si="9"/>
        <v>0.19212428676922913</v>
      </c>
      <c r="E60" s="301">
        <f t="shared" si="9"/>
        <v>0.18038453337903215</v>
      </c>
      <c r="F60" s="301">
        <f t="shared" si="9"/>
        <v>0.18636262729202141</v>
      </c>
      <c r="G60" s="301">
        <f t="shared" si="9"/>
        <v>0.18647812544258974</v>
      </c>
      <c r="H60" s="301">
        <f t="shared" si="9"/>
        <v>0.16558547966792295</v>
      </c>
      <c r="I60" s="301">
        <f t="shared" si="9"/>
        <v>0.2054313297619994</v>
      </c>
      <c r="J60" s="301">
        <f t="shared" si="9"/>
        <v>0.20581390044354833</v>
      </c>
      <c r="K60" s="301">
        <f t="shared" si="9"/>
        <v>0.21001061013573086</v>
      </c>
      <c r="L60" s="301">
        <f t="shared" si="9"/>
        <v>0.2609194780024095</v>
      </c>
      <c r="M60" s="301">
        <f t="shared" si="9"/>
        <v>0.27715452982577554</v>
      </c>
      <c r="N60" s="301">
        <f t="shared" si="9"/>
        <v>0.36012680003125991</v>
      </c>
      <c r="O60" s="301">
        <f t="shared" si="9"/>
        <v>0.40228290938647066</v>
      </c>
      <c r="P60" s="301">
        <f t="shared" si="9"/>
        <v>0.45420086546407212</v>
      </c>
      <c r="Q60" s="301">
        <f t="shared" si="9"/>
        <v>0.49936130454744071</v>
      </c>
      <c r="R60" s="301">
        <f t="shared" si="9"/>
        <v>0.54178372765633376</v>
      </c>
      <c r="S60" s="301">
        <f t="shared" si="9"/>
        <v>0.53209990683201036</v>
      </c>
      <c r="T60" s="301">
        <f t="shared" si="9"/>
        <v>0.51062810616517817</v>
      </c>
      <c r="U60" s="301">
        <f t="shared" si="9"/>
        <v>0.55851206222770644</v>
      </c>
      <c r="V60" s="301">
        <f t="shared" si="9"/>
        <v>0.65103141488667937</v>
      </c>
      <c r="W60" s="301">
        <f t="shared" si="9"/>
        <v>0.58012501883925927</v>
      </c>
      <c r="X60" s="301">
        <f t="shared" si="9"/>
        <v>0.60590781185474363</v>
      </c>
      <c r="Y60" s="301">
        <f t="shared" si="9"/>
        <v>0.63515392917431213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0.11577549021142479</v>
      </c>
      <c r="C61" s="302">
        <f t="shared" si="10"/>
        <v>0.11919489270654782</v>
      </c>
      <c r="D61" s="302">
        <f t="shared" si="10"/>
        <v>0.12743812634087745</v>
      </c>
      <c r="E61" s="302">
        <f t="shared" si="10"/>
        <v>0.11526921464469719</v>
      </c>
      <c r="F61" s="302">
        <f t="shared" si="10"/>
        <v>0.12159341462908776</v>
      </c>
      <c r="G61" s="302">
        <f t="shared" si="10"/>
        <v>0.12179839291234798</v>
      </c>
      <c r="H61" s="302">
        <f t="shared" si="10"/>
        <v>9.9041700175865277E-2</v>
      </c>
      <c r="I61" s="302">
        <f t="shared" si="10"/>
        <v>0.14216564355295092</v>
      </c>
      <c r="J61" s="302">
        <f t="shared" si="10"/>
        <v>0.14292661570631615</v>
      </c>
      <c r="K61" s="302">
        <f t="shared" si="10"/>
        <v>0.14748517766173511</v>
      </c>
      <c r="L61" s="302">
        <f t="shared" si="10"/>
        <v>0.20307567519321773</v>
      </c>
      <c r="M61" s="302">
        <f t="shared" si="10"/>
        <v>0.22063374701050353</v>
      </c>
      <c r="N61" s="302">
        <f t="shared" si="10"/>
        <v>0.31121231178559267</v>
      </c>
      <c r="O61" s="302">
        <f t="shared" si="10"/>
        <v>0.35717634583737151</v>
      </c>
      <c r="P61" s="302">
        <f t="shared" si="10"/>
        <v>0.41268912471008845</v>
      </c>
      <c r="Q61" s="302">
        <f t="shared" si="10"/>
        <v>0.4614696938475798</v>
      </c>
      <c r="R61" s="302">
        <f t="shared" si="10"/>
        <v>0.50681043918236623</v>
      </c>
      <c r="S61" s="302">
        <f t="shared" si="10"/>
        <v>0.49662462760311327</v>
      </c>
      <c r="T61" s="302">
        <f t="shared" si="10"/>
        <v>0.47352557185669014</v>
      </c>
      <c r="U61" s="302">
        <f t="shared" si="10"/>
        <v>0.52565002046933995</v>
      </c>
      <c r="V61" s="302">
        <f t="shared" si="10"/>
        <v>0.62550913518093498</v>
      </c>
      <c r="W61" s="302">
        <f t="shared" si="10"/>
        <v>0.54868422331594124</v>
      </c>
      <c r="X61" s="302">
        <f t="shared" si="10"/>
        <v>0.57642008746833218</v>
      </c>
      <c r="Y61" s="302">
        <f t="shared" si="10"/>
        <v>0.60905586948294221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6.5536284822113697E-2</v>
      </c>
      <c r="C62" s="302">
        <f t="shared" si="11"/>
        <v>6.5226881550517701E-2</v>
      </c>
      <c r="D62" s="302">
        <f t="shared" si="11"/>
        <v>6.4686160428351694E-2</v>
      </c>
      <c r="E62" s="302">
        <f t="shared" si="11"/>
        <v>6.5115318734334945E-2</v>
      </c>
      <c r="F62" s="302">
        <f t="shared" si="11"/>
        <v>6.4769212662933659E-2</v>
      </c>
      <c r="G62" s="302">
        <f t="shared" si="11"/>
        <v>6.4679732530241771E-2</v>
      </c>
      <c r="H62" s="302">
        <f t="shared" si="11"/>
        <v>6.654377949205767E-2</v>
      </c>
      <c r="I62" s="302">
        <f t="shared" si="11"/>
        <v>6.3265686209048475E-2</v>
      </c>
      <c r="J62" s="302">
        <f t="shared" si="11"/>
        <v>6.288728473723218E-2</v>
      </c>
      <c r="K62" s="302">
        <f t="shared" si="11"/>
        <v>6.2525432473995765E-2</v>
      </c>
      <c r="L62" s="302">
        <f t="shared" si="11"/>
        <v>5.784380280919179E-2</v>
      </c>
      <c r="M62" s="302">
        <f t="shared" si="11"/>
        <v>5.6520782815271994E-2</v>
      </c>
      <c r="N62" s="302">
        <f t="shared" si="11"/>
        <v>4.8914488245667243E-2</v>
      </c>
      <c r="O62" s="302">
        <f t="shared" si="11"/>
        <v>4.5106563549099137E-2</v>
      </c>
      <c r="P62" s="302">
        <f t="shared" si="11"/>
        <v>4.1511740753983631E-2</v>
      </c>
      <c r="Q62" s="302">
        <f t="shared" si="11"/>
        <v>3.7891610699860974E-2</v>
      </c>
      <c r="R62" s="302">
        <f t="shared" si="11"/>
        <v>3.4973288473967475E-2</v>
      </c>
      <c r="S62" s="302">
        <f t="shared" si="11"/>
        <v>3.5475279228897115E-2</v>
      </c>
      <c r="T62" s="302">
        <f t="shared" si="11"/>
        <v>3.7102534308488033E-2</v>
      </c>
      <c r="U62" s="302">
        <f t="shared" si="11"/>
        <v>3.2862041758366441E-2</v>
      </c>
      <c r="V62" s="302">
        <f t="shared" si="11"/>
        <v>2.5522279705744409E-2</v>
      </c>
      <c r="W62" s="302">
        <f t="shared" si="11"/>
        <v>3.1440795523318056E-2</v>
      </c>
      <c r="X62" s="302">
        <f t="shared" si="11"/>
        <v>2.9487724386411493E-2</v>
      </c>
      <c r="Y62" s="302">
        <f t="shared" si="11"/>
        <v>2.6098059691369906E-2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1.9336050190873104</v>
      </c>
      <c r="C69" s="322">
        <f>IF(C$5=0,0,C$5/WWP_fec!C$5)</f>
        <v>1.8539812510410214</v>
      </c>
      <c r="D69" s="322">
        <f>IF(D$5=0,0,D$5/WWP_fec!D$5)</f>
        <v>1.6939890563039777</v>
      </c>
      <c r="E69" s="322">
        <f>IF(E$5=0,0,E$5/WWP_fec!E$5)</f>
        <v>1.8965666571610378</v>
      </c>
      <c r="F69" s="322">
        <f>IF(F$5=0,0,F$5/WWP_fec!F$5)</f>
        <v>1.7279344730806823</v>
      </c>
      <c r="G69" s="322">
        <f>IF(G$5=0,0,G$5/WWP_fec!G$5)</f>
        <v>1.6944897077620755</v>
      </c>
      <c r="H69" s="322">
        <f>IF(H$5=0,0,H$5/WWP_fec!H$5)</f>
        <v>2.1406099212641996</v>
      </c>
      <c r="I69" s="322">
        <f>IF(I$5=0,0,I$5/WWP_fec!I$5)</f>
        <v>1.4734846538732154</v>
      </c>
      <c r="J69" s="322">
        <f>IF(J$5=0,0,J$5/WWP_fec!J$5)</f>
        <v>1.3087291691716467</v>
      </c>
      <c r="K69" s="322">
        <f>IF(K$5=0,0,K$5/WWP_fec!K$5)</f>
        <v>1.2258779344977038</v>
      </c>
      <c r="L69" s="322">
        <f>IF(L$5=0,0,L$5/WWP_fec!L$5)</f>
        <v>0.90922214666296142</v>
      </c>
      <c r="M69" s="322">
        <f>IF(M$5=0,0,M$5/WWP_fec!M$5)</f>
        <v>0.8396317797662638</v>
      </c>
      <c r="N69" s="322">
        <f>IF(N$5=0,0,N$5/WWP_fec!N$5)</f>
        <v>0.50557135758552851</v>
      </c>
      <c r="O69" s="322">
        <f>IF(O$5=0,0,O$5/WWP_fec!O$5)</f>
        <v>0.42443801702165213</v>
      </c>
      <c r="P69" s="322">
        <f>IF(P$5=0,0,P$5/WWP_fec!P$5)</f>
        <v>0.37412360559031071</v>
      </c>
      <c r="Q69" s="322">
        <f>IF(Q$5=0,0,Q$5/WWP_fec!Q$5)</f>
        <v>0.31897173133085716</v>
      </c>
      <c r="R69" s="322">
        <f>IF(R$5=0,0,R$5/WWP_fec!R$5)</f>
        <v>0.28204464808547131</v>
      </c>
      <c r="S69" s="322">
        <f>IF(S$5=0,0,S$5/WWP_fec!S$5)</f>
        <v>0.29939652609037803</v>
      </c>
      <c r="T69" s="322">
        <f>IF(T$5=0,0,T$5/WWP_fec!T$5)</f>
        <v>0.31422526199336043</v>
      </c>
      <c r="U69" s="322">
        <f>IF(U$5=0,0,U$5/WWP_fec!U$5)</f>
        <v>0.26540250374917346</v>
      </c>
      <c r="V69" s="322">
        <f>IF(V$5=0,0,V$5/WWP_fec!V$5)</f>
        <v>0.20010318263038693</v>
      </c>
      <c r="W69" s="322">
        <f>IF(W$5=0,0,W$5/WWP_fec!W$5)</f>
        <v>0.24022119600696942</v>
      </c>
      <c r="X69" s="322">
        <f>IF(X$5=0,0,X$5/WWP_fec!X$5)</f>
        <v>0.23293705801787482</v>
      </c>
      <c r="Y69" s="322">
        <f>IF(Y$5=0,0,Y$5/WWP_fec!Y$5)</f>
        <v>0.20800495445602357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1.1219982511080271</v>
      </c>
      <c r="C74" s="336">
        <f>IF(C$10=0,0,C$10/WWP_fec!C$10)</f>
        <v>1.1353235143872005</v>
      </c>
      <c r="D74" s="336">
        <f>IF(D$10=0,0,D$10/WWP_fec!D$10)</f>
        <v>0.93653232687687449</v>
      </c>
      <c r="E74" s="336">
        <f>IF(E$10=0,0,E$10/WWP_fec!E$10)</f>
        <v>1.7332342257873141</v>
      </c>
      <c r="F74" s="336">
        <f>IF(F$10=0,0,F$10/WWP_fec!F$10)</f>
        <v>1.3559474130771658</v>
      </c>
      <c r="G74" s="336">
        <f>IF(G$10=0,0,G$10/WWP_fec!G$10)</f>
        <v>1.4219402257556106</v>
      </c>
      <c r="H74" s="336">
        <f>IF(H$10=0,0,H$10/WWP_fec!H$10)</f>
        <v>1.5808883150364641</v>
      </c>
      <c r="I74" s="336">
        <f>IF(I$10=0,0,I$10/WWP_fec!I$10)</f>
        <v>1.1184025976924086</v>
      </c>
      <c r="J74" s="336">
        <f>IF(J$10=0,0,J$10/WWP_fec!J$10)</f>
        <v>1.2474578334399111</v>
      </c>
      <c r="K74" s="336">
        <f>IF(K$10=0,0,K$10/WWP_fec!K$10)</f>
        <v>1.1855412148324767</v>
      </c>
      <c r="L74" s="336">
        <f>IF(L$10=0,0,L$10/WWP_fec!L$10)</f>
        <v>1.256485306702547</v>
      </c>
      <c r="M74" s="336">
        <f>IF(M$10=0,0,M$10/WWP_fec!M$10)</f>
        <v>1.1881316813539688</v>
      </c>
      <c r="N74" s="336">
        <f>IF(N$10=0,0,N$10/WWP_fec!N$10)</f>
        <v>1.0546086583558629</v>
      </c>
      <c r="O74" s="336">
        <f>IF(O$10=0,0,O$10/WWP_fec!O$10)</f>
        <v>1.0485530795364728</v>
      </c>
      <c r="P74" s="336">
        <f>IF(P$10=0,0,P$10/WWP_fec!P$10)</f>
        <v>0.76303122965922865</v>
      </c>
      <c r="Q74" s="336">
        <f>IF(Q$10=0,0,Q$10/WWP_fec!Q$10)</f>
        <v>0.66233647766802717</v>
      </c>
      <c r="R74" s="336">
        <f>IF(R$10=0,0,R$10/WWP_fec!R$10)</f>
        <v>0.45914639360732556</v>
      </c>
      <c r="S74" s="336">
        <f>IF(S$10=0,0,S$10/WWP_fec!S$10)</f>
        <v>0.58598568334614154</v>
      </c>
      <c r="T74" s="336">
        <f>IF(T$10=0,0,T$10/WWP_fec!T$10)</f>
        <v>0.6126674020983055</v>
      </c>
      <c r="U74" s="336">
        <f>IF(U$10=0,0,U$10/WWP_fec!U$10)</f>
        <v>0.62779856742048823</v>
      </c>
      <c r="V74" s="336">
        <f>IF(V$10=0,0,V$10/WWP_fec!V$10)</f>
        <v>0.49952560066123419</v>
      </c>
      <c r="W74" s="336">
        <f>IF(W$10=0,0,W$10/WWP_fec!W$10)</f>
        <v>0.51543852135550072</v>
      </c>
      <c r="X74" s="336">
        <f>IF(X$10=0,0,X$10/WWP_fec!X$10)</f>
        <v>0.48664974353601187</v>
      </c>
      <c r="Y74" s="336">
        <f>IF(Y$10=0,0,Y$10/WWP_fec!Y$10)</f>
        <v>0.69099807495012922</v>
      </c>
      <c r="DA74" s="68"/>
    </row>
    <row r="75" spans="1:105" ht="12" customHeight="1" x14ac:dyDescent="0.25">
      <c r="A75" s="174" t="s">
        <v>2898</v>
      </c>
      <c r="B75" s="349">
        <f>IF(B$16=0,0,B$16/WWP_fec!B$16)</f>
        <v>2.2907051324076257</v>
      </c>
      <c r="C75" s="349">
        <f>IF(C$16=0,0,C$16/WWP_fec!C$16)</f>
        <v>2.1954347485966856</v>
      </c>
      <c r="D75" s="349">
        <f>IF(D$16=0,0,D$16/WWP_fec!D$16)</f>
        <v>2.0039087148743113</v>
      </c>
      <c r="E75" s="349">
        <f>IF(E$16=0,0,E$16/WWP_fec!E$16)</f>
        <v>2.1596347329423309</v>
      </c>
      <c r="F75" s="349">
        <f>IF(F$16=0,0,F$16/WWP_fec!F$16)</f>
        <v>2.0493852158001222</v>
      </c>
      <c r="G75" s="349">
        <f>IF(G$16=0,0,G$16/WWP_fec!G$16)</f>
        <v>1.995577514272969</v>
      </c>
      <c r="H75" s="349">
        <f>IF(H$16=0,0,H$16/WWP_fec!H$16)</f>
        <v>2.5381553740938978</v>
      </c>
      <c r="I75" s="349">
        <f>IF(I$16=0,0,I$16/WWP_fec!I$16)</f>
        <v>1.7267645880998865</v>
      </c>
      <c r="J75" s="349">
        <f>IF(J$16=0,0,J$16/WWP_fec!J$16)</f>
        <v>1.5481805257330017</v>
      </c>
      <c r="K75" s="349">
        <f>IF(K$16=0,0,K$16/WWP_fec!K$16)</f>
        <v>1.4496315910773985</v>
      </c>
      <c r="L75" s="349">
        <f>IF(L$16=0,0,L$16/WWP_fec!L$16)</f>
        <v>0.97160873973050987</v>
      </c>
      <c r="M75" s="349">
        <f>IF(M$16=0,0,M$16/WWP_fec!M$16)</f>
        <v>0.87201972486603996</v>
      </c>
      <c r="N75" s="349">
        <f>IF(N$16=0,0,N$16/WWP_fec!N$16)</f>
        <v>0.45305109511268771</v>
      </c>
      <c r="O75" s="349">
        <f>IF(O$16=0,0,O$16/WWP_fec!O$16)</f>
        <v>0.34500673798274023</v>
      </c>
      <c r="P75" s="349">
        <f>IF(P$16=0,0,P$16/WWP_fec!P$16)</f>
        <v>0.28118586770367604</v>
      </c>
      <c r="Q75" s="349">
        <f>IF(Q$16=0,0,Q$16/WWP_fec!Q$16)</f>
        <v>0.21665325881042344</v>
      </c>
      <c r="R75" s="349">
        <f>IF(R$16=0,0,R$16/WWP_fec!R$16)</f>
        <v>0.17885373617126976</v>
      </c>
      <c r="S75" s="349">
        <f>IF(S$16=0,0,S$16/WWP_fec!S$16)</f>
        <v>0.18848771785928778</v>
      </c>
      <c r="T75" s="349">
        <f>IF(T$16=0,0,T$16/WWP_fec!T$16)</f>
        <v>0.21036034842469312</v>
      </c>
      <c r="U75" s="349">
        <f>IF(U$16=0,0,U$16/WWP_fec!U$16)</f>
        <v>0.15412713318512217</v>
      </c>
      <c r="V75" s="349">
        <f>IF(V$16=0,0,V$16/WWP_fec!V$16)</f>
        <v>8.7411103464821546E-2</v>
      </c>
      <c r="W75" s="349">
        <f>IF(W$16=0,0,W$16/WWP_fec!W$16)</f>
        <v>0.13259066849727633</v>
      </c>
      <c r="X75" s="349">
        <f>IF(X$16=0,0,X$16/WWP_fec!X$16)</f>
        <v>0.11961834601115938</v>
      </c>
      <c r="Y75" s="349">
        <f>IF(Y$16=0,0,Y$16/WWP_fec!Y$16)</f>
        <v>9.1373863932765975E-2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2.8824041155775877</v>
      </c>
      <c r="C77" s="349">
        <f>IF(C$28=0,0,C$28/WWP_fec!C$28)</f>
        <v>2.8265142579407279</v>
      </c>
      <c r="D77" s="349">
        <f>IF(D$28=0,0,D$28/WWP_fec!D$28)</f>
        <v>2.7237927245236921</v>
      </c>
      <c r="E77" s="349">
        <f>IF(E$28=0,0,E$28/WWP_fec!E$28)</f>
        <v>2.7508378876708472</v>
      </c>
      <c r="F77" s="349">
        <f>IF(F$28=0,0,F$28/WWP_fec!F$28)</f>
        <v>2.680738478322064</v>
      </c>
      <c r="G77" s="349">
        <f>IF(G$28=0,0,G$28/WWP_fec!G$28)</f>
        <v>2.6228744702666935</v>
      </c>
      <c r="H77" s="349">
        <f>IF(H$28=0,0,H$28/WWP_fec!H$28)</f>
        <v>2.8946658555204001</v>
      </c>
      <c r="I77" s="349">
        <f>IF(I$28=0,0,I$28/WWP_fec!I$28)</f>
        <v>2.5587636862676937</v>
      </c>
      <c r="J77" s="349">
        <f>IF(J$28=0,0,J$28/WWP_fec!J$28)</f>
        <v>2.3144308443460755</v>
      </c>
      <c r="K77" s="349">
        <f>IF(K$28=0,0,K$28/WWP_fec!K$28)</f>
        <v>2.2367996888495201</v>
      </c>
      <c r="L77" s="349">
        <f>IF(L$28=0,0,L$28/WWP_fec!L$28)</f>
        <v>2.0316294727184068</v>
      </c>
      <c r="M77" s="349">
        <f>IF(M$28=0,0,M$28/WWP_fec!M$28)</f>
        <v>1.9958593556875401</v>
      </c>
      <c r="N77" s="349">
        <f>IF(N$28=0,0,N$28/WWP_fec!N$28)</f>
        <v>1.615012798132512</v>
      </c>
      <c r="O77" s="349">
        <f>IF(O$28=0,0,O$28/WWP_fec!O$28)</f>
        <v>1.5248603634757578</v>
      </c>
      <c r="P77" s="349">
        <f>IF(P$28=0,0,P$28/WWP_fec!P$28)</f>
        <v>1.5544289414443491</v>
      </c>
      <c r="Q77" s="349">
        <f>IF(Q$28=0,0,Q$28/WWP_fec!Q$28)</f>
        <v>1.4751717863020162</v>
      </c>
      <c r="R77" s="349">
        <f>IF(R$28=0,0,R$28/WWP_fec!R$28)</f>
        <v>1.4547331577675631</v>
      </c>
      <c r="S77" s="349">
        <f>IF(S$28=0,0,S$28/WWP_fec!S$28)</f>
        <v>1.4855766373032124</v>
      </c>
      <c r="T77" s="349">
        <f>IF(T$28=0,0,T$28/WWP_fec!T$28)</f>
        <v>1.5013148785655142</v>
      </c>
      <c r="U77" s="349">
        <f>IF(U$28=0,0,U$28/WWP_fec!U$28)</f>
        <v>1.4007988908907247</v>
      </c>
      <c r="V77" s="349">
        <f>IF(V$28=0,0,V$28/WWP_fec!V$28)</f>
        <v>1.264909878140192</v>
      </c>
      <c r="W77" s="349">
        <f>IF(W$28=0,0,W$28/WWP_fec!W$28)</f>
        <v>1.3318485349482549</v>
      </c>
      <c r="X77" s="349">
        <f>IF(X$28=0,0,X$28/WWP_fec!X$28)</f>
        <v>1.35068877959199</v>
      </c>
      <c r="Y77" s="349">
        <f>IF(Y$28=0,0,Y$28/WWP_fec!Y$28)</f>
        <v>1.2712651546776554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PL: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39042.475211816709</v>
      </c>
      <c r="C3" s="203">
        <v>37967.357146139431</v>
      </c>
      <c r="D3" s="203">
        <v>36403.778598082703</v>
      </c>
      <c r="E3" s="203">
        <v>36148.143943860043</v>
      </c>
      <c r="F3" s="203">
        <v>41252.084418080041</v>
      </c>
      <c r="G3" s="203">
        <v>43433.438359053936</v>
      </c>
      <c r="H3" s="203">
        <v>46432.467519181133</v>
      </c>
      <c r="I3" s="203">
        <v>50275.203555895248</v>
      </c>
      <c r="J3" s="203">
        <v>52122.112375419623</v>
      </c>
      <c r="K3" s="203">
        <v>56235.348610528927</v>
      </c>
      <c r="L3" s="203">
        <v>58481.198919570328</v>
      </c>
      <c r="M3" s="203">
        <v>66170.004697169847</v>
      </c>
      <c r="N3" s="203">
        <v>62323.413072455427</v>
      </c>
      <c r="O3" s="203">
        <v>58209.221214604593</v>
      </c>
      <c r="P3" s="203">
        <v>62205.773589748562</v>
      </c>
      <c r="Q3" s="203">
        <v>67075.177757322148</v>
      </c>
      <c r="R3" s="203">
        <v>65502.030637657212</v>
      </c>
      <c r="S3" s="203">
        <v>66374.690034744839</v>
      </c>
      <c r="T3" s="203">
        <v>74369.397277595504</v>
      </c>
      <c r="U3" s="203">
        <v>76902.762266204183</v>
      </c>
      <c r="V3" s="203">
        <v>73673.238649940758</v>
      </c>
      <c r="W3" s="203">
        <v>72921.355700412925</v>
      </c>
      <c r="X3" s="203">
        <v>75308.160875049129</v>
      </c>
      <c r="Y3" s="203">
        <v>74052.59818922804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34236.931530816262</v>
      </c>
      <c r="C5" s="203">
        <v>33004.968908861883</v>
      </c>
      <c r="D5" s="203">
        <v>31929.789213056189</v>
      </c>
      <c r="E5" s="203">
        <v>34846.879136049189</v>
      </c>
      <c r="F5" s="203">
        <v>33656.223622404308</v>
      </c>
      <c r="G5" s="203">
        <v>32995.841511575862</v>
      </c>
      <c r="H5" s="203">
        <v>37970.169787817722</v>
      </c>
      <c r="I5" s="203">
        <v>40453.263897258577</v>
      </c>
      <c r="J5" s="203">
        <v>40155.277390237548</v>
      </c>
      <c r="K5" s="203">
        <v>43416.185633811852</v>
      </c>
      <c r="L5" s="203">
        <v>41966.608771706291</v>
      </c>
      <c r="M5" s="203">
        <v>44932.899995022497</v>
      </c>
      <c r="N5" s="203">
        <v>40867.094933116379</v>
      </c>
      <c r="O5" s="203">
        <v>41077.220493948131</v>
      </c>
      <c r="P5" s="203">
        <v>40581.262765093852</v>
      </c>
      <c r="Q5" s="203">
        <v>40646.555291630822</v>
      </c>
      <c r="R5" s="203">
        <v>42396.723705682787</v>
      </c>
      <c r="S5" s="203">
        <v>47527.411973353832</v>
      </c>
      <c r="T5" s="203">
        <v>46684.53027049981</v>
      </c>
      <c r="U5" s="203">
        <v>46610.023884405062</v>
      </c>
      <c r="V5" s="203">
        <v>42586.946776548088</v>
      </c>
      <c r="W5" s="203">
        <v>49619.761001545623</v>
      </c>
      <c r="X5" s="203">
        <v>53517.686743748513</v>
      </c>
      <c r="Y5" s="203">
        <v>55470.793752654317</v>
      </c>
      <c r="DA5" s="112" t="s">
        <v>3025</v>
      </c>
    </row>
    <row r="6" spans="1:105" ht="12" customHeight="1" x14ac:dyDescent="0.25">
      <c r="A6" s="154" t="s">
        <v>2112</v>
      </c>
      <c r="B6" s="338">
        <v>42796.164413520317</v>
      </c>
      <c r="C6" s="338">
        <v>40656.356192844301</v>
      </c>
      <c r="D6" s="338">
        <v>39764.349926122239</v>
      </c>
      <c r="E6" s="338">
        <v>43941.200389800411</v>
      </c>
      <c r="F6" s="338">
        <v>42439.586571198757</v>
      </c>
      <c r="G6" s="338">
        <v>41547.580304476687</v>
      </c>
      <c r="H6" s="338">
        <v>42795.38225843064</v>
      </c>
      <c r="I6" s="338">
        <v>45646.781853570406</v>
      </c>
      <c r="J6" s="338">
        <v>44079.882698579277</v>
      </c>
      <c r="K6" s="338">
        <v>49071.090514395073</v>
      </c>
      <c r="L6" s="338">
        <v>48077.100425088822</v>
      </c>
      <c r="M6" s="338">
        <v>53465.054356526263</v>
      </c>
      <c r="N6" s="338">
        <v>54037.963422211142</v>
      </c>
      <c r="O6" s="338">
        <v>55408.224412944153</v>
      </c>
      <c r="P6" s="338">
        <v>56140.291001602782</v>
      </c>
      <c r="Q6" s="338">
        <v>56459.388202639959</v>
      </c>
      <c r="R6" s="338">
        <v>56872.357590261417</v>
      </c>
      <c r="S6" s="338">
        <v>58533.128931836807</v>
      </c>
      <c r="T6" s="338">
        <v>57285.326977882884</v>
      </c>
      <c r="U6" s="338">
        <v>55145.518757206861</v>
      </c>
      <c r="V6" s="338">
        <v>54891.706892559152</v>
      </c>
      <c r="W6" s="338">
        <v>57088.688813624751</v>
      </c>
      <c r="X6" s="338">
        <v>58959.244052742943</v>
      </c>
      <c r="Y6" s="338">
        <v>65554.049509744538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5424.6524176321209</v>
      </c>
      <c r="F7" s="340">
        <v>638.19440207436719</v>
      </c>
      <c r="G7" s="340">
        <v>0</v>
      </c>
      <c r="H7" s="340">
        <v>2495.6039079078942</v>
      </c>
      <c r="I7" s="340">
        <v>4991.2078158157883</v>
      </c>
      <c r="J7" s="340">
        <v>572.90906568488549</v>
      </c>
      <c r="K7" s="340">
        <v>4991.2078158157883</v>
      </c>
      <c r="L7" s="340">
        <v>1145.818131369771</v>
      </c>
      <c r="M7" s="340">
        <v>6954.8530864285576</v>
      </c>
      <c r="N7" s="340">
        <v>1145.818131369771</v>
      </c>
      <c r="O7" s="340">
        <v>3510.0692114090202</v>
      </c>
      <c r="P7" s="340">
        <v>2552.7776082974692</v>
      </c>
      <c r="Q7" s="340">
        <v>638.19440207436719</v>
      </c>
      <c r="R7" s="340">
        <v>2552.7776082974692</v>
      </c>
      <c r="S7" s="340">
        <v>2552.7776082974692</v>
      </c>
      <c r="T7" s="340">
        <v>0</v>
      </c>
      <c r="U7" s="340">
        <v>0</v>
      </c>
      <c r="V7" s="340">
        <v>638.19440207436719</v>
      </c>
      <c r="W7" s="340">
        <v>3444.7838750195378</v>
      </c>
      <c r="X7" s="340">
        <v>4010.3634597941982</v>
      </c>
      <c r="Y7" s="340">
        <v>8734.6136776776293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2139.8082206760155</v>
      </c>
      <c r="D8" s="342">
        <f t="shared" si="0"/>
        <v>892.00626672206272</v>
      </c>
      <c r="E8" s="342">
        <f t="shared" si="0"/>
        <v>1247.8019539539455</v>
      </c>
      <c r="F8" s="342">
        <f t="shared" si="0"/>
        <v>2139.8082206760228</v>
      </c>
      <c r="G8" s="342">
        <f t="shared" si="0"/>
        <v>892.00626672207</v>
      </c>
      <c r="H8" s="342">
        <f t="shared" si="0"/>
        <v>1247.8019539539382</v>
      </c>
      <c r="I8" s="342">
        <f t="shared" si="0"/>
        <v>2139.8082206760228</v>
      </c>
      <c r="J8" s="342">
        <f t="shared" si="0"/>
        <v>2139.8082206760155</v>
      </c>
      <c r="K8" s="342">
        <f t="shared" si="0"/>
        <v>0</v>
      </c>
      <c r="L8" s="342">
        <f t="shared" si="0"/>
        <v>2139.8082206760228</v>
      </c>
      <c r="M8" s="342">
        <f t="shared" si="0"/>
        <v>1566.8991549911152</v>
      </c>
      <c r="N8" s="342">
        <f t="shared" si="0"/>
        <v>572.90906568489299</v>
      </c>
      <c r="O8" s="342">
        <f t="shared" si="0"/>
        <v>2139.8082206760082</v>
      </c>
      <c r="P8" s="342">
        <f t="shared" si="0"/>
        <v>1820.7110196388385</v>
      </c>
      <c r="Q8" s="342">
        <f t="shared" si="0"/>
        <v>319.09720103719155</v>
      </c>
      <c r="R8" s="342">
        <f t="shared" si="0"/>
        <v>2139.8082206760082</v>
      </c>
      <c r="S8" s="342">
        <f t="shared" si="0"/>
        <v>892.00626672207727</v>
      </c>
      <c r="T8" s="342">
        <f t="shared" si="0"/>
        <v>1247.8019539539237</v>
      </c>
      <c r="U8" s="342">
        <f t="shared" si="0"/>
        <v>2139.8082206760228</v>
      </c>
      <c r="V8" s="342">
        <f t="shared" si="0"/>
        <v>892.00626672207727</v>
      </c>
      <c r="W8" s="342">
        <f t="shared" si="0"/>
        <v>1247.8019539539382</v>
      </c>
      <c r="X8" s="342">
        <f t="shared" si="0"/>
        <v>2139.8082206760082</v>
      </c>
      <c r="Y8" s="342">
        <f t="shared" si="0"/>
        <v>2139.80822067603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8559.2328827040546</v>
      </c>
      <c r="C9" s="343">
        <f t="shared" si="1"/>
        <v>7651.387283982418</v>
      </c>
      <c r="D9" s="343">
        <f t="shared" si="1"/>
        <v>7834.5607130660501</v>
      </c>
      <c r="E9" s="343">
        <f t="shared" si="1"/>
        <v>9094.3212537512227</v>
      </c>
      <c r="F9" s="343">
        <f t="shared" si="1"/>
        <v>8783.362948794449</v>
      </c>
      <c r="G9" s="343">
        <f t="shared" si="1"/>
        <v>8551.7387929008255</v>
      </c>
      <c r="H9" s="343">
        <f t="shared" si="1"/>
        <v>4825.212470612918</v>
      </c>
      <c r="I9" s="343">
        <f t="shared" si="1"/>
        <v>5193.517956311829</v>
      </c>
      <c r="J9" s="343">
        <f t="shared" si="1"/>
        <v>3924.6053083417282</v>
      </c>
      <c r="K9" s="343">
        <f t="shared" si="1"/>
        <v>5654.9048805832208</v>
      </c>
      <c r="L9" s="343">
        <f t="shared" si="1"/>
        <v>6110.4916533825308</v>
      </c>
      <c r="M9" s="343">
        <f t="shared" si="1"/>
        <v>8532.1543615037663</v>
      </c>
      <c r="N9" s="343">
        <f t="shared" si="1"/>
        <v>13170.868489094762</v>
      </c>
      <c r="O9" s="343">
        <f t="shared" si="1"/>
        <v>14331.003918996023</v>
      </c>
      <c r="P9" s="343">
        <f t="shared" si="1"/>
        <v>15559.02823650893</v>
      </c>
      <c r="Q9" s="343">
        <f t="shared" si="1"/>
        <v>15812.832911009136</v>
      </c>
      <c r="R9" s="343">
        <f t="shared" si="1"/>
        <v>14475.63388457863</v>
      </c>
      <c r="S9" s="343">
        <f t="shared" si="1"/>
        <v>11005.716958482975</v>
      </c>
      <c r="T9" s="343">
        <f t="shared" si="1"/>
        <v>10600.796707383073</v>
      </c>
      <c r="U9" s="343">
        <f t="shared" si="1"/>
        <v>8535.4948728017989</v>
      </c>
      <c r="V9" s="343">
        <f t="shared" si="1"/>
        <v>12304.760116011064</v>
      </c>
      <c r="W9" s="343">
        <f t="shared" si="1"/>
        <v>7468.9278120791278</v>
      </c>
      <c r="X9" s="343">
        <f t="shared" si="1"/>
        <v>5441.5573089944301</v>
      </c>
      <c r="Y9" s="343">
        <f t="shared" si="1"/>
        <v>10083.255757090221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1177.293121238177</v>
      </c>
      <c r="C12" s="210">
        <v>1019.9562338778979</v>
      </c>
      <c r="D12" s="210">
        <v>1005.6167669819411</v>
      </c>
      <c r="E12" s="210">
        <v>1064.848667239899</v>
      </c>
      <c r="F12" s="210">
        <v>1049.583490971625</v>
      </c>
      <c r="G12" s="210">
        <v>1025.3901977644009</v>
      </c>
      <c r="H12" s="210">
        <v>1082.026225279455</v>
      </c>
      <c r="I12" s="210">
        <v>1092.0943250214959</v>
      </c>
      <c r="J12" s="210">
        <v>1052.2830610490109</v>
      </c>
      <c r="K12" s="210">
        <v>965.63791917454978</v>
      </c>
      <c r="L12" s="210">
        <v>1098.54359415305</v>
      </c>
      <c r="M12" s="210">
        <v>1182.2926913155641</v>
      </c>
      <c r="N12" s="210">
        <v>1113.7097162510761</v>
      </c>
      <c r="O12" s="210">
        <v>1229.205073086842</v>
      </c>
      <c r="P12" s="210">
        <v>1239.8920034393821</v>
      </c>
      <c r="Q12" s="210">
        <v>1257.173430782457</v>
      </c>
      <c r="R12" s="210">
        <v>1340.926139294929</v>
      </c>
      <c r="S12" s="210">
        <v>1440.3138435081671</v>
      </c>
      <c r="T12" s="210">
        <v>1429.341874462596</v>
      </c>
      <c r="U12" s="210">
        <v>1474.567067927773</v>
      </c>
      <c r="V12" s="210">
        <v>1385.210748065349</v>
      </c>
      <c r="W12" s="210">
        <v>1541.0117798796191</v>
      </c>
      <c r="X12" s="210">
        <v>1528.8024935511619</v>
      </c>
      <c r="Y12" s="210">
        <v>1417.8236457437661</v>
      </c>
      <c r="DA12" s="109" t="s">
        <v>3029</v>
      </c>
    </row>
    <row r="13" spans="1:105" ht="12" customHeight="1" x14ac:dyDescent="0.25">
      <c r="A13" s="24" t="s">
        <v>28</v>
      </c>
      <c r="B13" s="213">
        <v>350.96732588134131</v>
      </c>
      <c r="C13" s="213">
        <v>220.9043852106621</v>
      </c>
      <c r="D13" s="213">
        <v>181.83224419604471</v>
      </c>
      <c r="E13" s="213">
        <v>172.5204643164231</v>
      </c>
      <c r="F13" s="213">
        <v>141.67506448839211</v>
      </c>
      <c r="G13" s="213">
        <v>127.4250214961307</v>
      </c>
      <c r="H13" s="213">
        <v>126.97214101461741</v>
      </c>
      <c r="I13" s="213">
        <v>117.0750644883921</v>
      </c>
      <c r="J13" s="213">
        <v>114.4711092003439</v>
      </c>
      <c r="K13" s="213">
        <v>102.0475494411006</v>
      </c>
      <c r="L13" s="213">
        <v>89.162166809974195</v>
      </c>
      <c r="M13" s="213">
        <v>87.313929492691315</v>
      </c>
      <c r="N13" s="213">
        <v>79.994325021496124</v>
      </c>
      <c r="O13" s="213">
        <v>82.379191745485798</v>
      </c>
      <c r="P13" s="213">
        <v>68.933791917454855</v>
      </c>
      <c r="Q13" s="213">
        <v>78.461994840928639</v>
      </c>
      <c r="R13" s="213">
        <v>75.658211521926049</v>
      </c>
      <c r="S13" s="213">
        <v>87.136113499570087</v>
      </c>
      <c r="T13" s="213">
        <v>88.330266552020646</v>
      </c>
      <c r="U13" s="213">
        <v>78.870593293207207</v>
      </c>
      <c r="V13" s="213">
        <v>67.173258813413582</v>
      </c>
      <c r="W13" s="213">
        <v>82.313155631986234</v>
      </c>
      <c r="X13" s="213">
        <v>118.2874462596732</v>
      </c>
      <c r="Y13" s="213">
        <v>85.682115219260538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202.94746345657785</v>
      </c>
      <c r="C14" s="204">
        <f t="shared" si="2"/>
        <v>170.70558899398102</v>
      </c>
      <c r="D14" s="204">
        <f t="shared" si="2"/>
        <v>185.07953568357692</v>
      </c>
      <c r="E14" s="204">
        <f t="shared" si="2"/>
        <v>195.56938950988817</v>
      </c>
      <c r="F14" s="204">
        <f t="shared" si="2"/>
        <v>193.49888220120377</v>
      </c>
      <c r="G14" s="204">
        <f t="shared" si="2"/>
        <v>205.94737747205508</v>
      </c>
      <c r="H14" s="204">
        <f t="shared" si="2"/>
        <v>224.15692175408427</v>
      </c>
      <c r="I14" s="204">
        <f t="shared" si="2"/>
        <v>197.65468615649183</v>
      </c>
      <c r="J14" s="204">
        <f t="shared" si="2"/>
        <v>194.315649183147</v>
      </c>
      <c r="K14" s="204">
        <f t="shared" si="2"/>
        <v>193.52734307824588</v>
      </c>
      <c r="L14" s="204">
        <f t="shared" si="2"/>
        <v>197.58039552880479</v>
      </c>
      <c r="M14" s="204">
        <f t="shared" si="2"/>
        <v>198.58839208942385</v>
      </c>
      <c r="N14" s="204">
        <f t="shared" si="2"/>
        <v>155.03009458297504</v>
      </c>
      <c r="O14" s="204">
        <f t="shared" si="2"/>
        <v>128.90283748925188</v>
      </c>
      <c r="P14" s="204">
        <f t="shared" si="2"/>
        <v>139.08297506448835</v>
      </c>
      <c r="Q14" s="204">
        <f t="shared" si="2"/>
        <v>119.32020636285468</v>
      </c>
      <c r="R14" s="204">
        <f t="shared" si="2"/>
        <v>127.75184866723991</v>
      </c>
      <c r="S14" s="204">
        <f t="shared" si="2"/>
        <v>144.54290627687018</v>
      </c>
      <c r="T14" s="204">
        <f t="shared" si="2"/>
        <v>140.1632846087704</v>
      </c>
      <c r="U14" s="204">
        <f t="shared" si="2"/>
        <v>162.01083404987099</v>
      </c>
      <c r="V14" s="204">
        <f t="shared" si="2"/>
        <v>157.54754944110056</v>
      </c>
      <c r="W14" s="204">
        <f t="shared" si="2"/>
        <v>172.23834909716248</v>
      </c>
      <c r="X14" s="204">
        <f t="shared" si="2"/>
        <v>195.02579535683577</v>
      </c>
      <c r="Y14" s="204">
        <f t="shared" si="2"/>
        <v>350.50094582975061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6.7785038693035249</v>
      </c>
      <c r="C16" s="204">
        <v>7.9081685296646613</v>
      </c>
      <c r="D16" s="204">
        <v>7.9081685296646613</v>
      </c>
      <c r="E16" s="204">
        <v>11.297420464316421</v>
      </c>
      <c r="F16" s="204">
        <v>13.556921754084261</v>
      </c>
      <c r="G16" s="204">
        <v>13.556921754084261</v>
      </c>
      <c r="H16" s="204">
        <v>10.167669819432501</v>
      </c>
      <c r="I16" s="204">
        <v>11.297420464316421</v>
      </c>
      <c r="J16" s="204">
        <v>11.297420464316421</v>
      </c>
      <c r="K16" s="204">
        <v>9.88822012037833</v>
      </c>
      <c r="L16" s="204">
        <v>12.085640584694749</v>
      </c>
      <c r="M16" s="204">
        <v>10.98693035253654</v>
      </c>
      <c r="N16" s="204">
        <v>8.7895958727429058</v>
      </c>
      <c r="O16" s="204">
        <v>10.98693035253654</v>
      </c>
      <c r="P16" s="204">
        <v>15.3816852966466</v>
      </c>
      <c r="Q16" s="204">
        <v>10.98693035253654</v>
      </c>
      <c r="R16" s="204">
        <v>15.381771281169391</v>
      </c>
      <c r="S16" s="204">
        <v>17.662510748065351</v>
      </c>
      <c r="T16" s="204">
        <v>18.621754084264829</v>
      </c>
      <c r="U16" s="204">
        <v>20.23129836629407</v>
      </c>
      <c r="V16" s="204">
        <v>20.303869303525371</v>
      </c>
      <c r="W16" s="204">
        <v>24.065692175408419</v>
      </c>
      <c r="X16" s="204">
        <v>24.89965606190886</v>
      </c>
      <c r="Y16" s="204">
        <v>24.098624247635421</v>
      </c>
      <c r="DA16" s="71" t="s">
        <v>3032</v>
      </c>
    </row>
    <row r="17" spans="1:105" ht="12" customHeight="1" x14ac:dyDescent="0.25">
      <c r="A17" s="18" t="s">
        <v>71</v>
      </c>
      <c r="B17" s="204">
        <v>174.596388650043</v>
      </c>
      <c r="C17" s="204">
        <v>152.00154772141011</v>
      </c>
      <c r="D17" s="204">
        <v>166.3801375752364</v>
      </c>
      <c r="E17" s="204">
        <v>170.48813413585549</v>
      </c>
      <c r="F17" s="204">
        <v>164.32605331040409</v>
      </c>
      <c r="G17" s="204">
        <v>178.70447119518491</v>
      </c>
      <c r="H17" s="204">
        <v>199.2452278589854</v>
      </c>
      <c r="I17" s="204">
        <v>174.596388650043</v>
      </c>
      <c r="J17" s="204">
        <v>170.48822012037829</v>
      </c>
      <c r="K17" s="204">
        <v>167.54084264832329</v>
      </c>
      <c r="L17" s="204">
        <v>166.5066208082545</v>
      </c>
      <c r="M17" s="204">
        <v>170.64350816852959</v>
      </c>
      <c r="N17" s="204">
        <v>130.30954428202921</v>
      </c>
      <c r="O17" s="204">
        <v>106.5229578675838</v>
      </c>
      <c r="P17" s="204">
        <v>107.5570937231298</v>
      </c>
      <c r="Q17" s="204">
        <v>102.7036973344798</v>
      </c>
      <c r="R17" s="204">
        <v>105.78486672398969</v>
      </c>
      <c r="S17" s="204">
        <v>117.91109200343941</v>
      </c>
      <c r="T17" s="204">
        <v>112.83654342218399</v>
      </c>
      <c r="U17" s="204">
        <v>134.61375752364569</v>
      </c>
      <c r="V17" s="204">
        <v>132.62338779019771</v>
      </c>
      <c r="W17" s="204">
        <v>141.61926053310401</v>
      </c>
      <c r="X17" s="204">
        <v>140.47919174548579</v>
      </c>
      <c r="Y17" s="204">
        <v>286.32665520206359</v>
      </c>
      <c r="DA17" s="71" t="s">
        <v>3033</v>
      </c>
    </row>
    <row r="18" spans="1:105" ht="12" customHeight="1" x14ac:dyDescent="0.25">
      <c r="A18" s="18" t="s">
        <v>32</v>
      </c>
      <c r="B18" s="204">
        <v>11.5792777300086</v>
      </c>
      <c r="C18" s="204">
        <v>7.7194325021496129</v>
      </c>
      <c r="D18" s="204">
        <v>6.7546001719690461</v>
      </c>
      <c r="E18" s="204">
        <v>9.6493551160791071</v>
      </c>
      <c r="F18" s="204">
        <v>11.5792777300086</v>
      </c>
      <c r="G18" s="204">
        <v>9.6493551160791053</v>
      </c>
      <c r="H18" s="204">
        <v>9.6493551160791053</v>
      </c>
      <c r="I18" s="204">
        <v>8.6844368013757531</v>
      </c>
      <c r="J18" s="204">
        <v>9.6494411006018908</v>
      </c>
      <c r="K18" s="204">
        <v>14.33078245915735</v>
      </c>
      <c r="L18" s="204">
        <v>14.33069647463457</v>
      </c>
      <c r="M18" s="204">
        <v>13.375322441960449</v>
      </c>
      <c r="N18" s="204">
        <v>13.375322441960449</v>
      </c>
      <c r="O18" s="204">
        <v>9.5538263112639719</v>
      </c>
      <c r="P18" s="204">
        <v>11.464574376612211</v>
      </c>
      <c r="Q18" s="204">
        <v>3.8214961306964752</v>
      </c>
      <c r="R18" s="204">
        <v>4.7768701633705941</v>
      </c>
      <c r="S18" s="204">
        <v>5.6969905417024931</v>
      </c>
      <c r="T18" s="204">
        <v>5.7537403267411857</v>
      </c>
      <c r="U18" s="204">
        <v>4.6576096302665508</v>
      </c>
      <c r="V18" s="204">
        <v>3.987532244196045</v>
      </c>
      <c r="W18" s="204">
        <v>5.1238177128116922</v>
      </c>
      <c r="X18" s="204">
        <v>7.4451418744625961</v>
      </c>
      <c r="Y18" s="204">
        <v>7.9238177128116929</v>
      </c>
      <c r="DA18" s="71" t="s">
        <v>3034</v>
      </c>
    </row>
    <row r="19" spans="1:105" ht="12" customHeight="1" x14ac:dyDescent="0.25">
      <c r="A19" s="18" t="s">
        <v>33</v>
      </c>
      <c r="B19" s="204">
        <v>9.993293207222699</v>
      </c>
      <c r="C19" s="204">
        <v>3.0764402407566629</v>
      </c>
      <c r="D19" s="204">
        <v>4.0366294067067923</v>
      </c>
      <c r="E19" s="204">
        <v>4.1344797936371451</v>
      </c>
      <c r="F19" s="204">
        <v>4.0366294067067923</v>
      </c>
      <c r="G19" s="204">
        <v>4.0366294067067923</v>
      </c>
      <c r="H19" s="204">
        <v>5.0946689595872741</v>
      </c>
      <c r="I19" s="204">
        <v>3.0764402407566629</v>
      </c>
      <c r="J19" s="204">
        <v>2.8805674978503859</v>
      </c>
      <c r="K19" s="204">
        <v>1.7674978503869301</v>
      </c>
      <c r="L19" s="204">
        <v>4.65743766122098</v>
      </c>
      <c r="M19" s="204">
        <v>3.5826311263972488</v>
      </c>
      <c r="N19" s="204">
        <v>2.555631986242477</v>
      </c>
      <c r="O19" s="204">
        <v>1.8391229578675841</v>
      </c>
      <c r="P19" s="204">
        <v>4.6796216680997418</v>
      </c>
      <c r="Q19" s="204">
        <v>1.8080825451418741</v>
      </c>
      <c r="R19" s="204">
        <v>1.8083404987102321</v>
      </c>
      <c r="S19" s="204">
        <v>3.2723129836629399</v>
      </c>
      <c r="T19" s="204">
        <v>2.9512467755803948</v>
      </c>
      <c r="U19" s="204">
        <v>2.5081685296646601</v>
      </c>
      <c r="V19" s="204">
        <v>0.63276010318142728</v>
      </c>
      <c r="W19" s="204">
        <v>1.4295786758383491</v>
      </c>
      <c r="X19" s="204">
        <v>22.201805674978502</v>
      </c>
      <c r="Y19" s="204">
        <v>32.151848667239889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114.6173688736027</v>
      </c>
      <c r="C20" s="204">
        <f t="shared" si="3"/>
        <v>107.73860705073091</v>
      </c>
      <c r="D20" s="204">
        <f t="shared" si="3"/>
        <v>123.4522785898538</v>
      </c>
      <c r="E20" s="204">
        <f t="shared" si="3"/>
        <v>121.560619088564</v>
      </c>
      <c r="F20" s="204">
        <f t="shared" si="3"/>
        <v>126.0318142734308</v>
      </c>
      <c r="G20" s="204">
        <f t="shared" si="3"/>
        <v>131.2553740326741</v>
      </c>
      <c r="H20" s="204">
        <f t="shared" si="3"/>
        <v>121.1092003439381</v>
      </c>
      <c r="I20" s="204">
        <f t="shared" si="3"/>
        <v>136.4359415305245</v>
      </c>
      <c r="J20" s="204">
        <f t="shared" si="3"/>
        <v>150.5374032674118</v>
      </c>
      <c r="K20" s="204">
        <f t="shared" si="3"/>
        <v>129.49269131556321</v>
      </c>
      <c r="L20" s="204">
        <f t="shared" si="3"/>
        <v>160.30103181427339</v>
      </c>
      <c r="M20" s="204">
        <f t="shared" si="3"/>
        <v>165.85623387790201</v>
      </c>
      <c r="N20" s="204">
        <f t="shared" si="3"/>
        <v>163.1602751504729</v>
      </c>
      <c r="O20" s="204">
        <f t="shared" si="3"/>
        <v>197.0957867583835</v>
      </c>
      <c r="P20" s="204">
        <f t="shared" si="3"/>
        <v>165.71023215821151</v>
      </c>
      <c r="Q20" s="204">
        <f t="shared" si="3"/>
        <v>164.2588134135855</v>
      </c>
      <c r="R20" s="204">
        <f t="shared" si="3"/>
        <v>192.81375752364579</v>
      </c>
      <c r="S20" s="204">
        <f t="shared" si="3"/>
        <v>214.44067067927776</v>
      </c>
      <c r="T20" s="204">
        <f t="shared" si="3"/>
        <v>203.11049011177988</v>
      </c>
      <c r="U20" s="204">
        <f t="shared" si="3"/>
        <v>217.49303525365431</v>
      </c>
      <c r="V20" s="204">
        <f t="shared" si="3"/>
        <v>217.73482373172831</v>
      </c>
      <c r="W20" s="204">
        <f t="shared" si="3"/>
        <v>242.54935511607911</v>
      </c>
      <c r="X20" s="204">
        <f t="shared" si="3"/>
        <v>221.38512467755811</v>
      </c>
      <c r="Y20" s="204">
        <f t="shared" si="3"/>
        <v>215.61203783318999</v>
      </c>
      <c r="DA20" s="71"/>
    </row>
    <row r="21" spans="1:105" ht="12" customHeight="1" x14ac:dyDescent="0.25">
      <c r="A21" s="18" t="s">
        <v>73</v>
      </c>
      <c r="B21" s="204">
        <v>114.6173688736027</v>
      </c>
      <c r="C21" s="204">
        <v>107.73860705073091</v>
      </c>
      <c r="D21" s="204">
        <v>123.4522785898538</v>
      </c>
      <c r="E21" s="204">
        <v>121.560619088564</v>
      </c>
      <c r="F21" s="204">
        <v>126.0318142734308</v>
      </c>
      <c r="G21" s="204">
        <v>131.2553740326741</v>
      </c>
      <c r="H21" s="204">
        <v>121.1092003439381</v>
      </c>
      <c r="I21" s="204">
        <v>136.4359415305245</v>
      </c>
      <c r="J21" s="204">
        <v>150.5374032674118</v>
      </c>
      <c r="K21" s="204">
        <v>129.49269131556321</v>
      </c>
      <c r="L21" s="204">
        <v>160.30103181427339</v>
      </c>
      <c r="M21" s="204">
        <v>165.85623387790201</v>
      </c>
      <c r="N21" s="204">
        <v>163.1602751504729</v>
      </c>
      <c r="O21" s="204">
        <v>197.0957867583835</v>
      </c>
      <c r="P21" s="204">
        <v>165.71023215821151</v>
      </c>
      <c r="Q21" s="204">
        <v>164.2588134135855</v>
      </c>
      <c r="R21" s="204">
        <v>192.81375752364579</v>
      </c>
      <c r="S21" s="204">
        <v>211.48727429062771</v>
      </c>
      <c r="T21" s="204">
        <v>201.17497850386931</v>
      </c>
      <c r="U21" s="204">
        <v>217.49303525365431</v>
      </c>
      <c r="V21" s="204">
        <v>217.73482373172831</v>
      </c>
      <c r="W21" s="204">
        <v>242.54935511607911</v>
      </c>
      <c r="X21" s="204">
        <v>221.38512467755811</v>
      </c>
      <c r="Y21" s="204">
        <v>215.61203783318999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2.9533963886500429</v>
      </c>
      <c r="T22" s="204">
        <v>1.9355116079105761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68.214445399828023</v>
      </c>
      <c r="C23" s="204">
        <f t="shared" si="4"/>
        <v>66.685812553740334</v>
      </c>
      <c r="D23" s="204">
        <f t="shared" si="4"/>
        <v>60.26079105760963</v>
      </c>
      <c r="E23" s="204">
        <f t="shared" si="4"/>
        <v>65.061564918314701</v>
      </c>
      <c r="F23" s="204">
        <f t="shared" si="4"/>
        <v>70.411779879621662</v>
      </c>
      <c r="G23" s="204">
        <f t="shared" si="4"/>
        <v>57.179707652622533</v>
      </c>
      <c r="H23" s="204">
        <f t="shared" si="4"/>
        <v>85.268013757523647</v>
      </c>
      <c r="I23" s="204">
        <f t="shared" si="4"/>
        <v>78.723559759243329</v>
      </c>
      <c r="J23" s="204">
        <f t="shared" si="4"/>
        <v>60.45193465176267</v>
      </c>
      <c r="K23" s="204">
        <f t="shared" si="4"/>
        <v>52.880481513327609</v>
      </c>
      <c r="L23" s="204">
        <f t="shared" si="4"/>
        <v>56.70206362854686</v>
      </c>
      <c r="M23" s="204">
        <f t="shared" si="4"/>
        <v>82.951160791057589</v>
      </c>
      <c r="N23" s="204">
        <f t="shared" si="4"/>
        <v>76.717282889079968</v>
      </c>
      <c r="O23" s="204">
        <f t="shared" si="4"/>
        <v>91.907824591573501</v>
      </c>
      <c r="P23" s="204">
        <f t="shared" si="4"/>
        <v>131.19802235597589</v>
      </c>
      <c r="Q23" s="204">
        <f t="shared" si="4"/>
        <v>117.5122098022356</v>
      </c>
      <c r="R23" s="204">
        <f t="shared" si="4"/>
        <v>123.3399828030955</v>
      </c>
      <c r="S23" s="204">
        <f t="shared" si="4"/>
        <v>115.92932072226998</v>
      </c>
      <c r="T23" s="204">
        <f t="shared" si="4"/>
        <v>104.37351676698189</v>
      </c>
      <c r="U23" s="204">
        <f t="shared" si="4"/>
        <v>113.20283748925191</v>
      </c>
      <c r="V23" s="204">
        <f t="shared" si="4"/>
        <v>108.1996560619089</v>
      </c>
      <c r="W23" s="204">
        <f t="shared" si="4"/>
        <v>120.52347377472054</v>
      </c>
      <c r="X23" s="204">
        <f t="shared" si="4"/>
        <v>88.923903697334481</v>
      </c>
      <c r="Y23" s="204">
        <f t="shared" si="4"/>
        <v>85.628202923473779</v>
      </c>
      <c r="DA23" s="71"/>
    </row>
    <row r="24" spans="1:105" ht="12" customHeight="1" x14ac:dyDescent="0.25">
      <c r="A24" s="18" t="s">
        <v>38</v>
      </c>
      <c r="B24" s="204">
        <v>68.214445399828023</v>
      </c>
      <c r="C24" s="204">
        <v>66.685812553740334</v>
      </c>
      <c r="D24" s="204">
        <v>60.26079105760963</v>
      </c>
      <c r="E24" s="204">
        <v>65.061564918314701</v>
      </c>
      <c r="F24" s="204">
        <v>70.411779879621662</v>
      </c>
      <c r="G24" s="204">
        <v>57.179707652622533</v>
      </c>
      <c r="H24" s="204">
        <v>85.268013757523647</v>
      </c>
      <c r="I24" s="204">
        <v>78.723559759243329</v>
      </c>
      <c r="J24" s="204">
        <v>60.428030954428188</v>
      </c>
      <c r="K24" s="204">
        <v>52.808856405846953</v>
      </c>
      <c r="L24" s="204">
        <v>56.70206362854686</v>
      </c>
      <c r="M24" s="204">
        <v>82.951160791057589</v>
      </c>
      <c r="N24" s="204">
        <v>76.717282889079968</v>
      </c>
      <c r="O24" s="204">
        <v>91.907824591573501</v>
      </c>
      <c r="P24" s="204">
        <v>131.19802235597589</v>
      </c>
      <c r="Q24" s="204">
        <v>117.5122098022356</v>
      </c>
      <c r="R24" s="204">
        <v>123.3399828030955</v>
      </c>
      <c r="S24" s="204">
        <v>115.6102321582115</v>
      </c>
      <c r="T24" s="204">
        <v>104.37351676698189</v>
      </c>
      <c r="U24" s="204">
        <v>113.20283748925191</v>
      </c>
      <c r="V24" s="204">
        <v>108.1996560619089</v>
      </c>
      <c r="W24" s="204">
        <v>118.9091143594153</v>
      </c>
      <c r="X24" s="204">
        <v>87.238865004299228</v>
      </c>
      <c r="Y24" s="204">
        <v>83.976956147893389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2.3903697334479789E-2</v>
      </c>
      <c r="K25" s="204">
        <v>7.1625107480653469E-2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0.31908856405846941</v>
      </c>
      <c r="T25" s="204">
        <v>0</v>
      </c>
      <c r="U25" s="204">
        <v>0</v>
      </c>
      <c r="V25" s="204">
        <v>0</v>
      </c>
      <c r="W25" s="204">
        <v>1.614359415305245</v>
      </c>
      <c r="X25" s="204">
        <v>1.6850386930352541</v>
      </c>
      <c r="Y25" s="204">
        <v>1.651246775580395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3043</v>
      </c>
    </row>
    <row r="30" spans="1:105" ht="12" customHeight="1" x14ac:dyDescent="0.25">
      <c r="A30" s="14" t="s">
        <v>39</v>
      </c>
      <c r="B30" s="204">
        <v>110.1079965606191</v>
      </c>
      <c r="C30" s="204">
        <v>116.6045571797076</v>
      </c>
      <c r="D30" s="204">
        <v>115.267067927773</v>
      </c>
      <c r="E30" s="204">
        <v>146.07815993121241</v>
      </c>
      <c r="F30" s="204">
        <v>143.33138435081679</v>
      </c>
      <c r="G30" s="204">
        <v>118.80197764402411</v>
      </c>
      <c r="H30" s="204">
        <v>124.1760103181427</v>
      </c>
      <c r="I30" s="204">
        <v>126.34952708512471</v>
      </c>
      <c r="J30" s="204">
        <v>111.6127257093723</v>
      </c>
      <c r="K30" s="204">
        <v>90.785296646603626</v>
      </c>
      <c r="L30" s="204">
        <v>102.1066208082545</v>
      </c>
      <c r="M30" s="204">
        <v>102.0111779879622</v>
      </c>
      <c r="N30" s="204">
        <v>103.0381771281169</v>
      </c>
      <c r="O30" s="204">
        <v>101.7483233018057</v>
      </c>
      <c r="P30" s="204">
        <v>98.595528804815132</v>
      </c>
      <c r="Q30" s="204">
        <v>104.0174548581255</v>
      </c>
      <c r="R30" s="204">
        <v>103.9934651762683</v>
      </c>
      <c r="S30" s="204">
        <v>103.13585554600169</v>
      </c>
      <c r="T30" s="204">
        <v>110.6213241616509</v>
      </c>
      <c r="U30" s="204">
        <v>103.2424763542562</v>
      </c>
      <c r="V30" s="204">
        <v>90.480051590713657</v>
      </c>
      <c r="W30" s="204">
        <v>113.3176268271711</v>
      </c>
      <c r="X30" s="204">
        <v>111.4907136715391</v>
      </c>
      <c r="Y30" s="204">
        <v>102.5282889079966</v>
      </c>
      <c r="DA30" s="71" t="s">
        <v>3044</v>
      </c>
    </row>
    <row r="31" spans="1:105" ht="12" customHeight="1" x14ac:dyDescent="0.25">
      <c r="A31" s="21" t="s">
        <v>40</v>
      </c>
      <c r="B31" s="207">
        <v>330.43852106620812</v>
      </c>
      <c r="C31" s="207">
        <v>337.31728288907988</v>
      </c>
      <c r="D31" s="207">
        <v>339.7248495270851</v>
      </c>
      <c r="E31" s="207">
        <v>364.05846947549441</v>
      </c>
      <c r="F31" s="207">
        <v>374.63456577815992</v>
      </c>
      <c r="G31" s="207">
        <v>384.78073946689602</v>
      </c>
      <c r="H31" s="207">
        <v>400.34393809114351</v>
      </c>
      <c r="I31" s="207">
        <v>435.85554600171969</v>
      </c>
      <c r="J31" s="207">
        <v>420.89423903697332</v>
      </c>
      <c r="K31" s="207">
        <v>396.90455717970769</v>
      </c>
      <c r="L31" s="207">
        <v>492.6913155631986</v>
      </c>
      <c r="M31" s="207">
        <v>545.57179707652608</v>
      </c>
      <c r="N31" s="207">
        <v>535.76956147893372</v>
      </c>
      <c r="O31" s="207">
        <v>627.17110920034384</v>
      </c>
      <c r="P31" s="207">
        <v>636.37145313843507</v>
      </c>
      <c r="Q31" s="207">
        <v>673.60275150472921</v>
      </c>
      <c r="R31" s="207">
        <v>717.36887360275136</v>
      </c>
      <c r="S31" s="207">
        <v>775.1289767841788</v>
      </c>
      <c r="T31" s="207">
        <v>782.74299226139294</v>
      </c>
      <c r="U31" s="207">
        <v>799.74729148753227</v>
      </c>
      <c r="V31" s="207">
        <v>744.07540842648314</v>
      </c>
      <c r="W31" s="207">
        <v>810.06981943250219</v>
      </c>
      <c r="X31" s="207">
        <v>793.68950988822007</v>
      </c>
      <c r="Y31" s="207">
        <v>577.87205503009454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2353.962764271238</v>
      </c>
      <c r="C33" s="203">
        <f>OIS_emi!C5</f>
        <v>1690.734234547203</v>
      </c>
      <c r="D33" s="203">
        <f>OIS_emi!D5</f>
        <v>1614.232796105573</v>
      </c>
      <c r="E33" s="203">
        <f>OIS_emi!E5</f>
        <v>1608.9810743033911</v>
      </c>
      <c r="F33" s="203">
        <f>OIS_emi!F5</f>
        <v>1482.078760599208</v>
      </c>
      <c r="G33" s="203">
        <f>OIS_emi!G5</f>
        <v>1451.7857123896929</v>
      </c>
      <c r="H33" s="203">
        <f>OIS_emi!H5</f>
        <v>1486.671130546106</v>
      </c>
      <c r="I33" s="203">
        <f>OIS_emi!I5</f>
        <v>1401.401821949639</v>
      </c>
      <c r="J33" s="203">
        <f>OIS_emi!J5</f>
        <v>1419.97348108492</v>
      </c>
      <c r="K33" s="203">
        <f>OIS_emi!K5</f>
        <v>1322.6005534492531</v>
      </c>
      <c r="L33" s="203">
        <f>OIS_emi!L5</f>
        <v>1350.3959255880659</v>
      </c>
      <c r="M33" s="203">
        <f>OIS_emi!M5</f>
        <v>1362.2911633224339</v>
      </c>
      <c r="N33" s="203">
        <f>OIS_emi!N5</f>
        <v>1194.120235953669</v>
      </c>
      <c r="O33" s="203">
        <f>OIS_emi!O5</f>
        <v>1205.3693556958469</v>
      </c>
      <c r="P33" s="203">
        <f>OIS_emi!P5</f>
        <v>1099.204675262519</v>
      </c>
      <c r="Q33" s="203">
        <f>OIS_emi!Q5</f>
        <v>1072.2667832469349</v>
      </c>
      <c r="R33" s="203">
        <f>OIS_emi!R5</f>
        <v>1152.0364858700871</v>
      </c>
      <c r="S33" s="203">
        <f>OIS_emi!S5</f>
        <v>1312.52060268645</v>
      </c>
      <c r="T33" s="203">
        <f>OIS_emi!T5</f>
        <v>1278.369868874302</v>
      </c>
      <c r="U33" s="203">
        <f>OIS_emi!U5</f>
        <v>1333.379470451481</v>
      </c>
      <c r="V33" s="203">
        <f>OIS_emi!V5</f>
        <v>1275.0395622881019</v>
      </c>
      <c r="W33" s="203">
        <f>OIS_emi!W5</f>
        <v>1443.2609232883799</v>
      </c>
      <c r="X33" s="203">
        <f>OIS_emi!X5</f>
        <v>1632.541851975001</v>
      </c>
      <c r="Y33" s="203">
        <f>OIS_emi!Y5</f>
        <v>1969.375808031177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30.154161969778343</v>
      </c>
      <c r="C35" s="284">
        <f t="shared" si="5"/>
        <v>26.864030328790172</v>
      </c>
      <c r="D35" s="284">
        <f t="shared" si="5"/>
        <v>27.623966678967346</v>
      </c>
      <c r="E35" s="284">
        <f t="shared" si="5"/>
        <v>29.457907130547689</v>
      </c>
      <c r="F35" s="284">
        <f t="shared" si="5"/>
        <v>25.443162588691191</v>
      </c>
      <c r="G35" s="284">
        <f t="shared" si="5"/>
        <v>23.608312777076115</v>
      </c>
      <c r="H35" s="284">
        <f t="shared" si="5"/>
        <v>23.303224728095117</v>
      </c>
      <c r="I35" s="284">
        <f t="shared" si="5"/>
        <v>21.722325277257628</v>
      </c>
      <c r="J35" s="284">
        <f t="shared" si="5"/>
        <v>20.188803045236117</v>
      </c>
      <c r="K35" s="284">
        <f t="shared" si="5"/>
        <v>17.171368952690258</v>
      </c>
      <c r="L35" s="284">
        <f t="shared" si="5"/>
        <v>18.784560071415193</v>
      </c>
      <c r="M35" s="284">
        <f t="shared" si="5"/>
        <v>17.86750200073859</v>
      </c>
      <c r="N35" s="284">
        <f t="shared" si="5"/>
        <v>17.869844755714979</v>
      </c>
      <c r="O35" s="284">
        <f t="shared" si="5"/>
        <v>21.117016298071285</v>
      </c>
      <c r="P35" s="284">
        <f t="shared" si="5"/>
        <v>19.93210488171977</v>
      </c>
      <c r="Q35" s="284">
        <f t="shared" si="5"/>
        <v>18.742752130019063</v>
      </c>
      <c r="R35" s="284">
        <f t="shared" si="5"/>
        <v>20.471520138247879</v>
      </c>
      <c r="S35" s="284">
        <f t="shared" si="5"/>
        <v>21.699744929192331</v>
      </c>
      <c r="T35" s="284">
        <f t="shared" si="5"/>
        <v>19.219489827614872</v>
      </c>
      <c r="U35" s="284">
        <f t="shared" si="5"/>
        <v>19.174435670118818</v>
      </c>
      <c r="V35" s="284">
        <f t="shared" si="5"/>
        <v>18.802088430606311</v>
      </c>
      <c r="W35" s="284">
        <f t="shared" si="5"/>
        <v>21.132516874900791</v>
      </c>
      <c r="X35" s="284">
        <f t="shared" si="5"/>
        <v>20.300621815579088</v>
      </c>
      <c r="Y35" s="284">
        <f t="shared" si="5"/>
        <v>19.146170160306514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34.386642394588115</v>
      </c>
      <c r="C36" s="344">
        <f t="shared" si="6"/>
        <v>30.903111488889728</v>
      </c>
      <c r="D36" s="344">
        <f t="shared" si="6"/>
        <v>31.49462592038476</v>
      </c>
      <c r="E36" s="344">
        <f t="shared" si="6"/>
        <v>30.557934989888668</v>
      </c>
      <c r="F36" s="344">
        <f t="shared" si="6"/>
        <v>31.185420644547214</v>
      </c>
      <c r="G36" s="344">
        <f t="shared" si="6"/>
        <v>31.076346314873206</v>
      </c>
      <c r="H36" s="344">
        <f t="shared" si="6"/>
        <v>28.496744452973459</v>
      </c>
      <c r="I36" s="344">
        <f t="shared" si="6"/>
        <v>26.99644527559381</v>
      </c>
      <c r="J36" s="344">
        <f t="shared" si="6"/>
        <v>26.205349070875535</v>
      </c>
      <c r="K36" s="344">
        <f t="shared" si="6"/>
        <v>22.241426902839802</v>
      </c>
      <c r="L36" s="344">
        <f t="shared" si="6"/>
        <v>26.176611032094723</v>
      </c>
      <c r="M36" s="344">
        <f t="shared" si="6"/>
        <v>26.312405641446116</v>
      </c>
      <c r="N36" s="344">
        <f t="shared" si="6"/>
        <v>27.251991316578483</v>
      </c>
      <c r="O36" s="344">
        <f t="shared" si="6"/>
        <v>29.9242514051782</v>
      </c>
      <c r="P36" s="344">
        <f t="shared" si="6"/>
        <v>30.553312513130578</v>
      </c>
      <c r="Q36" s="344">
        <f t="shared" si="6"/>
        <v>30.929396642901018</v>
      </c>
      <c r="R36" s="344">
        <f t="shared" si="6"/>
        <v>31.628060427584252</v>
      </c>
      <c r="S36" s="344">
        <f t="shared" si="6"/>
        <v>30.304907919574429</v>
      </c>
      <c r="T36" s="344">
        <f t="shared" si="6"/>
        <v>30.617034511875648</v>
      </c>
      <c r="U36" s="344">
        <f t="shared" si="6"/>
        <v>31.636265014254551</v>
      </c>
      <c r="V36" s="344">
        <f t="shared" si="6"/>
        <v>32.526650838189724</v>
      </c>
      <c r="W36" s="344">
        <f t="shared" si="6"/>
        <v>31.056412783439598</v>
      </c>
      <c r="X36" s="344">
        <f t="shared" si="6"/>
        <v>28.566303713225118</v>
      </c>
      <c r="Y36" s="344">
        <f t="shared" si="6"/>
        <v>25.559822562948675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11.776392803940796</v>
      </c>
      <c r="C37" s="344">
        <f>IF(OIS_ued!C$5=0,"",OIS_ued!C$5/C$5*1000)</f>
        <v>11.166683356511953</v>
      </c>
      <c r="D37" s="344">
        <f>IF(OIS_ued!D$5=0,"",OIS_ued!D$5/D$5*1000)</f>
        <v>11.496418690730296</v>
      </c>
      <c r="E37" s="344">
        <f>IF(OIS_ued!E$5=0,"",OIS_ued!E$5/E$5*1000)</f>
        <v>11.310943981634512</v>
      </c>
      <c r="F37" s="344">
        <f>IF(OIS_ued!F$5=0,"",OIS_ued!F$5/F$5*1000)</f>
        <v>11.674478073452368</v>
      </c>
      <c r="G37" s="344">
        <f>IF(OIS_ued!G$5=0,"",OIS_ued!G$5/G$5*1000)</f>
        <v>11.667090067447662</v>
      </c>
      <c r="H37" s="344">
        <f>IF(OIS_ued!H$5=0,"",OIS_ued!H$5/H$5*1000)</f>
        <v>10.682162084601298</v>
      </c>
      <c r="I37" s="344">
        <f>IF(OIS_ued!I$5=0,"",OIS_ued!I$5/I$5*1000)</f>
        <v>10.264122142608167</v>
      </c>
      <c r="J37" s="344">
        <f>IF(OIS_ued!J$5=0,"",OIS_ued!J$5/J$5*1000)</f>
        <v>9.9484720696230902</v>
      </c>
      <c r="K37" s="344">
        <f>IF(OIS_ued!K$5=0,"",OIS_ued!K$5/K$5*1000)</f>
        <v>8.3793578620831788</v>
      </c>
      <c r="L37" s="344">
        <f>IF(OIS_ued!L$5=0,"",OIS_ued!L$5/L$5*1000)</f>
        <v>10.112635127006957</v>
      </c>
      <c r="M37" s="344">
        <f>IF(OIS_ued!M$5=0,"",OIS_ued!M$5/M$5*1000)</f>
        <v>10.257751027676138</v>
      </c>
      <c r="N37" s="344">
        <f>IF(OIS_ued!N$5=0,"",OIS_ued!N$5/N$5*1000)</f>
        <v>10.743424923312668</v>
      </c>
      <c r="O37" s="344">
        <f>IF(OIS_ued!O$5=0,"",OIS_ued!O$5/O$5*1000)</f>
        <v>12.026506938651799</v>
      </c>
      <c r="P37" s="344">
        <f>IF(OIS_ued!P$5=0,"",OIS_ued!P$5/P$5*1000)</f>
        <v>12.339963156003508</v>
      </c>
      <c r="Q37" s="344">
        <f>IF(OIS_ued!Q$5=0,"",OIS_ued!Q$5/Q$5*1000)</f>
        <v>12.633551825593687</v>
      </c>
      <c r="R37" s="344">
        <f>IF(OIS_ued!R$5=0,"",OIS_ued!R$5/R$5*1000)</f>
        <v>12.906058958440642</v>
      </c>
      <c r="S37" s="344">
        <f>IF(OIS_ued!S$5=0,"",OIS_ued!S$5/S$5*1000)</f>
        <v>12.351400997803042</v>
      </c>
      <c r="T37" s="344">
        <f>IF(OIS_ued!T$5=0,"",OIS_ued!T$5/T$5*1000)</f>
        <v>12.539511308167913</v>
      </c>
      <c r="U37" s="344">
        <f>IF(OIS_ued!U$5=0,"",OIS_ued!U$5/U$5*1000)</f>
        <v>12.916293708537356</v>
      </c>
      <c r="V37" s="344">
        <f>IF(OIS_ued!V$5=0,"",OIS_ued!V$5/V$5*1000)</f>
        <v>13.280734567346908</v>
      </c>
      <c r="W37" s="344">
        <f>IF(OIS_ued!W$5=0,"",OIS_ued!W$5/W$5*1000)</f>
        <v>12.604572756299255</v>
      </c>
      <c r="X37" s="344">
        <f>IF(OIS_ued!X$5=0,"",OIS_ued!X$5/X$5*1000)</f>
        <v>11.501392736101735</v>
      </c>
      <c r="Y37" s="344">
        <f>IF(OIS_ued!Y$5=0,"",OIS_ued!Y$5/Y$5*1000)</f>
        <v>9.6889809977021812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1.9994704137874684</v>
      </c>
      <c r="C38" s="345">
        <f t="shared" si="7"/>
        <v>1.6576537094331891</v>
      </c>
      <c r="D38" s="345">
        <f t="shared" si="7"/>
        <v>1.605216668125186</v>
      </c>
      <c r="E38" s="345">
        <f t="shared" si="7"/>
        <v>1.5109950585503291</v>
      </c>
      <c r="F38" s="345">
        <f t="shared" si="7"/>
        <v>1.4120637122704851</v>
      </c>
      <c r="G38" s="345">
        <f t="shared" si="7"/>
        <v>1.4158373227625323</v>
      </c>
      <c r="H38" s="345">
        <f t="shared" si="7"/>
        <v>1.3739695913212671</v>
      </c>
      <c r="I38" s="345">
        <f t="shared" si="7"/>
        <v>1.2832241591604781</v>
      </c>
      <c r="J38" s="345">
        <f t="shared" si="7"/>
        <v>1.3494215897283017</v>
      </c>
      <c r="K38" s="345">
        <f t="shared" si="7"/>
        <v>1.3696650961882726</v>
      </c>
      <c r="L38" s="345">
        <f t="shared" si="7"/>
        <v>1.2292602066731706</v>
      </c>
      <c r="M38" s="345">
        <f t="shared" si="7"/>
        <v>1.1522452716903642</v>
      </c>
      <c r="N38" s="345">
        <f t="shared" si="7"/>
        <v>1.0722006089461691</v>
      </c>
      <c r="O38" s="345">
        <f t="shared" si="7"/>
        <v>0.98060883581358993</v>
      </c>
      <c r="P38" s="345">
        <f t="shared" si="7"/>
        <v>0.88653259494649106</v>
      </c>
      <c r="Q38" s="345">
        <f t="shared" si="7"/>
        <v>0.85291874374052168</v>
      </c>
      <c r="R38" s="345">
        <f t="shared" si="7"/>
        <v>0.85913493078435932</v>
      </c>
      <c r="S38" s="345">
        <f t="shared" si="7"/>
        <v>0.91127403142189378</v>
      </c>
      <c r="T38" s="345">
        <f t="shared" si="7"/>
        <v>0.89437656008989697</v>
      </c>
      <c r="U38" s="345">
        <f t="shared" si="7"/>
        <v>0.90425149147355866</v>
      </c>
      <c r="V38" s="345">
        <f t="shared" si="7"/>
        <v>0.92046611973584713</v>
      </c>
      <c r="W38" s="345">
        <f t="shared" si="7"/>
        <v>0.93656709321269738</v>
      </c>
      <c r="X38" s="345">
        <f t="shared" si="7"/>
        <v>1.0678566125195605</v>
      </c>
      <c r="Y38" s="345">
        <f t="shared" si="7"/>
        <v>1.3890132344337338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PL: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1177.293121238177</v>
      </c>
      <c r="C5" s="223">
        <v>1019.9562338778979</v>
      </c>
      <c r="D5" s="223">
        <v>1005.6167669819411</v>
      </c>
      <c r="E5" s="223">
        <v>1064.848667239899</v>
      </c>
      <c r="F5" s="223">
        <v>1049.583490971625</v>
      </c>
      <c r="G5" s="223">
        <v>1025.3901977644009</v>
      </c>
      <c r="H5" s="223">
        <v>1082.026225279455</v>
      </c>
      <c r="I5" s="223">
        <v>1092.0943250214959</v>
      </c>
      <c r="J5" s="223">
        <v>1052.2830610490109</v>
      </c>
      <c r="K5" s="223">
        <v>965.63791917454978</v>
      </c>
      <c r="L5" s="223">
        <v>1098.54359415305</v>
      </c>
      <c r="M5" s="223">
        <v>1182.2926913155641</v>
      </c>
      <c r="N5" s="223">
        <v>1113.7097162510761</v>
      </c>
      <c r="O5" s="223">
        <v>1229.205073086842</v>
      </c>
      <c r="P5" s="223">
        <v>1239.8920034393821</v>
      </c>
      <c r="Q5" s="223">
        <v>1257.173430782457</v>
      </c>
      <c r="R5" s="223">
        <v>1340.926139294929</v>
      </c>
      <c r="S5" s="223">
        <v>1440.3138435081671</v>
      </c>
      <c r="T5" s="223">
        <v>1429.341874462596</v>
      </c>
      <c r="U5" s="223">
        <v>1474.567067927773</v>
      </c>
      <c r="V5" s="223">
        <v>1385.210748065349</v>
      </c>
      <c r="W5" s="223">
        <v>1541.0117798796191</v>
      </c>
      <c r="X5" s="223">
        <v>1528.8024935511619</v>
      </c>
      <c r="Y5" s="223">
        <v>1417.8236457437661</v>
      </c>
      <c r="DA5" s="89" t="s">
        <v>3029</v>
      </c>
    </row>
    <row r="6" spans="1:105" ht="12" customHeight="1" x14ac:dyDescent="0.25">
      <c r="A6" s="55" t="s">
        <v>91</v>
      </c>
      <c r="B6" s="259">
        <v>23.469679051656719</v>
      </c>
      <c r="C6" s="259">
        <v>23.70851911556645</v>
      </c>
      <c r="D6" s="259">
        <v>23.312508324547299</v>
      </c>
      <c r="E6" s="259">
        <v>24.104251376077961</v>
      </c>
      <c r="F6" s="259">
        <v>23.68183848758305</v>
      </c>
      <c r="G6" s="259">
        <v>24.005904030945359</v>
      </c>
      <c r="H6" s="259">
        <v>25.23498201264983</v>
      </c>
      <c r="I6" s="259">
        <v>28.02431174869583</v>
      </c>
      <c r="J6" s="259">
        <v>26.77865588170852</v>
      </c>
      <c r="K6" s="259">
        <v>26.285849208068729</v>
      </c>
      <c r="L6" s="259">
        <v>34.205464680924422</v>
      </c>
      <c r="M6" s="259">
        <v>36.478512443849603</v>
      </c>
      <c r="N6" s="259">
        <v>35.973491441412158</v>
      </c>
      <c r="O6" s="259">
        <v>40.148958430612907</v>
      </c>
      <c r="P6" s="259">
        <v>39.856916922692591</v>
      </c>
      <c r="Q6" s="259">
        <v>42.835098938872292</v>
      </c>
      <c r="R6" s="259">
        <v>45.049056297130591</v>
      </c>
      <c r="S6" s="259">
        <v>47.54433730927704</v>
      </c>
      <c r="T6" s="259">
        <v>48.606831104623538</v>
      </c>
      <c r="U6" s="259">
        <v>49.519577372415561</v>
      </c>
      <c r="V6" s="259">
        <v>43.343444197273662</v>
      </c>
      <c r="W6" s="259">
        <v>49.077656777376554</v>
      </c>
      <c r="X6" s="259">
        <v>47.194515803592907</v>
      </c>
      <c r="Y6" s="259">
        <v>37.878840269407419</v>
      </c>
      <c r="DA6" s="67" t="s">
        <v>3047</v>
      </c>
    </row>
    <row r="7" spans="1:105" ht="12" customHeight="1" x14ac:dyDescent="0.25">
      <c r="A7" s="173" t="s">
        <v>92</v>
      </c>
      <c r="B7" s="224">
        <v>11.06002943635163</v>
      </c>
      <c r="C7" s="224">
        <v>11.201481706642429</v>
      </c>
      <c r="D7" s="224">
        <v>11.107696182666039</v>
      </c>
      <c r="E7" s="224">
        <v>11.62318141556408</v>
      </c>
      <c r="F7" s="224">
        <v>11.603234204029251</v>
      </c>
      <c r="G7" s="224">
        <v>11.817854406617959</v>
      </c>
      <c r="H7" s="224">
        <v>12.37634937343341</v>
      </c>
      <c r="I7" s="224">
        <v>13.63863485466384</v>
      </c>
      <c r="J7" s="224">
        <v>13.084359824218669</v>
      </c>
      <c r="K7" s="224">
        <v>12.661184461993949</v>
      </c>
      <c r="L7" s="224">
        <v>16.198492941255711</v>
      </c>
      <c r="M7" s="224">
        <v>17.49163087635986</v>
      </c>
      <c r="N7" s="224">
        <v>17.214144800211429</v>
      </c>
      <c r="O7" s="224">
        <v>19.522457082926088</v>
      </c>
      <c r="P7" s="224">
        <v>19.522468478109779</v>
      </c>
      <c r="Q7" s="224">
        <v>20.859356222006621</v>
      </c>
      <c r="R7" s="224">
        <v>22.040413475094759</v>
      </c>
      <c r="S7" s="224">
        <v>23.46142533678622</v>
      </c>
      <c r="T7" s="224">
        <v>23.87340039738579</v>
      </c>
      <c r="U7" s="224">
        <v>24.35592226114797</v>
      </c>
      <c r="V7" s="224">
        <v>21.805066663001281</v>
      </c>
      <c r="W7" s="224">
        <v>24.335159476375129</v>
      </c>
      <c r="X7" s="224">
        <v>23.559142221995639</v>
      </c>
      <c r="Y7" s="224">
        <v>18.290366492392259</v>
      </c>
      <c r="DA7" s="177" t="s">
        <v>3048</v>
      </c>
    </row>
    <row r="8" spans="1:105" ht="12" customHeight="1" x14ac:dyDescent="0.25">
      <c r="A8" s="173" t="s">
        <v>93</v>
      </c>
      <c r="B8" s="224">
        <v>18.08638289767373</v>
      </c>
      <c r="C8" s="224">
        <v>18.353655141942031</v>
      </c>
      <c r="D8" s="224">
        <v>18.31579096167674</v>
      </c>
      <c r="E8" s="224">
        <v>19.335905571408141</v>
      </c>
      <c r="F8" s="224">
        <v>19.526137581155432</v>
      </c>
      <c r="G8" s="224">
        <v>19.954126050101191</v>
      </c>
      <c r="H8" s="224">
        <v>20.841667654697911</v>
      </c>
      <c r="I8" s="224">
        <v>22.84095254197322</v>
      </c>
      <c r="J8" s="224">
        <v>21.97528213356566</v>
      </c>
      <c r="K8" s="224">
        <v>21.045699376237671</v>
      </c>
      <c r="L8" s="224">
        <v>26.587876244789278</v>
      </c>
      <c r="M8" s="224">
        <v>28.978707292755111</v>
      </c>
      <c r="N8" s="224">
        <v>28.475795709314731</v>
      </c>
      <c r="O8" s="224">
        <v>32.674374081102243</v>
      </c>
      <c r="P8" s="224">
        <v>32.845637028620857</v>
      </c>
      <c r="Q8" s="224">
        <v>34.949009675885257</v>
      </c>
      <c r="R8" s="224">
        <v>37.051752393870117</v>
      </c>
      <c r="S8" s="224">
        <v>39.680494019950267</v>
      </c>
      <c r="T8" s="224">
        <v>40.243806059864383</v>
      </c>
      <c r="U8" s="224">
        <v>41.098056492517408</v>
      </c>
      <c r="V8" s="224">
        <v>37.374112101565302</v>
      </c>
      <c r="W8" s="224">
        <v>41.297377856375363</v>
      </c>
      <c r="X8" s="224">
        <v>40.166975790924802</v>
      </c>
      <c r="Y8" s="224">
        <v>30.45761006557321</v>
      </c>
      <c r="DA8" s="177" t="s">
        <v>3049</v>
      </c>
    </row>
    <row r="9" spans="1:105" ht="12" customHeight="1" x14ac:dyDescent="0.25">
      <c r="A9" s="173" t="s">
        <v>94</v>
      </c>
      <c r="B9" s="224">
        <v>8.465799455311636</v>
      </c>
      <c r="C9" s="224">
        <v>8.5479030677772343</v>
      </c>
      <c r="D9" s="224">
        <v>8.392050850462903</v>
      </c>
      <c r="E9" s="224">
        <v>8.6576945617793655</v>
      </c>
      <c r="F9" s="224">
        <v>8.4802306386791155</v>
      </c>
      <c r="G9" s="224">
        <v>8.5884519225532188</v>
      </c>
      <c r="H9" s="224">
        <v>9.0346961866914324</v>
      </c>
      <c r="I9" s="224">
        <v>10.048151946921079</v>
      </c>
      <c r="J9" s="224">
        <v>9.5942420828202284</v>
      </c>
      <c r="K9" s="224">
        <v>9.4432322302886309</v>
      </c>
      <c r="L9" s="224">
        <v>12.327224998488751</v>
      </c>
      <c r="M9" s="224">
        <v>13.116042359229491</v>
      </c>
      <c r="N9" s="224">
        <v>12.9394086664766</v>
      </c>
      <c r="O9" s="224">
        <v>14.39782663806248</v>
      </c>
      <c r="P9" s="224">
        <v>14.27320054994286</v>
      </c>
      <c r="Q9" s="224">
        <v>15.356794266254401</v>
      </c>
      <c r="R9" s="224">
        <v>16.136098526173519</v>
      </c>
      <c r="S9" s="224">
        <v>17.001835152256561</v>
      </c>
      <c r="T9" s="224">
        <v>17.397519947703529</v>
      </c>
      <c r="U9" s="224">
        <v>17.719418309579918</v>
      </c>
      <c r="V9" s="224">
        <v>15.44122608830393</v>
      </c>
      <c r="W9" s="224">
        <v>17.533744019238998</v>
      </c>
      <c r="X9" s="224">
        <v>16.838863422310279</v>
      </c>
      <c r="Y9" s="224">
        <v>13.601706507139379</v>
      </c>
      <c r="DA9" s="177" t="s">
        <v>3050</v>
      </c>
    </row>
    <row r="10" spans="1:105" ht="12" customHeight="1" x14ac:dyDescent="0.25">
      <c r="A10" s="56" t="s">
        <v>95</v>
      </c>
      <c r="B10" s="260">
        <v>22.95668691983597</v>
      </c>
      <c r="C10" s="260">
        <v>22.537595734836959</v>
      </c>
      <c r="D10" s="260">
        <v>21.911943038420389</v>
      </c>
      <c r="E10" s="260">
        <v>22.82514819373819</v>
      </c>
      <c r="F10" s="260">
        <v>21.871163658024599</v>
      </c>
      <c r="G10" s="260">
        <v>21.699941763240599</v>
      </c>
      <c r="H10" s="260">
        <v>23.316606740274249</v>
      </c>
      <c r="I10" s="260">
        <v>24.721139173582639</v>
      </c>
      <c r="J10" s="260">
        <v>23.673686877245888</v>
      </c>
      <c r="K10" s="260">
        <v>22.63177698768315</v>
      </c>
      <c r="L10" s="260">
        <v>30.122504594661361</v>
      </c>
      <c r="M10" s="260">
        <v>32.079180907432452</v>
      </c>
      <c r="N10" s="260">
        <v>31.775195443330521</v>
      </c>
      <c r="O10" s="260">
        <v>36.141808759685247</v>
      </c>
      <c r="P10" s="260">
        <v>36.407357458202213</v>
      </c>
      <c r="Q10" s="260">
        <v>39.443052720064358</v>
      </c>
      <c r="R10" s="260">
        <v>41.107716285544733</v>
      </c>
      <c r="S10" s="260">
        <v>42.835228105315849</v>
      </c>
      <c r="T10" s="260">
        <v>43.987123001675997</v>
      </c>
      <c r="U10" s="260">
        <v>44.310067793126088</v>
      </c>
      <c r="V10" s="260">
        <v>38.93914295408905</v>
      </c>
      <c r="W10" s="260">
        <v>44.291243871094551</v>
      </c>
      <c r="X10" s="260">
        <v>42.405494314806859</v>
      </c>
      <c r="Y10" s="260">
        <v>37.256032552226372</v>
      </c>
      <c r="DA10" s="68" t="s">
        <v>3051</v>
      </c>
    </row>
    <row r="11" spans="1:105" ht="12" customHeight="1" x14ac:dyDescent="0.25">
      <c r="A11" s="37" t="s">
        <v>159</v>
      </c>
      <c r="B11" s="226">
        <v>2.341194754519321</v>
      </c>
      <c r="C11" s="226">
        <v>2.1004629682631379</v>
      </c>
      <c r="D11" s="226">
        <v>1.9878003363771271</v>
      </c>
      <c r="E11" s="226">
        <v>2.260307092679132</v>
      </c>
      <c r="F11" s="226">
        <v>1.8992229460557899</v>
      </c>
      <c r="G11" s="226">
        <v>1.9104573775250091</v>
      </c>
      <c r="H11" s="226">
        <v>2.5243821577715102</v>
      </c>
      <c r="I11" s="226">
        <v>1.3115713578331729</v>
      </c>
      <c r="J11" s="226">
        <v>1.0255886331739761</v>
      </c>
      <c r="K11" s="226">
        <v>0.97742610776796424</v>
      </c>
      <c r="L11" s="226">
        <v>0.83017787056800008</v>
      </c>
      <c r="M11" s="226">
        <v>0.79726668618083119</v>
      </c>
      <c r="N11" s="226">
        <v>0.45148584693707539</v>
      </c>
      <c r="O11" s="226">
        <v>0.28478012232913918</v>
      </c>
      <c r="P11" s="226">
        <v>0.3213610185914989</v>
      </c>
      <c r="Q11" s="226">
        <v>0.22034327282898231</v>
      </c>
      <c r="R11" s="226">
        <v>0.23599846807678851</v>
      </c>
      <c r="S11" s="226">
        <v>0.22964194580510991</v>
      </c>
      <c r="T11" s="226">
        <v>0.16804832479019799</v>
      </c>
      <c r="U11" s="226">
        <v>0.19479712241357219</v>
      </c>
      <c r="V11" s="226">
        <v>0.4033921820944284</v>
      </c>
      <c r="W11" s="226">
        <v>0.34245209450307951</v>
      </c>
      <c r="X11" s="226">
        <v>0.35895871871022772</v>
      </c>
      <c r="Y11" s="226">
        <v>3.2967798046798769</v>
      </c>
      <c r="DA11" s="69" t="s">
        <v>3052</v>
      </c>
    </row>
    <row r="12" spans="1:105" ht="12" customHeight="1" x14ac:dyDescent="0.25">
      <c r="A12" s="37" t="s">
        <v>35</v>
      </c>
      <c r="B12" s="226">
        <v>5.002983757502494</v>
      </c>
      <c r="C12" s="226">
        <v>3.800607811262529</v>
      </c>
      <c r="D12" s="226">
        <v>4.0833919784222577</v>
      </c>
      <c r="E12" s="226">
        <v>4.0711884376649374</v>
      </c>
      <c r="F12" s="226">
        <v>3.665732571125949</v>
      </c>
      <c r="G12" s="226">
        <v>3.3626350293959439</v>
      </c>
      <c r="H12" s="226">
        <v>3.389979364953843</v>
      </c>
      <c r="I12" s="226">
        <v>3.1258863829440888</v>
      </c>
      <c r="J12" s="226">
        <v>3.6192412636823921</v>
      </c>
      <c r="K12" s="226">
        <v>2.4898079335033221</v>
      </c>
      <c r="L12" s="226">
        <v>2.7080978657504522</v>
      </c>
      <c r="M12" s="226">
        <v>2.6691876316750731</v>
      </c>
      <c r="N12" s="226">
        <v>2.1158613576743122</v>
      </c>
      <c r="O12" s="226">
        <v>2.5038389530103662</v>
      </c>
      <c r="P12" s="226">
        <v>2.24005470094307</v>
      </c>
      <c r="Q12" s="226">
        <v>1.988602306577046</v>
      </c>
      <c r="R12" s="226">
        <v>2.2041174529820911</v>
      </c>
      <c r="S12" s="226">
        <v>2.1341837824830092</v>
      </c>
      <c r="T12" s="226">
        <v>1.8477243756250019</v>
      </c>
      <c r="U12" s="226">
        <v>2.1892238689455432</v>
      </c>
      <c r="V12" s="226">
        <v>2.4224976721634479</v>
      </c>
      <c r="W12" s="226">
        <v>2.9705239494643689</v>
      </c>
      <c r="X12" s="226">
        <v>2.407153796170503</v>
      </c>
      <c r="Y12" s="226">
        <v>4.5655791165655542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3055</v>
      </c>
    </row>
    <row r="15" spans="1:105" ht="12" customHeight="1" x14ac:dyDescent="0.25">
      <c r="A15" s="37" t="s">
        <v>40</v>
      </c>
      <c r="B15" s="226">
        <v>15.612508407814151</v>
      </c>
      <c r="C15" s="226">
        <v>16.636524955311291</v>
      </c>
      <c r="D15" s="226">
        <v>15.840750723620999</v>
      </c>
      <c r="E15" s="226">
        <v>16.493652663394119</v>
      </c>
      <c r="F15" s="226">
        <v>16.306208140842859</v>
      </c>
      <c r="G15" s="226">
        <v>16.426849356319639</v>
      </c>
      <c r="H15" s="226">
        <v>17.402245217548899</v>
      </c>
      <c r="I15" s="226">
        <v>20.28368143280538</v>
      </c>
      <c r="J15" s="226">
        <v>19.02885698038952</v>
      </c>
      <c r="K15" s="226">
        <v>19.164542946411871</v>
      </c>
      <c r="L15" s="226">
        <v>26.584228858342911</v>
      </c>
      <c r="M15" s="226">
        <v>28.61272658957655</v>
      </c>
      <c r="N15" s="226">
        <v>29.20784823871913</v>
      </c>
      <c r="O15" s="226">
        <v>33.353189684345743</v>
      </c>
      <c r="P15" s="226">
        <v>33.845941738667626</v>
      </c>
      <c r="Q15" s="226">
        <v>37.234107140658338</v>
      </c>
      <c r="R15" s="226">
        <v>38.66760036448585</v>
      </c>
      <c r="S15" s="226">
        <v>40.471402377027729</v>
      </c>
      <c r="T15" s="226">
        <v>41.971350301260799</v>
      </c>
      <c r="U15" s="226">
        <v>41.926046801766972</v>
      </c>
      <c r="V15" s="226">
        <v>36.113253099831169</v>
      </c>
      <c r="W15" s="226">
        <v>40.978267827127112</v>
      </c>
      <c r="X15" s="226">
        <v>39.639381799926127</v>
      </c>
      <c r="Y15" s="226">
        <v>29.393673630980949</v>
      </c>
      <c r="DA15" s="69" t="s">
        <v>3056</v>
      </c>
    </row>
    <row r="16" spans="1:105" ht="12" customHeight="1" x14ac:dyDescent="0.25">
      <c r="A16" s="57" t="s">
        <v>3057</v>
      </c>
      <c r="B16" s="261">
        <v>279.94858313869059</v>
      </c>
      <c r="C16" s="261">
        <v>258.53143450036862</v>
      </c>
      <c r="D16" s="261">
        <v>254.53425655742981</v>
      </c>
      <c r="E16" s="261">
        <v>287.6168301132841</v>
      </c>
      <c r="F16" s="261">
        <v>278.22918864528918</v>
      </c>
      <c r="G16" s="261">
        <v>244.85664276633921</v>
      </c>
      <c r="H16" s="261">
        <v>269.48864044226212</v>
      </c>
      <c r="I16" s="261">
        <v>257.29036374091959</v>
      </c>
      <c r="J16" s="261">
        <v>236.7257796471807</v>
      </c>
      <c r="K16" s="261">
        <v>191.74339349782801</v>
      </c>
      <c r="L16" s="261">
        <v>215.5789381587023</v>
      </c>
      <c r="M16" s="261">
        <v>236.26240461201331</v>
      </c>
      <c r="N16" s="261">
        <v>221.57733383857939</v>
      </c>
      <c r="O16" s="261">
        <v>241.263404552835</v>
      </c>
      <c r="P16" s="261">
        <v>260.62796478496813</v>
      </c>
      <c r="Q16" s="261">
        <v>251.98018474827521</v>
      </c>
      <c r="R16" s="261">
        <v>264.3513045928928</v>
      </c>
      <c r="S16" s="261">
        <v>270.00789074929571</v>
      </c>
      <c r="T16" s="261">
        <v>263.92207300660152</v>
      </c>
      <c r="U16" s="261">
        <v>266.7340311130597</v>
      </c>
      <c r="V16" s="261">
        <v>248.38145641464189</v>
      </c>
      <c r="W16" s="261">
        <v>286.26428016056047</v>
      </c>
      <c r="X16" s="261">
        <v>277.23170611593162</v>
      </c>
      <c r="Y16" s="261">
        <v>288.12983907327748</v>
      </c>
      <c r="DA16" s="70" t="s">
        <v>3058</v>
      </c>
    </row>
    <row r="17" spans="1:105" ht="12" customHeight="1" x14ac:dyDescent="0.25">
      <c r="A17" s="46" t="s">
        <v>28</v>
      </c>
      <c r="B17" s="229">
        <v>68.682253056443017</v>
      </c>
      <c r="C17" s="229">
        <v>53.290416927824303</v>
      </c>
      <c r="D17" s="229">
        <v>48.024327140277038</v>
      </c>
      <c r="E17" s="229">
        <v>46.241796792979983</v>
      </c>
      <c r="F17" s="229">
        <v>37.991258707474067</v>
      </c>
      <c r="G17" s="229">
        <v>34.859338283094168</v>
      </c>
      <c r="H17" s="229">
        <v>30.11813130201908</v>
      </c>
      <c r="I17" s="229">
        <v>27.84311717007828</v>
      </c>
      <c r="J17" s="229">
        <v>30.07480611039491</v>
      </c>
      <c r="K17" s="229">
        <v>21.722620891812969</v>
      </c>
      <c r="L17" s="229">
        <v>21.607273457959678</v>
      </c>
      <c r="M17" s="229">
        <v>19.156049418023429</v>
      </c>
      <c r="N17" s="229">
        <v>17.301744326341939</v>
      </c>
      <c r="O17" s="229">
        <v>18.007501254530219</v>
      </c>
      <c r="P17" s="229">
        <v>13.929791406295189</v>
      </c>
      <c r="Q17" s="229">
        <v>14.63107289784427</v>
      </c>
      <c r="R17" s="229">
        <v>15.32345034619571</v>
      </c>
      <c r="S17" s="229">
        <v>17.511609776917989</v>
      </c>
      <c r="T17" s="229">
        <v>17.31931086441837</v>
      </c>
      <c r="U17" s="229">
        <v>15.90276289879767</v>
      </c>
      <c r="V17" s="229">
        <v>13.384109535258339</v>
      </c>
      <c r="W17" s="229">
        <v>15.985540887218949</v>
      </c>
      <c r="X17" s="229">
        <v>14.446907003943339</v>
      </c>
      <c r="Y17" s="229">
        <v>11.12794654898874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1.7282571598126639</v>
      </c>
      <c r="C19" s="229">
        <v>2.0397618116283929</v>
      </c>
      <c r="D19" s="229">
        <v>2.084736215961235</v>
      </c>
      <c r="E19" s="229">
        <v>3.1190173367590459</v>
      </c>
      <c r="F19" s="229">
        <v>3.6771072756300431</v>
      </c>
      <c r="G19" s="229">
        <v>3.110652429547045</v>
      </c>
      <c r="H19" s="229">
        <v>2.4941061091926282</v>
      </c>
      <c r="I19" s="229">
        <v>2.4865988549741722</v>
      </c>
      <c r="J19" s="229">
        <v>2.0752271092939711</v>
      </c>
      <c r="K19" s="229">
        <v>1.7354766657649729</v>
      </c>
      <c r="L19" s="229">
        <v>2.7296688643365852</v>
      </c>
      <c r="M19" s="229">
        <v>2.7400502791210668</v>
      </c>
      <c r="N19" s="229">
        <v>2.0428799901232999</v>
      </c>
      <c r="O19" s="229">
        <v>2.720040681070147</v>
      </c>
      <c r="P19" s="229">
        <v>3.061415167190443</v>
      </c>
      <c r="Q19" s="229">
        <v>2.3970166824791059</v>
      </c>
      <c r="R19" s="229">
        <v>3.2212209956081832</v>
      </c>
      <c r="S19" s="229">
        <v>3.5760039849883292</v>
      </c>
      <c r="T19" s="229">
        <v>3.5106121508033792</v>
      </c>
      <c r="U19" s="229">
        <v>3.8842946910260858</v>
      </c>
      <c r="V19" s="229">
        <v>3.909860665056804</v>
      </c>
      <c r="W19" s="229">
        <v>4.4543113489371988</v>
      </c>
      <c r="X19" s="229">
        <v>4.6760004171148193</v>
      </c>
      <c r="Y19" s="229">
        <v>4.6774284961898367</v>
      </c>
      <c r="DA19" s="73" t="s">
        <v>3061</v>
      </c>
    </row>
    <row r="20" spans="1:105" ht="12" customHeight="1" x14ac:dyDescent="0.25">
      <c r="A20" s="46" t="s">
        <v>159</v>
      </c>
      <c r="B20" s="229">
        <v>13.008608916196261</v>
      </c>
      <c r="C20" s="229">
        <v>12.34639137194926</v>
      </c>
      <c r="D20" s="229">
        <v>13.64871009775961</v>
      </c>
      <c r="E20" s="229">
        <v>14.744159712594859</v>
      </c>
      <c r="F20" s="229">
        <v>12.90237624699895</v>
      </c>
      <c r="G20" s="229">
        <v>14.837457245067091</v>
      </c>
      <c r="H20" s="229">
        <v>18.387013237832569</v>
      </c>
      <c r="I20" s="229">
        <v>11.86945191714123</v>
      </c>
      <c r="J20" s="229">
        <v>10.331580665012821</v>
      </c>
      <c r="K20" s="229">
        <v>9.6832786176306112</v>
      </c>
      <c r="L20" s="229">
        <v>9.4652943801066538</v>
      </c>
      <c r="M20" s="229">
        <v>9.9619748175333918</v>
      </c>
      <c r="N20" s="229">
        <v>6.2210147495393464</v>
      </c>
      <c r="O20" s="229">
        <v>4.6965205826772163</v>
      </c>
      <c r="P20" s="229">
        <v>4.6946006421319337</v>
      </c>
      <c r="Q20" s="229">
        <v>4.0016789925359069</v>
      </c>
      <c r="R20" s="229">
        <v>4.4161707683082163</v>
      </c>
      <c r="S20" s="229">
        <v>4.8301878687814428</v>
      </c>
      <c r="T20" s="229">
        <v>3.9394527703414388</v>
      </c>
      <c r="U20" s="229">
        <v>4.9460140119912293</v>
      </c>
      <c r="V20" s="229">
        <v>5.1173438698759028</v>
      </c>
      <c r="W20" s="229">
        <v>5.3149094604689369</v>
      </c>
      <c r="X20" s="229">
        <v>5.8940484051265836</v>
      </c>
      <c r="Y20" s="229">
        <v>21.29094624306633</v>
      </c>
      <c r="DA20" s="73" t="s">
        <v>3062</v>
      </c>
    </row>
    <row r="21" spans="1:105" ht="12" customHeight="1" x14ac:dyDescent="0.25">
      <c r="A21" s="46" t="s">
        <v>32</v>
      </c>
      <c r="B21" s="229">
        <v>1.093214287737494</v>
      </c>
      <c r="C21" s="229">
        <v>0.43203603289208992</v>
      </c>
      <c r="D21" s="229">
        <v>0.46318675498181361</v>
      </c>
      <c r="E21" s="229">
        <v>0.79015545740736159</v>
      </c>
      <c r="F21" s="229">
        <v>1.0468669612423851</v>
      </c>
      <c r="G21" s="229">
        <v>1.9115573857606369</v>
      </c>
      <c r="H21" s="229">
        <v>1.8302613437219639</v>
      </c>
      <c r="I21" s="229">
        <v>1.68497210473793</v>
      </c>
      <c r="J21" s="229">
        <v>1.792689816922663</v>
      </c>
      <c r="K21" s="229">
        <v>2.5046951199926881</v>
      </c>
      <c r="L21" s="229">
        <v>2.3859845647621269</v>
      </c>
      <c r="M21" s="229">
        <v>1.8573439552210309</v>
      </c>
      <c r="N21" s="229">
        <v>1.5839245264624391</v>
      </c>
      <c r="O21" s="229">
        <v>1.162035158622861</v>
      </c>
      <c r="P21" s="229">
        <v>1.356670997591495</v>
      </c>
      <c r="Q21" s="229">
        <v>0.5546179836702404</v>
      </c>
      <c r="R21" s="229">
        <v>0.73201231516522236</v>
      </c>
      <c r="S21" s="229">
        <v>0.88526506272676553</v>
      </c>
      <c r="T21" s="229">
        <v>0.90648736074831038</v>
      </c>
      <c r="U21" s="229">
        <v>0.73150131934866791</v>
      </c>
      <c r="V21" s="229">
        <v>0.64174084818530031</v>
      </c>
      <c r="W21" s="229">
        <v>0.84034596039587961</v>
      </c>
      <c r="X21" s="229">
        <v>0.90466429181297747</v>
      </c>
      <c r="Y21" s="229">
        <v>1.089994062315528</v>
      </c>
      <c r="DA21" s="73" t="s">
        <v>3063</v>
      </c>
    </row>
    <row r="22" spans="1:105" ht="12" customHeight="1" x14ac:dyDescent="0.25">
      <c r="A22" s="46" t="s">
        <v>33</v>
      </c>
      <c r="B22" s="229">
        <v>8.6881662706774243</v>
      </c>
      <c r="C22" s="229">
        <v>2.9011240442250141</v>
      </c>
      <c r="D22" s="229">
        <v>3.7022236630667029</v>
      </c>
      <c r="E22" s="229">
        <v>3.9591635971095198</v>
      </c>
      <c r="F22" s="229">
        <v>3.7022236630650349</v>
      </c>
      <c r="G22" s="229">
        <v>3.86131321017707</v>
      </c>
      <c r="H22" s="229">
        <v>4.7440508129195704</v>
      </c>
      <c r="I22" s="229">
        <v>2.9011240442258259</v>
      </c>
      <c r="J22" s="229">
        <v>2.7052513013158741</v>
      </c>
      <c r="K22" s="229">
        <v>1.7674978503915879</v>
      </c>
      <c r="L22" s="229">
        <v>4.479357663122955</v>
      </c>
      <c r="M22" s="229">
        <v>3.404551128297562</v>
      </c>
      <c r="N22" s="229">
        <v>2.5556319862566759</v>
      </c>
      <c r="O22" s="229">
        <v>1.839122957883663</v>
      </c>
      <c r="P22" s="229">
        <v>4.5056018939647418</v>
      </c>
      <c r="Q22" s="229">
        <v>1.8080825451531639</v>
      </c>
      <c r="R22" s="229">
        <v>1.8083404987192311</v>
      </c>
      <c r="S22" s="229">
        <v>3.2037308148034249</v>
      </c>
      <c r="T22" s="229">
        <v>2.8280154168986429</v>
      </c>
      <c r="U22" s="229">
        <v>2.436423660041104</v>
      </c>
      <c r="V22" s="229">
        <v>0.62632073045400105</v>
      </c>
      <c r="W22" s="229">
        <v>1.370570087670973</v>
      </c>
      <c r="X22" s="229">
        <v>21.789999241066511</v>
      </c>
      <c r="Y22" s="229">
        <v>31.638465402256731</v>
      </c>
      <c r="DA22" s="73" t="s">
        <v>3064</v>
      </c>
    </row>
    <row r="23" spans="1:105" ht="12" customHeight="1" x14ac:dyDescent="0.25">
      <c r="A23" s="46" t="s">
        <v>35</v>
      </c>
      <c r="B23" s="229">
        <v>24.36578156769405</v>
      </c>
      <c r="C23" s="229">
        <v>20.50784640544104</v>
      </c>
      <c r="D23" s="229">
        <v>25.60267429453528</v>
      </c>
      <c r="E23" s="229">
        <v>25.126081685130391</v>
      </c>
      <c r="F23" s="229">
        <v>24.149519358889879</v>
      </c>
      <c r="G23" s="229">
        <v>26.594899491726402</v>
      </c>
      <c r="H23" s="229">
        <v>24.14536958027816</v>
      </c>
      <c r="I23" s="229">
        <v>26.172391836468329</v>
      </c>
      <c r="J23" s="229">
        <v>33.974058809329676</v>
      </c>
      <c r="K23" s="229">
        <v>24.74464064869381</v>
      </c>
      <c r="L23" s="229">
        <v>30.630056384493109</v>
      </c>
      <c r="M23" s="229">
        <v>32.328428291616177</v>
      </c>
      <c r="N23" s="229">
        <v>28.725601317397459</v>
      </c>
      <c r="O23" s="229">
        <v>38.572967569041438</v>
      </c>
      <c r="P23" s="229">
        <v>29.293919992755612</v>
      </c>
      <c r="Q23" s="229">
        <v>31.05927423217647</v>
      </c>
      <c r="R23" s="229">
        <v>36.451807677119042</v>
      </c>
      <c r="S23" s="229">
        <v>41.807570549379527</v>
      </c>
      <c r="T23" s="229">
        <v>40.188057880848262</v>
      </c>
      <c r="U23" s="229">
        <v>45.257238422626592</v>
      </c>
      <c r="V23" s="229">
        <v>47.762094353958908</v>
      </c>
      <c r="W23" s="229">
        <v>51.6801068705579</v>
      </c>
      <c r="X23" s="229">
        <v>50.594656452746648</v>
      </c>
      <c r="Y23" s="229">
        <v>50.778354272690613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2.9533963886570489</v>
      </c>
      <c r="T24" s="229">
        <v>1.935511607914798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57.046849268679793</v>
      </c>
      <c r="C25" s="229">
        <v>55.712124170941593</v>
      </c>
      <c r="D25" s="229">
        <v>50.359543162643149</v>
      </c>
      <c r="E25" s="229">
        <v>54.744806525358513</v>
      </c>
      <c r="F25" s="229">
        <v>59.260011498734457</v>
      </c>
      <c r="G25" s="229">
        <v>47.832488001334461</v>
      </c>
      <c r="H25" s="229">
        <v>71.235309906403444</v>
      </c>
      <c r="I25" s="229">
        <v>65.763296395868466</v>
      </c>
      <c r="J25" s="229">
        <v>50.439723309955198</v>
      </c>
      <c r="K25" s="229">
        <v>44.193730749959862</v>
      </c>
      <c r="L25" s="229">
        <v>47.805970474860139</v>
      </c>
      <c r="M25" s="229">
        <v>69.761373679726546</v>
      </c>
      <c r="N25" s="229">
        <v>64.580148016174604</v>
      </c>
      <c r="O25" s="229">
        <v>77.202377246712928</v>
      </c>
      <c r="P25" s="229">
        <v>109.796767082209</v>
      </c>
      <c r="Q25" s="229">
        <v>98.180643005596906</v>
      </c>
      <c r="R25" s="229">
        <v>102.99137976814529</v>
      </c>
      <c r="S25" s="229">
        <v>96.767943718472083</v>
      </c>
      <c r="T25" s="229">
        <v>87.468083372218359</v>
      </c>
      <c r="U25" s="229">
        <v>94.730285864811989</v>
      </c>
      <c r="V25" s="229">
        <v>90.498005626006176</v>
      </c>
      <c r="W25" s="229">
        <v>99.589642756698098</v>
      </c>
      <c r="X25" s="229">
        <v>73.302010931631401</v>
      </c>
      <c r="Y25" s="229">
        <v>70.505574697214797</v>
      </c>
      <c r="DA25" s="73" t="s">
        <v>3067</v>
      </c>
    </row>
    <row r="26" spans="1:105" ht="12" customHeight="1" x14ac:dyDescent="0.25">
      <c r="A26" s="46" t="s">
        <v>39</v>
      </c>
      <c r="B26" s="229">
        <v>105.3354526114499</v>
      </c>
      <c r="C26" s="229">
        <v>111.3017337354669</v>
      </c>
      <c r="D26" s="229">
        <v>110.64885522820489</v>
      </c>
      <c r="E26" s="229">
        <v>138.8916490059444</v>
      </c>
      <c r="F26" s="229">
        <v>135.49982493325439</v>
      </c>
      <c r="G26" s="229">
        <v>111.84893671963231</v>
      </c>
      <c r="H26" s="229">
        <v>116.5343981498947</v>
      </c>
      <c r="I26" s="229">
        <v>118.5694114174254</v>
      </c>
      <c r="J26" s="229">
        <v>105.3324425249556</v>
      </c>
      <c r="K26" s="229">
        <v>85.391452953581535</v>
      </c>
      <c r="L26" s="229">
        <v>96.475332369061007</v>
      </c>
      <c r="M26" s="229">
        <v>97.052633042474014</v>
      </c>
      <c r="N26" s="229">
        <v>98.566388926283636</v>
      </c>
      <c r="O26" s="229">
        <v>97.062839102296465</v>
      </c>
      <c r="P26" s="229">
        <v>93.989197602829734</v>
      </c>
      <c r="Q26" s="229">
        <v>99.347798408819102</v>
      </c>
      <c r="R26" s="229">
        <v>99.406922223631938</v>
      </c>
      <c r="S26" s="229">
        <v>98.472182584569083</v>
      </c>
      <c r="T26" s="229">
        <v>105.8265415824099</v>
      </c>
      <c r="U26" s="229">
        <v>98.845510244416346</v>
      </c>
      <c r="V26" s="229">
        <v>86.441980785846496</v>
      </c>
      <c r="W26" s="229">
        <v>107.0288527886125</v>
      </c>
      <c r="X26" s="229">
        <v>105.62341937248929</v>
      </c>
      <c r="Y26" s="229">
        <v>97.021129350554958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407.69713672084458</v>
      </c>
      <c r="C27" s="261">
        <f t="shared" si="0"/>
        <v>288.19202877219908</v>
      </c>
      <c r="D27" s="261">
        <f t="shared" si="0"/>
        <v>274.64199917385019</v>
      </c>
      <c r="E27" s="261">
        <f t="shared" si="0"/>
        <v>275.98131801844255</v>
      </c>
      <c r="F27" s="261">
        <f t="shared" si="0"/>
        <v>265.2009761970607</v>
      </c>
      <c r="G27" s="261">
        <f t="shared" si="0"/>
        <v>263.78527846657141</v>
      </c>
      <c r="H27" s="261">
        <f t="shared" si="0"/>
        <v>272.12782539768671</v>
      </c>
      <c r="I27" s="261">
        <f t="shared" si="0"/>
        <v>265.80291958099093</v>
      </c>
      <c r="J27" s="261">
        <f t="shared" si="0"/>
        <v>262.60749870788129</v>
      </c>
      <c r="K27" s="261">
        <f t="shared" si="0"/>
        <v>252.3220702345433</v>
      </c>
      <c r="L27" s="261">
        <f t="shared" si="0"/>
        <v>262.77385360617507</v>
      </c>
      <c r="M27" s="261">
        <f t="shared" si="0"/>
        <v>271.35347080031016</v>
      </c>
      <c r="N27" s="261">
        <f t="shared" si="0"/>
        <v>247.74880927131042</v>
      </c>
      <c r="O27" s="261">
        <f t="shared" si="0"/>
        <v>259.84702958511036</v>
      </c>
      <c r="P27" s="261">
        <f t="shared" si="0"/>
        <v>243.1340212117058</v>
      </c>
      <c r="Q27" s="261">
        <f t="shared" si="0"/>
        <v>236.90277689859181</v>
      </c>
      <c r="R27" s="261">
        <f t="shared" si="0"/>
        <v>259.0743515239115</v>
      </c>
      <c r="S27" s="261">
        <f t="shared" si="0"/>
        <v>287.86459149134544</v>
      </c>
      <c r="T27" s="261">
        <f t="shared" si="0"/>
        <v>280.52676967861345</v>
      </c>
      <c r="U27" s="261">
        <f t="shared" si="0"/>
        <v>291.67021307544883</v>
      </c>
      <c r="V27" s="261">
        <f t="shared" si="0"/>
        <v>280.46921211709588</v>
      </c>
      <c r="W27" s="261">
        <f t="shared" si="0"/>
        <v>317.80517326489138</v>
      </c>
      <c r="X27" s="261">
        <f t="shared" si="0"/>
        <v>334.52816590364006</v>
      </c>
      <c r="Y27" s="261">
        <f t="shared" si="0"/>
        <v>361.71288355257764</v>
      </c>
      <c r="DA27" s="70"/>
    </row>
    <row r="28" spans="1:105" ht="12" customHeight="1" x14ac:dyDescent="0.25">
      <c r="A28" s="60" t="s">
        <v>3070</v>
      </c>
      <c r="B28" s="262">
        <v>398.11276487991381</v>
      </c>
      <c r="C28" s="262">
        <v>278.28472451858528</v>
      </c>
      <c r="D28" s="262">
        <v>264.17237428338922</v>
      </c>
      <c r="E28" s="262">
        <v>264.07791116744932</v>
      </c>
      <c r="F28" s="262">
        <v>252.0731019486141</v>
      </c>
      <c r="G28" s="262">
        <v>250.04224601705911</v>
      </c>
      <c r="H28" s="262">
        <v>258.04435699871351</v>
      </c>
      <c r="I28" s="262">
        <v>250.98733034782069</v>
      </c>
      <c r="J28" s="262">
        <v>248.04527200076731</v>
      </c>
      <c r="K28" s="262">
        <v>239.45030864937911</v>
      </c>
      <c r="L28" s="262">
        <v>248.18718050099491</v>
      </c>
      <c r="M28" s="262">
        <v>254.10733111269349</v>
      </c>
      <c r="N28" s="262">
        <v>231.0169500778359</v>
      </c>
      <c r="O28" s="262">
        <v>238.75330838809921</v>
      </c>
      <c r="P28" s="262">
        <v>221.08609803983609</v>
      </c>
      <c r="Q28" s="262">
        <v>214.1578738239522</v>
      </c>
      <c r="R28" s="262">
        <v>234.35108580391741</v>
      </c>
      <c r="S28" s="262">
        <v>260.21057362488818</v>
      </c>
      <c r="T28" s="262">
        <v>253.1308357666658</v>
      </c>
      <c r="U28" s="262">
        <v>263.49291272860842</v>
      </c>
      <c r="V28" s="262">
        <v>252.0091819786463</v>
      </c>
      <c r="W28" s="262">
        <v>288.34603387257391</v>
      </c>
      <c r="X28" s="262">
        <v>304.96913808851701</v>
      </c>
      <c r="Y28" s="262">
        <v>342.81207126394821</v>
      </c>
      <c r="DA28" s="72" t="s">
        <v>3071</v>
      </c>
    </row>
    <row r="29" spans="1:105" ht="12" customHeight="1" x14ac:dyDescent="0.25">
      <c r="A29" s="59" t="s">
        <v>28</v>
      </c>
      <c r="B29" s="230">
        <v>260.59637495985652</v>
      </c>
      <c r="C29" s="230">
        <v>147.28381759000081</v>
      </c>
      <c r="D29" s="230">
        <v>115.43846353238339</v>
      </c>
      <c r="E29" s="230">
        <v>107.3838261403025</v>
      </c>
      <c r="F29" s="230">
        <v>87.189607791902716</v>
      </c>
      <c r="G29" s="230">
        <v>78.067484024459191</v>
      </c>
      <c r="H29" s="230">
        <v>83.674443308653153</v>
      </c>
      <c r="I29" s="230">
        <v>76.718269426966145</v>
      </c>
      <c r="J29" s="230">
        <v>72.031375301316316</v>
      </c>
      <c r="K29" s="230">
        <v>72.070552642232656</v>
      </c>
      <c r="L29" s="230">
        <v>58.681484557471087</v>
      </c>
      <c r="M29" s="230">
        <v>60.307296697167651</v>
      </c>
      <c r="N29" s="230">
        <v>55.236967412008838</v>
      </c>
      <c r="O29" s="230">
        <v>56.810842345102799</v>
      </c>
      <c r="P29" s="230">
        <v>47.793879214632582</v>
      </c>
      <c r="Q29" s="230">
        <v>56.971044282427869</v>
      </c>
      <c r="R29" s="230">
        <v>53.501522201719247</v>
      </c>
      <c r="S29" s="230">
        <v>62.893549384444491</v>
      </c>
      <c r="T29" s="230">
        <v>64.606099514103434</v>
      </c>
      <c r="U29" s="230">
        <v>56.873274956177497</v>
      </c>
      <c r="V29" s="230">
        <v>49.108706554658887</v>
      </c>
      <c r="W29" s="230">
        <v>61.114787001329091</v>
      </c>
      <c r="X29" s="230">
        <v>99.854967663197471</v>
      </c>
      <c r="Y29" s="230">
        <v>71.860040436985429</v>
      </c>
      <c r="DA29" s="71" t="s">
        <v>3072</v>
      </c>
    </row>
    <row r="30" spans="1:105" ht="12" customHeight="1" x14ac:dyDescent="0.25">
      <c r="A30" s="59" t="s">
        <v>31</v>
      </c>
      <c r="B30" s="230">
        <v>4.4077750983873347</v>
      </c>
      <c r="C30" s="230">
        <v>5.065800941122407</v>
      </c>
      <c r="D30" s="230">
        <v>5.0185481145667019</v>
      </c>
      <c r="E30" s="230">
        <v>6.8940815177208163</v>
      </c>
      <c r="F30" s="230">
        <v>8.2836672136716683</v>
      </c>
      <c r="G30" s="230">
        <v>9.3247715119287555</v>
      </c>
      <c r="H30" s="230">
        <v>6.5629636749588194</v>
      </c>
      <c r="I30" s="230">
        <v>7.7020694906283431</v>
      </c>
      <c r="J30" s="230">
        <v>8.4226280644049432</v>
      </c>
      <c r="K30" s="230">
        <v>7.5341708449471314</v>
      </c>
      <c r="L30" s="230">
        <v>8.2700572388902973</v>
      </c>
      <c r="M30" s="230">
        <v>7.0133219579739503</v>
      </c>
      <c r="N30" s="230">
        <v>5.8233827965700549</v>
      </c>
      <c r="O30" s="230">
        <v>7.0335631692288283</v>
      </c>
      <c r="P30" s="230">
        <v>10.80138013208504</v>
      </c>
      <c r="Q30" s="230">
        <v>7.3716050610624286</v>
      </c>
      <c r="R30" s="230">
        <v>10.63437675983902</v>
      </c>
      <c r="S30" s="230">
        <v>12.53651437980564</v>
      </c>
      <c r="T30" s="230">
        <v>13.667866452522681</v>
      </c>
      <c r="U30" s="230">
        <v>14.753257239387731</v>
      </c>
      <c r="V30" s="230">
        <v>14.799137791389439</v>
      </c>
      <c r="W30" s="230">
        <v>17.794608059294571</v>
      </c>
      <c r="X30" s="230">
        <v>18.37702734568262</v>
      </c>
      <c r="Y30" s="230">
        <v>17.686792021720009</v>
      </c>
      <c r="DA30" s="71" t="s">
        <v>3073</v>
      </c>
    </row>
    <row r="31" spans="1:105" ht="12" customHeight="1" x14ac:dyDescent="0.25">
      <c r="A31" s="59" t="s">
        <v>159</v>
      </c>
      <c r="B31" s="230">
        <v>52.892604178585543</v>
      </c>
      <c r="C31" s="230">
        <v>49.034295604356188</v>
      </c>
      <c r="D31" s="230">
        <v>59.201685332667857</v>
      </c>
      <c r="E31" s="230">
        <v>65.455379294583011</v>
      </c>
      <c r="F31" s="230">
        <v>64.296018969327605</v>
      </c>
      <c r="G31" s="230">
        <v>70.336720084523506</v>
      </c>
      <c r="H31" s="230">
        <v>83.42952922986413</v>
      </c>
      <c r="I31" s="230">
        <v>69.480529009241081</v>
      </c>
      <c r="J31" s="230">
        <v>66.230168772599242</v>
      </c>
      <c r="K31" s="230">
        <v>59.804484652906638</v>
      </c>
      <c r="L31" s="230">
        <v>59.09934249479997</v>
      </c>
      <c r="M31" s="230">
        <v>63.396289605684622</v>
      </c>
      <c r="N31" s="230">
        <v>42.328364059128802</v>
      </c>
      <c r="O31" s="230">
        <v>32.743366826062342</v>
      </c>
      <c r="P31" s="230">
        <v>39.138252593427808</v>
      </c>
      <c r="Q31" s="230">
        <v>36.389734518748938</v>
      </c>
      <c r="R31" s="230">
        <v>35.336601648700949</v>
      </c>
      <c r="S31" s="230">
        <v>37.016529539778531</v>
      </c>
      <c r="T31" s="230">
        <v>34.692182400151481</v>
      </c>
      <c r="U31" s="230">
        <v>44.790789663899773</v>
      </c>
      <c r="V31" s="230">
        <v>44.875410866048711</v>
      </c>
      <c r="W31" s="230">
        <v>45.579391751472201</v>
      </c>
      <c r="X31" s="230">
        <v>38.598470189102727</v>
      </c>
      <c r="Y31" s="230">
        <v>112.4535868504903</v>
      </c>
      <c r="DA31" s="71" t="s">
        <v>3074</v>
      </c>
    </row>
    <row r="32" spans="1:105" ht="12" customHeight="1" x14ac:dyDescent="0.25">
      <c r="A32" s="59" t="s">
        <v>32</v>
      </c>
      <c r="B32" s="230">
        <v>10.48606344230407</v>
      </c>
      <c r="C32" s="230">
        <v>7.2873964692949809</v>
      </c>
      <c r="D32" s="230">
        <v>6.2914134170299487</v>
      </c>
      <c r="E32" s="230">
        <v>8.7220812115025925</v>
      </c>
      <c r="F32" s="230">
        <v>10.25975530139314</v>
      </c>
      <c r="G32" s="230">
        <v>7.1904255375935424</v>
      </c>
      <c r="H32" s="230">
        <v>7.2770404845956467</v>
      </c>
      <c r="I32" s="230">
        <v>6.4583133260535996</v>
      </c>
      <c r="J32" s="230">
        <v>7.4469883732396429</v>
      </c>
      <c r="K32" s="230">
        <v>11.153718966359261</v>
      </c>
      <c r="L32" s="230">
        <v>11.405129789084359</v>
      </c>
      <c r="M32" s="230">
        <v>11.24981577777344</v>
      </c>
      <c r="N32" s="230">
        <v>11.657583446253231</v>
      </c>
      <c r="O32" s="230">
        <v>8.2577349733552747</v>
      </c>
      <c r="P32" s="230">
        <v>9.8437516978573019</v>
      </c>
      <c r="Q32" s="230">
        <v>3.1344543346125309</v>
      </c>
      <c r="R32" s="230">
        <v>3.912148664768651</v>
      </c>
      <c r="S32" s="230">
        <v>4.6966841699556587</v>
      </c>
      <c r="T32" s="230">
        <v>4.7373273182668338</v>
      </c>
      <c r="U32" s="230">
        <v>3.8172524858276722</v>
      </c>
      <c r="V32" s="230">
        <v>3.2716819083069861</v>
      </c>
      <c r="W32" s="230">
        <v>4.2376777166073367</v>
      </c>
      <c r="X32" s="230">
        <v>6.4233726140337861</v>
      </c>
      <c r="Y32" s="230">
        <v>6.7413677275476687</v>
      </c>
      <c r="DA32" s="71" t="s">
        <v>3075</v>
      </c>
    </row>
    <row r="33" spans="1:105" ht="12" customHeight="1" x14ac:dyDescent="0.25">
      <c r="A33" s="59" t="s">
        <v>35</v>
      </c>
      <c r="B33" s="230">
        <v>69.729947200780344</v>
      </c>
      <c r="C33" s="230">
        <v>69.613413913810973</v>
      </c>
      <c r="D33" s="230">
        <v>78.222263886741317</v>
      </c>
      <c r="E33" s="230">
        <v>75.622543003340368</v>
      </c>
      <c r="F33" s="230">
        <v>82.044052672318955</v>
      </c>
      <c r="G33" s="230">
        <v>85.12284485855416</v>
      </c>
      <c r="H33" s="230">
        <v>77.100380300641717</v>
      </c>
      <c r="I33" s="230">
        <v>90.628149094931473</v>
      </c>
      <c r="J33" s="230">
        <v>93.91411148920713</v>
      </c>
      <c r="K33" s="230">
        <v>88.887381542933426</v>
      </c>
      <c r="L33" s="230">
        <v>110.7311664207491</v>
      </c>
      <c r="M33" s="230">
        <v>112.14060707409389</v>
      </c>
      <c r="N33" s="230">
        <v>115.970652363875</v>
      </c>
      <c r="O33" s="230">
        <v>133.90780107434989</v>
      </c>
      <c r="P33" s="230">
        <v>113.5088344018334</v>
      </c>
      <c r="Q33" s="230">
        <v>110.2910356271004</v>
      </c>
      <c r="R33" s="230">
        <v>130.9664365288896</v>
      </c>
      <c r="S33" s="230">
        <v>143.0672961509039</v>
      </c>
      <c r="T33" s="230">
        <v>135.4273600816214</v>
      </c>
      <c r="U33" s="230">
        <v>143.2583383833157</v>
      </c>
      <c r="V33" s="230">
        <v>139.9542448582423</v>
      </c>
      <c r="W33" s="230">
        <v>159.61956934387069</v>
      </c>
      <c r="X33" s="230">
        <v>141.71530027650039</v>
      </c>
      <c r="Y33" s="230">
        <v>134.0702842272047</v>
      </c>
      <c r="DA33" s="71" t="s">
        <v>3076</v>
      </c>
    </row>
    <row r="34" spans="1:105" ht="12" customHeight="1" x14ac:dyDescent="0.25">
      <c r="A34" s="60" t="s">
        <v>3077</v>
      </c>
      <c r="B34" s="262">
        <v>9.5843718409307606</v>
      </c>
      <c r="C34" s="262">
        <v>9.9073042536138267</v>
      </c>
      <c r="D34" s="262">
        <v>10.46962489046096</v>
      </c>
      <c r="E34" s="262">
        <v>11.90340685099326</v>
      </c>
      <c r="F34" s="262">
        <v>13.12787424844659</v>
      </c>
      <c r="G34" s="262">
        <v>13.74303244951227</v>
      </c>
      <c r="H34" s="262">
        <v>14.08346839897319</v>
      </c>
      <c r="I34" s="262">
        <v>14.81558923317027</v>
      </c>
      <c r="J34" s="262">
        <v>14.56222670711397</v>
      </c>
      <c r="K34" s="262">
        <v>12.87176158516419</v>
      </c>
      <c r="L34" s="262">
        <v>14.586673105180131</v>
      </c>
      <c r="M34" s="262">
        <v>17.246139687616651</v>
      </c>
      <c r="N34" s="262">
        <v>16.73185919347452</v>
      </c>
      <c r="O34" s="262">
        <v>21.093721197011149</v>
      </c>
      <c r="P34" s="262">
        <v>22.047923171869709</v>
      </c>
      <c r="Q34" s="262">
        <v>22.744903074639598</v>
      </c>
      <c r="R34" s="262">
        <v>24.723265719994099</v>
      </c>
      <c r="S34" s="262">
        <v>27.654017866457259</v>
      </c>
      <c r="T34" s="262">
        <v>27.395933911947669</v>
      </c>
      <c r="U34" s="262">
        <v>28.17730034684039</v>
      </c>
      <c r="V34" s="262">
        <v>28.4600301384496</v>
      </c>
      <c r="W34" s="262">
        <v>29.45913939231745</v>
      </c>
      <c r="X34" s="262">
        <v>29.559027815123031</v>
      </c>
      <c r="Y34" s="262">
        <v>18.900812288629421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50.397625031459</v>
      </c>
      <c r="C35" s="261">
        <f t="shared" si="1"/>
        <v>47.580542140650266</v>
      </c>
      <c r="D35" s="261">
        <f t="shared" si="1"/>
        <v>45.893016755086279</v>
      </c>
      <c r="E35" s="261">
        <f t="shared" si="1"/>
        <v>51.374799372273785</v>
      </c>
      <c r="F35" s="261">
        <f t="shared" si="1"/>
        <v>50.257206201068819</v>
      </c>
      <c r="G35" s="261">
        <f t="shared" si="1"/>
        <v>46.243539720676786</v>
      </c>
      <c r="H35" s="261">
        <f t="shared" si="1"/>
        <v>51.871759388747165</v>
      </c>
      <c r="I35" s="261">
        <f t="shared" si="1"/>
        <v>48.253603592976589</v>
      </c>
      <c r="J35" s="261">
        <f t="shared" si="1"/>
        <v>44.624881596016039</v>
      </c>
      <c r="K35" s="261">
        <f t="shared" si="1"/>
        <v>34.601458199955786</v>
      </c>
      <c r="L35" s="261">
        <f t="shared" si="1"/>
        <v>38.35717158135057</v>
      </c>
      <c r="M35" s="261">
        <f t="shared" si="1"/>
        <v>43.363970749137039</v>
      </c>
      <c r="N35" s="261">
        <f t="shared" si="1"/>
        <v>38.339205456704505</v>
      </c>
      <c r="O35" s="261">
        <f t="shared" si="1"/>
        <v>46.074203776162477</v>
      </c>
      <c r="P35" s="261">
        <f t="shared" si="1"/>
        <v>51.271964033071434</v>
      </c>
      <c r="Q35" s="261">
        <f t="shared" si="1"/>
        <v>48.616769912798468</v>
      </c>
      <c r="R35" s="261">
        <f t="shared" si="1"/>
        <v>51.851454020694639</v>
      </c>
      <c r="S35" s="261">
        <f t="shared" si="1"/>
        <v>52.163105918178665</v>
      </c>
      <c r="T35" s="261">
        <f t="shared" si="1"/>
        <v>49.057341465507093</v>
      </c>
      <c r="U35" s="261">
        <f t="shared" si="1"/>
        <v>52.377358786334149</v>
      </c>
      <c r="V35" s="261">
        <f t="shared" si="1"/>
        <v>50.623572633450991</v>
      </c>
      <c r="W35" s="261">
        <f t="shared" si="1"/>
        <v>56.908447346947057</v>
      </c>
      <c r="X35" s="261">
        <f t="shared" si="1"/>
        <v>50.488453825018098</v>
      </c>
      <c r="Y35" s="261">
        <f t="shared" si="1"/>
        <v>49.998179876082318</v>
      </c>
      <c r="DA35" s="70"/>
    </row>
    <row r="36" spans="1:105" ht="12" customHeight="1" x14ac:dyDescent="0.25">
      <c r="A36" s="60" t="s">
        <v>3080</v>
      </c>
      <c r="B36" s="262">
        <v>18.497707292642719</v>
      </c>
      <c r="C36" s="262">
        <v>17.395443975815031</v>
      </c>
      <c r="D36" s="262">
        <v>16.921177995230568</v>
      </c>
      <c r="E36" s="262">
        <v>18.742895955221449</v>
      </c>
      <c r="F36" s="262">
        <v>17.87564555468423</v>
      </c>
      <c r="G36" s="262">
        <v>16.630654137528449</v>
      </c>
      <c r="H36" s="262">
        <v>17.97513942896904</v>
      </c>
      <c r="I36" s="262">
        <v>16.547661495324618</v>
      </c>
      <c r="J36" s="262">
        <v>15.88307286303724</v>
      </c>
      <c r="K36" s="262">
        <v>11.984281575304539</v>
      </c>
      <c r="L36" s="262">
        <v>13.444297246038611</v>
      </c>
      <c r="M36" s="262">
        <v>14.79578263292492</v>
      </c>
      <c r="N36" s="262">
        <v>12.92016847018604</v>
      </c>
      <c r="O36" s="262">
        <v>15.611210817322981</v>
      </c>
      <c r="P36" s="262">
        <v>16.266232439901039</v>
      </c>
      <c r="Q36" s="262">
        <v>15.565043197309601</v>
      </c>
      <c r="R36" s="262">
        <v>16.756967963093381</v>
      </c>
      <c r="S36" s="262">
        <v>17.112863218414791</v>
      </c>
      <c r="T36" s="262">
        <v>16.11398938954737</v>
      </c>
      <c r="U36" s="262">
        <v>17.34127347371993</v>
      </c>
      <c r="V36" s="262">
        <v>16.80380071762508</v>
      </c>
      <c r="W36" s="262">
        <v>18.71443675842632</v>
      </c>
      <c r="X36" s="262">
        <v>17.038271656582111</v>
      </c>
      <c r="Y36" s="262">
        <v>17.45493977604276</v>
      </c>
      <c r="DA36" s="72" t="s">
        <v>3081</v>
      </c>
    </row>
    <row r="37" spans="1:105" ht="12" customHeight="1" x14ac:dyDescent="0.25">
      <c r="A37" s="59" t="s">
        <v>28</v>
      </c>
      <c r="B37" s="230">
        <v>11.63378771210512</v>
      </c>
      <c r="C37" s="230">
        <v>10.950205531418829</v>
      </c>
      <c r="D37" s="230">
        <v>9.6974892519215388</v>
      </c>
      <c r="E37" s="230">
        <v>10.169051323307</v>
      </c>
      <c r="F37" s="230">
        <v>9.2387943910551193</v>
      </c>
      <c r="G37" s="230">
        <v>7.9143683396910269</v>
      </c>
      <c r="H37" s="230">
        <v>7.684556610215898</v>
      </c>
      <c r="I37" s="230">
        <v>7.3760989347192654</v>
      </c>
      <c r="J37" s="230">
        <v>6.8378016298749511</v>
      </c>
      <c r="K37" s="230">
        <v>4.7420752707981606</v>
      </c>
      <c r="L37" s="230">
        <v>4.9911598455051083</v>
      </c>
      <c r="M37" s="230">
        <v>4.5972517018959032</v>
      </c>
      <c r="N37" s="230">
        <v>4.4228918709652181</v>
      </c>
      <c r="O37" s="230">
        <v>4.433020956768563</v>
      </c>
      <c r="P37" s="230">
        <v>4.6413783608441488</v>
      </c>
      <c r="Q37" s="230">
        <v>4.3458521359029421</v>
      </c>
      <c r="R37" s="230">
        <v>4.2720133606241264</v>
      </c>
      <c r="S37" s="230">
        <v>4.0924547552307633</v>
      </c>
      <c r="T37" s="230">
        <v>3.8710448315566079</v>
      </c>
      <c r="U37" s="230">
        <v>3.6526902192007089</v>
      </c>
      <c r="V37" s="230">
        <v>2.7838035934734502</v>
      </c>
      <c r="W37" s="230">
        <v>3.1638771178003391</v>
      </c>
      <c r="X37" s="230">
        <v>2.302149380310909</v>
      </c>
      <c r="Y37" s="230">
        <v>1.5243491498021979</v>
      </c>
      <c r="DA37" s="71" t="s">
        <v>3082</v>
      </c>
    </row>
    <row r="38" spans="1:105" ht="12" customHeight="1" x14ac:dyDescent="0.25">
      <c r="A38" s="59" t="s">
        <v>31</v>
      </c>
      <c r="B38" s="230">
        <v>0.34462088877244018</v>
      </c>
      <c r="C38" s="230">
        <v>0.43229872471954067</v>
      </c>
      <c r="D38" s="230">
        <v>0.42490953039133861</v>
      </c>
      <c r="E38" s="230">
        <v>0.69121153764691312</v>
      </c>
      <c r="F38" s="230">
        <v>0.89404021989917182</v>
      </c>
      <c r="G38" s="230">
        <v>0.61221029355473222</v>
      </c>
      <c r="H38" s="230">
        <v>0.64755308185602545</v>
      </c>
      <c r="I38" s="230">
        <v>0.65354609514065709</v>
      </c>
      <c r="J38" s="230">
        <v>0.44215938345396688</v>
      </c>
      <c r="K38" s="230">
        <v>0.35536519157430568</v>
      </c>
      <c r="L38" s="230">
        <v>0.61081066826477526</v>
      </c>
      <c r="M38" s="230">
        <v>0.72236378786736166</v>
      </c>
      <c r="N38" s="230">
        <v>0.5477486888550408</v>
      </c>
      <c r="O38" s="230">
        <v>0.72311493702843133</v>
      </c>
      <c r="P38" s="230">
        <v>0.97775652813406722</v>
      </c>
      <c r="Q38" s="230">
        <v>0.77181975137343983</v>
      </c>
      <c r="R38" s="230">
        <v>0.95413517912465873</v>
      </c>
      <c r="S38" s="230">
        <v>0.94240331767225305</v>
      </c>
      <c r="T38" s="230">
        <v>0.87230437961366714</v>
      </c>
      <c r="U38" s="230">
        <v>0.95519059218974101</v>
      </c>
      <c r="V38" s="230">
        <v>0.94858701567532622</v>
      </c>
      <c r="W38" s="230">
        <v>1.102673264701683</v>
      </c>
      <c r="X38" s="230">
        <v>1.06665106760624</v>
      </c>
      <c r="Y38" s="230">
        <v>0.98133296632253508</v>
      </c>
      <c r="DA38" s="71" t="s">
        <v>3083</v>
      </c>
    </row>
    <row r="39" spans="1:105" ht="12" customHeight="1" x14ac:dyDescent="0.25">
      <c r="A39" s="59" t="s">
        <v>159</v>
      </c>
      <c r="B39" s="230">
        <v>1.830426352900745</v>
      </c>
      <c r="C39" s="230">
        <v>1.9911396815890721</v>
      </c>
      <c r="D39" s="230">
        <v>1.901001748798576</v>
      </c>
      <c r="E39" s="230">
        <v>2.53152565655805</v>
      </c>
      <c r="F39" s="230">
        <v>2.2481343129666751</v>
      </c>
      <c r="G39" s="230">
        <v>2.3684804230226568</v>
      </c>
      <c r="H39" s="230">
        <v>3.6307312674369769</v>
      </c>
      <c r="I39" s="230">
        <v>2.127476893924066</v>
      </c>
      <c r="J39" s="230">
        <v>1.16546303109807</v>
      </c>
      <c r="K39" s="230">
        <v>1.382410645622234</v>
      </c>
      <c r="L39" s="230">
        <v>1.278941478438067</v>
      </c>
      <c r="M39" s="230">
        <v>1.6594262791361221</v>
      </c>
      <c r="N39" s="230">
        <v>1.0939939648763439</v>
      </c>
      <c r="O39" s="230">
        <v>0.91815376171695606</v>
      </c>
      <c r="P39" s="230">
        <v>1.1732373431822809</v>
      </c>
      <c r="Q39" s="230">
        <v>0.88644327043800064</v>
      </c>
      <c r="R39" s="230">
        <v>0.9647151555954907</v>
      </c>
      <c r="S39" s="230">
        <v>0.92548776309357683</v>
      </c>
      <c r="T39" s="230">
        <v>0.71379177689310891</v>
      </c>
      <c r="U39" s="230">
        <v>0.61058097610936901</v>
      </c>
      <c r="V39" s="230">
        <v>0.46575089790256119</v>
      </c>
      <c r="W39" s="230">
        <v>0.65126820690052589</v>
      </c>
      <c r="X39" s="230">
        <v>1.01772645938051</v>
      </c>
      <c r="Y39" s="230">
        <v>2.9393295502871899</v>
      </c>
      <c r="DA39" s="71" t="s">
        <v>3084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7.3796042997152117E-2</v>
      </c>
      <c r="F40" s="230">
        <v>0.15272084189252541</v>
      </c>
      <c r="G40" s="230">
        <v>0.29880298207474421</v>
      </c>
      <c r="H40" s="230">
        <v>0.3160528235923446</v>
      </c>
      <c r="I40" s="230">
        <v>0.31897784831001791</v>
      </c>
      <c r="J40" s="230">
        <v>0.22659877557683639</v>
      </c>
      <c r="K40" s="230">
        <v>0.38627044243122077</v>
      </c>
      <c r="L40" s="230">
        <v>0.30350687961584549</v>
      </c>
      <c r="M40" s="230">
        <v>0.1570343770811421</v>
      </c>
      <c r="N40" s="230">
        <v>7.9382728969026567E-2</v>
      </c>
      <c r="O40" s="230">
        <v>7.8598834549538296E-2</v>
      </c>
      <c r="P40" s="230">
        <v>0.17004261741610641</v>
      </c>
      <c r="Q40" s="230">
        <v>8.3892794677371721E-2</v>
      </c>
      <c r="R40" s="230">
        <v>8.2967302471897278E-2</v>
      </c>
      <c r="S40" s="230">
        <v>6.9945705851258783E-2</v>
      </c>
      <c r="T40" s="230">
        <v>6.6438199246043786E-2</v>
      </c>
      <c r="U40" s="230">
        <v>6.5241281620395664E-2</v>
      </c>
      <c r="V40" s="230">
        <v>4.4078364043608903E-2</v>
      </c>
      <c r="W40" s="230">
        <v>2.7794262394076421E-2</v>
      </c>
      <c r="X40" s="230">
        <v>6.7642275329217585E-2</v>
      </c>
      <c r="Y40" s="230">
        <v>5.2311952255235668E-2</v>
      </c>
      <c r="DA40" s="71" t="s">
        <v>3085</v>
      </c>
    </row>
    <row r="41" spans="1:105" ht="12" customHeight="1" x14ac:dyDescent="0.25">
      <c r="A41" s="59" t="s">
        <v>35</v>
      </c>
      <c r="B41" s="230">
        <v>4.6888723388644147</v>
      </c>
      <c r="C41" s="230">
        <v>4.0218000380875889</v>
      </c>
      <c r="D41" s="230">
        <v>4.897777464119117</v>
      </c>
      <c r="E41" s="230">
        <v>5.2773113947123358</v>
      </c>
      <c r="F41" s="230">
        <v>5.3419557888707327</v>
      </c>
      <c r="G41" s="230">
        <v>5.4367920991852916</v>
      </c>
      <c r="H41" s="230">
        <v>5.6962456458677906</v>
      </c>
      <c r="I41" s="230">
        <v>6.071561723230614</v>
      </c>
      <c r="J41" s="230">
        <v>7.2110500430334206</v>
      </c>
      <c r="K41" s="230">
        <v>5.1181600248786214</v>
      </c>
      <c r="L41" s="230">
        <v>6.259878374214817</v>
      </c>
      <c r="M41" s="230">
        <v>7.6597064869443896</v>
      </c>
      <c r="N41" s="230">
        <v>6.7761512165204127</v>
      </c>
      <c r="O41" s="230">
        <v>9.458322327259495</v>
      </c>
      <c r="P41" s="230">
        <v>9.3038175903244387</v>
      </c>
      <c r="Q41" s="230">
        <v>9.4770352449178414</v>
      </c>
      <c r="R41" s="230">
        <v>10.483136965277209</v>
      </c>
      <c r="S41" s="230">
        <v>11.082571676566941</v>
      </c>
      <c r="T41" s="230">
        <v>10.590410202237949</v>
      </c>
      <c r="U41" s="230">
        <v>12.05757040459971</v>
      </c>
      <c r="V41" s="230">
        <v>12.56158084653014</v>
      </c>
      <c r="W41" s="230">
        <v>13.7688239066297</v>
      </c>
      <c r="X41" s="230">
        <v>12.58410247395523</v>
      </c>
      <c r="Y41" s="230">
        <v>11.9576161573756</v>
      </c>
      <c r="DA41" s="71" t="s">
        <v>3086</v>
      </c>
    </row>
    <row r="42" spans="1:105" ht="12" customHeight="1" x14ac:dyDescent="0.25">
      <c r="A42" s="60" t="s">
        <v>3087</v>
      </c>
      <c r="B42" s="262">
        <v>30.90725065529131</v>
      </c>
      <c r="C42" s="262">
        <v>29.15898450999666</v>
      </c>
      <c r="D42" s="262">
        <v>27.887484753343681</v>
      </c>
      <c r="E42" s="262">
        <v>31.39905056462803</v>
      </c>
      <c r="F42" s="262">
        <v>31.021887956366911</v>
      </c>
      <c r="G42" s="262">
        <v>28.189500079448852</v>
      </c>
      <c r="H42" s="262">
        <v>32.437975018455901</v>
      </c>
      <c r="I42" s="262">
        <v>30.171470355645049</v>
      </c>
      <c r="J42" s="262">
        <v>27.233578109741991</v>
      </c>
      <c r="K42" s="262">
        <v>21.284029889044952</v>
      </c>
      <c r="L42" s="262">
        <v>23.402111763704021</v>
      </c>
      <c r="M42" s="262">
        <v>26.781980791423251</v>
      </c>
      <c r="N42" s="262">
        <v>23.68609442719432</v>
      </c>
      <c r="O42" s="262">
        <v>28.278286120577629</v>
      </c>
      <c r="P42" s="262">
        <v>32.722196693226749</v>
      </c>
      <c r="Q42" s="262">
        <v>30.696004611329769</v>
      </c>
      <c r="R42" s="262">
        <v>32.533862108030441</v>
      </c>
      <c r="S42" s="262">
        <v>32.186076563595087</v>
      </c>
      <c r="T42" s="262">
        <v>30.105916063650859</v>
      </c>
      <c r="U42" s="262">
        <v>32.117722062405747</v>
      </c>
      <c r="V42" s="262">
        <v>30.872125937200771</v>
      </c>
      <c r="W42" s="262">
        <v>35.142885437173568</v>
      </c>
      <c r="X42" s="262">
        <v>30.388711430441099</v>
      </c>
      <c r="Y42" s="262">
        <v>30.585655970145801</v>
      </c>
      <c r="DA42" s="72" t="s">
        <v>3088</v>
      </c>
    </row>
    <row r="43" spans="1:105" ht="12" customHeight="1" x14ac:dyDescent="0.25">
      <c r="A43" s="64" t="s">
        <v>28</v>
      </c>
      <c r="B43" s="229">
        <v>9.3513595884430032</v>
      </c>
      <c r="C43" s="229">
        <v>8.7236224679849474</v>
      </c>
      <c r="D43" s="229">
        <v>8.0651795994973927</v>
      </c>
      <c r="E43" s="229">
        <v>8.1152391518445643</v>
      </c>
      <c r="F43" s="229">
        <v>6.7477368738776073</v>
      </c>
      <c r="G43" s="229">
        <v>6.123154637753621</v>
      </c>
      <c r="H43" s="229">
        <v>5.1105193125965256</v>
      </c>
      <c r="I43" s="229">
        <v>4.7780982131981213</v>
      </c>
      <c r="J43" s="229">
        <v>5.140388468246897</v>
      </c>
      <c r="K43" s="229">
        <v>3.2665419910837219</v>
      </c>
      <c r="L43" s="229">
        <v>3.6106047076234322</v>
      </c>
      <c r="M43" s="229">
        <v>3.025693307633885</v>
      </c>
      <c r="N43" s="229">
        <v>2.8205193308548608</v>
      </c>
      <c r="O43" s="229">
        <v>2.9089704762041801</v>
      </c>
      <c r="P43" s="229">
        <v>2.3890058206551532</v>
      </c>
      <c r="Q43" s="229">
        <v>2.3381170332808829</v>
      </c>
      <c r="R43" s="229">
        <v>2.382014491978711</v>
      </c>
      <c r="S43" s="229">
        <v>2.453881536618276</v>
      </c>
      <c r="T43" s="229">
        <v>2.3565184203472969</v>
      </c>
      <c r="U43" s="229">
        <v>2.2710058453897441</v>
      </c>
      <c r="V43" s="229">
        <v>1.763929686793166</v>
      </c>
      <c r="W43" s="229">
        <v>1.905583818300054</v>
      </c>
      <c r="X43" s="229">
        <v>1.5656317371055739</v>
      </c>
      <c r="Y43" s="229">
        <v>1.087928651960582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0.27700985546149082</v>
      </c>
      <c r="C45" s="229">
        <v>0.34439635466421992</v>
      </c>
      <c r="D45" s="229">
        <v>0.35338751991554879</v>
      </c>
      <c r="E45" s="229">
        <v>0.55160965897207603</v>
      </c>
      <c r="F45" s="229">
        <v>0.65298002133093425</v>
      </c>
      <c r="G45" s="229">
        <v>0.47365224075564188</v>
      </c>
      <c r="H45" s="229">
        <v>0.4306471665986778</v>
      </c>
      <c r="I45" s="229">
        <v>0.42335487322920978</v>
      </c>
      <c r="J45" s="229">
        <v>0.3323979136662224</v>
      </c>
      <c r="K45" s="229">
        <v>0.24479057251480499</v>
      </c>
      <c r="L45" s="229">
        <v>0.44186039769684532</v>
      </c>
      <c r="M45" s="229">
        <v>0.47542562825654727</v>
      </c>
      <c r="N45" s="229">
        <v>0.34930443936647548</v>
      </c>
      <c r="O45" s="229">
        <v>0.4745116306085107</v>
      </c>
      <c r="P45" s="229">
        <v>0.50326990288096762</v>
      </c>
      <c r="Q45" s="229">
        <v>0.4152476547465212</v>
      </c>
      <c r="R45" s="229">
        <v>0.53201233987938579</v>
      </c>
      <c r="S45" s="229">
        <v>0.56507554502049739</v>
      </c>
      <c r="T45" s="229">
        <v>0.53101977067071049</v>
      </c>
      <c r="U45" s="229">
        <v>0.59387555148294857</v>
      </c>
      <c r="V45" s="229">
        <v>0.60106280535706902</v>
      </c>
      <c r="W45" s="229">
        <v>0.66413335659144912</v>
      </c>
      <c r="X45" s="229">
        <v>0.7254015652261192</v>
      </c>
      <c r="Y45" s="229">
        <v>0.70037776536582208</v>
      </c>
      <c r="DA45" s="73" t="s">
        <v>3091</v>
      </c>
    </row>
    <row r="46" spans="1:105" ht="12" customHeight="1" x14ac:dyDescent="0.25">
      <c r="A46" s="64" t="s">
        <v>159</v>
      </c>
      <c r="B46" s="229">
        <v>1.4713157442547</v>
      </c>
      <c r="C46" s="229">
        <v>1.5862671082627779</v>
      </c>
      <c r="D46" s="229">
        <v>1.581019594322433</v>
      </c>
      <c r="E46" s="229">
        <v>2.0202411679163368</v>
      </c>
      <c r="F46" s="229">
        <v>1.641969521014772</v>
      </c>
      <c r="G46" s="229">
        <v>1.832435800836888</v>
      </c>
      <c r="H46" s="229">
        <v>2.4145729158163398</v>
      </c>
      <c r="I46" s="229">
        <v>1.378139533572533</v>
      </c>
      <c r="J46" s="229">
        <v>0.87614895100929602</v>
      </c>
      <c r="K46" s="229">
        <v>0.95226291549061126</v>
      </c>
      <c r="L46" s="229">
        <v>0.92518618232232441</v>
      </c>
      <c r="M46" s="229">
        <v>1.09215577324673</v>
      </c>
      <c r="N46" s="229">
        <v>0.69765013836951395</v>
      </c>
      <c r="O46" s="229">
        <v>0.60249708077115993</v>
      </c>
      <c r="P46" s="229">
        <v>0.60388760061411684</v>
      </c>
      <c r="Q46" s="229">
        <v>0.47691638942926767</v>
      </c>
      <c r="R46" s="229">
        <v>0.53791158577374643</v>
      </c>
      <c r="S46" s="229">
        <v>0.5549327897440417</v>
      </c>
      <c r="T46" s="229">
        <v>0.43452440974822198</v>
      </c>
      <c r="U46" s="229">
        <v>0.37961964541618842</v>
      </c>
      <c r="V46" s="229">
        <v>0.29511846215983267</v>
      </c>
      <c r="W46" s="229">
        <v>0.39225485385025372</v>
      </c>
      <c r="X46" s="229">
        <v>0.69212921547385631</v>
      </c>
      <c r="Y46" s="229">
        <v>2.0978007799110818</v>
      </c>
      <c r="DA46" s="73" t="s">
        <v>3092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5.8891682059771452E-2</v>
      </c>
      <c r="F47" s="229">
        <v>0.11154269838990701</v>
      </c>
      <c r="G47" s="229">
        <v>0.23117661283086161</v>
      </c>
      <c r="H47" s="229">
        <v>0.21018702063071429</v>
      </c>
      <c r="I47" s="229">
        <v>0.20662785308991879</v>
      </c>
      <c r="J47" s="229">
        <v>0.17034798549944749</v>
      </c>
      <c r="K47" s="229">
        <v>0.26607941630241061</v>
      </c>
      <c r="L47" s="229">
        <v>0.2195568569746276</v>
      </c>
      <c r="M47" s="229">
        <v>0.1033525885926415</v>
      </c>
      <c r="N47" s="229">
        <v>5.0623105453466433E-2</v>
      </c>
      <c r="O47" s="229">
        <v>5.1576947503386407E-2</v>
      </c>
      <c r="P47" s="229">
        <v>8.7524173033079744E-2</v>
      </c>
      <c r="Q47" s="229">
        <v>4.513526141034805E-2</v>
      </c>
      <c r="R47" s="229">
        <v>4.6261399524173637E-2</v>
      </c>
      <c r="S47" s="229">
        <v>4.1940225712882341E-2</v>
      </c>
      <c r="T47" s="229">
        <v>4.0444594973871643E-2</v>
      </c>
      <c r="U47" s="229">
        <v>4.0562797015143127E-2</v>
      </c>
      <c r="V47" s="229">
        <v>2.792982057501597E-2</v>
      </c>
      <c r="W47" s="229">
        <v>1.6740314079126042E-2</v>
      </c>
      <c r="X47" s="229">
        <v>4.6001746859343273E-2</v>
      </c>
      <c r="Y47" s="229">
        <v>3.7335063102734573E-2</v>
      </c>
      <c r="DA47" s="73" t="s">
        <v>3093</v>
      </c>
    </row>
    <row r="48" spans="1:105" ht="12" customHeight="1" x14ac:dyDescent="0.25">
      <c r="A48" s="64" t="s">
        <v>33</v>
      </c>
      <c r="B48" s="229">
        <v>1.213806101330797</v>
      </c>
      <c r="C48" s="229">
        <v>0.1630491740400051</v>
      </c>
      <c r="D48" s="229">
        <v>0.31100709103214252</v>
      </c>
      <c r="E48" s="229">
        <v>0.1630491740400323</v>
      </c>
      <c r="F48" s="229">
        <v>0.31100709103221258</v>
      </c>
      <c r="G48" s="229">
        <v>0.16304917403987271</v>
      </c>
      <c r="H48" s="229">
        <v>0.32608509851294482</v>
      </c>
      <c r="I48" s="229">
        <v>0.1630491740398837</v>
      </c>
      <c r="J48" s="229">
        <v>0.16304917403993779</v>
      </c>
      <c r="K48" s="229">
        <v>0</v>
      </c>
      <c r="L48" s="229">
        <v>0.16561959007779389</v>
      </c>
      <c r="M48" s="229">
        <v>0.16561959007788341</v>
      </c>
      <c r="N48" s="229">
        <v>0</v>
      </c>
      <c r="O48" s="229">
        <v>0</v>
      </c>
      <c r="P48" s="229">
        <v>0.1618434634242619</v>
      </c>
      <c r="Q48" s="229">
        <v>0</v>
      </c>
      <c r="R48" s="229">
        <v>0</v>
      </c>
      <c r="S48" s="229">
        <v>6.3783416531109707E-2</v>
      </c>
      <c r="T48" s="229">
        <v>0.1146087563344057</v>
      </c>
      <c r="U48" s="229">
        <v>6.6724820450927064E-2</v>
      </c>
      <c r="V48" s="229">
        <v>5.9888043772431173E-3</v>
      </c>
      <c r="W48" s="229">
        <v>5.4879707368447911E-2</v>
      </c>
      <c r="X48" s="229">
        <v>0.38299198966519532</v>
      </c>
      <c r="Y48" s="229">
        <v>0.47746140384430019</v>
      </c>
      <c r="DA48" s="73" t="s">
        <v>3094</v>
      </c>
    </row>
    <row r="49" spans="1:105" ht="12" customHeight="1" x14ac:dyDescent="0.25">
      <c r="A49" s="64" t="s">
        <v>35</v>
      </c>
      <c r="B49" s="229">
        <v>3.7689643639793391</v>
      </c>
      <c r="C49" s="229">
        <v>3.204018871914053</v>
      </c>
      <c r="D49" s="229">
        <v>4.0733692876910839</v>
      </c>
      <c r="E49" s="229">
        <v>4.2114689645324432</v>
      </c>
      <c r="F49" s="229">
        <v>3.9016034483986739</v>
      </c>
      <c r="G49" s="229">
        <v>4.2063140515808106</v>
      </c>
      <c r="H49" s="229">
        <v>3.7882177019557859</v>
      </c>
      <c r="I49" s="229">
        <v>3.9330435339658911</v>
      </c>
      <c r="J49" s="229">
        <v>5.4209818435224442</v>
      </c>
      <c r="K49" s="229">
        <v>3.5256050744926548</v>
      </c>
      <c r="L49" s="229">
        <v>4.5283956087771413</v>
      </c>
      <c r="M49" s="229">
        <v>5.0412559848375897</v>
      </c>
      <c r="N49" s="229">
        <v>4.3212147284126567</v>
      </c>
      <c r="O49" s="229">
        <v>6.2065983158529692</v>
      </c>
      <c r="P49" s="229">
        <v>4.7888520714256879</v>
      </c>
      <c r="Q49" s="229">
        <v>5.0987509096514163</v>
      </c>
      <c r="R49" s="229">
        <v>5.8452495497438903</v>
      </c>
      <c r="S49" s="229">
        <v>6.645233641402295</v>
      </c>
      <c r="T49" s="229">
        <v>6.4469665959854803</v>
      </c>
      <c r="U49" s="229">
        <v>7.4966151594526131</v>
      </c>
      <c r="V49" s="229">
        <v>7.9595217924839039</v>
      </c>
      <c r="W49" s="229">
        <v>8.2928783440672973</v>
      </c>
      <c r="X49" s="229">
        <v>8.5581198095634843</v>
      </c>
      <c r="Y49" s="229">
        <v>8.5341558582190782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10.38618998773179</v>
      </c>
      <c r="C51" s="229">
        <v>10.20585012848912</v>
      </c>
      <c r="D51" s="229">
        <v>9.2084492083389016</v>
      </c>
      <c r="E51" s="229">
        <v>9.5948860854765208</v>
      </c>
      <c r="F51" s="229">
        <v>10.371469718570831</v>
      </c>
      <c r="G51" s="229">
        <v>8.6931867892471129</v>
      </c>
      <c r="H51" s="229">
        <v>13.050823698153289</v>
      </c>
      <c r="I51" s="229">
        <v>12.053422777987249</v>
      </c>
      <c r="J51" s="229">
        <v>9.2894173135311942</v>
      </c>
      <c r="K51" s="229">
        <v>8.0123180296467353</v>
      </c>
      <c r="L51" s="229">
        <v>8.2736259940902421</v>
      </c>
      <c r="M51" s="229">
        <v>12.26688655524616</v>
      </c>
      <c r="N51" s="229">
        <v>11.287889283941929</v>
      </c>
      <c r="O51" s="229">
        <v>13.676494760748</v>
      </c>
      <c r="P51" s="229">
        <v>19.903791347697219</v>
      </c>
      <c r="Q51" s="229">
        <v>17.97892072308824</v>
      </c>
      <c r="R51" s="229">
        <v>18.924794076467439</v>
      </c>
      <c r="S51" s="229">
        <v>17.523877587047291</v>
      </c>
      <c r="T51" s="229">
        <v>15.722545927074821</v>
      </c>
      <c r="U51" s="229">
        <v>17.18001156934735</v>
      </c>
      <c r="V51" s="229">
        <v>16.46305098866765</v>
      </c>
      <c r="W51" s="229">
        <v>17.96767184061212</v>
      </c>
      <c r="X51" s="229">
        <v>12.96168061003771</v>
      </c>
      <c r="Y51" s="229">
        <v>12.528777500659521</v>
      </c>
      <c r="DA51" s="73" t="s">
        <v>3097</v>
      </c>
    </row>
    <row r="52" spans="1:105" ht="12" customHeight="1" x14ac:dyDescent="0.25">
      <c r="A52" s="64" t="s">
        <v>39</v>
      </c>
      <c r="B52" s="229">
        <v>4.4386050140901956</v>
      </c>
      <c r="C52" s="229">
        <v>4.9317804046415414</v>
      </c>
      <c r="D52" s="229">
        <v>4.2950724525461821</v>
      </c>
      <c r="E52" s="229">
        <v>6.683664679786288</v>
      </c>
      <c r="F52" s="229">
        <v>7.2835785837519671</v>
      </c>
      <c r="G52" s="229">
        <v>6.4665307724040444</v>
      </c>
      <c r="H52" s="229">
        <v>7.106922104191618</v>
      </c>
      <c r="I52" s="229">
        <v>7.2357343965622434</v>
      </c>
      <c r="J52" s="229">
        <v>5.8408464602265493</v>
      </c>
      <c r="K52" s="229">
        <v>5.0164318895140099</v>
      </c>
      <c r="L52" s="229">
        <v>5.2372624261416156</v>
      </c>
      <c r="M52" s="229">
        <v>4.6115913635318204</v>
      </c>
      <c r="N52" s="229">
        <v>4.1588934007954146</v>
      </c>
      <c r="O52" s="229">
        <v>4.3576369088894173</v>
      </c>
      <c r="P52" s="229">
        <v>4.2840223134962638</v>
      </c>
      <c r="Q52" s="229">
        <v>4.3429166397230974</v>
      </c>
      <c r="R52" s="229">
        <v>4.2656186646630951</v>
      </c>
      <c r="S52" s="229">
        <v>4.3373518215186966</v>
      </c>
      <c r="T52" s="229">
        <v>4.4592875885160579</v>
      </c>
      <c r="U52" s="229">
        <v>4.089306673850829</v>
      </c>
      <c r="V52" s="229">
        <v>3.755523576786894</v>
      </c>
      <c r="W52" s="229">
        <v>5.8487432023048269</v>
      </c>
      <c r="X52" s="229">
        <v>5.4567547565098131</v>
      </c>
      <c r="Y52" s="229">
        <v>5.1218189470826907</v>
      </c>
      <c r="DA52" s="73" t="s">
        <v>3098</v>
      </c>
    </row>
    <row r="53" spans="1:105" ht="12" customHeight="1" x14ac:dyDescent="0.25">
      <c r="A53" s="60" t="s">
        <v>3099</v>
      </c>
      <c r="B53" s="262">
        <v>0.9926670835249719</v>
      </c>
      <c r="C53" s="262">
        <v>1.026113654838575</v>
      </c>
      <c r="D53" s="262">
        <v>1.0843540065120281</v>
      </c>
      <c r="E53" s="262">
        <v>1.2328528524243021</v>
      </c>
      <c r="F53" s="262">
        <v>1.359672690017683</v>
      </c>
      <c r="G53" s="262">
        <v>1.4233855036994849</v>
      </c>
      <c r="H53" s="262">
        <v>1.4586449413222231</v>
      </c>
      <c r="I53" s="262">
        <v>1.53447174200692</v>
      </c>
      <c r="J53" s="262">
        <v>1.5082306232368039</v>
      </c>
      <c r="K53" s="262">
        <v>1.333146735606292</v>
      </c>
      <c r="L53" s="262">
        <v>1.510762571607942</v>
      </c>
      <c r="M53" s="262">
        <v>1.7862073247888679</v>
      </c>
      <c r="N53" s="262">
        <v>1.732942559324147</v>
      </c>
      <c r="O53" s="262">
        <v>2.1847068382618691</v>
      </c>
      <c r="P53" s="262">
        <v>2.283534899943648</v>
      </c>
      <c r="Q53" s="262">
        <v>2.3557221041591019</v>
      </c>
      <c r="R53" s="262">
        <v>2.560623949570819</v>
      </c>
      <c r="S53" s="262">
        <v>2.864166136168786</v>
      </c>
      <c r="T53" s="262">
        <v>2.8374360123088662</v>
      </c>
      <c r="U53" s="262">
        <v>2.9183632502084711</v>
      </c>
      <c r="V53" s="262">
        <v>2.947645978625137</v>
      </c>
      <c r="W53" s="262">
        <v>3.051125151347164</v>
      </c>
      <c r="X53" s="262">
        <v>3.061470737994886</v>
      </c>
      <c r="Y53" s="262">
        <v>1.9575841298937611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15.469332885772701</v>
      </c>
      <c r="C54" s="261">
        <f t="shared" si="2"/>
        <v>15.124925380572272</v>
      </c>
      <c r="D54" s="261">
        <f t="shared" si="2"/>
        <v>15.319281517068315</v>
      </c>
      <c r="E54" s="261">
        <f t="shared" si="2"/>
        <v>17.204749410377957</v>
      </c>
      <c r="F54" s="261">
        <f t="shared" si="2"/>
        <v>17.690007336722882</v>
      </c>
      <c r="G54" s="261">
        <f t="shared" si="2"/>
        <v>17.465566261658285</v>
      </c>
      <c r="H54" s="261">
        <f t="shared" si="2"/>
        <v>18.499922250489035</v>
      </c>
      <c r="I54" s="261">
        <f t="shared" si="2"/>
        <v>18.32074415609199</v>
      </c>
      <c r="J54" s="261">
        <f t="shared" si="2"/>
        <v>17.736415758956632</v>
      </c>
      <c r="K54" s="261">
        <f t="shared" si="2"/>
        <v>14.685305576532762</v>
      </c>
      <c r="L54" s="261">
        <f t="shared" si="2"/>
        <v>16.553121828759352</v>
      </c>
      <c r="M54" s="261">
        <f t="shared" si="2"/>
        <v>19.109078446013509</v>
      </c>
      <c r="N54" s="261">
        <f t="shared" si="2"/>
        <v>17.822448051231667</v>
      </c>
      <c r="O54" s="261">
        <f t="shared" si="2"/>
        <v>22.119082024996047</v>
      </c>
      <c r="P54" s="261">
        <f t="shared" si="2"/>
        <v>23.322442041188914</v>
      </c>
      <c r="Q54" s="261">
        <f t="shared" si="2"/>
        <v>23.379041469193055</v>
      </c>
      <c r="R54" s="261">
        <f t="shared" si="2"/>
        <v>25.294242272520169</v>
      </c>
      <c r="S54" s="261">
        <f t="shared" si="2"/>
        <v>27.361244185358892</v>
      </c>
      <c r="T54" s="261">
        <f t="shared" si="2"/>
        <v>26.653170554305973</v>
      </c>
      <c r="U54" s="261">
        <f t="shared" si="2"/>
        <v>27.804198782117211</v>
      </c>
      <c r="V54" s="261">
        <f t="shared" si="2"/>
        <v>27.704307944766921</v>
      </c>
      <c r="W54" s="261">
        <f t="shared" si="2"/>
        <v>29.421160800431892</v>
      </c>
      <c r="X54" s="261">
        <f t="shared" si="2"/>
        <v>28.488897423810883</v>
      </c>
      <c r="Y54" s="261">
        <f t="shared" si="2"/>
        <v>21.571881598559703</v>
      </c>
      <c r="DA54" s="70"/>
    </row>
    <row r="55" spans="1:105" ht="12" customHeight="1" x14ac:dyDescent="0.25">
      <c r="A55" s="60" t="s">
        <v>3102</v>
      </c>
      <c r="B55" s="262">
        <v>6.7772611973116224</v>
      </c>
      <c r="C55" s="262">
        <v>6.3498652989432944</v>
      </c>
      <c r="D55" s="262">
        <v>6.266341293231771</v>
      </c>
      <c r="E55" s="262">
        <v>6.9351752736657479</v>
      </c>
      <c r="F55" s="262">
        <v>6.6354128704878237</v>
      </c>
      <c r="G55" s="262">
        <v>6.215426003113083</v>
      </c>
      <c r="H55" s="262">
        <v>6.7040007759178506</v>
      </c>
      <c r="I55" s="262">
        <v>6.2090059972153782</v>
      </c>
      <c r="J55" s="262">
        <v>6.0140153521343498</v>
      </c>
      <c r="K55" s="262">
        <v>4.5334719138758626</v>
      </c>
      <c r="L55" s="262">
        <v>5.1027428198604632</v>
      </c>
      <c r="M55" s="262">
        <v>5.6377689616493081</v>
      </c>
      <c r="N55" s="262">
        <v>4.9256871025486921</v>
      </c>
      <c r="O55" s="262">
        <v>5.9793044137808549</v>
      </c>
      <c r="P55" s="262">
        <v>6.2144635900223131</v>
      </c>
      <c r="Q55" s="262">
        <v>5.9605100090631584</v>
      </c>
      <c r="R55" s="262">
        <v>6.4232413589946997</v>
      </c>
      <c r="S55" s="262">
        <v>6.5695521724196544</v>
      </c>
      <c r="T55" s="262">
        <v>6.189421128877882</v>
      </c>
      <c r="U55" s="262">
        <v>6.6700403513201367</v>
      </c>
      <c r="V55" s="262">
        <v>6.4760487135448326</v>
      </c>
      <c r="W55" s="262">
        <v>7.2078965052956434</v>
      </c>
      <c r="X55" s="262">
        <v>6.5669594793967061</v>
      </c>
      <c r="Y55" s="262">
        <v>6.7152268241204087</v>
      </c>
      <c r="DA55" s="72" t="s">
        <v>3103</v>
      </c>
    </row>
    <row r="56" spans="1:105" ht="12" customHeight="1" x14ac:dyDescent="0.25">
      <c r="A56" s="60" t="s">
        <v>3104</v>
      </c>
      <c r="B56" s="262">
        <v>2.3253103941285</v>
      </c>
      <c r="C56" s="262">
        <v>2.1937793988712229</v>
      </c>
      <c r="D56" s="262">
        <v>2.0981179751731922</v>
      </c>
      <c r="E56" s="262">
        <v>2.3623110142666852</v>
      </c>
      <c r="F56" s="262">
        <v>2.333935144052683</v>
      </c>
      <c r="G56" s="262">
        <v>2.1208401313691931</v>
      </c>
      <c r="H56" s="262">
        <v>2.440474609539002</v>
      </c>
      <c r="I56" s="262">
        <v>2.2699538825563681</v>
      </c>
      <c r="J56" s="262">
        <v>2.0489212370965761</v>
      </c>
      <c r="K56" s="262">
        <v>1.6013063239406859</v>
      </c>
      <c r="L56" s="262">
        <v>1.7606604461720889</v>
      </c>
      <c r="M56" s="262">
        <v>2.014945263304571</v>
      </c>
      <c r="N56" s="262">
        <v>1.782025913017754</v>
      </c>
      <c r="O56" s="262">
        <v>2.127519958914931</v>
      </c>
      <c r="P56" s="262">
        <v>2.4618580584245828</v>
      </c>
      <c r="Q56" s="262">
        <v>2.3094172748335882</v>
      </c>
      <c r="R56" s="262">
        <v>2.4476886852436679</v>
      </c>
      <c r="S56" s="262">
        <v>2.421523001649788</v>
      </c>
      <c r="T56" s="262">
        <v>2.265021898205708</v>
      </c>
      <c r="U56" s="262">
        <v>2.4163803432530959</v>
      </c>
      <c r="V56" s="262">
        <v>2.322667782109149</v>
      </c>
      <c r="W56" s="262">
        <v>2.6439788416682308</v>
      </c>
      <c r="X56" s="262">
        <v>2.2862980386538752</v>
      </c>
      <c r="Y56" s="262">
        <v>2.3011151827068939</v>
      </c>
      <c r="DA56" s="72" t="s">
        <v>3105</v>
      </c>
    </row>
    <row r="57" spans="1:105" ht="12" customHeight="1" x14ac:dyDescent="0.25">
      <c r="A57" s="64" t="s">
        <v>28</v>
      </c>
      <c r="B57" s="229">
        <v>0.70355056464774934</v>
      </c>
      <c r="C57" s="229">
        <v>0.65632269351610906</v>
      </c>
      <c r="D57" s="229">
        <v>0.60678467206249964</v>
      </c>
      <c r="E57" s="229">
        <v>0.6105509079757665</v>
      </c>
      <c r="F57" s="229">
        <v>0.50766672405348778</v>
      </c>
      <c r="G57" s="229">
        <v>0.46067621099086797</v>
      </c>
      <c r="H57" s="229">
        <v>0.38449048119848478</v>
      </c>
      <c r="I57" s="229">
        <v>0.35948074331271129</v>
      </c>
      <c r="J57" s="229">
        <v>0.38673769040102041</v>
      </c>
      <c r="K57" s="229">
        <v>0.24575864509720799</v>
      </c>
      <c r="L57" s="229">
        <v>0.27164424132590093</v>
      </c>
      <c r="M57" s="229">
        <v>0.22763836797245529</v>
      </c>
      <c r="N57" s="229">
        <v>0.21220208131823409</v>
      </c>
      <c r="O57" s="229">
        <v>0.21885671294326109</v>
      </c>
      <c r="P57" s="229">
        <v>0.1797371150336165</v>
      </c>
      <c r="Q57" s="229">
        <v>0.17590849153210411</v>
      </c>
      <c r="R57" s="229">
        <v>0.17921112165357059</v>
      </c>
      <c r="S57" s="229">
        <v>0.18461804664212739</v>
      </c>
      <c r="T57" s="229">
        <v>0.1772929219070066</v>
      </c>
      <c r="U57" s="229">
        <v>0.17085937394781769</v>
      </c>
      <c r="V57" s="229">
        <v>0.13270944352048891</v>
      </c>
      <c r="W57" s="229">
        <v>0.143366807646399</v>
      </c>
      <c r="X57" s="229">
        <v>0.11779047551891469</v>
      </c>
      <c r="Y57" s="229">
        <v>8.1850431495466947E-2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2.084086686857611E-2</v>
      </c>
      <c r="C59" s="229">
        <v>2.5910697529596481E-2</v>
      </c>
      <c r="D59" s="229">
        <v>2.6587148833771689E-2</v>
      </c>
      <c r="E59" s="229">
        <v>4.1500413214200067E-2</v>
      </c>
      <c r="F59" s="229">
        <v>4.9127023548408873E-2</v>
      </c>
      <c r="G59" s="229">
        <v>3.5635278301364898E-2</v>
      </c>
      <c r="H59" s="229">
        <v>3.2399786828740659E-2</v>
      </c>
      <c r="I59" s="229">
        <v>3.1851150336993851E-2</v>
      </c>
      <c r="J59" s="229">
        <v>2.5007993504668771E-2</v>
      </c>
      <c r="K59" s="229">
        <v>1.841684558105116E-2</v>
      </c>
      <c r="L59" s="229">
        <v>3.3243415500703102E-2</v>
      </c>
      <c r="M59" s="229">
        <v>3.5768699304567823E-2</v>
      </c>
      <c r="N59" s="229">
        <v>2.6279957820675281E-2</v>
      </c>
      <c r="O59" s="229">
        <v>3.569993459123591E-2</v>
      </c>
      <c r="P59" s="229">
        <v>3.7863566360950542E-2</v>
      </c>
      <c r="Q59" s="229">
        <v>3.1241202864942041E-2</v>
      </c>
      <c r="R59" s="229">
        <v>4.0026006762085453E-2</v>
      </c>
      <c r="S59" s="229">
        <v>4.2513520628501361E-2</v>
      </c>
      <c r="T59" s="229">
        <v>3.995133070876819E-2</v>
      </c>
      <c r="U59" s="229">
        <v>4.4680292274579203E-2</v>
      </c>
      <c r="V59" s="229">
        <v>4.5221026108368818E-2</v>
      </c>
      <c r="W59" s="229">
        <v>4.9966145950453837E-2</v>
      </c>
      <c r="X59" s="229">
        <v>5.4575666349300507E-2</v>
      </c>
      <c r="Y59" s="229">
        <v>5.269299802125306E-2</v>
      </c>
      <c r="DA59" s="73" t="s">
        <v>3108</v>
      </c>
    </row>
    <row r="60" spans="1:105" ht="12" customHeight="1" x14ac:dyDescent="0.25">
      <c r="A60" s="64" t="s">
        <v>159</v>
      </c>
      <c r="B60" s="229">
        <v>0.1106946014486294</v>
      </c>
      <c r="C60" s="229">
        <v>0.1193429799319958</v>
      </c>
      <c r="D60" s="229">
        <v>0.1189481826449479</v>
      </c>
      <c r="E60" s="229">
        <v>0.15199306592473999</v>
      </c>
      <c r="F60" s="229">
        <v>0.1235337570669422</v>
      </c>
      <c r="G60" s="229">
        <v>0.13786350852691309</v>
      </c>
      <c r="H60" s="229">
        <v>0.1816606582432356</v>
      </c>
      <c r="I60" s="229">
        <v>0.1036844790148614</v>
      </c>
      <c r="J60" s="229">
        <v>6.5917162458379627E-2</v>
      </c>
      <c r="K60" s="229">
        <v>7.1643604927193322E-2</v>
      </c>
      <c r="L60" s="229">
        <v>6.9606483936475824E-2</v>
      </c>
      <c r="M60" s="229">
        <v>8.2168459429221075E-2</v>
      </c>
      <c r="N60" s="229">
        <v>5.248778470491642E-2</v>
      </c>
      <c r="O60" s="229">
        <v>4.5328933976513587E-2</v>
      </c>
      <c r="P60" s="229">
        <v>4.5433549889463347E-2</v>
      </c>
      <c r="Q60" s="229">
        <v>3.5880856884960573E-2</v>
      </c>
      <c r="R60" s="229">
        <v>4.046983717420035E-2</v>
      </c>
      <c r="S60" s="229">
        <v>4.1750429322435743E-2</v>
      </c>
      <c r="T60" s="229">
        <v>3.2691491642499453E-2</v>
      </c>
      <c r="U60" s="229">
        <v>2.8560725673945211E-2</v>
      </c>
      <c r="V60" s="229">
        <v>2.2203269880363589E-2</v>
      </c>
      <c r="W60" s="229">
        <v>2.9511336966790241E-2</v>
      </c>
      <c r="X60" s="229">
        <v>5.2072417465117718E-2</v>
      </c>
      <c r="Y60" s="229">
        <v>0.15782827184284001</v>
      </c>
      <c r="DA60" s="73" t="s">
        <v>3109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4.4307221612367217E-3</v>
      </c>
      <c r="F61" s="229">
        <v>8.3919271515917517E-3</v>
      </c>
      <c r="G61" s="229">
        <v>1.7392597830535039E-2</v>
      </c>
      <c r="H61" s="229">
        <v>1.5813443558423651E-2</v>
      </c>
      <c r="I61" s="229">
        <v>1.5545669197987619E-2</v>
      </c>
      <c r="J61" s="229">
        <v>1.281614937926878E-2</v>
      </c>
      <c r="K61" s="229">
        <v>2.0018514079178231E-2</v>
      </c>
      <c r="L61" s="229">
        <v>1.651838422379643E-2</v>
      </c>
      <c r="M61" s="229">
        <v>7.7757433423930877E-3</v>
      </c>
      <c r="N61" s="229">
        <v>3.8086348930507661E-3</v>
      </c>
      <c r="O61" s="229">
        <v>3.8803973043300111E-3</v>
      </c>
      <c r="P61" s="229">
        <v>6.5848907611094467E-3</v>
      </c>
      <c r="Q61" s="229">
        <v>3.3957563443522041E-3</v>
      </c>
      <c r="R61" s="229">
        <v>3.480481468903346E-3</v>
      </c>
      <c r="S61" s="229">
        <v>3.1553774831008649E-3</v>
      </c>
      <c r="T61" s="229">
        <v>3.0428535403539789E-3</v>
      </c>
      <c r="U61" s="229">
        <v>3.0517464838979158E-3</v>
      </c>
      <c r="V61" s="229">
        <v>2.1013031153617021E-3</v>
      </c>
      <c r="W61" s="229">
        <v>1.2594593664546239E-3</v>
      </c>
      <c r="X61" s="229">
        <v>3.460946472176298E-3</v>
      </c>
      <c r="Y61" s="229">
        <v>2.8089075688577719E-3</v>
      </c>
      <c r="DA61" s="73" t="s">
        <v>3110</v>
      </c>
    </row>
    <row r="62" spans="1:105" ht="12" customHeight="1" x14ac:dyDescent="0.25">
      <c r="A62" s="64" t="s">
        <v>33</v>
      </c>
      <c r="B62" s="229">
        <v>9.1320835209840495E-2</v>
      </c>
      <c r="C62" s="229">
        <v>1.226702249830759E-2</v>
      </c>
      <c r="D62" s="229">
        <v>2.3398652616838302E-2</v>
      </c>
      <c r="E62" s="229">
        <v>1.2267022498309641E-2</v>
      </c>
      <c r="F62" s="229">
        <v>2.3398652616843589E-2</v>
      </c>
      <c r="G62" s="229">
        <v>1.226702249829763E-2</v>
      </c>
      <c r="H62" s="229">
        <v>2.4533048163983311E-2</v>
      </c>
      <c r="I62" s="229">
        <v>1.226702249829846E-2</v>
      </c>
      <c r="J62" s="229">
        <v>1.226702249830252E-2</v>
      </c>
      <c r="K62" s="229">
        <v>0</v>
      </c>
      <c r="L62" s="229">
        <v>1.24604080309312E-2</v>
      </c>
      <c r="M62" s="229">
        <v>1.2460408030937941E-2</v>
      </c>
      <c r="N62" s="229">
        <v>0</v>
      </c>
      <c r="O62" s="229">
        <v>0</v>
      </c>
      <c r="P62" s="229">
        <v>1.2176310727844159E-2</v>
      </c>
      <c r="Q62" s="229">
        <v>0</v>
      </c>
      <c r="R62" s="229">
        <v>0</v>
      </c>
      <c r="S62" s="229">
        <v>4.798752340898535E-3</v>
      </c>
      <c r="T62" s="229">
        <v>8.622602357447445E-3</v>
      </c>
      <c r="U62" s="229">
        <v>5.0200491875305626E-3</v>
      </c>
      <c r="V62" s="229">
        <v>4.5056835440073601E-4</v>
      </c>
      <c r="W62" s="229">
        <v>4.1288808051496853E-3</v>
      </c>
      <c r="X62" s="229">
        <v>2.8814444363525669E-2</v>
      </c>
      <c r="Y62" s="229">
        <v>3.5921861104273367E-2</v>
      </c>
      <c r="DA62" s="73" t="s">
        <v>3111</v>
      </c>
    </row>
    <row r="63" spans="1:105" ht="12" customHeight="1" x14ac:dyDescent="0.25">
      <c r="A63" s="64" t="s">
        <v>35</v>
      </c>
      <c r="B63" s="229">
        <v>0.28355844744672137</v>
      </c>
      <c r="C63" s="229">
        <v>0.2410547113665745</v>
      </c>
      <c r="D63" s="229">
        <v>0.30646038528083369</v>
      </c>
      <c r="E63" s="229">
        <v>0.31685032961999571</v>
      </c>
      <c r="F63" s="229">
        <v>0.29353756351588778</v>
      </c>
      <c r="G63" s="229">
        <v>0.31646249917849362</v>
      </c>
      <c r="H63" s="229">
        <v>0.28500697444181472</v>
      </c>
      <c r="I63" s="229">
        <v>0.29590296180307651</v>
      </c>
      <c r="J63" s="229">
        <v>0.40784816377598321</v>
      </c>
      <c r="K63" s="229">
        <v>0.26524928460132818</v>
      </c>
      <c r="L63" s="229">
        <v>0.34069434047226138</v>
      </c>
      <c r="M63" s="229">
        <v>0.37927944713511652</v>
      </c>
      <c r="N63" s="229">
        <v>0.32510706420659491</v>
      </c>
      <c r="O63" s="229">
        <v>0.4669541052679349</v>
      </c>
      <c r="P63" s="229">
        <v>0.36028981101635282</v>
      </c>
      <c r="Q63" s="229">
        <v>0.38360508411170519</v>
      </c>
      <c r="R63" s="229">
        <v>0.43976799120330201</v>
      </c>
      <c r="S63" s="229">
        <v>0.4999548821117713</v>
      </c>
      <c r="T63" s="229">
        <v>0.48503823919639982</v>
      </c>
      <c r="U63" s="229">
        <v>0.56400866403405236</v>
      </c>
      <c r="V63" s="229">
        <v>0.59883549535929048</v>
      </c>
      <c r="W63" s="229">
        <v>0.6239156120928373</v>
      </c>
      <c r="X63" s="229">
        <v>0.64387108285117123</v>
      </c>
      <c r="Y63" s="229">
        <v>0.64206815234250125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0.7814061432776267</v>
      </c>
      <c r="C65" s="229">
        <v>0.76783825418099971</v>
      </c>
      <c r="D65" s="229">
        <v>0.6927986865207949</v>
      </c>
      <c r="E65" s="229">
        <v>0.72187230737127406</v>
      </c>
      <c r="F65" s="229">
        <v>0.78029866221222599</v>
      </c>
      <c r="G65" s="229">
        <v>0.65403286188693022</v>
      </c>
      <c r="H65" s="229">
        <v>0.98188015283911911</v>
      </c>
      <c r="I65" s="229">
        <v>0.90684058517772448</v>
      </c>
      <c r="J65" s="229">
        <v>0.69889033079858487</v>
      </c>
      <c r="K65" s="229">
        <v>0.60280762605492688</v>
      </c>
      <c r="L65" s="229">
        <v>0.62246715942998665</v>
      </c>
      <c r="M65" s="229">
        <v>0.92290055588058884</v>
      </c>
      <c r="N65" s="229">
        <v>0.84924558876052147</v>
      </c>
      <c r="O65" s="229">
        <v>1.0289525838807281</v>
      </c>
      <c r="P65" s="229">
        <v>1.497463925845558</v>
      </c>
      <c r="Q65" s="229">
        <v>1.3526460732104011</v>
      </c>
      <c r="R65" s="229">
        <v>1.423808958731092</v>
      </c>
      <c r="S65" s="229">
        <v>1.3184108529439971</v>
      </c>
      <c r="T65" s="229">
        <v>1.1828874678676979</v>
      </c>
      <c r="U65" s="229">
        <v>1.2925400553740951</v>
      </c>
      <c r="V65" s="229">
        <v>1.2385994474232711</v>
      </c>
      <c r="W65" s="229">
        <v>1.3517997623031059</v>
      </c>
      <c r="X65" s="229">
        <v>0.97517346282415363</v>
      </c>
      <c r="Y65" s="229">
        <v>0.94260394989287877</v>
      </c>
      <c r="DA65" s="73" t="s">
        <v>3114</v>
      </c>
    </row>
    <row r="66" spans="1:105" ht="12" customHeight="1" x14ac:dyDescent="0.25">
      <c r="A66" s="64" t="s">
        <v>39</v>
      </c>
      <c r="B66" s="229">
        <v>0.33393893522935653</v>
      </c>
      <c r="C66" s="229">
        <v>0.37104303984763948</v>
      </c>
      <c r="D66" s="229">
        <v>0.32314024721350582</v>
      </c>
      <c r="E66" s="229">
        <v>0.50284624550116253</v>
      </c>
      <c r="F66" s="229">
        <v>0.54798083388729568</v>
      </c>
      <c r="G66" s="229">
        <v>0.48651015215579019</v>
      </c>
      <c r="H66" s="229">
        <v>0.53469006426520005</v>
      </c>
      <c r="I66" s="229">
        <v>0.54438127121471436</v>
      </c>
      <c r="J66" s="229">
        <v>0.43943672428036729</v>
      </c>
      <c r="K66" s="229">
        <v>0.37741180359980009</v>
      </c>
      <c r="L66" s="229">
        <v>0.39402601325203379</v>
      </c>
      <c r="M66" s="229">
        <v>0.34695358220929062</v>
      </c>
      <c r="N66" s="229">
        <v>0.31289480131376157</v>
      </c>
      <c r="O66" s="229">
        <v>0.32784729095092779</v>
      </c>
      <c r="P66" s="229">
        <v>0.32230888878968761</v>
      </c>
      <c r="Q66" s="229">
        <v>0.32673980988512319</v>
      </c>
      <c r="R66" s="229">
        <v>0.32092428825051489</v>
      </c>
      <c r="S66" s="229">
        <v>0.32632114017695518</v>
      </c>
      <c r="T66" s="229">
        <v>0.33549499098553409</v>
      </c>
      <c r="U66" s="229">
        <v>0.30765943627717829</v>
      </c>
      <c r="V66" s="229">
        <v>0.28254722834760321</v>
      </c>
      <c r="W66" s="229">
        <v>0.44003083653704023</v>
      </c>
      <c r="X66" s="229">
        <v>0.41053954280951582</v>
      </c>
      <c r="Y66" s="229">
        <v>0.38534061043882317</v>
      </c>
      <c r="DA66" s="73" t="s">
        <v>3115</v>
      </c>
    </row>
    <row r="67" spans="1:105" ht="12" customHeight="1" x14ac:dyDescent="0.25">
      <c r="A67" s="60" t="s">
        <v>3116</v>
      </c>
      <c r="B67" s="262">
        <v>6.3667612943325773</v>
      </c>
      <c r="C67" s="262">
        <v>6.5812806827577539</v>
      </c>
      <c r="D67" s="262">
        <v>6.9548222486633504</v>
      </c>
      <c r="E67" s="262">
        <v>7.9072631224455234</v>
      </c>
      <c r="F67" s="262">
        <v>8.7206593221823745</v>
      </c>
      <c r="G67" s="262">
        <v>9.129300127176009</v>
      </c>
      <c r="H67" s="262">
        <v>9.3554468650321851</v>
      </c>
      <c r="I67" s="262">
        <v>9.8417842763202454</v>
      </c>
      <c r="J67" s="262">
        <v>9.6734791697257059</v>
      </c>
      <c r="K67" s="262">
        <v>8.5505273387162131</v>
      </c>
      <c r="L67" s="262">
        <v>9.6897185627267977</v>
      </c>
      <c r="M67" s="262">
        <v>11.45636422105963</v>
      </c>
      <c r="N67" s="262">
        <v>11.11473503566522</v>
      </c>
      <c r="O67" s="262">
        <v>14.01225765230026</v>
      </c>
      <c r="P67" s="262">
        <v>14.64612039274202</v>
      </c>
      <c r="Q67" s="262">
        <v>15.10911418529631</v>
      </c>
      <c r="R67" s="262">
        <v>16.423312228281802</v>
      </c>
      <c r="S67" s="262">
        <v>18.370169011289448</v>
      </c>
      <c r="T67" s="262">
        <v>18.198727527222381</v>
      </c>
      <c r="U67" s="262">
        <v>18.71777808754398</v>
      </c>
      <c r="V67" s="262">
        <v>18.90559144911294</v>
      </c>
      <c r="W67" s="262">
        <v>19.569285453468019</v>
      </c>
      <c r="X67" s="262">
        <v>19.6356399057603</v>
      </c>
      <c r="Y67" s="262">
        <v>12.5555395917324</v>
      </c>
      <c r="DA67" s="72" t="s">
        <v>3117</v>
      </c>
    </row>
    <row r="68" spans="1:105" ht="12" customHeight="1" x14ac:dyDescent="0.25">
      <c r="A68" s="57" t="s">
        <v>3118</v>
      </c>
      <c r="B68" s="261">
        <v>102.94154410270001</v>
      </c>
      <c r="C68" s="261">
        <v>84.823648007575969</v>
      </c>
      <c r="D68" s="261">
        <v>87.94097228349014</v>
      </c>
      <c r="E68" s="261">
        <v>83.324528146256</v>
      </c>
      <c r="F68" s="261">
        <v>81.214797557731771</v>
      </c>
      <c r="G68" s="261">
        <v>87.281056756338032</v>
      </c>
      <c r="H68" s="261">
        <v>88.677338392859383</v>
      </c>
      <c r="I68" s="261">
        <v>88.325535459898987</v>
      </c>
      <c r="J68" s="261">
        <v>90.79335290553567</v>
      </c>
      <c r="K68" s="261">
        <v>94.669336104402191</v>
      </c>
      <c r="L68" s="261">
        <v>94.838071918683241</v>
      </c>
      <c r="M68" s="261">
        <v>93.654226548009731</v>
      </c>
      <c r="N68" s="261">
        <v>79.464547739096218</v>
      </c>
      <c r="O68" s="261">
        <v>67.232310560670015</v>
      </c>
      <c r="P68" s="261">
        <v>61.580320975841353</v>
      </c>
      <c r="Q68" s="261">
        <v>60.692700034222469</v>
      </c>
      <c r="R68" s="261">
        <v>64.252999260794127</v>
      </c>
      <c r="S68" s="261">
        <v>74.312561667338286</v>
      </c>
      <c r="T68" s="261">
        <v>72.855852249053612</v>
      </c>
      <c r="U68" s="261">
        <v>83.663395378696919</v>
      </c>
      <c r="V68" s="261">
        <v>81.444168242895202</v>
      </c>
      <c r="W68" s="261">
        <v>89.309472829531501</v>
      </c>
      <c r="X68" s="261">
        <v>93.865786340731603</v>
      </c>
      <c r="Y68" s="261">
        <v>144.09038370150711</v>
      </c>
      <c r="DA68" s="70" t="s">
        <v>3119</v>
      </c>
    </row>
    <row r="69" spans="1:105" ht="12" customHeight="1" x14ac:dyDescent="0.25">
      <c r="A69" s="41" t="s">
        <v>3120</v>
      </c>
      <c r="B69" s="350">
        <v>236.80032159788021</v>
      </c>
      <c r="C69" s="350">
        <v>241.35450030976659</v>
      </c>
      <c r="D69" s="350">
        <v>244.2472513372428</v>
      </c>
      <c r="E69" s="350">
        <v>262.80026106069738</v>
      </c>
      <c r="F69" s="350">
        <v>271.82871046427971</v>
      </c>
      <c r="G69" s="350">
        <v>279.69183561935932</v>
      </c>
      <c r="H69" s="350">
        <v>290.55643743966402</v>
      </c>
      <c r="I69" s="350">
        <v>314.82796822478173</v>
      </c>
      <c r="J69" s="350">
        <v>304.68890563388169</v>
      </c>
      <c r="K69" s="350">
        <v>285.54861329701549</v>
      </c>
      <c r="L69" s="350">
        <v>351.00087359925988</v>
      </c>
      <c r="M69" s="350">
        <v>390.40546628045342</v>
      </c>
      <c r="N69" s="350">
        <v>382.37933583340828</v>
      </c>
      <c r="O69" s="350">
        <v>449.78361759467941</v>
      </c>
      <c r="P69" s="350">
        <v>457.04970995503828</v>
      </c>
      <c r="Q69" s="350">
        <v>482.15864589629342</v>
      </c>
      <c r="R69" s="350">
        <v>514.71675064630233</v>
      </c>
      <c r="S69" s="350">
        <v>558.08112957306389</v>
      </c>
      <c r="T69" s="350">
        <v>562.21798699726128</v>
      </c>
      <c r="U69" s="350">
        <v>575.31482856332946</v>
      </c>
      <c r="V69" s="350">
        <v>539.6850387082643</v>
      </c>
      <c r="W69" s="350">
        <v>584.76806347679656</v>
      </c>
      <c r="X69" s="350">
        <v>574.03449238839949</v>
      </c>
      <c r="Y69" s="350">
        <v>414.8359220550235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0.99999999999999978</v>
      </c>
      <c r="C73" s="232">
        <f t="shared" si="3"/>
        <v>1</v>
      </c>
      <c r="D73" s="232">
        <f t="shared" si="3"/>
        <v>0.99999999999999978</v>
      </c>
      <c r="E73" s="232">
        <f t="shared" si="3"/>
        <v>1.0000000000000004</v>
      </c>
      <c r="F73" s="232">
        <f t="shared" si="3"/>
        <v>0.99999999999999956</v>
      </c>
      <c r="G73" s="232">
        <f t="shared" si="3"/>
        <v>1.0000000000000004</v>
      </c>
      <c r="H73" s="232">
        <f t="shared" si="3"/>
        <v>1</v>
      </c>
      <c r="I73" s="232">
        <f t="shared" si="3"/>
        <v>1.0000000000000004</v>
      </c>
      <c r="J73" s="232">
        <f t="shared" si="3"/>
        <v>1</v>
      </c>
      <c r="K73" s="232">
        <f t="shared" si="3"/>
        <v>0.99999999999999989</v>
      </c>
      <c r="L73" s="232">
        <f t="shared" si="3"/>
        <v>1</v>
      </c>
      <c r="M73" s="232">
        <f t="shared" si="3"/>
        <v>0.99999999999999967</v>
      </c>
      <c r="N73" s="232">
        <f t="shared" si="3"/>
        <v>0.99999999999999989</v>
      </c>
      <c r="O73" s="232">
        <f t="shared" si="3"/>
        <v>1.0000000000000004</v>
      </c>
      <c r="P73" s="232">
        <f t="shared" si="3"/>
        <v>1</v>
      </c>
      <c r="Q73" s="232">
        <f t="shared" si="3"/>
        <v>1.0000000000000004</v>
      </c>
      <c r="R73" s="232">
        <f t="shared" si="3"/>
        <v>1</v>
      </c>
      <c r="S73" s="232">
        <f t="shared" si="3"/>
        <v>0.99999999999999978</v>
      </c>
      <c r="T73" s="232">
        <f t="shared" si="3"/>
        <v>1.0000000000000002</v>
      </c>
      <c r="U73" s="232">
        <f t="shared" si="3"/>
        <v>1.0000000000000002</v>
      </c>
      <c r="V73" s="232">
        <f t="shared" si="3"/>
        <v>0.99999999999999956</v>
      </c>
      <c r="W73" s="232">
        <f t="shared" si="3"/>
        <v>1.0000000000000002</v>
      </c>
      <c r="X73" s="232">
        <f t="shared" si="3"/>
        <v>1.0000000000000004</v>
      </c>
      <c r="Y73" s="232">
        <f t="shared" si="3"/>
        <v>1.0000000000000004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1.9935289375489853E-2</v>
      </c>
      <c r="C74" s="299">
        <f t="shared" si="4"/>
        <v>2.3244643572034551E-2</v>
      </c>
      <c r="D74" s="299">
        <f t="shared" si="4"/>
        <v>2.3182298754338436E-2</v>
      </c>
      <c r="E74" s="299">
        <f t="shared" si="4"/>
        <v>2.2636316424714586E-2</v>
      </c>
      <c r="F74" s="299">
        <f t="shared" si="4"/>
        <v>2.2563082109513934E-2</v>
      </c>
      <c r="G74" s="299">
        <f t="shared" si="4"/>
        <v>2.341148187615217E-2</v>
      </c>
      <c r="H74" s="299">
        <f t="shared" si="4"/>
        <v>2.3321968934840176E-2</v>
      </c>
      <c r="I74" s="299">
        <f t="shared" si="4"/>
        <v>2.5661072589260293E-2</v>
      </c>
      <c r="J74" s="299">
        <f t="shared" si="4"/>
        <v>2.5448148766181917E-2</v>
      </c>
      <c r="K74" s="299">
        <f t="shared" si="4"/>
        <v>2.7221227217898089E-2</v>
      </c>
      <c r="L74" s="299">
        <f t="shared" si="4"/>
        <v>3.113710267210287E-2</v>
      </c>
      <c r="M74" s="299">
        <f t="shared" si="4"/>
        <v>3.0854045459131722E-2</v>
      </c>
      <c r="N74" s="299">
        <f t="shared" si="4"/>
        <v>3.2300599443905946E-2</v>
      </c>
      <c r="O74" s="299">
        <f t="shared" si="4"/>
        <v>3.2662538830716674E-2</v>
      </c>
      <c r="P74" s="299">
        <f t="shared" si="4"/>
        <v>3.2145474615637507E-2</v>
      </c>
      <c r="Q74" s="299">
        <f t="shared" si="4"/>
        <v>3.4072545513638475E-2</v>
      </c>
      <c r="R74" s="299">
        <f t="shared" si="4"/>
        <v>3.3595479256462092E-2</v>
      </c>
      <c r="S74" s="299">
        <f t="shared" si="4"/>
        <v>3.3009706546646443E-2</v>
      </c>
      <c r="T74" s="299">
        <f t="shared" si="4"/>
        <v>3.4006441686946824E-2</v>
      </c>
      <c r="U74" s="299">
        <f t="shared" si="4"/>
        <v>3.3582451723953133E-2</v>
      </c>
      <c r="V74" s="299">
        <f t="shared" si="4"/>
        <v>3.1290144303174929E-2</v>
      </c>
      <c r="W74" s="299">
        <f t="shared" si="4"/>
        <v>3.1847684370855625E-2</v>
      </c>
      <c r="X74" s="299">
        <f t="shared" si="4"/>
        <v>3.0870250410154454E-2</v>
      </c>
      <c r="Y74" s="299">
        <f t="shared" si="4"/>
        <v>2.6716186024346368E-2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9.3944568577107035E-3</v>
      </c>
      <c r="C75" s="233">
        <f t="shared" si="5"/>
        <v>1.098231603924232E-2</v>
      </c>
      <c r="D75" s="233">
        <f t="shared" si="5"/>
        <v>1.1045655310623428E-2</v>
      </c>
      <c r="E75" s="233">
        <f t="shared" si="5"/>
        <v>1.0915336397698192E-2</v>
      </c>
      <c r="F75" s="233">
        <f t="shared" si="5"/>
        <v>1.1055084520515708E-2</v>
      </c>
      <c r="G75" s="233">
        <f t="shared" si="5"/>
        <v>1.152522662337103E-2</v>
      </c>
      <c r="H75" s="233">
        <f t="shared" si="5"/>
        <v>1.1438123295243578E-2</v>
      </c>
      <c r="I75" s="233">
        <f t="shared" si="5"/>
        <v>1.2488513622113536E-2</v>
      </c>
      <c r="J75" s="233">
        <f t="shared" si="5"/>
        <v>1.2434258716637513E-2</v>
      </c>
      <c r="K75" s="233">
        <f t="shared" si="5"/>
        <v>1.311173081605684E-2</v>
      </c>
      <c r="L75" s="233">
        <f t="shared" si="5"/>
        <v>1.4745425695868128E-2</v>
      </c>
      <c r="M75" s="233">
        <f t="shared" si="5"/>
        <v>1.4794670562410838E-2</v>
      </c>
      <c r="N75" s="233">
        <f t="shared" si="5"/>
        <v>1.5456581323683676E-2</v>
      </c>
      <c r="O75" s="233">
        <f t="shared" si="5"/>
        <v>1.5882180695773004E-2</v>
      </c>
      <c r="P75" s="233">
        <f t="shared" si="5"/>
        <v>1.5745297512973457E-2</v>
      </c>
      <c r="Q75" s="233">
        <f t="shared" si="5"/>
        <v>1.6592266199122491E-2</v>
      </c>
      <c r="R75" s="233">
        <f t="shared" si="5"/>
        <v>1.6436709546644983E-2</v>
      </c>
      <c r="S75" s="233">
        <f t="shared" si="5"/>
        <v>1.6289106323967083E-2</v>
      </c>
      <c r="T75" s="233">
        <f t="shared" si="5"/>
        <v>1.670237248619174E-2</v>
      </c>
      <c r="U75" s="233">
        <f t="shared" si="5"/>
        <v>1.6517337726371203E-2</v>
      </c>
      <c r="V75" s="233">
        <f t="shared" si="5"/>
        <v>1.5741335167558632E-2</v>
      </c>
      <c r="W75" s="233">
        <f t="shared" si="5"/>
        <v>1.5791676477824295E-2</v>
      </c>
      <c r="X75" s="233">
        <f t="shared" si="5"/>
        <v>1.5410193482397814E-2</v>
      </c>
      <c r="Y75" s="233">
        <f t="shared" si="5"/>
        <v>1.2900311366155447E-2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1.5362684595194106E-2</v>
      </c>
      <c r="C76" s="233">
        <f t="shared" si="6"/>
        <v>1.7994551660477622E-2</v>
      </c>
      <c r="D76" s="233">
        <f t="shared" si="6"/>
        <v>1.8213490032237753E-2</v>
      </c>
      <c r="E76" s="233">
        <f t="shared" si="6"/>
        <v>1.815836011846364E-2</v>
      </c>
      <c r="F76" s="233">
        <f t="shared" si="6"/>
        <v>1.8603701133941816E-2</v>
      </c>
      <c r="G76" s="233">
        <f t="shared" si="6"/>
        <v>1.9460031989389035E-2</v>
      </c>
      <c r="H76" s="233">
        <f t="shared" si="6"/>
        <v>1.9261702875376364E-2</v>
      </c>
      <c r="I76" s="233">
        <f t="shared" si="6"/>
        <v>2.0914816622203066E-2</v>
      </c>
      <c r="J76" s="233">
        <f t="shared" si="6"/>
        <v>2.0883432364347584E-2</v>
      </c>
      <c r="K76" s="233">
        <f t="shared" si="6"/>
        <v>2.1794607438601867E-2</v>
      </c>
      <c r="L76" s="233">
        <f t="shared" si="6"/>
        <v>2.4202841276670387E-2</v>
      </c>
      <c r="M76" s="233">
        <f t="shared" si="6"/>
        <v>2.4510603428081621E-2</v>
      </c>
      <c r="N76" s="233">
        <f t="shared" si="6"/>
        <v>2.5568418137868802E-2</v>
      </c>
      <c r="O76" s="233">
        <f t="shared" si="6"/>
        <v>2.6581711055787216E-2</v>
      </c>
      <c r="P76" s="233">
        <f t="shared" si="6"/>
        <v>2.6490724141706806E-2</v>
      </c>
      <c r="Q76" s="233">
        <f t="shared" si="6"/>
        <v>2.7799672519433702E-2</v>
      </c>
      <c r="R76" s="233">
        <f t="shared" si="6"/>
        <v>2.7631464036753182E-2</v>
      </c>
      <c r="S76" s="233">
        <f t="shared" si="6"/>
        <v>2.7549894211459244E-2</v>
      </c>
      <c r="T76" s="233">
        <f t="shared" si="6"/>
        <v>2.8155479650377731E-2</v>
      </c>
      <c r="U76" s="233">
        <f t="shared" si="6"/>
        <v>2.7871269734969062E-2</v>
      </c>
      <c r="V76" s="233">
        <f t="shared" si="6"/>
        <v>2.6980812958435213E-2</v>
      </c>
      <c r="W76" s="233">
        <f t="shared" si="6"/>
        <v>2.6798872270529583E-2</v>
      </c>
      <c r="X76" s="233">
        <f t="shared" si="6"/>
        <v>2.6273489191938317E-2</v>
      </c>
      <c r="Y76" s="233">
        <f t="shared" si="6"/>
        <v>2.1481945344193825E-2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7.1909019959345609E-3</v>
      </c>
      <c r="C77" s="233">
        <f t="shared" si="7"/>
        <v>8.3806567221790512E-3</v>
      </c>
      <c r="D77" s="233">
        <f t="shared" si="7"/>
        <v>8.3451779306038636E-3</v>
      </c>
      <c r="E77" s="233">
        <f t="shared" si="7"/>
        <v>8.1304459761594276E-3</v>
      </c>
      <c r="F77" s="233">
        <f t="shared" si="7"/>
        <v>8.0796151155433666E-3</v>
      </c>
      <c r="G77" s="233">
        <f t="shared" si="7"/>
        <v>8.37578898382111E-3</v>
      </c>
      <c r="H77" s="233">
        <f t="shared" si="7"/>
        <v>8.3497940952013804E-3</v>
      </c>
      <c r="I77" s="233">
        <f t="shared" si="7"/>
        <v>9.2008095973974587E-3</v>
      </c>
      <c r="J77" s="233">
        <f t="shared" si="7"/>
        <v>9.1175487261534165E-3</v>
      </c>
      <c r="K77" s="233">
        <f t="shared" si="7"/>
        <v>9.7792682358216945E-3</v>
      </c>
      <c r="L77" s="233">
        <f t="shared" si="7"/>
        <v>1.122142540733009E-2</v>
      </c>
      <c r="M77" s="233">
        <f t="shared" si="7"/>
        <v>1.1093735464637754E-2</v>
      </c>
      <c r="N77" s="233">
        <f t="shared" si="7"/>
        <v>1.1618295573493519E-2</v>
      </c>
      <c r="O77" s="233">
        <f t="shared" si="7"/>
        <v>1.1713120091431065E-2</v>
      </c>
      <c r="P77" s="233">
        <f t="shared" si="7"/>
        <v>1.1511648200286722E-2</v>
      </c>
      <c r="Q77" s="233">
        <f t="shared" si="7"/>
        <v>1.2215334726487519E-2</v>
      </c>
      <c r="R77" s="233">
        <f t="shared" si="7"/>
        <v>1.2033547600659068E-2</v>
      </c>
      <c r="S77" s="233">
        <f t="shared" si="7"/>
        <v>1.1804257265795108E-2</v>
      </c>
      <c r="T77" s="233">
        <f t="shared" si="7"/>
        <v>1.2171699618220903E-2</v>
      </c>
      <c r="U77" s="233">
        <f t="shared" si="7"/>
        <v>1.2016692014206741E-2</v>
      </c>
      <c r="V77" s="233">
        <f t="shared" si="7"/>
        <v>1.1147203492226636E-2</v>
      </c>
      <c r="W77" s="233">
        <f t="shared" si="7"/>
        <v>1.1378072671585094E-2</v>
      </c>
      <c r="X77" s="233">
        <f t="shared" si="7"/>
        <v>1.101441389148726E-2</v>
      </c>
      <c r="Y77" s="233">
        <f t="shared" si="7"/>
        <v>9.5933697734348032E-3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1.9499550711459247E-2</v>
      </c>
      <c r="C78" s="300">
        <f t="shared" si="8"/>
        <v>2.2096630214365653E-2</v>
      </c>
      <c r="D78" s="300">
        <f t="shared" si="8"/>
        <v>2.1789556178724578E-2</v>
      </c>
      <c r="E78" s="300">
        <f t="shared" si="8"/>
        <v>2.1435109885521348E-2</v>
      </c>
      <c r="F78" s="300">
        <f t="shared" si="8"/>
        <v>2.0837945571893408E-2</v>
      </c>
      <c r="G78" s="300">
        <f t="shared" si="8"/>
        <v>2.1162618689501547E-2</v>
      </c>
      <c r="H78" s="300">
        <f t="shared" si="8"/>
        <v>2.1549021821769862E-2</v>
      </c>
      <c r="I78" s="300">
        <f t="shared" si="8"/>
        <v>2.2636450540200404E-2</v>
      </c>
      <c r="J78" s="300">
        <f t="shared" si="8"/>
        <v>2.2497451259593418E-2</v>
      </c>
      <c r="K78" s="300">
        <f t="shared" si="8"/>
        <v>2.3437125384460182E-2</v>
      </c>
      <c r="L78" s="300">
        <f t="shared" si="8"/>
        <v>2.742039984119617E-2</v>
      </c>
      <c r="M78" s="300">
        <f t="shared" si="8"/>
        <v>2.7133028177428058E-2</v>
      </c>
      <c r="N78" s="300">
        <f t="shared" si="8"/>
        <v>2.8530949294660803E-2</v>
      </c>
      <c r="O78" s="300">
        <f t="shared" si="8"/>
        <v>2.9402586721289807E-2</v>
      </c>
      <c r="P78" s="300">
        <f t="shared" si="8"/>
        <v>2.9363329513546747E-2</v>
      </c>
      <c r="Q78" s="300">
        <f t="shared" si="8"/>
        <v>3.137439254941559E-2</v>
      </c>
      <c r="R78" s="300">
        <f t="shared" si="8"/>
        <v>3.0656212211031653E-2</v>
      </c>
      <c r="S78" s="300">
        <f t="shared" si="8"/>
        <v>2.9740204399467719E-2</v>
      </c>
      <c r="T78" s="300">
        <f t="shared" si="8"/>
        <v>3.0774389100028485E-2</v>
      </c>
      <c r="U78" s="300">
        <f t="shared" si="8"/>
        <v>3.0049543867404799E-2</v>
      </c>
      <c r="V78" s="300">
        <f t="shared" si="8"/>
        <v>2.8110627215731109E-2</v>
      </c>
      <c r="W78" s="300">
        <f t="shared" si="8"/>
        <v>2.8741664696784148E-2</v>
      </c>
      <c r="X78" s="300">
        <f t="shared" si="8"/>
        <v>2.7737719223825785E-2</v>
      </c>
      <c r="Y78" s="300">
        <f t="shared" si="8"/>
        <v>2.6276915795604816E-2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0.23779004403275916</v>
      </c>
      <c r="C79" s="301">
        <f t="shared" si="9"/>
        <v>0.2534730666995641</v>
      </c>
      <c r="D79" s="301">
        <f t="shared" si="9"/>
        <v>0.25311258216322158</v>
      </c>
      <c r="E79" s="301">
        <f t="shared" si="9"/>
        <v>0.2701011317023953</v>
      </c>
      <c r="F79" s="301">
        <f t="shared" si="9"/>
        <v>0.26508533245671162</v>
      </c>
      <c r="G79" s="301">
        <f t="shared" si="9"/>
        <v>0.23879362539273929</v>
      </c>
      <c r="H79" s="301">
        <f t="shared" si="9"/>
        <v>0.24905925027155534</v>
      </c>
      <c r="I79" s="301">
        <f t="shared" si="9"/>
        <v>0.23559353605821118</v>
      </c>
      <c r="J79" s="301">
        <f t="shared" si="9"/>
        <v>0.22496397443782001</v>
      </c>
      <c r="K79" s="301">
        <f t="shared" si="9"/>
        <v>0.19856655345694668</v>
      </c>
      <c r="L79" s="301">
        <f t="shared" si="9"/>
        <v>0.19624067657042626</v>
      </c>
      <c r="M79" s="301">
        <f t="shared" si="9"/>
        <v>0.19983410736398846</v>
      </c>
      <c r="N79" s="301">
        <f t="shared" si="9"/>
        <v>0.19895429716142185</v>
      </c>
      <c r="O79" s="301">
        <f t="shared" si="9"/>
        <v>0.196275959020379</v>
      </c>
      <c r="P79" s="301">
        <f t="shared" si="9"/>
        <v>0.21020214991467209</v>
      </c>
      <c r="Q79" s="301">
        <f t="shared" si="9"/>
        <v>0.2004339087817377</v>
      </c>
      <c r="R79" s="301">
        <f t="shared" si="9"/>
        <v>0.19714083933951132</v>
      </c>
      <c r="S79" s="301">
        <f t="shared" si="9"/>
        <v>0.18746462235733186</v>
      </c>
      <c r="T79" s="301">
        <f t="shared" si="9"/>
        <v>0.18464586934866856</v>
      </c>
      <c r="U79" s="301">
        <f t="shared" si="9"/>
        <v>0.1808897247976006</v>
      </c>
      <c r="V79" s="301">
        <f t="shared" si="9"/>
        <v>0.17930950706348706</v>
      </c>
      <c r="W79" s="301">
        <f t="shared" si="9"/>
        <v>0.18576384937363871</v>
      </c>
      <c r="X79" s="301">
        <f t="shared" si="9"/>
        <v>0.18133912476291625</v>
      </c>
      <c r="Y79" s="301">
        <f t="shared" si="9"/>
        <v>0.20321980095213427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0.34630044919659714</v>
      </c>
      <c r="C80" s="301">
        <f t="shared" si="10"/>
        <v>0.28255332846634618</v>
      </c>
      <c r="D80" s="301">
        <f t="shared" si="10"/>
        <v>0.27310801509217697</v>
      </c>
      <c r="E80" s="301">
        <f t="shared" si="10"/>
        <v>0.25917421555664766</v>
      </c>
      <c r="F80" s="301">
        <f t="shared" si="10"/>
        <v>0.25267258724845004</v>
      </c>
      <c r="G80" s="301">
        <f t="shared" si="10"/>
        <v>0.25725355970993991</v>
      </c>
      <c r="H80" s="301">
        <f t="shared" si="10"/>
        <v>0.25149836393975039</v>
      </c>
      <c r="I80" s="301">
        <f t="shared" si="10"/>
        <v>0.24338824357113939</v>
      </c>
      <c r="J80" s="301">
        <f t="shared" si="10"/>
        <v>0.24955975101042716</v>
      </c>
      <c r="K80" s="301">
        <f t="shared" si="10"/>
        <v>0.26130091333844285</v>
      </c>
      <c r="L80" s="301">
        <f t="shared" si="10"/>
        <v>0.23920202621432354</v>
      </c>
      <c r="M80" s="301">
        <f t="shared" si="10"/>
        <v>0.22951463101608871</v>
      </c>
      <c r="N80" s="301">
        <f t="shared" si="10"/>
        <v>0.22245366602822886</v>
      </c>
      <c r="O80" s="301">
        <f t="shared" si="10"/>
        <v>0.21139436801425601</v>
      </c>
      <c r="P80" s="301">
        <f t="shared" si="10"/>
        <v>0.19609290207313815</v>
      </c>
      <c r="Q80" s="301">
        <f t="shared" si="10"/>
        <v>0.18844080784553727</v>
      </c>
      <c r="R80" s="301">
        <f t="shared" si="10"/>
        <v>0.1932055345420704</v>
      </c>
      <c r="S80" s="301">
        <f t="shared" si="10"/>
        <v>0.19986240692528146</v>
      </c>
      <c r="T80" s="301">
        <f t="shared" si="10"/>
        <v>0.19626289181801654</v>
      </c>
      <c r="U80" s="301">
        <f t="shared" si="10"/>
        <v>0.19780057443255974</v>
      </c>
      <c r="V80" s="301">
        <f t="shared" si="10"/>
        <v>0.20247403689930393</v>
      </c>
      <c r="W80" s="301">
        <f t="shared" si="10"/>
        <v>0.20623150154615802</v>
      </c>
      <c r="X80" s="301">
        <f t="shared" si="10"/>
        <v>0.21881712472000553</v>
      </c>
      <c r="Y80" s="301">
        <f t="shared" si="10"/>
        <v>0.25511838841059054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0.33815942495375545</v>
      </c>
      <c r="C81" s="302">
        <f t="shared" si="11"/>
        <v>0.27283986829566215</v>
      </c>
      <c r="D81" s="302">
        <f t="shared" si="11"/>
        <v>0.26269686719347751</v>
      </c>
      <c r="E81" s="302">
        <f t="shared" si="11"/>
        <v>0.24799571929027489</v>
      </c>
      <c r="F81" s="302">
        <f t="shared" si="11"/>
        <v>0.24016488837421013</v>
      </c>
      <c r="G81" s="302">
        <f t="shared" si="11"/>
        <v>0.24385082533674673</v>
      </c>
      <c r="H81" s="302">
        <f t="shared" si="11"/>
        <v>0.23848253486838394</v>
      </c>
      <c r="I81" s="302">
        <f t="shared" si="11"/>
        <v>0.22982202598926649</v>
      </c>
      <c r="J81" s="302">
        <f t="shared" si="11"/>
        <v>0.23572105375667013</v>
      </c>
      <c r="K81" s="302">
        <f t="shared" si="11"/>
        <v>0.24797111204380512</v>
      </c>
      <c r="L81" s="302">
        <f t="shared" si="11"/>
        <v>0.22592383390332463</v>
      </c>
      <c r="M81" s="302">
        <f t="shared" si="11"/>
        <v>0.21492760039812348</v>
      </c>
      <c r="N81" s="302">
        <f t="shared" si="11"/>
        <v>0.20743012897065824</v>
      </c>
      <c r="O81" s="302">
        <f t="shared" si="11"/>
        <v>0.19423391069199691</v>
      </c>
      <c r="P81" s="302">
        <f t="shared" si="11"/>
        <v>0.17831077015301108</v>
      </c>
      <c r="Q81" s="302">
        <f t="shared" si="11"/>
        <v>0.17034871130760507</v>
      </c>
      <c r="R81" s="302">
        <f t="shared" si="11"/>
        <v>0.17476807926731991</v>
      </c>
      <c r="S81" s="302">
        <f t="shared" si="11"/>
        <v>0.1806624124302619</v>
      </c>
      <c r="T81" s="302">
        <f t="shared" si="11"/>
        <v>0.17709607497635088</v>
      </c>
      <c r="U81" s="302">
        <f t="shared" si="11"/>
        <v>0.17869171125522165</v>
      </c>
      <c r="V81" s="302">
        <f t="shared" si="11"/>
        <v>0.18192840499585661</v>
      </c>
      <c r="W81" s="302">
        <f t="shared" si="11"/>
        <v>0.18711474995674526</v>
      </c>
      <c r="X81" s="302">
        <f t="shared" si="11"/>
        <v>0.19948236569141306</v>
      </c>
      <c r="Y81" s="302">
        <f t="shared" si="11"/>
        <v>0.24178752575685453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8.1410242428416896E-3</v>
      </c>
      <c r="C82" s="302">
        <f t="shared" si="12"/>
        <v>9.7134601706840105E-3</v>
      </c>
      <c r="D82" s="302">
        <f t="shared" si="12"/>
        <v>1.041114789869944E-2</v>
      </c>
      <c r="E82" s="302">
        <f t="shared" si="12"/>
        <v>1.1178496266372797E-2</v>
      </c>
      <c r="F82" s="302">
        <f t="shared" si="12"/>
        <v>1.2507698874239911E-2</v>
      </c>
      <c r="G82" s="302">
        <f t="shared" si="12"/>
        <v>1.3402734373193162E-2</v>
      </c>
      <c r="H82" s="302">
        <f t="shared" si="12"/>
        <v>1.3015829071366409E-2</v>
      </c>
      <c r="I82" s="302">
        <f t="shared" si="12"/>
        <v>1.3566217581872932E-2</v>
      </c>
      <c r="J82" s="302">
        <f t="shared" si="12"/>
        <v>1.3838697253757012E-2</v>
      </c>
      <c r="K82" s="302">
        <f t="shared" si="12"/>
        <v>1.3329801294637723E-2</v>
      </c>
      <c r="L82" s="302">
        <f t="shared" si="12"/>
        <v>1.3278192310998905E-2</v>
      </c>
      <c r="M82" s="302">
        <f t="shared" si="12"/>
        <v>1.4587030617965234E-2</v>
      </c>
      <c r="N82" s="302">
        <f t="shared" si="12"/>
        <v>1.5023537057570636E-2</v>
      </c>
      <c r="O82" s="302">
        <f t="shared" si="12"/>
        <v>1.7160457322259116E-2</v>
      </c>
      <c r="P82" s="302">
        <f t="shared" si="12"/>
        <v>1.7782131920127047E-2</v>
      </c>
      <c r="Q82" s="302">
        <f t="shared" si="12"/>
        <v>1.809209653793217E-2</v>
      </c>
      <c r="R82" s="302">
        <f t="shared" si="12"/>
        <v>1.8437455274750488E-2</v>
      </c>
      <c r="S82" s="302">
        <f t="shared" si="12"/>
        <v>1.9199994495019551E-2</v>
      </c>
      <c r="T82" s="302">
        <f t="shared" si="12"/>
        <v>1.9166816841665674E-2</v>
      </c>
      <c r="U82" s="302">
        <f t="shared" si="12"/>
        <v>1.9108863177338072E-2</v>
      </c>
      <c r="V82" s="302">
        <f t="shared" si="12"/>
        <v>2.0545631903447346E-2</v>
      </c>
      <c r="W82" s="302">
        <f t="shared" si="12"/>
        <v>1.9116751589412732E-2</v>
      </c>
      <c r="X82" s="302">
        <f t="shared" si="12"/>
        <v>1.9334759028592486E-2</v>
      </c>
      <c r="Y82" s="302">
        <f t="shared" si="12"/>
        <v>1.3330862653736021E-2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4.2808051896587193E-2</v>
      </c>
      <c r="C83" s="301">
        <f t="shared" si="13"/>
        <v>4.6649591972929963E-2</v>
      </c>
      <c r="D83" s="301">
        <f t="shared" si="13"/>
        <v>4.5636686123303696E-2</v>
      </c>
      <c r="E83" s="301">
        <f t="shared" si="13"/>
        <v>4.8246103838809229E-2</v>
      </c>
      <c r="F83" s="301">
        <f t="shared" si="13"/>
        <v>4.7882999907462816E-2</v>
      </c>
      <c r="G83" s="301">
        <f t="shared" si="13"/>
        <v>4.5098480384831947E-2</v>
      </c>
      <c r="H83" s="301">
        <f t="shared" si="13"/>
        <v>4.793946595458002E-2</v>
      </c>
      <c r="I83" s="301">
        <f t="shared" si="13"/>
        <v>4.4184465102890084E-2</v>
      </c>
      <c r="J83" s="301">
        <f t="shared" si="13"/>
        <v>4.2407678359404476E-2</v>
      </c>
      <c r="K83" s="301">
        <f t="shared" si="13"/>
        <v>3.5832745911152632E-2</v>
      </c>
      <c r="L83" s="301">
        <f t="shared" si="13"/>
        <v>3.4916385462993853E-2</v>
      </c>
      <c r="M83" s="301">
        <f t="shared" si="13"/>
        <v>3.6677864176665895E-2</v>
      </c>
      <c r="N83" s="301">
        <f t="shared" si="13"/>
        <v>3.4424774155477754E-2</v>
      </c>
      <c r="O83" s="301">
        <f t="shared" si="13"/>
        <v>3.7482926799560466E-2</v>
      </c>
      <c r="P83" s="301">
        <f t="shared" si="13"/>
        <v>4.1351959598776543E-2</v>
      </c>
      <c r="Q83" s="301">
        <f t="shared" si="13"/>
        <v>3.8671490124110953E-2</v>
      </c>
      <c r="R83" s="301">
        <f t="shared" si="13"/>
        <v>3.8668389332732818E-2</v>
      </c>
      <c r="S83" s="301">
        <f t="shared" si="13"/>
        <v>3.621648583972864E-2</v>
      </c>
      <c r="T83" s="301">
        <f t="shared" si="13"/>
        <v>3.432162895525024E-2</v>
      </c>
      <c r="U83" s="301">
        <f t="shared" si="13"/>
        <v>3.5520499491379996E-2</v>
      </c>
      <c r="V83" s="301">
        <f t="shared" si="13"/>
        <v>3.654575500814896E-2</v>
      </c>
      <c r="W83" s="301">
        <f t="shared" si="13"/>
        <v>3.6929274707681106E-2</v>
      </c>
      <c r="X83" s="301">
        <f t="shared" si="13"/>
        <v>3.3024837438446059E-2</v>
      </c>
      <c r="Y83" s="301">
        <f t="shared" si="13"/>
        <v>3.5264033031311259E-2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1.5712066059800297E-2</v>
      </c>
      <c r="C84" s="302">
        <f t="shared" si="14"/>
        <v>1.705508863814395E-2</v>
      </c>
      <c r="D84" s="302">
        <f t="shared" si="14"/>
        <v>1.6826666530247343E-2</v>
      </c>
      <c r="E84" s="302">
        <f t="shared" si="14"/>
        <v>1.7601464444523623E-2</v>
      </c>
      <c r="F84" s="302">
        <f t="shared" si="14"/>
        <v>1.7031180185709961E-2</v>
      </c>
      <c r="G84" s="302">
        <f t="shared" si="14"/>
        <v>1.6218854221336721E-2</v>
      </c>
      <c r="H84" s="302">
        <f t="shared" si="14"/>
        <v>1.6612480371560864E-2</v>
      </c>
      <c r="I84" s="302">
        <f t="shared" si="14"/>
        <v>1.5152227345379628E-2</v>
      </c>
      <c r="J84" s="302">
        <f t="shared" si="14"/>
        <v>1.5093916695003677E-2</v>
      </c>
      <c r="K84" s="302">
        <f t="shared" si="14"/>
        <v>1.2410740441457589E-2</v>
      </c>
      <c r="L84" s="302">
        <f t="shared" si="14"/>
        <v>1.2238291969108275E-2</v>
      </c>
      <c r="M84" s="302">
        <f t="shared" si="14"/>
        <v>1.2514483715924282E-2</v>
      </c>
      <c r="N84" s="302">
        <f t="shared" si="14"/>
        <v>1.1601019800453371E-2</v>
      </c>
      <c r="O84" s="302">
        <f t="shared" si="14"/>
        <v>1.2700249257936527E-2</v>
      </c>
      <c r="P84" s="302">
        <f t="shared" si="14"/>
        <v>1.3119071979478486E-2</v>
      </c>
      <c r="Q84" s="302">
        <f t="shared" si="14"/>
        <v>1.2380983256719014E-2</v>
      </c>
      <c r="R84" s="302">
        <f t="shared" si="14"/>
        <v>1.2496562988849142E-2</v>
      </c>
      <c r="S84" s="302">
        <f t="shared" si="14"/>
        <v>1.1881343288857833E-2</v>
      </c>
      <c r="T84" s="302">
        <f t="shared" si="14"/>
        <v>1.1273712522839163E-2</v>
      </c>
      <c r="U84" s="302">
        <f t="shared" si="14"/>
        <v>1.1760247364055018E-2</v>
      </c>
      <c r="V84" s="302">
        <f t="shared" si="14"/>
        <v>1.2130862210745956E-2</v>
      </c>
      <c r="W84" s="302">
        <f t="shared" si="14"/>
        <v>1.2144252888117608E-2</v>
      </c>
      <c r="X84" s="302">
        <f t="shared" si="14"/>
        <v>1.1144848159558499E-2</v>
      </c>
      <c r="Y84" s="302">
        <f t="shared" si="14"/>
        <v>1.2311079610247435E-2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2.625280832592115E-2</v>
      </c>
      <c r="C85" s="302">
        <f t="shared" si="15"/>
        <v>2.8588466388536599E-2</v>
      </c>
      <c r="D85" s="302">
        <f t="shared" si="15"/>
        <v>2.7731722132119628E-2</v>
      </c>
      <c r="E85" s="302">
        <f t="shared" si="15"/>
        <v>2.9486866566696995E-2</v>
      </c>
      <c r="F85" s="302">
        <f t="shared" si="15"/>
        <v>2.9556379481206582E-2</v>
      </c>
      <c r="G85" s="302">
        <f t="shared" si="15"/>
        <v>2.749148581770022E-2</v>
      </c>
      <c r="H85" s="302">
        <f t="shared" si="15"/>
        <v>2.9978917572056205E-2</v>
      </c>
      <c r="I85" s="302">
        <f t="shared" si="15"/>
        <v>2.7627165222245044E-2</v>
      </c>
      <c r="J85" s="302">
        <f t="shared" si="15"/>
        <v>2.5880468020261675E-2</v>
      </c>
      <c r="K85" s="302">
        <f t="shared" si="15"/>
        <v>2.2041418907036134E-2</v>
      </c>
      <c r="L85" s="302">
        <f t="shared" si="15"/>
        <v>2.1302852147389265E-2</v>
      </c>
      <c r="M85" s="302">
        <f t="shared" si="15"/>
        <v>2.2652580861023789E-2</v>
      </c>
      <c r="N85" s="302">
        <f t="shared" si="15"/>
        <v>2.1267745159775996E-2</v>
      </c>
      <c r="O85" s="302">
        <f t="shared" si="15"/>
        <v>2.3005344461818535E-2</v>
      </c>
      <c r="P85" s="302">
        <f t="shared" si="15"/>
        <v>2.6391166813284902E-2</v>
      </c>
      <c r="Q85" s="302">
        <f t="shared" si="15"/>
        <v>2.4416682583106107E-2</v>
      </c>
      <c r="R85" s="302">
        <f t="shared" si="15"/>
        <v>2.4262232761855948E-2</v>
      </c>
      <c r="S85" s="302">
        <f t="shared" si="15"/>
        <v>2.2346571692458069E-2</v>
      </c>
      <c r="T85" s="302">
        <f t="shared" si="15"/>
        <v>2.1062781830952851E-2</v>
      </c>
      <c r="U85" s="302">
        <f t="shared" si="15"/>
        <v>2.17811198696721E-2</v>
      </c>
      <c r="V85" s="302">
        <f t="shared" si="15"/>
        <v>2.2286952350260236E-2</v>
      </c>
      <c r="W85" s="302">
        <f t="shared" si="15"/>
        <v>2.2805072547802889E-2</v>
      </c>
      <c r="X85" s="302">
        <f t="shared" si="15"/>
        <v>1.9877460665211906E-2</v>
      </c>
      <c r="Y85" s="302">
        <f t="shared" si="15"/>
        <v>2.1572256931926881E-2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8.431775108657467E-4</v>
      </c>
      <c r="C86" s="302">
        <f t="shared" si="16"/>
        <v>1.0060369462494155E-3</v>
      </c>
      <c r="D86" s="302">
        <f t="shared" si="16"/>
        <v>1.0782974609367278E-3</v>
      </c>
      <c r="E86" s="302">
        <f t="shared" si="16"/>
        <v>1.1577728275886112E-3</v>
      </c>
      <c r="F86" s="302">
        <f t="shared" si="16"/>
        <v>1.295440240546277E-3</v>
      </c>
      <c r="G86" s="302">
        <f t="shared" si="16"/>
        <v>1.3881403457950059E-3</v>
      </c>
      <c r="H86" s="302">
        <f t="shared" si="16"/>
        <v>1.3480680109629493E-3</v>
      </c>
      <c r="I86" s="302">
        <f t="shared" si="16"/>
        <v>1.4050725352654102E-3</v>
      </c>
      <c r="J86" s="302">
        <f t="shared" si="16"/>
        <v>1.433293644139119E-3</v>
      </c>
      <c r="K86" s="302">
        <f t="shared" si="16"/>
        <v>1.380586562658908E-3</v>
      </c>
      <c r="L86" s="302">
        <f t="shared" si="16"/>
        <v>1.3752413464963151E-3</v>
      </c>
      <c r="M86" s="302">
        <f t="shared" si="16"/>
        <v>1.5107995997178281E-3</v>
      </c>
      <c r="N86" s="302">
        <f t="shared" si="16"/>
        <v>1.5560091952483877E-3</v>
      </c>
      <c r="O86" s="302">
        <f t="shared" si="16"/>
        <v>1.7773330798054085E-3</v>
      </c>
      <c r="P86" s="302">
        <f t="shared" si="16"/>
        <v>1.8417208060131579E-3</v>
      </c>
      <c r="Q86" s="302">
        <f t="shared" si="16"/>
        <v>1.8738242842858324E-3</v>
      </c>
      <c r="R86" s="302">
        <f t="shared" si="16"/>
        <v>1.9095935820277305E-3</v>
      </c>
      <c r="S86" s="302">
        <f t="shared" si="16"/>
        <v>1.9885708584127383E-3</v>
      </c>
      <c r="T86" s="302">
        <f t="shared" si="16"/>
        <v>1.9851346014582308E-3</v>
      </c>
      <c r="U86" s="302">
        <f t="shared" si="16"/>
        <v>1.9791322576528732E-3</v>
      </c>
      <c r="V86" s="302">
        <f t="shared" si="16"/>
        <v>2.1279404471427608E-3</v>
      </c>
      <c r="W86" s="302">
        <f t="shared" si="16"/>
        <v>1.979949271760604E-3</v>
      </c>
      <c r="X86" s="302">
        <f t="shared" si="16"/>
        <v>2.0025286136756506E-3</v>
      </c>
      <c r="Y86" s="302">
        <f t="shared" si="16"/>
        <v>1.3806964891369448E-3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1.313974625920125E-2</v>
      </c>
      <c r="C87" s="301">
        <f t="shared" si="17"/>
        <v>1.4828994498192284E-2</v>
      </c>
      <c r="D87" s="301">
        <f t="shared" si="17"/>
        <v>1.5233717276855449E-2</v>
      </c>
      <c r="E87" s="301">
        <f t="shared" si="17"/>
        <v>1.6156990133605446E-2</v>
      </c>
      <c r="F87" s="301">
        <f t="shared" si="17"/>
        <v>1.6854311723545509E-2</v>
      </c>
      <c r="G87" s="301">
        <f t="shared" si="17"/>
        <v>1.7033092670221982E-2</v>
      </c>
      <c r="H87" s="301">
        <f t="shared" si="17"/>
        <v>1.7097480466068241E-2</v>
      </c>
      <c r="I87" s="301">
        <f t="shared" si="17"/>
        <v>1.6775789175290677E-2</v>
      </c>
      <c r="J87" s="301">
        <f t="shared" si="17"/>
        <v>1.6855175584861517E-2</v>
      </c>
      <c r="K87" s="301">
        <f t="shared" si="17"/>
        <v>1.5207879977503483E-2</v>
      </c>
      <c r="L87" s="301">
        <f t="shared" si="17"/>
        <v>1.5068243005432479E-2</v>
      </c>
      <c r="M87" s="301">
        <f t="shared" si="17"/>
        <v>1.6162730757263162E-2</v>
      </c>
      <c r="N87" s="301">
        <f t="shared" si="17"/>
        <v>1.6002776837778572E-2</v>
      </c>
      <c r="O87" s="301">
        <f t="shared" si="17"/>
        <v>1.7994623118052618E-2</v>
      </c>
      <c r="P87" s="301">
        <f t="shared" si="17"/>
        <v>1.8810059244267995E-2</v>
      </c>
      <c r="Q87" s="301">
        <f t="shared" si="17"/>
        <v>1.8596512538959786E-2</v>
      </c>
      <c r="R87" s="301">
        <f t="shared" si="17"/>
        <v>1.8863262883233901E-2</v>
      </c>
      <c r="S87" s="301">
        <f t="shared" si="17"/>
        <v>1.8996723740928027E-2</v>
      </c>
      <c r="T87" s="301">
        <f t="shared" si="17"/>
        <v>1.8647162747069894E-2</v>
      </c>
      <c r="U87" s="301">
        <f t="shared" si="17"/>
        <v>1.885583869792426E-2</v>
      </c>
      <c r="V87" s="301">
        <f t="shared" si="17"/>
        <v>2.0000067125857977E-2</v>
      </c>
      <c r="W87" s="301">
        <f t="shared" si="17"/>
        <v>1.9092106358025517E-2</v>
      </c>
      <c r="X87" s="301">
        <f t="shared" si="17"/>
        <v>1.8634779537568494E-2</v>
      </c>
      <c r="Y87" s="301">
        <f t="shared" si="17"/>
        <v>1.5214784760655803E-2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5.7566472402249954E-3</v>
      </c>
      <c r="C88" s="302">
        <f t="shared" si="18"/>
        <v>6.2256252651164794E-3</v>
      </c>
      <c r="D88" s="302">
        <f t="shared" si="18"/>
        <v>6.2313413011582195E-3</v>
      </c>
      <c r="E88" s="302">
        <f t="shared" si="18"/>
        <v>6.5128271152762101E-3</v>
      </c>
      <c r="F88" s="302">
        <f t="shared" si="18"/>
        <v>6.3219485896688988E-3</v>
      </c>
      <c r="G88" s="302">
        <f t="shared" si="18"/>
        <v>6.0615227419417682E-3</v>
      </c>
      <c r="H88" s="302">
        <f t="shared" si="18"/>
        <v>6.1957840016182673E-3</v>
      </c>
      <c r="I88" s="302">
        <f t="shared" si="18"/>
        <v>5.6854118320715241E-3</v>
      </c>
      <c r="J88" s="302">
        <f t="shared" si="18"/>
        <v>5.7152068438116217E-3</v>
      </c>
      <c r="K88" s="302">
        <f t="shared" si="18"/>
        <v>4.6947948334000612E-3</v>
      </c>
      <c r="L88" s="302">
        <f t="shared" si="18"/>
        <v>4.6450071230851354E-3</v>
      </c>
      <c r="M88" s="302">
        <f t="shared" si="18"/>
        <v>4.7685052974285359E-3</v>
      </c>
      <c r="N88" s="302">
        <f t="shared" si="18"/>
        <v>4.4227746518449513E-3</v>
      </c>
      <c r="O88" s="302">
        <f t="shared" si="18"/>
        <v>4.8643668535839363E-3</v>
      </c>
      <c r="P88" s="302">
        <f t="shared" si="18"/>
        <v>5.0121007094035483E-3</v>
      </c>
      <c r="Q88" s="302">
        <f t="shared" si="18"/>
        <v>4.7411994742470607E-3</v>
      </c>
      <c r="R88" s="302">
        <f t="shared" si="18"/>
        <v>4.790152992596667E-3</v>
      </c>
      <c r="S88" s="302">
        <f t="shared" si="18"/>
        <v>4.5611949104218986E-3</v>
      </c>
      <c r="T88" s="302">
        <f t="shared" si="18"/>
        <v>4.3302594288052885E-3</v>
      </c>
      <c r="U88" s="302">
        <f t="shared" si="18"/>
        <v>4.5233889298054277E-3</v>
      </c>
      <c r="V88" s="302">
        <f t="shared" si="18"/>
        <v>4.6751360560763691E-3</v>
      </c>
      <c r="W88" s="302">
        <f t="shared" si="18"/>
        <v>4.6773792383720198E-3</v>
      </c>
      <c r="X88" s="302">
        <f t="shared" si="18"/>
        <v>4.2954923916579419E-3</v>
      </c>
      <c r="Y88" s="302">
        <f t="shared" si="18"/>
        <v>4.7362920235384529E-3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1.9751329148028451E-3</v>
      </c>
      <c r="C89" s="302">
        <f t="shared" si="19"/>
        <v>2.1508564054071432E-3</v>
      </c>
      <c r="D89" s="302">
        <f t="shared" si="19"/>
        <v>2.0863991572754579E-3</v>
      </c>
      <c r="E89" s="302">
        <f t="shared" si="19"/>
        <v>2.2184476413815916E-3</v>
      </c>
      <c r="F89" s="302">
        <f t="shared" si="19"/>
        <v>2.2236774531315296E-3</v>
      </c>
      <c r="G89" s="302">
        <f t="shared" si="19"/>
        <v>2.068324951801898E-3</v>
      </c>
      <c r="H89" s="302">
        <f t="shared" si="19"/>
        <v>2.2554671527565797E-3</v>
      </c>
      <c r="I89" s="302">
        <f t="shared" si="19"/>
        <v>2.0785328066892832E-3</v>
      </c>
      <c r="J89" s="302">
        <f t="shared" si="19"/>
        <v>1.9471198510541698E-3</v>
      </c>
      <c r="K89" s="302">
        <f t="shared" si="19"/>
        <v>1.658288569808361E-3</v>
      </c>
      <c r="L89" s="302">
        <f t="shared" si="19"/>
        <v>1.6027224186123581E-3</v>
      </c>
      <c r="M89" s="302">
        <f t="shared" si="19"/>
        <v>1.7042694064720095E-3</v>
      </c>
      <c r="N89" s="302">
        <f t="shared" si="19"/>
        <v>1.6000811405474098E-3</v>
      </c>
      <c r="O89" s="302">
        <f t="shared" si="19"/>
        <v>1.7308096146822719E-3</v>
      </c>
      <c r="P89" s="302">
        <f t="shared" si="19"/>
        <v>1.9855423307800551E-3</v>
      </c>
      <c r="Q89" s="302">
        <f t="shared" si="19"/>
        <v>1.8369917930863534E-3</v>
      </c>
      <c r="R89" s="302">
        <f t="shared" si="19"/>
        <v>1.8253717438386908E-3</v>
      </c>
      <c r="S89" s="302">
        <f t="shared" si="19"/>
        <v>1.681246773100294E-3</v>
      </c>
      <c r="T89" s="302">
        <f t="shared" si="19"/>
        <v>1.584660702015262E-3</v>
      </c>
      <c r="U89" s="302">
        <f t="shared" si="19"/>
        <v>1.6387049431728219E-3</v>
      </c>
      <c r="V89" s="302">
        <f t="shared" si="19"/>
        <v>1.6767613053487328E-3</v>
      </c>
      <c r="W89" s="302">
        <f t="shared" si="19"/>
        <v>1.7157421352578975E-3</v>
      </c>
      <c r="X89" s="302">
        <f t="shared" si="19"/>
        <v>1.4954829340598295E-3</v>
      </c>
      <c r="Y89" s="302">
        <f t="shared" si="19"/>
        <v>1.6229911171355645E-3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5.4079661041734088E-3</v>
      </c>
      <c r="C90" s="302">
        <f t="shared" si="20"/>
        <v>6.4525128276686616E-3</v>
      </c>
      <c r="D90" s="302">
        <f t="shared" si="20"/>
        <v>6.9159768184217695E-3</v>
      </c>
      <c r="E90" s="302">
        <f t="shared" si="20"/>
        <v>7.4257153769476444E-3</v>
      </c>
      <c r="F90" s="302">
        <f t="shared" si="20"/>
        <v>8.3086856807450815E-3</v>
      </c>
      <c r="G90" s="302">
        <f t="shared" si="20"/>
        <v>8.903244976478316E-3</v>
      </c>
      <c r="H90" s="302">
        <f t="shared" si="20"/>
        <v>8.6462293116933951E-3</v>
      </c>
      <c r="I90" s="302">
        <f t="shared" si="20"/>
        <v>9.0118445365298706E-3</v>
      </c>
      <c r="J90" s="302">
        <f t="shared" si="20"/>
        <v>9.1928488899957264E-3</v>
      </c>
      <c r="K90" s="302">
        <f t="shared" si="20"/>
        <v>8.8547965742950593E-3</v>
      </c>
      <c r="L90" s="302">
        <f t="shared" si="20"/>
        <v>8.8205134637349848E-3</v>
      </c>
      <c r="M90" s="302">
        <f t="shared" si="20"/>
        <v>9.6899560533626177E-3</v>
      </c>
      <c r="N90" s="302">
        <f t="shared" si="20"/>
        <v>9.9799210453862114E-3</v>
      </c>
      <c r="O90" s="302">
        <f t="shared" si="20"/>
        <v>1.1399446649786409E-2</v>
      </c>
      <c r="P90" s="302">
        <f t="shared" si="20"/>
        <v>1.1812416204084394E-2</v>
      </c>
      <c r="Q90" s="302">
        <f t="shared" si="20"/>
        <v>1.2018321271626374E-2</v>
      </c>
      <c r="R90" s="302">
        <f t="shared" si="20"/>
        <v>1.2247738146798545E-2</v>
      </c>
      <c r="S90" s="302">
        <f t="shared" si="20"/>
        <v>1.2754282057405832E-2</v>
      </c>
      <c r="T90" s="302">
        <f t="shared" si="20"/>
        <v>1.2732242616249341E-2</v>
      </c>
      <c r="U90" s="302">
        <f t="shared" si="20"/>
        <v>1.2693744824946011E-2</v>
      </c>
      <c r="V90" s="302">
        <f t="shared" si="20"/>
        <v>1.3648169764432875E-2</v>
      </c>
      <c r="W90" s="302">
        <f t="shared" si="20"/>
        <v>1.26989849843956E-2</v>
      </c>
      <c r="X90" s="302">
        <f t="shared" si="20"/>
        <v>1.2843804211850723E-2</v>
      </c>
      <c r="Y90" s="302">
        <f t="shared" si="20"/>
        <v>8.8555016199817847E-3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8.7439179118310673E-2</v>
      </c>
      <c r="C91" s="301">
        <f t="shared" si="21"/>
        <v>8.3164007621262762E-2</v>
      </c>
      <c r="D91" s="301">
        <f t="shared" si="21"/>
        <v>8.7449787206132959E-2</v>
      </c>
      <c r="E91" s="301">
        <f t="shared" si="21"/>
        <v>7.8250112630778051E-2</v>
      </c>
      <c r="F91" s="301">
        <f t="shared" si="21"/>
        <v>7.73781202318162E-2</v>
      </c>
      <c r="G91" s="301">
        <f t="shared" si="21"/>
        <v>8.5119847007150917E-2</v>
      </c>
      <c r="H91" s="301">
        <f t="shared" si="21"/>
        <v>8.1954888265260553E-2</v>
      </c>
      <c r="I91" s="301">
        <f t="shared" si="21"/>
        <v>8.087720395228723E-2</v>
      </c>
      <c r="J91" s="301">
        <f t="shared" si="21"/>
        <v>8.6282252624141492E-2</v>
      </c>
      <c r="K91" s="301">
        <f t="shared" si="21"/>
        <v>9.8038130260385575E-2</v>
      </c>
      <c r="L91" s="301">
        <f t="shared" si="21"/>
        <v>8.6330731364194113E-2</v>
      </c>
      <c r="M91" s="301">
        <f t="shared" si="21"/>
        <v>7.9214078912894684E-2</v>
      </c>
      <c r="N91" s="301">
        <f t="shared" si="21"/>
        <v>7.1351220681261998E-2</v>
      </c>
      <c r="O91" s="301">
        <f t="shared" si="21"/>
        <v>5.4695763980076029E-2</v>
      </c>
      <c r="P91" s="301">
        <f t="shared" si="21"/>
        <v>4.9665874773787907E-2</v>
      </c>
      <c r="Q91" s="301">
        <f t="shared" si="21"/>
        <v>4.8277110021683889E-2</v>
      </c>
      <c r="R91" s="301">
        <f t="shared" si="21"/>
        <v>4.7916881756499226E-2</v>
      </c>
      <c r="S91" s="301">
        <f t="shared" si="21"/>
        <v>5.1594700698241888E-2</v>
      </c>
      <c r="T91" s="301">
        <f t="shared" si="21"/>
        <v>5.097160696872885E-2</v>
      </c>
      <c r="U91" s="301">
        <f t="shared" si="21"/>
        <v>5.6737599257706266E-2</v>
      </c>
      <c r="V91" s="301">
        <f t="shared" si="21"/>
        <v>5.8795507006167827E-2</v>
      </c>
      <c r="W91" s="301">
        <f t="shared" si="21"/>
        <v>5.7955087686940451E-2</v>
      </c>
      <c r="X91" s="301">
        <f t="shared" si="21"/>
        <v>6.1398242570036961E-2</v>
      </c>
      <c r="Y91" s="301">
        <f t="shared" si="21"/>
        <v>0.10162786051287764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0.2011396459607559</v>
      </c>
      <c r="C92" s="235">
        <f t="shared" si="22"/>
        <v>0.23663221253340549</v>
      </c>
      <c r="D92" s="235">
        <f t="shared" si="22"/>
        <v>0.24288303393178109</v>
      </c>
      <c r="E92" s="235">
        <f t="shared" si="22"/>
        <v>0.24679587733520758</v>
      </c>
      <c r="F92" s="235">
        <f t="shared" si="22"/>
        <v>0.25898721998060514</v>
      </c>
      <c r="G92" s="235">
        <f t="shared" si="22"/>
        <v>0.27276624667288152</v>
      </c>
      <c r="H92" s="235">
        <f t="shared" si="22"/>
        <v>0.2685299400803543</v>
      </c>
      <c r="I92" s="235">
        <f t="shared" si="22"/>
        <v>0.28827909916900712</v>
      </c>
      <c r="J92" s="235">
        <f t="shared" si="22"/>
        <v>0.28955032815043152</v>
      </c>
      <c r="K92" s="235">
        <f t="shared" si="22"/>
        <v>0.29570981796272999</v>
      </c>
      <c r="L92" s="235">
        <f t="shared" si="22"/>
        <v>0.31951474248946204</v>
      </c>
      <c r="M92" s="235">
        <f t="shared" si="22"/>
        <v>0.33021050468140878</v>
      </c>
      <c r="N92" s="235">
        <f t="shared" si="22"/>
        <v>0.34333842136221804</v>
      </c>
      <c r="O92" s="235">
        <f t="shared" si="22"/>
        <v>0.36591422167267829</v>
      </c>
      <c r="P92" s="235">
        <f t="shared" si="22"/>
        <v>0.36862058041120621</v>
      </c>
      <c r="Q92" s="235">
        <f t="shared" si="22"/>
        <v>0.38352595917987292</v>
      </c>
      <c r="R92" s="235">
        <f t="shared" si="22"/>
        <v>0.38385167949440152</v>
      </c>
      <c r="S92" s="235">
        <f t="shared" si="22"/>
        <v>0.38747189169115237</v>
      </c>
      <c r="T92" s="235">
        <f t="shared" si="22"/>
        <v>0.39334045762050035</v>
      </c>
      <c r="U92" s="235">
        <f t="shared" si="22"/>
        <v>0.39015846825592432</v>
      </c>
      <c r="V92" s="235">
        <f t="shared" si="22"/>
        <v>0.38960500375990731</v>
      </c>
      <c r="W92" s="235">
        <f t="shared" si="22"/>
        <v>0.3794702098399777</v>
      </c>
      <c r="X92" s="235">
        <f t="shared" si="22"/>
        <v>0.37547982477122327</v>
      </c>
      <c r="Y92" s="235">
        <f t="shared" si="22"/>
        <v>0.29258640402869546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34.386642394588108</v>
      </c>
      <c r="C96" s="320">
        <f t="shared" si="23"/>
        <v>30.903111488889731</v>
      </c>
      <c r="D96" s="320">
        <f t="shared" si="23"/>
        <v>31.494625920384749</v>
      </c>
      <c r="E96" s="320">
        <f t="shared" si="23"/>
        <v>30.557934989888683</v>
      </c>
      <c r="F96" s="320">
        <f t="shared" si="23"/>
        <v>31.1854206445472</v>
      </c>
      <c r="G96" s="320">
        <f t="shared" si="23"/>
        <v>31.076346314873224</v>
      </c>
      <c r="H96" s="320">
        <f t="shared" si="23"/>
        <v>28.49674445297347</v>
      </c>
      <c r="I96" s="320">
        <f t="shared" si="23"/>
        <v>26.996445275593821</v>
      </c>
      <c r="J96" s="320">
        <f t="shared" si="23"/>
        <v>26.205349070875538</v>
      </c>
      <c r="K96" s="320">
        <f t="shared" si="23"/>
        <v>22.241426902839798</v>
      </c>
      <c r="L96" s="320">
        <f t="shared" si="23"/>
        <v>26.176611032094719</v>
      </c>
      <c r="M96" s="320">
        <f t="shared" si="23"/>
        <v>26.312405641446105</v>
      </c>
      <c r="N96" s="320">
        <f t="shared" si="23"/>
        <v>27.251991316578479</v>
      </c>
      <c r="O96" s="320">
        <f t="shared" si="23"/>
        <v>29.924251405178204</v>
      </c>
      <c r="P96" s="320">
        <f t="shared" si="23"/>
        <v>30.553312513130582</v>
      </c>
      <c r="Q96" s="320">
        <f t="shared" si="23"/>
        <v>30.929396642901025</v>
      </c>
      <c r="R96" s="320">
        <f t="shared" si="23"/>
        <v>31.628060427584263</v>
      </c>
      <c r="S96" s="320">
        <f t="shared" si="23"/>
        <v>30.304907919574418</v>
      </c>
      <c r="T96" s="320">
        <f t="shared" si="23"/>
        <v>30.617034511875652</v>
      </c>
      <c r="U96" s="320">
        <f t="shared" si="23"/>
        <v>31.636265014254562</v>
      </c>
      <c r="V96" s="320">
        <f t="shared" si="23"/>
        <v>32.52665083818971</v>
      </c>
      <c r="W96" s="320">
        <f t="shared" si="23"/>
        <v>31.056412783439605</v>
      </c>
      <c r="X96" s="320">
        <f t="shared" si="23"/>
        <v>28.566303713225125</v>
      </c>
      <c r="Y96" s="320">
        <f t="shared" si="23"/>
        <v>25.559822562948678</v>
      </c>
      <c r="DA96" s="95"/>
    </row>
    <row r="97" spans="1:105" ht="12" customHeight="1" x14ac:dyDescent="0.25">
      <c r="A97" s="55" t="s">
        <v>91</v>
      </c>
      <c r="B97" s="330">
        <f>IF(B$6=0,0,B$6/OIS!B$5*1000)</f>
        <v>0.68550766678760144</v>
      </c>
      <c r="C97" s="330">
        <f>IF(C$6=0,0,C$6/OIS!C$5*1000)</f>
        <v>0.71833181182608774</v>
      </c>
      <c r="D97" s="330">
        <f>IF(D$6=0,0,D$6/OIS!D$5*1000)</f>
        <v>0.73011782724249064</v>
      </c>
      <c r="E97" s="330">
        <f>IF(E$6=0,0,E$6/OIS!E$5*1000)</f>
        <v>0.69171908571697738</v>
      </c>
      <c r="F97" s="330">
        <f>IF(F$6=0,0,F$6/OIS!F$5*1000)</f>
        <v>0.70363920662264967</v>
      </c>
      <c r="G97" s="330">
        <f>IF(G$6=0,0,G$6/OIS!G$5*1000)</f>
        <v>0.72754331852768228</v>
      </c>
      <c r="H97" s="330">
        <f>IF(H$6=0,0,H$6/OIS!H$5*1000)</f>
        <v>0.6646001888763261</v>
      </c>
      <c r="I97" s="330">
        <f>IF(I$6=0,0,I$6/OIS!I$5*1000)</f>
        <v>0.69275774186900585</v>
      </c>
      <c r="J97" s="330">
        <f>IF(J$6=0,0,J$6/OIS!J$5*1000)</f>
        <v>0.66687762162536779</v>
      </c>
      <c r="K97" s="330">
        <f>IF(K$6=0,0,K$6/OIS!K$5*1000)</f>
        <v>0.60543893537247351</v>
      </c>
      <c r="L97" s="330">
        <f>IF(L$6=0,0,L$6/OIS!L$5*1000)</f>
        <v>0.81506382531403399</v>
      </c>
      <c r="M97" s="330">
        <f>IF(M$6=0,0,M$6/OIS!M$5*1000)</f>
        <v>0.81184415980029245</v>
      </c>
      <c r="N97" s="330">
        <f>IF(N$6=0,0,N$6/OIS!N$5*1000)</f>
        <v>0.8802556555656047</v>
      </c>
      <c r="O97" s="330">
        <f>IF(O$6=0,0,O$6/OIS!O$5*1000)</f>
        <v>0.97740202350176086</v>
      </c>
      <c r="P97" s="330">
        <f>IF(P$6=0,0,P$6/OIS!P$5*1000)</f>
        <v>0.98215073181447898</v>
      </c>
      <c r="Q97" s="330">
        <f>IF(Q$6=0,0,Q$6/OIS!Q$5*1000)</f>
        <v>1.0538432748246218</v>
      </c>
      <c r="R97" s="330">
        <f>IF(R$6=0,0,R$6/OIS!R$5*1000)</f>
        <v>1.0625598480170364</v>
      </c>
      <c r="S97" s="330">
        <f>IF(S$6=0,0,S$6/OIS!S$5*1000)</f>
        <v>1.0003561173482935</v>
      </c>
      <c r="T97" s="330">
        <f>IF(T$6=0,0,T$6/OIS!T$5*1000)</f>
        <v>1.0411763987553375</v>
      </c>
      <c r="U97" s="330">
        <f>IF(U$6=0,0,U$6/OIS!U$5*1000)</f>
        <v>1.0624233425673912</v>
      </c>
      <c r="V97" s="330">
        <f>IF(V$6=0,0,V$6/OIS!V$5*1000)</f>
        <v>1.0177635984259421</v>
      </c>
      <c r="W97" s="330">
        <f>IF(W$6=0,0,W$6/OIS!W$5*1000)</f>
        <v>0.98907483201799007</v>
      </c>
      <c r="X97" s="330">
        <f>IF(X$6=0,0,X$6/OIS!X$5*1000)</f>
        <v>0.88184894891978438</v>
      </c>
      <c r="Y97" s="330">
        <f>IF(Y$6=0,0,Y$6/OIS!Y$5*1000)</f>
        <v>0.68286097434102233</v>
      </c>
      <c r="DA97" s="67"/>
    </row>
    <row r="98" spans="1:105" ht="12" customHeight="1" x14ac:dyDescent="0.25">
      <c r="A98" s="173" t="s">
        <v>92</v>
      </c>
      <c r="B98" s="331">
        <f>IF(B$7=0,0,B$7/OIS!B$5*1000)</f>
        <v>0.32304382845748392</v>
      </c>
      <c r="C98" s="331">
        <f>IF(C$7=0,0,C$7/OIS!C$5*1000)</f>
        <v>0.33938773696692731</v>
      </c>
      <c r="D98" s="331">
        <f>IF(D$7=0,0,D$7/OIS!D$5*1000)</f>
        <v>0.34787878205359618</v>
      </c>
      <c r="E98" s="331">
        <f>IF(E$7=0,0,E$7/OIS!E$5*1000)</f>
        <v>0.33355014003362693</v>
      </c>
      <c r="F98" s="331">
        <f>IF(F$7=0,0,F$7/OIS!F$5*1000)</f>
        <v>0.34475746103330496</v>
      </c>
      <c r="G98" s="331">
        <f>IF(G$7=0,0,G$7/OIS!G$5*1000)</f>
        <v>0.3581619339052749</v>
      </c>
      <c r="H98" s="331">
        <f>IF(H$7=0,0,H$7/OIS!H$5*1000)</f>
        <v>0.32594927656615891</v>
      </c>
      <c r="I98" s="331">
        <f>IF(I$7=0,0,I$7/OIS!I$5*1000)</f>
        <v>0.3371454745728959</v>
      </c>
      <c r="J98" s="331">
        <f>IF(J$7=0,0,J$7/OIS!J$5*1000)</f>
        <v>0.32584409010706294</v>
      </c>
      <c r="K98" s="331">
        <f>IF(K$7=0,0,K$7/OIS!K$5*1000)</f>
        <v>0.29162360251504027</v>
      </c>
      <c r="L98" s="331">
        <f>IF(L$7=0,0,L$7/OIS!L$5*1000)</f>
        <v>0.38598527294339458</v>
      </c>
      <c r="M98" s="331">
        <f>IF(M$7=0,0,M$7/OIS!M$5*1000)</f>
        <v>0.38928337316971573</v>
      </c>
      <c r="N98" s="331">
        <f>IF(N$7=0,0,N$7/OIS!N$5*1000)</f>
        <v>0.42122262001701671</v>
      </c>
      <c r="O98" s="331">
        <f>IF(O$7=0,0,O$7/OIS!O$5*1000)</f>
        <v>0.47526236800277938</v>
      </c>
      <c r="P98" s="331">
        <f>IF(P$7=0,0,P$7/OIS!P$5*1000)</f>
        <v>0.48107099552609567</v>
      </c>
      <c r="Q98" s="331">
        <f>IF(Q$7=0,0,Q$7/OIS!Q$5*1000)</f>
        <v>0.51318878247725919</v>
      </c>
      <c r="R98" s="331">
        <f>IF(R$7=0,0,R$7/OIS!R$5*1000)</f>
        <v>0.51986124277193846</v>
      </c>
      <c r="S98" s="331">
        <f>IF(S$7=0,0,S$7/OIS!S$5*1000)</f>
        <v>0.49363986723997993</v>
      </c>
      <c r="T98" s="331">
        <f>IF(T$7=0,0,T$7/OIS!T$5*1000)</f>
        <v>0.51137711483993464</v>
      </c>
      <c r="U98" s="331">
        <f>IF(U$7=0,0,U$7/OIS!U$5*1000)</f>
        <v>0.52254687364142416</v>
      </c>
      <c r="V98" s="331">
        <f>IF(V$7=0,0,V$7/OIS!V$5*1000)</f>
        <v>0.51201291272209637</v>
      </c>
      <c r="W98" s="331">
        <f>IF(W$7=0,0,W$7/OIS!W$5*1000)</f>
        <v>0.49043282323784482</v>
      </c>
      <c r="X98" s="331">
        <f>IF(X$7=0,0,X$7/OIS!X$5*1000)</f>
        <v>0.44021226729773821</v>
      </c>
      <c r="Y98" s="331">
        <f>IF(Y$7=0,0,Y$7/OIS!Y$5*1000)</f>
        <v>0.32972966952572319</v>
      </c>
      <c r="DA98" s="177"/>
    </row>
    <row r="99" spans="1:105" ht="12" customHeight="1" x14ac:dyDescent="0.25">
      <c r="A99" s="173" t="s">
        <v>93</v>
      </c>
      <c r="B99" s="331">
        <f>IF(B$8=0,0,B$8/OIS!B$5*1000)</f>
        <v>0.52827114139578746</v>
      </c>
      <c r="C99" s="331">
        <f>IF(C$8=0,0,C$8/OIS!C$5*1000)</f>
        <v>0.55608763615632584</v>
      </c>
      <c r="D99" s="331">
        <f>IF(D$8=0,0,D$8/OIS!D$5*1000)</f>
        <v>0.57362705526998459</v>
      </c>
      <c r="E99" s="331">
        <f>IF(E$8=0,0,E$8/OIS!E$5*1000)</f>
        <v>0.55488198802299904</v>
      </c>
      <c r="F99" s="331">
        <f>IF(F$8=0,0,F$8/OIS!F$5*1000)</f>
        <v>0.58016424540741562</v>
      </c>
      <c r="G99" s="331">
        <f>IF(G$8=0,0,G$8/OIS!G$5*1000)</f>
        <v>0.60474669340076459</v>
      </c>
      <c r="H99" s="331">
        <f>IF(H$8=0,0,H$8/OIS!H$5*1000)</f>
        <v>0.54889582456870434</v>
      </c>
      <c r="I99" s="331">
        <f>IF(I$8=0,0,I$8/OIS!I$5*1000)</f>
        <v>0.56462570239038479</v>
      </c>
      <c r="J99" s="331">
        <f>IF(J$8=0,0,J$8/OIS!J$5*1000)</f>
        <v>0.54725763490574808</v>
      </c>
      <c r="K99" s="331">
        <f>IF(K$8=0,0,K$8/OIS!K$5*1000)</f>
        <v>0.48474316822175201</v>
      </c>
      <c r="L99" s="331">
        <f>IF(L$8=0,0,L$8/OIS!L$5*1000)</f>
        <v>0.63354836197092745</v>
      </c>
      <c r="M99" s="331">
        <f>IF(M$8=0,0,M$8/OIS!M$5*1000)</f>
        <v>0.6449329399163034</v>
      </c>
      <c r="N99" s="331">
        <f>IF(N$8=0,0,N$8/OIS!N$5*1000)</f>
        <v>0.69679030907184836</v>
      </c>
      <c r="O99" s="331">
        <f>IF(O$8=0,0,O$8/OIS!O$5*1000)</f>
        <v>0.79543780441318146</v>
      </c>
      <c r="P99" s="331">
        <f>IF(P$8=0,0,P$8/OIS!P$5*1000)</f>
        <v>0.80937937340070087</v>
      </c>
      <c r="Q99" s="331">
        <f>IF(Q$8=0,0,Q$8/OIS!Q$5*1000)</f>
        <v>0.8598270978963205</v>
      </c>
      <c r="R99" s="331">
        <f>IF(R$8=0,0,R$8/OIS!R$5*1000)</f>
        <v>0.87392961425705074</v>
      </c>
      <c r="S99" s="331">
        <f>IF(S$8=0,0,S$8/OIS!S$5*1000)</f>
        <v>0.83489700727228888</v>
      </c>
      <c r="T99" s="331">
        <f>IF(T$8=0,0,T$8/OIS!T$5*1000)</f>
        <v>0.86203729215402747</v>
      </c>
      <c r="U99" s="331">
        <f>IF(U$8=0,0,U$8/OIS!U$5*1000)</f>
        <v>0.88174287561925357</v>
      </c>
      <c r="V99" s="331">
        <f>IF(V$8=0,0,V$8/OIS!V$5*1000)</f>
        <v>0.8775954824295269</v>
      </c>
      <c r="W99" s="331">
        <f>IF(W$8=0,0,W$8/OIS!W$5*1000)</f>
        <v>0.83227683936424002</v>
      </c>
      <c r="X99" s="331">
        <f>IF(X$8=0,0,X$8/OIS!X$5*1000)</f>
        <v>0.75053647186304762</v>
      </c>
      <c r="Y99" s="331">
        <f>IF(Y$8=0,0,Y$8/OIS!Y$5*1000)</f>
        <v>0.54907471130455554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0.24727097542873167</v>
      </c>
      <c r="C100" s="331">
        <f>IF(C$9=0,0,C$9/OIS!C$5*1000)</f>
        <v>0.2589883690356124</v>
      </c>
      <c r="D100" s="331">
        <f>IF(D$9=0,0,D$9/OIS!D$5*1000)</f>
        <v>0.26282825716341929</v>
      </c>
      <c r="E100" s="331">
        <f>IF(E$9=0,0,E$9/OIS!E$5*1000)</f>
        <v>0.2484496395782817</v>
      </c>
      <c r="F100" s="331">
        <f>IF(F$9=0,0,F$9/OIS!F$5*1000)</f>
        <v>0.25196619602426185</v>
      </c>
      <c r="G100" s="331">
        <f>IF(G$9=0,0,G$9/OIS!G$5*1000)</f>
        <v>0.2602889191215248</v>
      </c>
      <c r="H100" s="331">
        <f>IF(H$9=0,0,H$9/OIS!H$5*1000)</f>
        <v>0.23794194856590048</v>
      </c>
      <c r="I100" s="331">
        <f>IF(I$9=0,0,I$9/OIS!I$5*1000)</f>
        <v>0.24838915278729878</v>
      </c>
      <c r="J100" s="331">
        <f>IF(J$9=0,0,J$9/OIS!J$5*1000)</f>
        <v>0.23892854703956687</v>
      </c>
      <c r="K100" s="331">
        <f>IF(K$9=0,0,K$9/OIS!K$5*1000)</f>
        <v>0.21750487963029133</v>
      </c>
      <c r="L100" s="331">
        <f>IF(L$9=0,0,L$9/OIS!L$5*1000)</f>
        <v>0.29373888811334486</v>
      </c>
      <c r="M100" s="331">
        <f>IF(M$9=0,0,M$9/OIS!M$5*1000)</f>
        <v>0.29190286762444528</v>
      </c>
      <c r="N100" s="331">
        <f>IF(N$9=0,0,N$9/OIS!N$5*1000)</f>
        <v>0.31662169008228758</v>
      </c>
      <c r="O100" s="331">
        <f>IF(O$9=0,0,O$9/OIS!O$5*1000)</f>
        <v>0.35050635035502697</v>
      </c>
      <c r="P100" s="331">
        <f>IF(P$9=0,0,P$9/OIS!P$5*1000)</f>
        <v>0.35171898500457743</v>
      </c>
      <c r="Q100" s="331">
        <f>IF(Q$9=0,0,Q$9/OIS!Q$5*1000)</f>
        <v>0.37781293288133533</v>
      </c>
      <c r="R100" s="331">
        <f>IF(R$9=0,0,R$9/OIS!R$5*1000)</f>
        <v>0.38059777067185652</v>
      </c>
      <c r="S100" s="331">
        <f>IF(S$9=0,0,S$9/OIS!S$5*1000)</f>
        <v>0.35772692949888818</v>
      </c>
      <c r="T100" s="331">
        <f>IF(T$9=0,0,T$9/OIS!T$5*1000)</f>
        <v>0.37266134727925299</v>
      </c>
      <c r="U100" s="331">
        <f>IF(U$9=0,0,U$9/OIS!U$5*1000)</f>
        <v>0.38016325315612076</v>
      </c>
      <c r="V100" s="331">
        <f>IF(V$9=0,0,V$9/OIS!V$5*1000)</f>
        <v>0.36258119581390491</v>
      </c>
      <c r="W100" s="331">
        <f>IF(W$9=0,0,W$9/OIS!W$5*1000)</f>
        <v>0.35336212156872004</v>
      </c>
      <c r="X100" s="331">
        <f>IF(X$9=0,0,X$9/OIS!X$5*1000)</f>
        <v>0.31464109244739086</v>
      </c>
      <c r="Y100" s="331">
        <f>IF(Y$9=0,0,Y$9/OIS!Y$5*1000)</f>
        <v>0.24520482918974867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0.67052407717008533</v>
      </c>
      <c r="C101" s="332">
        <f>IF(C$10=0,0,C$10/OIS!C$5*1000)</f>
        <v>0.68285462704331101</v>
      </c>
      <c r="D101" s="332">
        <f>IF(D$10=0,0,D$10/OIS!D$5*1000)</f>
        <v>0.68625392082013892</v>
      </c>
      <c r="E101" s="332">
        <f>IF(E$10=0,0,E$10/OIS!E$5*1000)</f>
        <v>0.65501269438288134</v>
      </c>
      <c r="F101" s="332">
        <f>IF(F$10=0,0,F$10/OIS!F$5*1000)</f>
        <v>0.64984009802767595</v>
      </c>
      <c r="G101" s="332">
        <f>IF(G$10=0,0,G$10/OIS!G$5*1000)</f>
        <v>0.6576568673245583</v>
      </c>
      <c r="H101" s="332">
        <f>IF(H$10=0,0,H$10/OIS!H$5*1000)</f>
        <v>0.61407696806652423</v>
      </c>
      <c r="I101" s="332">
        <f>IF(I$10=0,0,I$10/OIS!I$5*1000)</f>
        <v>0.61110369824220612</v>
      </c>
      <c r="J101" s="332">
        <f>IF(J$10=0,0,J$10/OIS!J$5*1000)</f>
        <v>0.58955356346265397</v>
      </c>
      <c r="K101" s="332">
        <f>IF(K$10=0,0,K$10/OIS!K$5*1000)</f>
        <v>0.52127511105116231</v>
      </c>
      <c r="L101" s="332">
        <f>IF(L$10=0,0,L$10/OIS!L$5*1000)</f>
        <v>0.717773140987504</v>
      </c>
      <c r="M101" s="332">
        <f>IF(M$10=0,0,M$10/OIS!M$5*1000)</f>
        <v>0.71393524368527439</v>
      </c>
      <c r="N101" s="332">
        <f>IF(N$10=0,0,N$10/OIS!N$5*1000)</f>
        <v>0.7775251824318371</v>
      </c>
      <c r="O101" s="332">
        <f>IF(O$10=0,0,O$10/OIS!O$5*1000)</f>
        <v>0.87985039701043033</v>
      </c>
      <c r="P101" s="332">
        <f>IF(P$10=0,0,P$10/OIS!P$5*1000)</f>
        <v>0.89714698305342433</v>
      </c>
      <c r="Q101" s="332">
        <f>IF(Q$10=0,0,Q$10/OIS!Q$5*1000)</f>
        <v>0.97039103159095341</v>
      </c>
      <c r="R101" s="332">
        <f>IF(R$10=0,0,R$10/OIS!R$5*1000)</f>
        <v>0.96959653229135534</v>
      </c>
      <c r="S101" s="332">
        <f>IF(S$10=0,0,S$10/OIS!S$5*1000)</f>
        <v>0.90127415583519155</v>
      </c>
      <c r="T101" s="332">
        <f>IF(T$10=0,0,T$10/OIS!T$5*1000)</f>
        <v>0.94222053315746179</v>
      </c>
      <c r="U101" s="332">
        <f>IF(U$10=0,0,U$10/OIS!U$5*1000)</f>
        <v>0.95065533334668595</v>
      </c>
      <c r="V101" s="332">
        <f>IF(V$10=0,0,V$10/OIS!V$5*1000)</f>
        <v>0.91434455628859912</v>
      </c>
      <c r="W101" s="332">
        <f>IF(W$10=0,0,W$10/OIS!W$5*1000)</f>
        <v>0.89261300290654177</v>
      </c>
      <c r="X101" s="332">
        <f>IF(X$10=0,0,X$10/OIS!X$5*1000)</f>
        <v>0.79236411165997023</v>
      </c>
      <c r="Y101" s="332">
        <f>IF(Y$10=0,0,Y$10/OIS!Y$5*1000)</f>
        <v>0.67163330523720233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8.1768012091478504</v>
      </c>
      <c r="C102" s="348">
        <f>IF(C$16=0,0,C$16/OIS!C$5*1000)</f>
        <v>7.8331064396474117</v>
      </c>
      <c r="D102" s="348">
        <f>IF(D$16=0,0,D$16/OIS!D$5*1000)</f>
        <v>7.9716860909733143</v>
      </c>
      <c r="E102" s="348">
        <f>IF(E$16=0,0,E$16/OIS!E$5*1000)</f>
        <v>8.2537328232571543</v>
      </c>
      <c r="F102" s="348">
        <f>IF(F$16=0,0,F$16/OIS!F$5*1000)</f>
        <v>8.2667975993621958</v>
      </c>
      <c r="G102" s="348">
        <f>IF(G$16=0,0,G$16/OIS!G$5*1000)</f>
        <v>7.420833400488867</v>
      </c>
      <c r="H102" s="348">
        <f>IF(H$16=0,0,H$16/OIS!H$5*1000)</f>
        <v>7.0973778086376731</v>
      </c>
      <c r="I102" s="348">
        <f>IF(I$16=0,0,I$16/OIS!I$5*1000)</f>
        <v>6.3601880034791343</v>
      </c>
      <c r="J102" s="348">
        <f>IF(J$16=0,0,J$16/OIS!J$5*1000)</f>
        <v>5.8952594785145944</v>
      </c>
      <c r="K102" s="348">
        <f>IF(K$16=0,0,K$16/OIS!K$5*1000)</f>
        <v>4.4164034840615116</v>
      </c>
      <c r="L102" s="348">
        <f>IF(L$16=0,0,L$16/OIS!L$5*1000)</f>
        <v>5.136915859259152</v>
      </c>
      <c r="M102" s="348">
        <f>IF(M$16=0,0,M$16/OIS!M$5*1000)</f>
        <v>5.2581160939575593</v>
      </c>
      <c r="N102" s="348">
        <f>IF(N$16=0,0,N$16/OIS!N$5*1000)</f>
        <v>5.421900778639043</v>
      </c>
      <c r="O102" s="348">
        <f>IF(O$16=0,0,O$16/OIS!O$5*1000)</f>
        <v>5.8734111425182753</v>
      </c>
      <c r="P102" s="348">
        <f>IF(P$16=0,0,P$16/OIS!P$5*1000)</f>
        <v>6.4223719772749011</v>
      </c>
      <c r="Q102" s="348">
        <f>IF(Q$16=0,0,Q$16/OIS!Q$5*1000)</f>
        <v>6.199299865397407</v>
      </c>
      <c r="R102" s="348">
        <f>IF(R$16=0,0,R$16/OIS!R$5*1000)</f>
        <v>6.2351823793747441</v>
      </c>
      <c r="S102" s="348">
        <f>IF(S$16=0,0,S$16/OIS!S$5*1000)</f>
        <v>5.6810981187167355</v>
      </c>
      <c r="T102" s="348">
        <f>IF(T$16=0,0,T$16/OIS!T$5*1000)</f>
        <v>5.6533089543234665</v>
      </c>
      <c r="U102" s="348">
        <f>IF(U$16=0,0,U$16/OIS!U$5*1000)</f>
        <v>5.7226752720524665</v>
      </c>
      <c r="V102" s="348">
        <f>IF(V$16=0,0,V$16/OIS!V$5*1000)</f>
        <v>5.8323377282219573</v>
      </c>
      <c r="W102" s="348">
        <f>IF(W$16=0,0,W$16/OIS!W$5*1000)</f>
        <v>5.7691587863884211</v>
      </c>
      <c r="X102" s="348">
        <f>IF(X$16=0,0,X$16/OIS!X$5*1000)</f>
        <v>5.180188513067888</v>
      </c>
      <c r="Y102" s="348">
        <f>IF(Y$16=0,0,Y$16/OIS!Y$5*1000)</f>
        <v>5.1942620536142998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11.908109707608615</v>
      </c>
      <c r="C103" s="348">
        <f>IF(C$27=0,0,C$27/OIS!C$5*1000)</f>
        <v>8.731777011152376</v>
      </c>
      <c r="D103" s="348">
        <f>IF(D$27=0,0,D$27/OIS!D$5*1000)</f>
        <v>8.6014347711869092</v>
      </c>
      <c r="E103" s="348">
        <f>IF(E$27=0,0,E$27/OIS!E$5*1000)</f>
        <v>7.9198288300354314</v>
      </c>
      <c r="F103" s="348">
        <f>IF(F$27=0,0,F$27/OIS!F$5*1000)</f>
        <v>7.8797009186889717</v>
      </c>
      <c r="G103" s="348">
        <f>IF(G$27=0,0,G$27/OIS!G$5*1000)</f>
        <v>7.994500712280006</v>
      </c>
      <c r="H103" s="348">
        <f>IF(H$27=0,0,H$27/OIS!H$5*1000)</f>
        <v>7.1668846075319816</v>
      </c>
      <c r="I103" s="348">
        <f>IF(I$27=0,0,I$27/OIS!I$5*1000)</f>
        <v>6.5706173982911613</v>
      </c>
      <c r="J103" s="348">
        <f>IF(J$27=0,0,J$27/OIS!J$5*1000)</f>
        <v>6.5398003892690273</v>
      </c>
      <c r="K103" s="348">
        <f>IF(K$27=0,0,K$27/OIS!K$5*1000)</f>
        <v>5.8117051636622543</v>
      </c>
      <c r="L103" s="348">
        <f>IF(L$27=0,0,L$27/OIS!L$5*1000)</f>
        <v>6.2614983983012724</v>
      </c>
      <c r="M103" s="348">
        <f>IF(M$27=0,0,M$27/OIS!M$5*1000)</f>
        <v>6.0390820719421567</v>
      </c>
      <c r="N103" s="348">
        <f>IF(N$27=0,0,N$27/OIS!N$5*1000)</f>
        <v>6.0623053749423432</v>
      </c>
      <c r="O103" s="348">
        <f>IF(O$27=0,0,O$27/OIS!O$5*1000)</f>
        <v>6.3258182140973584</v>
      </c>
      <c r="P103" s="348">
        <f>IF(P$27=0,0,P$27/OIS!P$5*1000)</f>
        <v>5.9912877186473015</v>
      </c>
      <c r="Q103" s="348">
        <f>IF(Q$27=0,0,Q$27/OIS!Q$5*1000)</f>
        <v>5.8283604895633152</v>
      </c>
      <c r="R103" s="348">
        <f>IF(R$27=0,0,R$27/OIS!R$5*1000)</f>
        <v>6.1107163214403188</v>
      </c>
      <c r="S103" s="348">
        <f>IF(S$27=0,0,S$27/OIS!S$5*1000)</f>
        <v>6.056811838455169</v>
      </c>
      <c r="T103" s="348">
        <f>IF(T$27=0,0,T$27/OIS!T$5*1000)</f>
        <v>6.008987732192729</v>
      </c>
      <c r="U103" s="348">
        <f>IF(U$27=0,0,U$27/OIS!U$5*1000)</f>
        <v>6.2576713927202441</v>
      </c>
      <c r="V103" s="348">
        <f>IF(V$27=0,0,V$27/OIS!V$5*1000)</f>
        <v>6.585802302022401</v>
      </c>
      <c r="W103" s="348">
        <f>IF(W$27=0,0,W$27/OIS!W$5*1000)</f>
        <v>6.4048106409660441</v>
      </c>
      <c r="X103" s="348">
        <f>IF(X$27=0,0,X$27/OIS!X$5*1000)</f>
        <v>6.2507964424063385</v>
      </c>
      <c r="Y103" s="348">
        <f>IF(Y$27=0,0,Y$27/OIS!Y$5*1000)</f>
        <v>6.5207807403201157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1.4720251721769133</v>
      </c>
      <c r="C104" s="348">
        <f>IF(C$35=0,0,C$35/OIS!C$5*1000)</f>
        <v>1.4416175416506702</v>
      </c>
      <c r="D104" s="348">
        <f>IF(D$35=0,0,D$35/OIS!D$5*1000)</f>
        <v>1.4373103576994641</v>
      </c>
      <c r="E104" s="348">
        <f>IF(E$35=0,0,E$35/OIS!E$5*1000)</f>
        <v>1.4743013046217508</v>
      </c>
      <c r="F104" s="348">
        <f>IF(F$35=0,0,F$35/OIS!F$5*1000)</f>
        <v>1.4932514938370431</v>
      </c>
      <c r="G104" s="348">
        <f>IF(G$35=0,0,G$35/OIS!G$5*1000)</f>
        <v>1.4014959947135539</v>
      </c>
      <c r="H104" s="348">
        <f>IF(H$35=0,0,H$35/OIS!H$5*1000)</f>
        <v>1.3661187105196881</v>
      </c>
      <c r="I104" s="348">
        <f>IF(I$35=0,0,I$35/OIS!I$5*1000)</f>
        <v>1.1928234941815565</v>
      </c>
      <c r="J104" s="348">
        <f>IF(J$35=0,0,J$35/OIS!J$5*1000)</f>
        <v>1.1113080146936085</v>
      </c>
      <c r="K104" s="348">
        <f>IF(K$35=0,0,K$35/OIS!K$5*1000)</f>
        <v>0.79697139891093305</v>
      </c>
      <c r="L104" s="348">
        <f>IF(L$35=0,0,L$35/OIS!L$5*1000)</f>
        <v>0.91399264091147658</v>
      </c>
      <c r="M104" s="348">
        <f>IF(M$35=0,0,M$35/OIS!M$5*1000)</f>
        <v>0.96508284027829816</v>
      </c>
      <c r="N104" s="348">
        <f>IF(N$35=0,0,N$35/OIS!N$5*1000)</f>
        <v>0.93814364636025505</v>
      </c>
      <c r="O104" s="348">
        <f>IF(O$35=0,0,O$35/OIS!O$5*1000)</f>
        <v>1.121648524951939</v>
      </c>
      <c r="P104" s="348">
        <f>IF(P$35=0,0,P$35/OIS!P$5*1000)</f>
        <v>1.2634393446517695</v>
      </c>
      <c r="Q104" s="348">
        <f>IF(Q$35=0,0,Q$35/OIS!Q$5*1000)</f>
        <v>1.1960858568206572</v>
      </c>
      <c r="R104" s="348">
        <f>IF(R$35=0,0,R$35/OIS!R$5*1000)</f>
        <v>1.223006154453028</v>
      </c>
      <c r="S104" s="348">
        <f>IF(S$35=0,0,S$35/OIS!S$5*1000)</f>
        <v>1.0975372685435476</v>
      </c>
      <c r="T104" s="348">
        <f>IF(T$35=0,0,T$35/OIS!T$5*1000)</f>
        <v>1.0508264982266873</v>
      </c>
      <c r="U104" s="348">
        <f>IF(U$35=0,0,U$35/OIS!U$5*1000)</f>
        <v>1.1237359353479917</v>
      </c>
      <c r="V104" s="348">
        <f>IF(V$35=0,0,V$35/OIS!V$5*1000)</f>
        <v>1.1887110127680847</v>
      </c>
      <c r="W104" s="348">
        <f>IF(W$35=0,0,W$35/OIS!W$5*1000)</f>
        <v>1.1468907991147801</v>
      </c>
      <c r="X104" s="348">
        <f>IF(X$35=0,0,X$35/OIS!X$5*1000)</f>
        <v>0.94339753634653756</v>
      </c>
      <c r="Y104" s="348">
        <f>IF(Y$35=0,0,Y$35/OIS!Y$5*1000)</f>
        <v>0.90134242713427681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0.45183175577078027</v>
      </c>
      <c r="C105" s="348">
        <f>IF(C$54=0,0,C$54/OIS!C$5*1000)</f>
        <v>0.45826207024576854</v>
      </c>
      <c r="D105" s="348">
        <f>IF(D$54=0,0,D$54/OIS!D$5*1000)</f>
        <v>0.47978022701146472</v>
      </c>
      <c r="E105" s="348">
        <f>IF(E$54=0,0,E$54/OIS!E$5*1000)</f>
        <v>0.49372425413498788</v>
      </c>
      <c r="F105" s="348">
        <f>IF(F$54=0,0,F$54/OIS!F$5*1000)</f>
        <v>0.52560880077309036</v>
      </c>
      <c r="G105" s="348">
        <f>IF(G$54=0,0,G$54/OIS!G$5*1000)</f>
        <v>0.52932628663314674</v>
      </c>
      <c r="H105" s="348">
        <f>IF(H$54=0,0,H$54/OIS!H$5*1000)</f>
        <v>0.48722253163125218</v>
      </c>
      <c r="I105" s="348">
        <f>IF(I$54=0,0,I$54/OIS!I$5*1000)</f>
        <v>0.4528866744256338</v>
      </c>
      <c r="J105" s="348">
        <f>IF(J$54=0,0,J$54/OIS!J$5*1000)</f>
        <v>0.44169575985219484</v>
      </c>
      <c r="K105" s="348">
        <f>IF(K$54=0,0,K$54/OIS!K$5*1000)</f>
        <v>0.33824495086680467</v>
      </c>
      <c r="L105" s="348">
        <f>IF(L$54=0,0,L$54/OIS!L$5*1000)</f>
        <v>0.39443553609028792</v>
      </c>
      <c r="M105" s="348">
        <f>IF(M$54=0,0,M$54/OIS!M$5*1000)</f>
        <v>0.42528032795858584</v>
      </c>
      <c r="N105" s="348">
        <f>IF(N$54=0,0,N$54/OIS!N$5*1000)</f>
        <v>0.43610753542428499</v>
      </c>
      <c r="O105" s="348">
        <f>IF(O$54=0,0,O$54/OIS!O$5*1000)</f>
        <v>0.53847562612603816</v>
      </c>
      <c r="P105" s="348">
        <f>IF(P$54=0,0,P$54/OIS!P$5*1000)</f>
        <v>0.57470961848062085</v>
      </c>
      <c r="Q105" s="348">
        <f>IF(Q$54=0,0,Q$54/OIS!Q$5*1000)</f>
        <v>0.57517891249216946</v>
      </c>
      <c r="R105" s="348">
        <f>IF(R$54=0,0,R$54/OIS!R$5*1000)</f>
        <v>0.59660841833232903</v>
      </c>
      <c r="S105" s="348">
        <f>IF(S$54=0,0,S$54/OIS!S$5*1000)</f>
        <v>0.57569396374241733</v>
      </c>
      <c r="T105" s="348">
        <f>IF(T$54=0,0,T$54/OIS!T$5*1000)</f>
        <v>0.57092082537560085</v>
      </c>
      <c r="U105" s="348">
        <f>IF(U$54=0,0,U$54/OIS!U$5*1000)</f>
        <v>0.59652831011356833</v>
      </c>
      <c r="V105" s="348">
        <f>IF(V$54=0,0,V$54/OIS!V$5*1000)</f>
        <v>0.65053520014313904</v>
      </c>
      <c r="W105" s="348">
        <f>IF(W$54=0,0,W$54/OIS!W$5*1000)</f>
        <v>0.59293233596017203</v>
      </c>
      <c r="X105" s="348">
        <f>IF(X$54=0,0,X$54/OIS!X$5*1000)</f>
        <v>0.53232677189917443</v>
      </c>
      <c r="Y105" s="348">
        <f>IF(Y$54=0,0,Y$54/OIS!Y$5*1000)</f>
        <v>0.38888719881581779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3.0067397836176855</v>
      </c>
      <c r="C106" s="348">
        <f>IF(C$68=0,0,C$68/OIS!C$5*1000)</f>
        <v>2.5700265993827585</v>
      </c>
      <c r="D106" s="348">
        <f>IF(D$68=0,0,D$68/OIS!D$5*1000)</f>
        <v>2.7541983348744066</v>
      </c>
      <c r="E106" s="348">
        <f>IF(E$68=0,0,E$68/OIS!E$5*1000)</f>
        <v>2.3911618547227822</v>
      </c>
      <c r="F106" s="348">
        <f>IF(F$68=0,0,F$68/OIS!F$5*1000)</f>
        <v>2.4130692281135375</v>
      </c>
      <c r="G106" s="348">
        <f>IF(G$68=0,0,G$68/OIS!G$5*1000)</f>
        <v>2.645213843863246</v>
      </c>
      <c r="H106" s="348">
        <f>IF(H$68=0,0,H$68/OIS!H$5*1000)</f>
        <v>2.3354475075671233</v>
      </c>
      <c r="I106" s="348">
        <f>IF(I$68=0,0,I$68/OIS!I$5*1000)</f>
        <v>2.1833970105409612</v>
      </c>
      <c r="J106" s="348">
        <f>IF(J$68=0,0,J$68/OIS!J$5*1000)</f>
        <v>2.2610565486370944</v>
      </c>
      <c r="K106" s="348">
        <f>IF(K$68=0,0,K$68/OIS!K$5*1000)</f>
        <v>2.1805079078774523</v>
      </c>
      <c r="L106" s="348">
        <f>IF(L$68=0,0,L$68/OIS!L$5*1000)</f>
        <v>2.2598459750367694</v>
      </c>
      <c r="M106" s="348">
        <f>IF(M$68=0,0,M$68/OIS!M$5*1000)</f>
        <v>2.084312976869608</v>
      </c>
      <c r="N106" s="348">
        <f>IF(N$68=0,0,N$68/OIS!N$5*1000)</f>
        <v>1.9444628464330274</v>
      </c>
      <c r="O106" s="348">
        <f>IF(O$68=0,0,O$68/OIS!O$5*1000)</f>
        <v>1.6367297921380852</v>
      </c>
      <c r="P106" s="348">
        <f>IF(P$68=0,0,P$68/OIS!P$5*1000)</f>
        <v>1.5174569932015505</v>
      </c>
      <c r="Q106" s="348">
        <f>IF(Q$68=0,0,Q$68/OIS!Q$5*1000)</f>
        <v>1.4931818846336327</v>
      </c>
      <c r="R106" s="348">
        <f>IF(R$68=0,0,R$68/OIS!R$5*1000)</f>
        <v>1.5155180316959671</v>
      </c>
      <c r="S106" s="348">
        <f>IF(S$68=0,0,S$68/OIS!S$5*1000)</f>
        <v>1.5635726537982229</v>
      </c>
      <c r="T106" s="348">
        <f>IF(T$68=0,0,T$68/OIS!T$5*1000)</f>
        <v>1.5605994496873323</v>
      </c>
      <c r="U106" s="348">
        <f>IF(U$68=0,0,U$68/OIS!U$5*1000)</f>
        <v>1.7949657263893679</v>
      </c>
      <c r="V106" s="348">
        <f>IF(V$68=0,0,V$68/OIS!V$5*1000)</f>
        <v>1.9124209272439585</v>
      </c>
      <c r="W106" s="348">
        <f>IF(W$68=0,0,W$68/OIS!W$5*1000)</f>
        <v>1.7998771261060602</v>
      </c>
      <c r="X106" s="348">
        <f>IF(X$68=0,0,X$68/OIS!X$5*1000)</f>
        <v>1.7539208447139436</v>
      </c>
      <c r="Y106" s="348">
        <f>IF(Y$68=0,0,Y$68/OIS!Y$5*1000)</f>
        <v>2.5975900821612505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6.9165170770265734</v>
      </c>
      <c r="C107" s="333">
        <f>IF(C$69=0,0,C$69/OIS!C$5*1000)</f>
        <v>7.312671645782479</v>
      </c>
      <c r="D107" s="333">
        <f>IF(D$69=0,0,D$69/OIS!D$5*1000)</f>
        <v>7.6495102960895638</v>
      </c>
      <c r="E107" s="333">
        <f>IF(E$69=0,0,E$69/OIS!E$5*1000)</f>
        <v>7.5415723753818122</v>
      </c>
      <c r="F107" s="333">
        <f>IF(F$69=0,0,F$69/OIS!F$5*1000)</f>
        <v>8.0766253966570556</v>
      </c>
      <c r="G107" s="333">
        <f>IF(G$69=0,0,G$69/OIS!G$5*1000)</f>
        <v>8.4765783446145981</v>
      </c>
      <c r="H107" s="333">
        <f>IF(H$69=0,0,H$69/OIS!H$5*1000)</f>
        <v>7.6522290804421322</v>
      </c>
      <c r="I107" s="333">
        <f>IF(I$69=0,0,I$69/OIS!I$5*1000)</f>
        <v>7.7825109248135815</v>
      </c>
      <c r="J107" s="333">
        <f>IF(J$69=0,0,J$69/OIS!J$5*1000)</f>
        <v>7.5877674227686178</v>
      </c>
      <c r="K107" s="333">
        <f>IF(K$69=0,0,K$69/OIS!K$5*1000)</f>
        <v>6.5770083006701228</v>
      </c>
      <c r="L107" s="333">
        <f>IF(L$69=0,0,L$69/OIS!L$5*1000)</f>
        <v>8.3638131331665573</v>
      </c>
      <c r="M107" s="333">
        <f>IF(M$69=0,0,M$69/OIS!M$5*1000)</f>
        <v>8.6886327462438686</v>
      </c>
      <c r="N107" s="333">
        <f>IF(N$69=0,0,N$69/OIS!N$5*1000)</f>
        <v>9.3566556776109309</v>
      </c>
      <c r="O107" s="333">
        <f>IF(O$69=0,0,O$69/OIS!O$5*1000)</f>
        <v>10.94970916206333</v>
      </c>
      <c r="P107" s="333">
        <f>IF(P$69=0,0,P$69/OIS!P$5*1000)</f>
        <v>11.262579792075162</v>
      </c>
      <c r="Q107" s="333">
        <f>IF(Q$69=0,0,Q$69/OIS!Q$5*1000)</f>
        <v>11.862226514323355</v>
      </c>
      <c r="R107" s="333">
        <f>IF(R$69=0,0,R$69/OIS!R$5*1000)</f>
        <v>12.140484114278635</v>
      </c>
      <c r="S107" s="333">
        <f>IF(S$69=0,0,S$69/OIS!S$5*1000)</f>
        <v>11.74229999912369</v>
      </c>
      <c r="T107" s="333">
        <f>IF(T$69=0,0,T$69/OIS!T$5*1000)</f>
        <v>12.042918365883819</v>
      </c>
      <c r="U107" s="333">
        <f>IF(U$69=0,0,U$69/OIS!U$5*1000)</f>
        <v>12.343156699300046</v>
      </c>
      <c r="V107" s="333">
        <f>IF(V$69=0,0,V$69/OIS!V$5*1000)</f>
        <v>12.672545922110098</v>
      </c>
      <c r="W107" s="333">
        <f>IF(W$69=0,0,W$69/OIS!W$5*1000)</f>
        <v>11.784983475808788</v>
      </c>
      <c r="X107" s="333">
        <f>IF(X$69=0,0,X$69/OIS!X$5*1000)</f>
        <v>10.726070712603311</v>
      </c>
      <c r="Y107" s="333">
        <f>IF(Y$69=0,0,Y$69/OIS!Y$5*1000)</f>
        <v>7.4784565713046662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PL: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403.18755410851838</v>
      </c>
      <c r="C5" s="223">
        <v>368.5560369967825</v>
      </c>
      <c r="D5" s="223">
        <v>367.07822550005778</v>
      </c>
      <c r="E5" s="223">
        <v>394.15109784264081</v>
      </c>
      <c r="F5" s="223">
        <v>392.91884471496871</v>
      </c>
      <c r="G5" s="223">
        <v>384.96545476678398</v>
      </c>
      <c r="H5" s="223">
        <v>405.60350805330017</v>
      </c>
      <c r="I5" s="223">
        <v>415.21724170862331</v>
      </c>
      <c r="J5" s="223">
        <v>399.48365556474579</v>
      </c>
      <c r="K5" s="223">
        <v>363.79975643234411</v>
      </c>
      <c r="L5" s="223">
        <v>424.39300202611531</v>
      </c>
      <c r="M5" s="223">
        <v>460.91050110041118</v>
      </c>
      <c r="N5" s="223">
        <v>439.05256624782731</v>
      </c>
      <c r="O5" s="223">
        <v>494.01547729099713</v>
      </c>
      <c r="P5" s="223">
        <v>500.77128734535518</v>
      </c>
      <c r="Q5" s="223">
        <v>513.51036280867731</v>
      </c>
      <c r="R5" s="223">
        <v>547.17461579026008</v>
      </c>
      <c r="S5" s="223">
        <v>587.03012367067879</v>
      </c>
      <c r="T5" s="223">
        <v>585.40119524343959</v>
      </c>
      <c r="U5" s="223">
        <v>602.02875825291699</v>
      </c>
      <c r="V5" s="223">
        <v>565.58593617306519</v>
      </c>
      <c r="W5" s="223">
        <v>625.43588769416226</v>
      </c>
      <c r="X5" s="223">
        <v>615.52793356751727</v>
      </c>
      <c r="Y5" s="223">
        <v>537.45546659692457</v>
      </c>
      <c r="DA5" s="89" t="s">
        <v>3123</v>
      </c>
    </row>
    <row r="6" spans="1:105" ht="12" customHeight="1" x14ac:dyDescent="0.25">
      <c r="A6" s="55" t="s">
        <v>91</v>
      </c>
      <c r="B6" s="259">
        <v>10.34954138525327</v>
      </c>
      <c r="C6" s="259">
        <v>10.444929933183859</v>
      </c>
      <c r="D6" s="259">
        <v>10.287490777352421</v>
      </c>
      <c r="E6" s="259">
        <v>10.658630523619269</v>
      </c>
      <c r="F6" s="259">
        <v>10.51491827557186</v>
      </c>
      <c r="G6" s="259">
        <v>10.66629857639092</v>
      </c>
      <c r="H6" s="259">
        <v>11.20307974055101</v>
      </c>
      <c r="I6" s="259">
        <v>12.4103863866649</v>
      </c>
      <c r="J6" s="259">
        <v>11.87391642393853</v>
      </c>
      <c r="K6" s="259">
        <v>11.61856105537291</v>
      </c>
      <c r="L6" s="259">
        <v>15.09965456098254</v>
      </c>
      <c r="M6" s="259">
        <v>16.1390422370221</v>
      </c>
      <c r="N6" s="259">
        <v>15.907983185299461</v>
      </c>
      <c r="O6" s="259">
        <v>17.814823308382451</v>
      </c>
      <c r="P6" s="259">
        <v>17.709484644805841</v>
      </c>
      <c r="Q6" s="259">
        <v>19.01320221008897</v>
      </c>
      <c r="R6" s="259">
        <v>20.012148898508659</v>
      </c>
      <c r="S6" s="259">
        <v>21.151021920958851</v>
      </c>
      <c r="T6" s="259">
        <v>21.600651740112131</v>
      </c>
      <c r="U6" s="259">
        <v>22.012088121876779</v>
      </c>
      <c r="V6" s="259">
        <v>19.390958896420901</v>
      </c>
      <c r="W6" s="259">
        <v>21.8899109094097</v>
      </c>
      <c r="X6" s="259">
        <v>21.071994973951629</v>
      </c>
      <c r="Y6" s="259">
        <v>16.846056301941179</v>
      </c>
      <c r="DA6" s="67" t="s">
        <v>3124</v>
      </c>
    </row>
    <row r="7" spans="1:105" ht="12" customHeight="1" x14ac:dyDescent="0.25">
      <c r="A7" s="173" t="s">
        <v>92</v>
      </c>
      <c r="B7" s="224">
        <v>1.266446605267231</v>
      </c>
      <c r="C7" s="224">
        <v>1.281784071754517</v>
      </c>
      <c r="D7" s="224">
        <v>1.27358136587271</v>
      </c>
      <c r="E7" s="224">
        <v>1.3360267504098049</v>
      </c>
      <c r="F7" s="224">
        <v>1.3396496685788331</v>
      </c>
      <c r="G7" s="224">
        <v>1.3655939769452139</v>
      </c>
      <c r="H7" s="224">
        <v>1.428831060725009</v>
      </c>
      <c r="I7" s="224">
        <v>1.5705368552332031</v>
      </c>
      <c r="J7" s="224">
        <v>1.508693668512177</v>
      </c>
      <c r="K7" s="224">
        <v>1.454731318902895</v>
      </c>
      <c r="L7" s="224">
        <v>1.857132016509548</v>
      </c>
      <c r="M7" s="224">
        <v>2.0108296587728809</v>
      </c>
      <c r="N7" s="224">
        <v>1.9778640089607911</v>
      </c>
      <c r="O7" s="224">
        <v>2.2517555229811519</v>
      </c>
      <c r="P7" s="224">
        <v>2.2552966775919931</v>
      </c>
      <c r="Q7" s="224">
        <v>2.406856194090464</v>
      </c>
      <c r="R7" s="224">
        <v>2.5455496074844119</v>
      </c>
      <c r="S7" s="224">
        <v>2.7142198987241759</v>
      </c>
      <c r="T7" s="224">
        <v>2.7587028986972291</v>
      </c>
      <c r="U7" s="224">
        <v>2.815303815308837</v>
      </c>
      <c r="V7" s="224">
        <v>2.5369015440891451</v>
      </c>
      <c r="W7" s="224">
        <v>2.8221466567987119</v>
      </c>
      <c r="X7" s="224">
        <v>2.7354542314680139</v>
      </c>
      <c r="Y7" s="224">
        <v>2.1129667072537441</v>
      </c>
      <c r="DA7" s="177" t="s">
        <v>3125</v>
      </c>
    </row>
    <row r="8" spans="1:105" ht="12" customHeight="1" x14ac:dyDescent="0.25">
      <c r="A8" s="173" t="s">
        <v>93</v>
      </c>
      <c r="B8" s="224">
        <v>11.38474250769351</v>
      </c>
      <c r="C8" s="224">
        <v>11.54733446117338</v>
      </c>
      <c r="D8" s="224">
        <v>11.548199061527439</v>
      </c>
      <c r="E8" s="224">
        <v>12.22439685600018</v>
      </c>
      <c r="F8" s="224">
        <v>12.39998836449765</v>
      </c>
      <c r="G8" s="224">
        <v>12.68325492000306</v>
      </c>
      <c r="H8" s="224">
        <v>13.235221079409509</v>
      </c>
      <c r="I8" s="224">
        <v>14.4684289194764</v>
      </c>
      <c r="J8" s="224">
        <v>13.938136354412171</v>
      </c>
      <c r="K8" s="224">
        <v>13.29985800912433</v>
      </c>
      <c r="L8" s="224">
        <v>16.758286588822909</v>
      </c>
      <c r="M8" s="224">
        <v>18.31873102800385</v>
      </c>
      <c r="N8" s="224">
        <v>17.990747652466471</v>
      </c>
      <c r="O8" s="224">
        <v>20.726397746411958</v>
      </c>
      <c r="P8" s="224">
        <v>20.869036913170071</v>
      </c>
      <c r="Q8" s="224">
        <v>22.177716443051189</v>
      </c>
      <c r="R8" s="224">
        <v>23.535468993518059</v>
      </c>
      <c r="S8" s="224">
        <v>25.24938497116095</v>
      </c>
      <c r="T8" s="224">
        <v>25.578207654789981</v>
      </c>
      <c r="U8" s="224">
        <v>26.12920068262768</v>
      </c>
      <c r="V8" s="224">
        <v>23.91201465203812</v>
      </c>
      <c r="W8" s="224">
        <v>26.337680997657959</v>
      </c>
      <c r="X8" s="224">
        <v>25.648681178735401</v>
      </c>
      <c r="Y8" s="224">
        <v>19.342239894628559</v>
      </c>
      <c r="DA8" s="177" t="s">
        <v>3126</v>
      </c>
    </row>
    <row r="9" spans="1:105" ht="12" customHeight="1" x14ac:dyDescent="0.25">
      <c r="A9" s="173" t="s">
        <v>94</v>
      </c>
      <c r="B9" s="224">
        <v>3.696016914528403</v>
      </c>
      <c r="C9" s="224">
        <v>3.7281054725739859</v>
      </c>
      <c r="D9" s="224">
        <v>3.665914993618586</v>
      </c>
      <c r="E9" s="224">
        <v>3.7892719700910469</v>
      </c>
      <c r="F9" s="224">
        <v>3.7265120781741619</v>
      </c>
      <c r="G9" s="224">
        <v>3.7765711781919298</v>
      </c>
      <c r="H9" s="224">
        <v>3.9695857531525478</v>
      </c>
      <c r="I9" s="224">
        <v>4.4039892514168262</v>
      </c>
      <c r="J9" s="224">
        <v>4.2103546382900436</v>
      </c>
      <c r="K9" s="224">
        <v>4.1314124069315969</v>
      </c>
      <c r="L9" s="224">
        <v>5.3872886345804796</v>
      </c>
      <c r="M9" s="224">
        <v>5.744176877811082</v>
      </c>
      <c r="N9" s="224">
        <v>5.6641914145397916</v>
      </c>
      <c r="O9" s="224">
        <v>6.3232885239190901</v>
      </c>
      <c r="P9" s="224">
        <v>6.2768089759751611</v>
      </c>
      <c r="Q9" s="224">
        <v>6.7466909202156167</v>
      </c>
      <c r="R9" s="224">
        <v>7.0945597606647706</v>
      </c>
      <c r="S9" s="224">
        <v>7.4854666999829744</v>
      </c>
      <c r="T9" s="224">
        <v>7.6517204978479914</v>
      </c>
      <c r="U9" s="224">
        <v>7.7952792323549014</v>
      </c>
      <c r="V9" s="224">
        <v>6.8363918050263974</v>
      </c>
      <c r="W9" s="224">
        <v>7.739894567879408</v>
      </c>
      <c r="X9" s="224">
        <v>7.4405782024788314</v>
      </c>
      <c r="Y9" s="224">
        <v>5.9882404600147447</v>
      </c>
      <c r="DA9" s="177" t="s">
        <v>3127</v>
      </c>
    </row>
    <row r="10" spans="1:105" ht="12" customHeight="1" x14ac:dyDescent="0.25">
      <c r="A10" s="56" t="s">
        <v>95</v>
      </c>
      <c r="B10" s="260">
        <v>16.563088949139249</v>
      </c>
      <c r="C10" s="260">
        <v>16.433696225099649</v>
      </c>
      <c r="D10" s="260">
        <v>15.95913567892787</v>
      </c>
      <c r="E10" s="260">
        <v>16.643372748386259</v>
      </c>
      <c r="F10" s="260">
        <v>16.086576835548431</v>
      </c>
      <c r="G10" s="260">
        <v>15.99806788673102</v>
      </c>
      <c r="H10" s="260">
        <v>17.10943056373036</v>
      </c>
      <c r="I10" s="260">
        <v>18.442290407881728</v>
      </c>
      <c r="J10" s="260">
        <v>17.63953358897713</v>
      </c>
      <c r="K10" s="260">
        <v>16.940312089652629</v>
      </c>
      <c r="L10" s="260">
        <v>22.68304672109273</v>
      </c>
      <c r="M10" s="260">
        <v>24.252798748179309</v>
      </c>
      <c r="N10" s="260">
        <v>24.150765834951251</v>
      </c>
      <c r="O10" s="260">
        <v>27.57414022703836</v>
      </c>
      <c r="P10" s="260">
        <v>27.8438937743467</v>
      </c>
      <c r="Q10" s="260">
        <v>30.21186877784325</v>
      </c>
      <c r="R10" s="260">
        <v>31.49651355369457</v>
      </c>
      <c r="S10" s="260">
        <v>32.903030176387837</v>
      </c>
      <c r="T10" s="260">
        <v>33.807265276585888</v>
      </c>
      <c r="U10" s="260">
        <v>34.018249141603697</v>
      </c>
      <c r="V10" s="260">
        <v>29.964804101246649</v>
      </c>
      <c r="W10" s="260">
        <v>33.971833160170952</v>
      </c>
      <c r="X10" s="260">
        <v>32.613261958581703</v>
      </c>
      <c r="Y10" s="260">
        <v>27.487428239867022</v>
      </c>
      <c r="DA10" s="68" t="s">
        <v>3128</v>
      </c>
    </row>
    <row r="11" spans="1:105" ht="12" customHeight="1" x14ac:dyDescent="0.25">
      <c r="A11" s="37" t="s">
        <v>159</v>
      </c>
      <c r="B11" s="226">
        <v>1.3576698525254141</v>
      </c>
      <c r="C11" s="226">
        <v>1.2305265660386939</v>
      </c>
      <c r="D11" s="226">
        <v>1.1527687785934839</v>
      </c>
      <c r="E11" s="226">
        <v>1.322608637578532</v>
      </c>
      <c r="F11" s="226">
        <v>1.1020554135850971</v>
      </c>
      <c r="G11" s="226">
        <v>1.0998800971006659</v>
      </c>
      <c r="H11" s="226">
        <v>1.467525955787274</v>
      </c>
      <c r="I11" s="226">
        <v>0.76208903786575444</v>
      </c>
      <c r="J11" s="226">
        <v>0.58156959101139716</v>
      </c>
      <c r="K11" s="226">
        <v>0.55377969176152486</v>
      </c>
      <c r="L11" s="226">
        <v>0.47210848556280088</v>
      </c>
      <c r="M11" s="226">
        <v>0.45765976749134413</v>
      </c>
      <c r="N11" s="226">
        <v>0.25915161981480678</v>
      </c>
      <c r="O11" s="226">
        <v>0.1660730246633032</v>
      </c>
      <c r="P11" s="226">
        <v>0.18841140821349561</v>
      </c>
      <c r="Q11" s="226">
        <v>0.12904961094176259</v>
      </c>
      <c r="R11" s="226">
        <v>0.13825197726399921</v>
      </c>
      <c r="S11" s="226">
        <v>0.1330100379058991</v>
      </c>
      <c r="T11" s="226">
        <v>9.725988448392292E-2</v>
      </c>
      <c r="U11" s="226">
        <v>0.1111803117651127</v>
      </c>
      <c r="V11" s="226">
        <v>0.22079951618641161</v>
      </c>
      <c r="W11" s="226">
        <v>0.19073338007086341</v>
      </c>
      <c r="X11" s="226">
        <v>0.20238917405053741</v>
      </c>
      <c r="Y11" s="226">
        <v>1.819191684639994</v>
      </c>
      <c r="DA11" s="69" t="s">
        <v>3129</v>
      </c>
    </row>
    <row r="12" spans="1:105" ht="12" customHeight="1" x14ac:dyDescent="0.25">
      <c r="A12" s="37" t="s">
        <v>35</v>
      </c>
      <c r="B12" s="226">
        <v>3.2729019673322952</v>
      </c>
      <c r="C12" s="226">
        <v>2.4953851882780538</v>
      </c>
      <c r="D12" s="226">
        <v>2.6783647892948879</v>
      </c>
      <c r="E12" s="226">
        <v>2.6779942934765089</v>
      </c>
      <c r="F12" s="226">
        <v>2.4015252218099312</v>
      </c>
      <c r="G12" s="226">
        <v>2.1929706951131291</v>
      </c>
      <c r="H12" s="226">
        <v>2.2148813528470339</v>
      </c>
      <c r="I12" s="226">
        <v>2.0441205886915781</v>
      </c>
      <c r="J12" s="226">
        <v>2.3684082904399411</v>
      </c>
      <c r="K12" s="226">
        <v>1.6017879310133789</v>
      </c>
      <c r="L12" s="226">
        <v>1.757319056082435</v>
      </c>
      <c r="M12" s="226">
        <v>1.74119346300763</v>
      </c>
      <c r="N12" s="226">
        <v>1.3750143198571201</v>
      </c>
      <c r="O12" s="226">
        <v>1.639728910220235</v>
      </c>
      <c r="P12" s="226">
        <v>1.4721634179779011</v>
      </c>
      <c r="Q12" s="226">
        <v>1.3095229327498119</v>
      </c>
      <c r="R12" s="226">
        <v>1.449572700619794</v>
      </c>
      <c r="S12" s="226">
        <v>1.3972594480011129</v>
      </c>
      <c r="T12" s="226">
        <v>1.211774245313785</v>
      </c>
      <c r="U12" s="226">
        <v>1.4405574588579491</v>
      </c>
      <c r="V12" s="226">
        <v>1.574082917228202</v>
      </c>
      <c r="W12" s="226">
        <v>1.9294003285740009</v>
      </c>
      <c r="X12" s="226">
        <v>1.562105292627856</v>
      </c>
      <c r="Y12" s="226">
        <v>2.9574750550173801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3132</v>
      </c>
    </row>
    <row r="15" spans="1:105" ht="12" customHeight="1" x14ac:dyDescent="0.25">
      <c r="A15" s="37" t="s">
        <v>40</v>
      </c>
      <c r="B15" s="226">
        <v>11.932517129281541</v>
      </c>
      <c r="C15" s="226">
        <v>12.707784470782901</v>
      </c>
      <c r="D15" s="226">
        <v>12.128002111039491</v>
      </c>
      <c r="E15" s="226">
        <v>12.642769817331221</v>
      </c>
      <c r="F15" s="226">
        <v>12.582996200153399</v>
      </c>
      <c r="G15" s="226">
        <v>12.70521709451722</v>
      </c>
      <c r="H15" s="226">
        <v>13.42702325509606</v>
      </c>
      <c r="I15" s="226">
        <v>15.6360807813244</v>
      </c>
      <c r="J15" s="226">
        <v>14.689555707525789</v>
      </c>
      <c r="K15" s="226">
        <v>14.784744466877729</v>
      </c>
      <c r="L15" s="226">
        <v>20.45361917944749</v>
      </c>
      <c r="M15" s="226">
        <v>22.05394551768034</v>
      </c>
      <c r="N15" s="226">
        <v>22.516599895279331</v>
      </c>
      <c r="O15" s="226">
        <v>25.76833829215483</v>
      </c>
      <c r="P15" s="226">
        <v>26.183318948155311</v>
      </c>
      <c r="Q15" s="226">
        <v>28.77329623415168</v>
      </c>
      <c r="R15" s="226">
        <v>29.908688875810771</v>
      </c>
      <c r="S15" s="226">
        <v>31.372760690480831</v>
      </c>
      <c r="T15" s="226">
        <v>32.498231146788193</v>
      </c>
      <c r="U15" s="226">
        <v>32.466511370980641</v>
      </c>
      <c r="V15" s="226">
        <v>28.169921667832039</v>
      </c>
      <c r="W15" s="226">
        <v>31.851699451526091</v>
      </c>
      <c r="X15" s="226">
        <v>30.84876749190331</v>
      </c>
      <c r="Y15" s="226">
        <v>22.710761500209649</v>
      </c>
      <c r="DA15" s="69" t="s">
        <v>3133</v>
      </c>
    </row>
    <row r="16" spans="1:105" ht="12" customHeight="1" x14ac:dyDescent="0.25">
      <c r="A16" s="57" t="s">
        <v>3057</v>
      </c>
      <c r="B16" s="261">
        <v>106.3279665300452</v>
      </c>
      <c r="C16" s="261">
        <v>99.419686972567291</v>
      </c>
      <c r="D16" s="261">
        <v>98.277862411965259</v>
      </c>
      <c r="E16" s="261">
        <v>112.13203877148911</v>
      </c>
      <c r="F16" s="261">
        <v>108.7362724928194</v>
      </c>
      <c r="G16" s="261">
        <v>95.619070244215365</v>
      </c>
      <c r="H16" s="261">
        <v>104.6811319653637</v>
      </c>
      <c r="I16" s="261">
        <v>100.41706831022501</v>
      </c>
      <c r="J16" s="261">
        <v>92.532311180551631</v>
      </c>
      <c r="K16" s="261">
        <v>74.559821954479247</v>
      </c>
      <c r="L16" s="261">
        <v>84.096215244063401</v>
      </c>
      <c r="M16" s="261">
        <v>91.503480065290177</v>
      </c>
      <c r="N16" s="261">
        <v>85.961633799631244</v>
      </c>
      <c r="O16" s="261">
        <v>93.581488750380927</v>
      </c>
      <c r="P16" s="261">
        <v>99.752273052299245</v>
      </c>
      <c r="Q16" s="261">
        <v>97.174339469885524</v>
      </c>
      <c r="R16" s="261">
        <v>101.8757599174687</v>
      </c>
      <c r="S16" s="261">
        <v>104.0680830318001</v>
      </c>
      <c r="T16" s="261">
        <v>102.24268511620789</v>
      </c>
      <c r="U16" s="261">
        <v>103.15810599174461</v>
      </c>
      <c r="V16" s="261">
        <v>96.111377770381239</v>
      </c>
      <c r="W16" s="261">
        <v>111.15928174394401</v>
      </c>
      <c r="X16" s="261">
        <v>107.4865728067556</v>
      </c>
      <c r="Y16" s="261">
        <v>110.9249044450339</v>
      </c>
      <c r="DA16" s="70" t="s">
        <v>3134</v>
      </c>
    </row>
    <row r="17" spans="1:105" ht="12" customHeight="1" x14ac:dyDescent="0.25">
      <c r="A17" s="46" t="s">
        <v>28</v>
      </c>
      <c r="B17" s="229">
        <v>23.21629913418073</v>
      </c>
      <c r="C17" s="229">
        <v>18.208238593426749</v>
      </c>
      <c r="D17" s="229">
        <v>16.443135012443729</v>
      </c>
      <c r="E17" s="229">
        <v>15.89927395165536</v>
      </c>
      <c r="F17" s="229">
        <v>13.07779456935342</v>
      </c>
      <c r="G17" s="229">
        <v>11.987357652730919</v>
      </c>
      <c r="H17" s="229">
        <v>10.32258804457542</v>
      </c>
      <c r="I17" s="229">
        <v>9.553592482820104</v>
      </c>
      <c r="J17" s="229">
        <v>10.31476140120296</v>
      </c>
      <c r="K17" s="229">
        <v>7.3669224427537374</v>
      </c>
      <c r="L17" s="229">
        <v>7.3967006492597482</v>
      </c>
      <c r="M17" s="229">
        <v>6.5230863720693248</v>
      </c>
      <c r="N17" s="229">
        <v>5.9086934161137696</v>
      </c>
      <c r="O17" s="229">
        <v>6.1443135555224266</v>
      </c>
      <c r="P17" s="229">
        <v>4.7798423431949351</v>
      </c>
      <c r="Q17" s="229">
        <v>4.9882756421358252</v>
      </c>
      <c r="R17" s="229">
        <v>5.2102114273331006</v>
      </c>
      <c r="S17" s="229">
        <v>5.9021272410376424</v>
      </c>
      <c r="T17" s="229">
        <v>5.8240765156886249</v>
      </c>
      <c r="U17" s="229">
        <v>5.3694001124521904</v>
      </c>
      <c r="V17" s="229">
        <v>4.4905783466868172</v>
      </c>
      <c r="W17" s="229">
        <v>5.3239517613013421</v>
      </c>
      <c r="X17" s="229">
        <v>4.8015650667817109</v>
      </c>
      <c r="Y17" s="229">
        <v>3.6703072623926789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0.69142597477784018</v>
      </c>
      <c r="C19" s="229">
        <v>0.81923991029240184</v>
      </c>
      <c r="D19" s="229">
        <v>0.83750505040400269</v>
      </c>
      <c r="E19" s="229">
        <v>1.258020673616328</v>
      </c>
      <c r="F19" s="229">
        <v>1.4837001147423809</v>
      </c>
      <c r="G19" s="229">
        <v>1.237327037392981</v>
      </c>
      <c r="H19" s="229">
        <v>1.003688435635653</v>
      </c>
      <c r="I19" s="229">
        <v>0.99964952861799516</v>
      </c>
      <c r="J19" s="229">
        <v>0.8302970753286697</v>
      </c>
      <c r="K19" s="229">
        <v>0.68737790406558863</v>
      </c>
      <c r="L19" s="229">
        <v>1.092351037181996</v>
      </c>
      <c r="M19" s="229">
        <v>1.103304274574705</v>
      </c>
      <c r="N19" s="229">
        <v>0.82145714656058644</v>
      </c>
      <c r="O19" s="229">
        <v>1.0957974771196599</v>
      </c>
      <c r="P19" s="229">
        <v>1.2262046773003319</v>
      </c>
      <c r="Q19" s="229">
        <v>0.96496312501892145</v>
      </c>
      <c r="R19" s="229">
        <v>1.291078424693721</v>
      </c>
      <c r="S19" s="229">
        <v>1.4278751246849879</v>
      </c>
      <c r="T19" s="229">
        <v>1.396663023145033</v>
      </c>
      <c r="U19" s="229">
        <v>1.54726227974158</v>
      </c>
      <c r="V19" s="229">
        <v>1.5586055370351</v>
      </c>
      <c r="W19" s="229">
        <v>1.7707981023171639</v>
      </c>
      <c r="X19" s="229">
        <v>1.8664955900971421</v>
      </c>
      <c r="Y19" s="229">
        <v>1.860303665342711</v>
      </c>
      <c r="DA19" s="73" t="s">
        <v>3137</v>
      </c>
    </row>
    <row r="20" spans="1:105" ht="12" customHeight="1" x14ac:dyDescent="0.25">
      <c r="A20" s="46" t="s">
        <v>159</v>
      </c>
      <c r="B20" s="229">
        <v>4.9307938514545349</v>
      </c>
      <c r="C20" s="229">
        <v>4.7212155297630751</v>
      </c>
      <c r="D20" s="229">
        <v>5.1801936974934186</v>
      </c>
      <c r="E20" s="229">
        <v>5.6646698202345416</v>
      </c>
      <c r="F20" s="229">
        <v>4.9301052664088836</v>
      </c>
      <c r="G20" s="229">
        <v>5.6585344488759048</v>
      </c>
      <c r="H20" s="229">
        <v>7.0428841647148932</v>
      </c>
      <c r="I20" s="229">
        <v>4.5102574960978981</v>
      </c>
      <c r="J20" s="229">
        <v>3.854978651867758</v>
      </c>
      <c r="K20" s="229">
        <v>3.6478578079326089</v>
      </c>
      <c r="L20" s="229">
        <v>3.5614002380588188</v>
      </c>
      <c r="M20" s="229">
        <v>3.7760315990594679</v>
      </c>
      <c r="N20" s="229">
        <v>2.360955341519607</v>
      </c>
      <c r="O20" s="229">
        <v>1.8014123656219969</v>
      </c>
      <c r="P20" s="229">
        <v>1.8010302162069669</v>
      </c>
      <c r="Q20" s="229">
        <v>1.5273447098593551</v>
      </c>
      <c r="R20" s="229">
        <v>1.6876019864632561</v>
      </c>
      <c r="S20" s="229">
        <v>1.838617170409427</v>
      </c>
      <c r="T20" s="229">
        <v>1.496704637030728</v>
      </c>
      <c r="U20" s="229">
        <v>1.8445010323251581</v>
      </c>
      <c r="V20" s="229">
        <v>1.8863715772231979</v>
      </c>
      <c r="W20" s="229">
        <v>1.9775002994120729</v>
      </c>
      <c r="X20" s="229">
        <v>2.2486177554424298</v>
      </c>
      <c r="Y20" s="229">
        <v>8.0067724573116106</v>
      </c>
      <c r="DA20" s="73" t="s">
        <v>3138</v>
      </c>
    </row>
    <row r="21" spans="1:105" ht="12" customHeight="1" x14ac:dyDescent="0.25">
      <c r="A21" s="46" t="s">
        <v>32</v>
      </c>
      <c r="B21" s="229">
        <v>0.35609230331095432</v>
      </c>
      <c r="C21" s="229">
        <v>0.13982820267275881</v>
      </c>
      <c r="D21" s="229">
        <v>0.14887100596537051</v>
      </c>
      <c r="E21" s="229">
        <v>0.26514729440387708</v>
      </c>
      <c r="F21" s="229">
        <v>0.3581344637900819</v>
      </c>
      <c r="G21" s="229">
        <v>0.65719571985546565</v>
      </c>
      <c r="H21" s="229">
        <v>0.62701004187988241</v>
      </c>
      <c r="I21" s="229">
        <v>0.57986728040130797</v>
      </c>
      <c r="J21" s="229">
        <v>0.6070198984679851</v>
      </c>
      <c r="K21" s="229">
        <v>0.85373681295775916</v>
      </c>
      <c r="L21" s="229">
        <v>0.80647803669756057</v>
      </c>
      <c r="M21" s="229">
        <v>0.61425560859731754</v>
      </c>
      <c r="N21" s="229">
        <v>0.51631327669355198</v>
      </c>
      <c r="O21" s="229">
        <v>0.38168286619127639</v>
      </c>
      <c r="P21" s="229">
        <v>0.45108554489025571</v>
      </c>
      <c r="Q21" s="229">
        <v>0.18628202172986169</v>
      </c>
      <c r="R21" s="229">
        <v>0.24319691595461579</v>
      </c>
      <c r="S21" s="229">
        <v>0.29130562430789397</v>
      </c>
      <c r="T21" s="229">
        <v>0.29778757212521278</v>
      </c>
      <c r="U21" s="229">
        <v>0.24189164579345651</v>
      </c>
      <c r="V21" s="229">
        <v>0.21067564947550529</v>
      </c>
      <c r="W21" s="229">
        <v>0.2719007935917056</v>
      </c>
      <c r="X21" s="229">
        <v>0.29831860818641881</v>
      </c>
      <c r="Y21" s="229">
        <v>0.35580696445976162</v>
      </c>
      <c r="DA21" s="73" t="s">
        <v>3139</v>
      </c>
    </row>
    <row r="22" spans="1:105" ht="12" customHeight="1" x14ac:dyDescent="0.25">
      <c r="A22" s="46" t="s">
        <v>33</v>
      </c>
      <c r="B22" s="229">
        <v>3.068652650254843</v>
      </c>
      <c r="C22" s="229">
        <v>0.97533921994760142</v>
      </c>
      <c r="D22" s="229">
        <v>1.2656258368547939</v>
      </c>
      <c r="E22" s="229">
        <v>1.3189357572553519</v>
      </c>
      <c r="F22" s="229">
        <v>1.2656258368542661</v>
      </c>
      <c r="G22" s="229">
        <v>1.295788678606278</v>
      </c>
      <c r="H22" s="229">
        <v>1.6156576515655789</v>
      </c>
      <c r="I22" s="229">
        <v>0.97533921994784034</v>
      </c>
      <c r="J22" s="229">
        <v>0.91172988130512467</v>
      </c>
      <c r="K22" s="229">
        <v>0.57399190742704298</v>
      </c>
      <c r="L22" s="229">
        <v>1.494830944227578</v>
      </c>
      <c r="M22" s="229">
        <v>1.1457893581782559</v>
      </c>
      <c r="N22" s="229">
        <v>0.83659155574063071</v>
      </c>
      <c r="O22" s="229">
        <v>0.59725203872504429</v>
      </c>
      <c r="P22" s="229">
        <v>1.5030143915215091</v>
      </c>
      <c r="Q22" s="229">
        <v>0.59419167815242857</v>
      </c>
      <c r="R22" s="229">
        <v>0.59427776648120867</v>
      </c>
      <c r="S22" s="229">
        <v>1.063976224745292</v>
      </c>
      <c r="T22" s="229">
        <v>0.95344728807511192</v>
      </c>
      <c r="U22" s="229">
        <v>0.80643234790794127</v>
      </c>
      <c r="V22" s="229">
        <v>0.20609528367082691</v>
      </c>
      <c r="W22" s="229">
        <v>0.45931412644448072</v>
      </c>
      <c r="X22" s="229">
        <v>7.1972578344453444</v>
      </c>
      <c r="Y22" s="229">
        <v>10.4648843638498</v>
      </c>
      <c r="DA22" s="73" t="s">
        <v>3140</v>
      </c>
    </row>
    <row r="23" spans="1:105" ht="12" customHeight="1" x14ac:dyDescent="0.25">
      <c r="A23" s="46" t="s">
        <v>35</v>
      </c>
      <c r="B23" s="229">
        <v>10.0459294383989</v>
      </c>
      <c r="C23" s="229">
        <v>8.4500320365919084</v>
      </c>
      <c r="D23" s="229">
        <v>10.561237796529999</v>
      </c>
      <c r="E23" s="229">
        <v>10.41312616297437</v>
      </c>
      <c r="F23" s="229">
        <v>9.9748732921546068</v>
      </c>
      <c r="G23" s="229">
        <v>10.96471928144487</v>
      </c>
      <c r="H23" s="229">
        <v>9.9449617296215855</v>
      </c>
      <c r="I23" s="229">
        <v>10.73983209478555</v>
      </c>
      <c r="J23" s="229">
        <v>14.01458243704856</v>
      </c>
      <c r="K23" s="229">
        <v>10.112406344711451</v>
      </c>
      <c r="L23" s="229">
        <v>12.55887856631505</v>
      </c>
      <c r="M23" s="229">
        <v>13.31519921946866</v>
      </c>
      <c r="N23" s="229">
        <v>11.79542380188084</v>
      </c>
      <c r="O23" s="229">
        <v>15.93190720832728</v>
      </c>
      <c r="P23" s="229">
        <v>12.113830990328941</v>
      </c>
      <c r="Q23" s="229">
        <v>12.84743784822196</v>
      </c>
      <c r="R23" s="229">
        <v>15.04807040154863</v>
      </c>
      <c r="S23" s="229">
        <v>17.246269394316279</v>
      </c>
      <c r="T23" s="229">
        <v>16.591682264308389</v>
      </c>
      <c r="U23" s="229">
        <v>18.743532338531178</v>
      </c>
      <c r="V23" s="229">
        <v>19.78974854718841</v>
      </c>
      <c r="W23" s="229">
        <v>21.33578651343241</v>
      </c>
      <c r="X23" s="229">
        <v>20.99300727591358</v>
      </c>
      <c r="Y23" s="229">
        <v>21.053012569495738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1.096825845405548</v>
      </c>
      <c r="T24" s="229">
        <v>0.71880603761715867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20.061568524877391</v>
      </c>
      <c r="C25" s="229">
        <v>19.60276614488993</v>
      </c>
      <c r="D25" s="229">
        <v>17.715701299204621</v>
      </c>
      <c r="E25" s="229">
        <v>19.193259500704301</v>
      </c>
      <c r="F25" s="229">
        <v>20.778399707232019</v>
      </c>
      <c r="G25" s="229">
        <v>16.816406871754619</v>
      </c>
      <c r="H25" s="229">
        <v>25.064448514913948</v>
      </c>
      <c r="I25" s="229">
        <v>23.140108751812772</v>
      </c>
      <c r="J25" s="229">
        <v>17.75702994340848</v>
      </c>
      <c r="K25" s="229">
        <v>15.533071143558621</v>
      </c>
      <c r="L25" s="229">
        <v>16.72479566167662</v>
      </c>
      <c r="M25" s="229">
        <v>24.447263028306889</v>
      </c>
      <c r="N25" s="229">
        <v>22.62042336740959</v>
      </c>
      <c r="O25" s="229">
        <v>27.075004200712382</v>
      </c>
      <c r="P25" s="229">
        <v>38.591385983852057</v>
      </c>
      <c r="Q25" s="229">
        <v>34.549650534712598</v>
      </c>
      <c r="R25" s="229">
        <v>36.251549079823121</v>
      </c>
      <c r="S25" s="229">
        <v>34.022567912382009</v>
      </c>
      <c r="T25" s="229">
        <v>30.732201505939699</v>
      </c>
      <c r="U25" s="229">
        <v>33.306939373698683</v>
      </c>
      <c r="V25" s="229">
        <v>31.828622145613</v>
      </c>
      <c r="W25" s="229">
        <v>34.996788936815257</v>
      </c>
      <c r="X25" s="229">
        <v>25.717039685892189</v>
      </c>
      <c r="Y25" s="229">
        <v>24.74686529769766</v>
      </c>
      <c r="DA25" s="73" t="s">
        <v>3143</v>
      </c>
    </row>
    <row r="26" spans="1:105" ht="12" customHeight="1" x14ac:dyDescent="0.25">
      <c r="A26" s="46" t="s">
        <v>39</v>
      </c>
      <c r="B26" s="229">
        <v>43.957204652789969</v>
      </c>
      <c r="C26" s="229">
        <v>46.503027334982889</v>
      </c>
      <c r="D26" s="229">
        <v>46.125592713069302</v>
      </c>
      <c r="E26" s="229">
        <v>58.11960561064496</v>
      </c>
      <c r="F26" s="229">
        <v>56.867639242283701</v>
      </c>
      <c r="G26" s="229">
        <v>47.001740553554328</v>
      </c>
      <c r="H26" s="229">
        <v>49.059893382456693</v>
      </c>
      <c r="I26" s="229">
        <v>49.918421455741509</v>
      </c>
      <c r="J26" s="229">
        <v>44.241911891922094</v>
      </c>
      <c r="K26" s="229">
        <v>35.784457591072453</v>
      </c>
      <c r="L26" s="229">
        <v>40.460780110646041</v>
      </c>
      <c r="M26" s="229">
        <v>40.578550605035559</v>
      </c>
      <c r="N26" s="229">
        <v>41.10177589371267</v>
      </c>
      <c r="O26" s="229">
        <v>40.554119038160863</v>
      </c>
      <c r="P26" s="229">
        <v>39.285878905004239</v>
      </c>
      <c r="Q26" s="229">
        <v>41.516193910054547</v>
      </c>
      <c r="R26" s="229">
        <v>41.549773915171073</v>
      </c>
      <c r="S26" s="229">
        <v>41.178518494511039</v>
      </c>
      <c r="T26" s="229">
        <v>44.231316272277887</v>
      </c>
      <c r="U26" s="229">
        <v>41.298146861294377</v>
      </c>
      <c r="V26" s="229">
        <v>36.140680683488398</v>
      </c>
      <c r="W26" s="229">
        <v>45.0232412106296</v>
      </c>
      <c r="X26" s="229">
        <v>44.364270989996832</v>
      </c>
      <c r="Y26" s="229">
        <v>40.76695186448395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87.169102591875145</v>
      </c>
      <c r="C27" s="261">
        <f t="shared" si="0"/>
        <v>63.486619478977978</v>
      </c>
      <c r="D27" s="261">
        <f t="shared" si="0"/>
        <v>61.379389496028004</v>
      </c>
      <c r="E27" s="261">
        <f t="shared" si="0"/>
        <v>62.215715123650249</v>
      </c>
      <c r="F27" s="261">
        <f t="shared" si="0"/>
        <v>60.45884720507528</v>
      </c>
      <c r="G27" s="261">
        <f t="shared" si="0"/>
        <v>60.30513977508631</v>
      </c>
      <c r="H27" s="261">
        <f t="shared" si="0"/>
        <v>62.029937901725944</v>
      </c>
      <c r="I27" s="261">
        <f t="shared" si="0"/>
        <v>60.974845503304444</v>
      </c>
      <c r="J27" s="261">
        <f t="shared" si="0"/>
        <v>60.329100008512611</v>
      </c>
      <c r="K27" s="261">
        <f t="shared" si="0"/>
        <v>57.140143456112035</v>
      </c>
      <c r="L27" s="261">
        <f t="shared" si="0"/>
        <v>60.543752098509508</v>
      </c>
      <c r="M27" s="261">
        <f t="shared" si="0"/>
        <v>62.895640117571723</v>
      </c>
      <c r="N27" s="261">
        <f t="shared" si="0"/>
        <v>57.645576202019299</v>
      </c>
      <c r="O27" s="261">
        <f t="shared" si="0"/>
        <v>61.526264922229998</v>
      </c>
      <c r="P27" s="261">
        <f t="shared" si="0"/>
        <v>57.967357625379151</v>
      </c>
      <c r="Q27" s="261">
        <f t="shared" si="0"/>
        <v>56.441092454539245</v>
      </c>
      <c r="R27" s="261">
        <f t="shared" si="0"/>
        <v>62.065527345516777</v>
      </c>
      <c r="S27" s="261">
        <f t="shared" si="0"/>
        <v>68.619785915172628</v>
      </c>
      <c r="T27" s="261">
        <f t="shared" si="0"/>
        <v>66.723679422341263</v>
      </c>
      <c r="U27" s="261">
        <f t="shared" si="0"/>
        <v>69.770432570543335</v>
      </c>
      <c r="V27" s="261">
        <f t="shared" si="0"/>
        <v>67.416260016043736</v>
      </c>
      <c r="W27" s="261">
        <f t="shared" si="0"/>
        <v>75.921212698210837</v>
      </c>
      <c r="X27" s="261">
        <f t="shared" si="0"/>
        <v>78.196066641165899</v>
      </c>
      <c r="Y27" s="261">
        <f t="shared" si="0"/>
        <v>83.258865466713161</v>
      </c>
      <c r="DA27" s="70"/>
    </row>
    <row r="28" spans="1:105" ht="12" customHeight="1" x14ac:dyDescent="0.25">
      <c r="A28" s="60" t="s">
        <v>3070</v>
      </c>
      <c r="B28" s="262">
        <v>84.122743555664258</v>
      </c>
      <c r="C28" s="262">
        <v>60.337617505933068</v>
      </c>
      <c r="D28" s="262">
        <v>58.051655877160307</v>
      </c>
      <c r="E28" s="262">
        <v>58.43225892808006</v>
      </c>
      <c r="F28" s="262">
        <v>56.286198333898788</v>
      </c>
      <c r="G28" s="262">
        <v>55.936965023276443</v>
      </c>
      <c r="H28" s="262">
        <v>57.553556775194437</v>
      </c>
      <c r="I28" s="262">
        <v>56.265762332667151</v>
      </c>
      <c r="J28" s="262">
        <v>55.700547229798623</v>
      </c>
      <c r="K28" s="262">
        <v>53.048899098348343</v>
      </c>
      <c r="L28" s="262">
        <v>55.90742911775331</v>
      </c>
      <c r="M28" s="262">
        <v>57.414014993976338</v>
      </c>
      <c r="N28" s="262">
        <v>52.327413333069153</v>
      </c>
      <c r="O28" s="262">
        <v>54.821699485671587</v>
      </c>
      <c r="P28" s="262">
        <v>50.959502431628017</v>
      </c>
      <c r="Q28" s="262">
        <v>49.211704638713393</v>
      </c>
      <c r="R28" s="262">
        <v>54.207323888811899</v>
      </c>
      <c r="S28" s="262">
        <v>59.830053148832221</v>
      </c>
      <c r="T28" s="262">
        <v>58.015977737429033</v>
      </c>
      <c r="U28" s="262">
        <v>60.814376299745561</v>
      </c>
      <c r="V28" s="262">
        <v>58.370339070777007</v>
      </c>
      <c r="W28" s="262">
        <v>66.557728374331845</v>
      </c>
      <c r="X28" s="262">
        <v>68.800833131792331</v>
      </c>
      <c r="Y28" s="262">
        <v>77.251308449643119</v>
      </c>
      <c r="DA28" s="72" t="s">
        <v>3145</v>
      </c>
    </row>
    <row r="29" spans="1:105" ht="12" customHeight="1" x14ac:dyDescent="0.25">
      <c r="A29" s="59" t="s">
        <v>28</v>
      </c>
      <c r="B29" s="230">
        <v>52.388657105860993</v>
      </c>
      <c r="C29" s="230">
        <v>29.998318872685921</v>
      </c>
      <c r="D29" s="230">
        <v>23.64684866479023</v>
      </c>
      <c r="E29" s="230">
        <v>22.164877840620971</v>
      </c>
      <c r="F29" s="230">
        <v>18.133513646483969</v>
      </c>
      <c r="G29" s="230">
        <v>16.18733256314788</v>
      </c>
      <c r="H29" s="230">
        <v>17.235761479873211</v>
      </c>
      <c r="I29" s="230">
        <v>15.85209555979989</v>
      </c>
      <c r="J29" s="230">
        <v>14.865140610123991</v>
      </c>
      <c r="K29" s="230">
        <v>14.554152241486531</v>
      </c>
      <c r="L29" s="230">
        <v>12.03363224234635</v>
      </c>
      <c r="M29" s="230">
        <v>12.272362570766511</v>
      </c>
      <c r="N29" s="230">
        <v>11.280416172015441</v>
      </c>
      <c r="O29" s="230">
        <v>11.57714179535497</v>
      </c>
      <c r="P29" s="230">
        <v>9.8816252189901004</v>
      </c>
      <c r="Q29" s="230">
        <v>11.61811001619636</v>
      </c>
      <c r="R29" s="230">
        <v>10.91846792572332</v>
      </c>
      <c r="S29" s="230">
        <v>12.687660296516309</v>
      </c>
      <c r="T29" s="230">
        <v>12.99231897752095</v>
      </c>
      <c r="U29" s="230">
        <v>11.47687298053156</v>
      </c>
      <c r="V29" s="230">
        <v>9.8521217919131097</v>
      </c>
      <c r="W29" s="230">
        <v>12.213300130069131</v>
      </c>
      <c r="X29" s="230">
        <v>19.713037003081119</v>
      </c>
      <c r="Y29" s="230">
        <v>14.14046785539327</v>
      </c>
      <c r="DA29" s="71" t="s">
        <v>3146</v>
      </c>
    </row>
    <row r="30" spans="1:105" ht="12" customHeight="1" x14ac:dyDescent="0.25">
      <c r="A30" s="59" t="s">
        <v>31</v>
      </c>
      <c r="B30" s="230">
        <v>1.0444654689320101</v>
      </c>
      <c r="C30" s="230">
        <v>1.206231647512001</v>
      </c>
      <c r="D30" s="230">
        <v>1.19451395540127</v>
      </c>
      <c r="E30" s="230">
        <v>1.657474871143789</v>
      </c>
      <c r="F30" s="230">
        <v>2.0014269463584839</v>
      </c>
      <c r="G30" s="230">
        <v>2.1822704337010439</v>
      </c>
      <c r="H30" s="230">
        <v>1.5763102354694569</v>
      </c>
      <c r="I30" s="230">
        <v>1.836609452969127</v>
      </c>
      <c r="J30" s="230">
        <v>1.972358331237265</v>
      </c>
      <c r="K30" s="230">
        <v>1.7523152703343809</v>
      </c>
      <c r="L30" s="230">
        <v>1.9544196136154479</v>
      </c>
      <c r="M30" s="230">
        <v>1.68911521592692</v>
      </c>
      <c r="N30" s="230">
        <v>1.394444899310324</v>
      </c>
      <c r="O30" s="230">
        <v>1.693756739326991</v>
      </c>
      <c r="P30" s="230">
        <v>2.574137362619664</v>
      </c>
      <c r="Q30" s="230">
        <v>1.777369104578574</v>
      </c>
      <c r="R30" s="230">
        <v>2.5394785213530122</v>
      </c>
      <c r="S30" s="230">
        <v>2.96712008833408</v>
      </c>
      <c r="T30" s="230">
        <v>3.2123683737804369</v>
      </c>
      <c r="U30" s="230">
        <v>3.4709579756278601</v>
      </c>
      <c r="V30" s="230">
        <v>3.4841007364436982</v>
      </c>
      <c r="W30" s="230">
        <v>4.1828475113784132</v>
      </c>
      <c r="X30" s="230">
        <v>4.3104572346234971</v>
      </c>
      <c r="Y30" s="230">
        <v>4.1353803357749879</v>
      </c>
      <c r="DA30" s="71" t="s">
        <v>3147</v>
      </c>
    </row>
    <row r="31" spans="1:105" ht="12" customHeight="1" x14ac:dyDescent="0.25">
      <c r="A31" s="59" t="s">
        <v>159</v>
      </c>
      <c r="B31" s="230">
        <v>11.54706722530841</v>
      </c>
      <c r="C31" s="230">
        <v>10.7903173965453</v>
      </c>
      <c r="D31" s="230">
        <v>12.945655489086059</v>
      </c>
      <c r="E31" s="230">
        <v>14.39112836994771</v>
      </c>
      <c r="F31" s="230">
        <v>14.108995240040031</v>
      </c>
      <c r="G31" s="230">
        <v>15.42455923291719</v>
      </c>
      <c r="H31" s="230">
        <v>18.432243562736559</v>
      </c>
      <c r="I31" s="230">
        <v>15.24476267736066</v>
      </c>
      <c r="J31" s="230">
        <v>14.381739209295279</v>
      </c>
      <c r="K31" s="230">
        <v>13.050516975761511</v>
      </c>
      <c r="L31" s="230">
        <v>12.874971347847451</v>
      </c>
      <c r="M31" s="230">
        <v>13.886594405790531</v>
      </c>
      <c r="N31" s="230">
        <v>9.2702704168595371</v>
      </c>
      <c r="O31" s="230">
        <v>7.2125742635181682</v>
      </c>
      <c r="P31" s="230">
        <v>8.6340478226897304</v>
      </c>
      <c r="Q31" s="230">
        <v>8.0028062711930303</v>
      </c>
      <c r="R31" s="230">
        <v>7.786514616730182</v>
      </c>
      <c r="S31" s="230">
        <v>8.1410055217268287</v>
      </c>
      <c r="T31" s="230">
        <v>7.6164548325595058</v>
      </c>
      <c r="U31" s="230">
        <v>9.7662801139216917</v>
      </c>
      <c r="V31" s="230">
        <v>9.7491794697901959</v>
      </c>
      <c r="W31" s="230">
        <v>9.9449212505987692</v>
      </c>
      <c r="X31" s="230">
        <v>8.4822116686095033</v>
      </c>
      <c r="Y31" s="230">
        <v>24.50545814800817</v>
      </c>
      <c r="DA31" s="71" t="s">
        <v>3148</v>
      </c>
    </row>
    <row r="32" spans="1:105" ht="12" customHeight="1" x14ac:dyDescent="0.25">
      <c r="A32" s="59" t="s">
        <v>32</v>
      </c>
      <c r="B32" s="230">
        <v>2.114723845509912</v>
      </c>
      <c r="C32" s="230">
        <v>1.4701094935545671</v>
      </c>
      <c r="D32" s="230">
        <v>1.263376902707523</v>
      </c>
      <c r="E32" s="230">
        <v>1.760457128097821</v>
      </c>
      <c r="F32" s="230">
        <v>2.0869652058542658</v>
      </c>
      <c r="G32" s="230">
        <v>1.467539504704642</v>
      </c>
      <c r="H32" s="230">
        <v>1.487371135523738</v>
      </c>
      <c r="I32" s="230">
        <v>1.32610171106279</v>
      </c>
      <c r="J32" s="230">
        <v>1.506828090762439</v>
      </c>
      <c r="K32" s="230">
        <v>2.264247492457514</v>
      </c>
      <c r="L32" s="230">
        <v>2.3008522494596688</v>
      </c>
      <c r="M32" s="230">
        <v>2.2470605039408622</v>
      </c>
      <c r="N32" s="230">
        <v>2.315358494076464</v>
      </c>
      <c r="O32" s="230">
        <v>1.643630462822997</v>
      </c>
      <c r="P32" s="230">
        <v>1.9713598169975199</v>
      </c>
      <c r="Q32" s="230">
        <v>0.63241550608474584</v>
      </c>
      <c r="R32" s="230">
        <v>0.78589482170516822</v>
      </c>
      <c r="S32" s="230">
        <v>0.93882196992713884</v>
      </c>
      <c r="T32" s="230">
        <v>0.94629215812950318</v>
      </c>
      <c r="U32" s="230">
        <v>0.76435218679387229</v>
      </c>
      <c r="V32" s="230">
        <v>0.65324127039454138</v>
      </c>
      <c r="W32" s="230">
        <v>0.84149421369281396</v>
      </c>
      <c r="X32" s="230">
        <v>1.2795426762150079</v>
      </c>
      <c r="Y32" s="230">
        <v>1.3399403820675579</v>
      </c>
      <c r="DA32" s="71" t="s">
        <v>3149</v>
      </c>
    </row>
    <row r="33" spans="1:105" ht="12" customHeight="1" x14ac:dyDescent="0.25">
      <c r="A33" s="59" t="s">
        <v>35</v>
      </c>
      <c r="B33" s="230">
        <v>17.02782991005294</v>
      </c>
      <c r="C33" s="230">
        <v>16.87264009563528</v>
      </c>
      <c r="D33" s="230">
        <v>19.00126086517524</v>
      </c>
      <c r="E33" s="230">
        <v>18.458320718269761</v>
      </c>
      <c r="F33" s="230">
        <v>19.95529729516204</v>
      </c>
      <c r="G33" s="230">
        <v>20.675263288805681</v>
      </c>
      <c r="H33" s="230">
        <v>18.821870361591479</v>
      </c>
      <c r="I33" s="230">
        <v>22.00619293147469</v>
      </c>
      <c r="J33" s="230">
        <v>22.97448098837965</v>
      </c>
      <c r="K33" s="230">
        <v>21.427667118308399</v>
      </c>
      <c r="L33" s="230">
        <v>26.743553664484391</v>
      </c>
      <c r="M33" s="230">
        <v>27.318882297551529</v>
      </c>
      <c r="N33" s="230">
        <v>28.066923350807389</v>
      </c>
      <c r="O33" s="230">
        <v>32.694596224648457</v>
      </c>
      <c r="P33" s="230">
        <v>27.898332210331009</v>
      </c>
      <c r="Q33" s="230">
        <v>27.181003740660671</v>
      </c>
      <c r="R33" s="230">
        <v>32.176968003300217</v>
      </c>
      <c r="S33" s="230">
        <v>35.095445272327872</v>
      </c>
      <c r="T33" s="230">
        <v>33.248543395438638</v>
      </c>
      <c r="U33" s="230">
        <v>35.335913042870573</v>
      </c>
      <c r="V33" s="230">
        <v>34.631695802235463</v>
      </c>
      <c r="W33" s="230">
        <v>39.375165268592717</v>
      </c>
      <c r="X33" s="230">
        <v>35.015584549263203</v>
      </c>
      <c r="Y33" s="230">
        <v>33.130061728399141</v>
      </c>
      <c r="DA33" s="71" t="s">
        <v>3150</v>
      </c>
    </row>
    <row r="34" spans="1:105" ht="12" customHeight="1" x14ac:dyDescent="0.25">
      <c r="A34" s="60" t="s">
        <v>3077</v>
      </c>
      <c r="B34" s="262">
        <v>3.0463590362108901</v>
      </c>
      <c r="C34" s="262">
        <v>3.1490019730449128</v>
      </c>
      <c r="D34" s="262">
        <v>3.3277336188676991</v>
      </c>
      <c r="E34" s="262">
        <v>3.7834561955701882</v>
      </c>
      <c r="F34" s="262">
        <v>4.1726488711764933</v>
      </c>
      <c r="G34" s="262">
        <v>4.3681747518098648</v>
      </c>
      <c r="H34" s="262">
        <v>4.4763811265315061</v>
      </c>
      <c r="I34" s="262">
        <v>4.7090831706372933</v>
      </c>
      <c r="J34" s="262">
        <v>4.6285527787139911</v>
      </c>
      <c r="K34" s="262">
        <v>4.0912443577636894</v>
      </c>
      <c r="L34" s="262">
        <v>4.6363229807561952</v>
      </c>
      <c r="M34" s="262">
        <v>5.4816251235953883</v>
      </c>
      <c r="N34" s="262">
        <v>5.3181628689501483</v>
      </c>
      <c r="O34" s="262">
        <v>6.704565436558414</v>
      </c>
      <c r="P34" s="262">
        <v>7.0078551937511344</v>
      </c>
      <c r="Q34" s="262">
        <v>7.2293878158258504</v>
      </c>
      <c r="R34" s="262">
        <v>7.8582034567048762</v>
      </c>
      <c r="S34" s="262">
        <v>8.7897327663404106</v>
      </c>
      <c r="T34" s="262">
        <v>8.7077016849122337</v>
      </c>
      <c r="U34" s="262">
        <v>8.9560562707977684</v>
      </c>
      <c r="V34" s="262">
        <v>9.0459209452667295</v>
      </c>
      <c r="W34" s="262">
        <v>9.3634843238789962</v>
      </c>
      <c r="X34" s="262">
        <v>9.3952335093735666</v>
      </c>
      <c r="Y34" s="262">
        <v>6.0075570170700381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11.919009286578326</v>
      </c>
      <c r="C35" s="261">
        <f t="shared" si="1"/>
        <v>11.284304908225749</v>
      </c>
      <c r="D35" s="261">
        <f t="shared" si="1"/>
        <v>10.977404129980087</v>
      </c>
      <c r="E35" s="261">
        <f t="shared" si="1"/>
        <v>12.390855717844566</v>
      </c>
      <c r="F35" s="261">
        <f t="shared" si="1"/>
        <v>12.168950119561652</v>
      </c>
      <c r="G35" s="261">
        <f t="shared" si="1"/>
        <v>11.280899797944205</v>
      </c>
      <c r="H35" s="261">
        <f t="shared" si="1"/>
        <v>12.566431061153608</v>
      </c>
      <c r="I35" s="261">
        <f t="shared" si="1"/>
        <v>11.747444412972214</v>
      </c>
      <c r="J35" s="261">
        <f t="shared" si="1"/>
        <v>10.971767168446178</v>
      </c>
      <c r="K35" s="261">
        <f t="shared" si="1"/>
        <v>8.5196858448360118</v>
      </c>
      <c r="L35" s="261">
        <f t="shared" si="1"/>
        <v>9.4986472075923558</v>
      </c>
      <c r="M35" s="261">
        <f t="shared" si="1"/>
        <v>10.697719440496334</v>
      </c>
      <c r="N35" s="261">
        <f t="shared" si="1"/>
        <v>9.4523635093646714</v>
      </c>
      <c r="O35" s="261">
        <f t="shared" si="1"/>
        <v>11.443134212625791</v>
      </c>
      <c r="P35" s="261">
        <f t="shared" si="1"/>
        <v>12.48873533109885</v>
      </c>
      <c r="Q35" s="261">
        <f t="shared" si="1"/>
        <v>11.935196492105673</v>
      </c>
      <c r="R35" s="261">
        <f t="shared" si="1"/>
        <v>12.771286957011815</v>
      </c>
      <c r="S35" s="261">
        <f t="shared" si="1"/>
        <v>12.972634116232841</v>
      </c>
      <c r="T35" s="261">
        <f t="shared" si="1"/>
        <v>12.25695482625879</v>
      </c>
      <c r="U35" s="261">
        <f t="shared" si="1"/>
        <v>13.095292953989757</v>
      </c>
      <c r="V35" s="261">
        <f t="shared" si="1"/>
        <v>12.742867446469532</v>
      </c>
      <c r="W35" s="261">
        <f t="shared" si="1"/>
        <v>14.317320172802292</v>
      </c>
      <c r="X35" s="261">
        <f t="shared" si="1"/>
        <v>12.899930618933931</v>
      </c>
      <c r="Y35" s="261">
        <f t="shared" si="1"/>
        <v>12.656863161010756</v>
      </c>
      <c r="DA35" s="70"/>
    </row>
    <row r="36" spans="1:105" ht="12" customHeight="1" x14ac:dyDescent="0.25">
      <c r="A36" s="60" t="s">
        <v>3080</v>
      </c>
      <c r="B36" s="262">
        <v>4.9975940876542158</v>
      </c>
      <c r="C36" s="262">
        <v>4.6918864515759964</v>
      </c>
      <c r="D36" s="262">
        <v>4.6135174173248066</v>
      </c>
      <c r="E36" s="262">
        <v>5.1241147715642459</v>
      </c>
      <c r="F36" s="262">
        <v>4.9084668928865094</v>
      </c>
      <c r="G36" s="262">
        <v>4.5905688409174319</v>
      </c>
      <c r="H36" s="262">
        <v>4.9815935051183731</v>
      </c>
      <c r="I36" s="262">
        <v>4.597115248744899</v>
      </c>
      <c r="J36" s="262">
        <v>4.4505876158663922</v>
      </c>
      <c r="K36" s="262">
        <v>3.3583443585788109</v>
      </c>
      <c r="L36" s="262">
        <v>3.7939293220610821</v>
      </c>
      <c r="M36" s="262">
        <v>4.2221933656366843</v>
      </c>
      <c r="N36" s="262">
        <v>3.677677713608388</v>
      </c>
      <c r="O36" s="262">
        <v>4.4997457766307631</v>
      </c>
      <c r="P36" s="262">
        <v>4.6762970269455124</v>
      </c>
      <c r="Q36" s="262">
        <v>4.4901390357404729</v>
      </c>
      <c r="R36" s="262">
        <v>4.8535548963495234</v>
      </c>
      <c r="S36" s="262">
        <v>4.9728004762542506</v>
      </c>
      <c r="T36" s="262">
        <v>4.6854557853002339</v>
      </c>
      <c r="U36" s="262">
        <v>5.0723068623001613</v>
      </c>
      <c r="V36" s="262">
        <v>4.9572225177304654</v>
      </c>
      <c r="W36" s="262">
        <v>5.5149578029633979</v>
      </c>
      <c r="X36" s="262">
        <v>5.0382116003011346</v>
      </c>
      <c r="Y36" s="262">
        <v>5.1616800438915016</v>
      </c>
      <c r="DA36" s="72" t="s">
        <v>3152</v>
      </c>
    </row>
    <row r="37" spans="1:105" ht="12" customHeight="1" x14ac:dyDescent="0.25">
      <c r="A37" s="59" t="s">
        <v>28</v>
      </c>
      <c r="B37" s="230">
        <v>2.9516350511234819</v>
      </c>
      <c r="C37" s="230">
        <v>2.778201843060244</v>
      </c>
      <c r="D37" s="230">
        <v>2.460372313144561</v>
      </c>
      <c r="E37" s="230">
        <v>2.5800134113943982</v>
      </c>
      <c r="F37" s="230">
        <v>2.3439957844844428</v>
      </c>
      <c r="G37" s="230">
        <v>2.007972603335991</v>
      </c>
      <c r="H37" s="230">
        <v>1.9496665406276019</v>
      </c>
      <c r="I37" s="230">
        <v>1.8714070339807169</v>
      </c>
      <c r="J37" s="230">
        <v>1.734834386084577</v>
      </c>
      <c r="K37" s="230">
        <v>1.2031228290155049</v>
      </c>
      <c r="L37" s="230">
        <v>1.266318649636696</v>
      </c>
      <c r="M37" s="230">
        <v>1.1663793080936029</v>
      </c>
      <c r="N37" s="230">
        <v>1.1221420741661281</v>
      </c>
      <c r="O37" s="230">
        <v>1.1247119478334879</v>
      </c>
      <c r="P37" s="230">
        <v>1.1775747842758859</v>
      </c>
      <c r="Q37" s="230">
        <v>1.102596145706175</v>
      </c>
      <c r="R37" s="230">
        <v>1.083862340118662</v>
      </c>
      <c r="S37" s="230">
        <v>1.038306113159283</v>
      </c>
      <c r="T37" s="230">
        <v>0.98213169193418015</v>
      </c>
      <c r="U37" s="230">
        <v>0.92673244077425609</v>
      </c>
      <c r="V37" s="230">
        <v>0.70628521555280499</v>
      </c>
      <c r="W37" s="230">
        <v>0.80271454400272935</v>
      </c>
      <c r="X37" s="230">
        <v>0.58408361678952403</v>
      </c>
      <c r="Y37" s="230">
        <v>0.38674613049925588</v>
      </c>
      <c r="DA37" s="71" t="s">
        <v>3153</v>
      </c>
    </row>
    <row r="38" spans="1:105" ht="12" customHeight="1" x14ac:dyDescent="0.25">
      <c r="A38" s="59" t="s">
        <v>31</v>
      </c>
      <c r="B38" s="230">
        <v>0.10148104389661269</v>
      </c>
      <c r="C38" s="230">
        <v>0.12729967128800959</v>
      </c>
      <c r="D38" s="230">
        <v>0.1251237638534605</v>
      </c>
      <c r="E38" s="230">
        <v>0.20354212608426511</v>
      </c>
      <c r="F38" s="230">
        <v>0.26326940054070441</v>
      </c>
      <c r="G38" s="230">
        <v>0.18027850805993961</v>
      </c>
      <c r="H38" s="230">
        <v>0.19068595336544031</v>
      </c>
      <c r="I38" s="230">
        <v>0.1924507252177127</v>
      </c>
      <c r="J38" s="230">
        <v>0.13020335465277111</v>
      </c>
      <c r="K38" s="230">
        <v>0.10464493529088791</v>
      </c>
      <c r="L38" s="230">
        <v>0.17986635824512459</v>
      </c>
      <c r="M38" s="230">
        <v>0.21271557718689721</v>
      </c>
      <c r="N38" s="230">
        <v>0.1612964000412494</v>
      </c>
      <c r="O38" s="230">
        <v>0.21293676923726579</v>
      </c>
      <c r="P38" s="230">
        <v>0.28792147076520419</v>
      </c>
      <c r="Q38" s="230">
        <v>0.2272789509318463</v>
      </c>
      <c r="R38" s="230">
        <v>0.28096565574116528</v>
      </c>
      <c r="S38" s="230">
        <v>0.27751095643004292</v>
      </c>
      <c r="T38" s="230">
        <v>0.25686881417462493</v>
      </c>
      <c r="U38" s="230">
        <v>0.28127644485197112</v>
      </c>
      <c r="V38" s="230">
        <v>0.27933187950504429</v>
      </c>
      <c r="W38" s="230">
        <v>0.32470589457710619</v>
      </c>
      <c r="X38" s="230">
        <v>0.3140983827175774</v>
      </c>
      <c r="Y38" s="230">
        <v>0.28897463002693752</v>
      </c>
      <c r="DA38" s="71" t="s">
        <v>3154</v>
      </c>
    </row>
    <row r="39" spans="1:105" ht="12" customHeight="1" x14ac:dyDescent="0.25">
      <c r="A39" s="59" t="s">
        <v>159</v>
      </c>
      <c r="B39" s="230">
        <v>0.51524822813402227</v>
      </c>
      <c r="C39" s="230">
        <v>0.56048755596218292</v>
      </c>
      <c r="D39" s="230">
        <v>0.5351145547024676</v>
      </c>
      <c r="E39" s="230">
        <v>0.71260125104201977</v>
      </c>
      <c r="F39" s="230">
        <v>0.63282918732441773</v>
      </c>
      <c r="G39" s="230">
        <v>0.6667055133895996</v>
      </c>
      <c r="H39" s="230">
        <v>1.0220175476675599</v>
      </c>
      <c r="I39" s="230">
        <v>0.59886523063508823</v>
      </c>
      <c r="J39" s="230">
        <v>0.32806715264853359</v>
      </c>
      <c r="K39" s="230">
        <v>0.38913591611139209</v>
      </c>
      <c r="L39" s="230">
        <v>0.36001029465513462</v>
      </c>
      <c r="M39" s="230">
        <v>0.46711327592554791</v>
      </c>
      <c r="N39" s="230">
        <v>0.30794926608140638</v>
      </c>
      <c r="O39" s="230">
        <v>0.25845186184603702</v>
      </c>
      <c r="P39" s="230">
        <v>0.33025555018772051</v>
      </c>
      <c r="Q39" s="230">
        <v>0.24952564942626479</v>
      </c>
      <c r="R39" s="230">
        <v>0.27155846712264181</v>
      </c>
      <c r="S39" s="230">
        <v>0.26051631595993668</v>
      </c>
      <c r="T39" s="230">
        <v>0.20092583769785391</v>
      </c>
      <c r="U39" s="230">
        <v>0.17187294401336309</v>
      </c>
      <c r="V39" s="230">
        <v>0.1311046055012394</v>
      </c>
      <c r="W39" s="230">
        <v>0.1833260262636274</v>
      </c>
      <c r="X39" s="230">
        <v>0.28648066287393231</v>
      </c>
      <c r="Y39" s="230">
        <v>0.82739430640702216</v>
      </c>
      <c r="DA39" s="71" t="s">
        <v>3155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1.9364279320528269E-2</v>
      </c>
      <c r="F40" s="230">
        <v>4.007435792441099E-2</v>
      </c>
      <c r="G40" s="230">
        <v>7.8406702740490344E-2</v>
      </c>
      <c r="H40" s="230">
        <v>8.2933107352652941E-2</v>
      </c>
      <c r="I40" s="230">
        <v>8.3700641672273021E-2</v>
      </c>
      <c r="J40" s="230">
        <v>5.9460125580566653E-2</v>
      </c>
      <c r="K40" s="230">
        <v>0.10135839859043461</v>
      </c>
      <c r="L40" s="230">
        <v>7.9641018053095189E-2</v>
      </c>
      <c r="M40" s="230">
        <v>4.1206241110268611E-2</v>
      </c>
      <c r="N40" s="230">
        <v>2.0830240681622241E-2</v>
      </c>
      <c r="O40" s="230">
        <v>2.0624544686548899E-2</v>
      </c>
      <c r="P40" s="230">
        <v>4.461963821239414E-2</v>
      </c>
      <c r="Q40" s="230">
        <v>2.2013694002197999E-2</v>
      </c>
      <c r="R40" s="230">
        <v>2.1770842368859469E-2</v>
      </c>
      <c r="S40" s="230">
        <v>1.8353940541602672E-2</v>
      </c>
      <c r="T40" s="230">
        <v>1.7433561414708261E-2</v>
      </c>
      <c r="U40" s="230">
        <v>1.711948702419374E-2</v>
      </c>
      <c r="V40" s="230">
        <v>1.156628077423219E-2</v>
      </c>
      <c r="W40" s="230">
        <v>7.2932888898625779E-3</v>
      </c>
      <c r="X40" s="230">
        <v>1.774951420364905E-2</v>
      </c>
      <c r="Y40" s="230">
        <v>1.3726796371881549E-2</v>
      </c>
      <c r="DA40" s="71" t="s">
        <v>3156</v>
      </c>
    </row>
    <row r="41" spans="1:105" ht="12" customHeight="1" x14ac:dyDescent="0.25">
      <c r="A41" s="59" t="s">
        <v>35</v>
      </c>
      <c r="B41" s="230">
        <v>1.429229764500098</v>
      </c>
      <c r="C41" s="230">
        <v>1.2258973812655609</v>
      </c>
      <c r="D41" s="230">
        <v>1.4929067856243179</v>
      </c>
      <c r="E41" s="230">
        <v>1.608593703723034</v>
      </c>
      <c r="F41" s="230">
        <v>1.6282981626125319</v>
      </c>
      <c r="G41" s="230">
        <v>1.657205513391411</v>
      </c>
      <c r="H41" s="230">
        <v>1.7362903561051179</v>
      </c>
      <c r="I41" s="230">
        <v>1.850691617239107</v>
      </c>
      <c r="J41" s="230">
        <v>2.1980225968999449</v>
      </c>
      <c r="K41" s="230">
        <v>1.560082279570592</v>
      </c>
      <c r="L41" s="230">
        <v>1.908093001471032</v>
      </c>
      <c r="M41" s="230">
        <v>2.3347789633203671</v>
      </c>
      <c r="N41" s="230">
        <v>2.065459732637982</v>
      </c>
      <c r="O41" s="230">
        <v>2.8830206530274238</v>
      </c>
      <c r="P41" s="230">
        <v>2.8359255835043058</v>
      </c>
      <c r="Q41" s="230">
        <v>2.8887245956739891</v>
      </c>
      <c r="R41" s="230">
        <v>3.1953975909981951</v>
      </c>
      <c r="S41" s="230">
        <v>3.3781131501633861</v>
      </c>
      <c r="T41" s="230">
        <v>3.2280958800788668</v>
      </c>
      <c r="U41" s="230">
        <v>3.6753055456363781</v>
      </c>
      <c r="V41" s="230">
        <v>3.8289345363971439</v>
      </c>
      <c r="W41" s="230">
        <v>4.1969180492300726</v>
      </c>
      <c r="X41" s="230">
        <v>3.8357994237164532</v>
      </c>
      <c r="Y41" s="230">
        <v>3.644838180586405</v>
      </c>
      <c r="DA41" s="71" t="s">
        <v>3157</v>
      </c>
    </row>
    <row r="42" spans="1:105" ht="12" customHeight="1" x14ac:dyDescent="0.25">
      <c r="A42" s="60" t="s">
        <v>3087</v>
      </c>
      <c r="B42" s="262">
        <v>6.541642558179424</v>
      </c>
      <c r="C42" s="262">
        <v>6.1998498917503966</v>
      </c>
      <c r="D42" s="262">
        <v>5.949036667368377</v>
      </c>
      <c r="E42" s="262">
        <v>6.7950785015539381</v>
      </c>
      <c r="F42" s="262">
        <v>6.7403022953171456</v>
      </c>
      <c r="G42" s="262">
        <v>6.1457749014173588</v>
      </c>
      <c r="H42" s="262">
        <v>7.0267920134070616</v>
      </c>
      <c r="I42" s="262">
        <v>6.5632739517781289</v>
      </c>
      <c r="J42" s="262">
        <v>5.9441636162754614</v>
      </c>
      <c r="K42" s="262">
        <v>4.651308802909317</v>
      </c>
      <c r="L42" s="262">
        <v>5.1267332813471587</v>
      </c>
      <c r="M42" s="262">
        <v>5.7921623531134516</v>
      </c>
      <c r="N42" s="262">
        <v>5.1117000043100917</v>
      </c>
      <c r="O42" s="262">
        <v>6.1075675460009338</v>
      </c>
      <c r="P42" s="262">
        <v>6.9388079666742994</v>
      </c>
      <c r="Q42" s="262">
        <v>6.5438098787984504</v>
      </c>
      <c r="R42" s="262">
        <v>6.9380935338871321</v>
      </c>
      <c r="S42" s="262">
        <v>6.9040665342518883</v>
      </c>
      <c r="T42" s="262">
        <v>6.4859582939922031</v>
      </c>
      <c r="U42" s="262">
        <v>6.9064843595597463</v>
      </c>
      <c r="V42" s="262">
        <v>6.6579402673657944</v>
      </c>
      <c r="W42" s="262">
        <v>7.6350688479715556</v>
      </c>
      <c r="X42" s="262">
        <v>6.6904675023618321</v>
      </c>
      <c r="Y42" s="262">
        <v>6.7462543908340127</v>
      </c>
      <c r="DA42" s="72" t="s">
        <v>3158</v>
      </c>
    </row>
    <row r="43" spans="1:105" ht="12" customHeight="1" x14ac:dyDescent="0.25">
      <c r="A43" s="64" t="s">
        <v>28</v>
      </c>
      <c r="B43" s="229">
        <v>1.8258367602310039</v>
      </c>
      <c r="C43" s="229">
        <v>1.7032721748940911</v>
      </c>
      <c r="D43" s="229">
        <v>1.574712345446158</v>
      </c>
      <c r="E43" s="229">
        <v>1.584486386323501</v>
      </c>
      <c r="F43" s="229">
        <v>1.317483935482294</v>
      </c>
      <c r="G43" s="229">
        <v>1.1955353358463849</v>
      </c>
      <c r="H43" s="229">
        <v>0.99782004280329684</v>
      </c>
      <c r="I43" s="229">
        <v>0.9329153990006871</v>
      </c>
      <c r="J43" s="229">
        <v>1.003651943701527</v>
      </c>
      <c r="K43" s="229">
        <v>0.63778666511014448</v>
      </c>
      <c r="L43" s="229">
        <v>0.70496431449275532</v>
      </c>
      <c r="M43" s="229">
        <v>0.59076137689008457</v>
      </c>
      <c r="N43" s="229">
        <v>0.5507015133480071</v>
      </c>
      <c r="O43" s="229">
        <v>0.56797144625304785</v>
      </c>
      <c r="P43" s="229">
        <v>0.46644924799477999</v>
      </c>
      <c r="Q43" s="229">
        <v>0.45651330041488469</v>
      </c>
      <c r="R43" s="229">
        <v>0.46508420318182242</v>
      </c>
      <c r="S43" s="229">
        <v>0.47911611915201441</v>
      </c>
      <c r="T43" s="229">
        <v>0.46010613936277628</v>
      </c>
      <c r="U43" s="229">
        <v>0.44340995723622573</v>
      </c>
      <c r="V43" s="229">
        <v>0.34440421568110807</v>
      </c>
      <c r="W43" s="229">
        <v>0.37206193946958421</v>
      </c>
      <c r="X43" s="229">
        <v>0.30568688451725262</v>
      </c>
      <c r="Y43" s="229">
        <v>0.21241618467041781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6.3400350727399676E-2</v>
      </c>
      <c r="C45" s="229">
        <v>7.8823367632798541E-2</v>
      </c>
      <c r="D45" s="229">
        <v>8.0881211493380983E-2</v>
      </c>
      <c r="E45" s="229">
        <v>0.1262491032500925</v>
      </c>
      <c r="F45" s="229">
        <v>0.14945014249184849</v>
      </c>
      <c r="G45" s="229">
        <v>0.10840667793821911</v>
      </c>
      <c r="H45" s="229">
        <v>9.8563935050724985E-2</v>
      </c>
      <c r="I45" s="229">
        <v>9.6894918775253039E-2</v>
      </c>
      <c r="J45" s="229">
        <v>7.6077236574797952E-2</v>
      </c>
      <c r="K45" s="229">
        <v>5.602619490322476E-2</v>
      </c>
      <c r="L45" s="229">
        <v>0.10113035198642149</v>
      </c>
      <c r="M45" s="229">
        <v>0.1088125602103342</v>
      </c>
      <c r="N45" s="229">
        <v>7.9946700559002132E-2</v>
      </c>
      <c r="O45" s="229">
        <v>0.10860336992231</v>
      </c>
      <c r="P45" s="229">
        <v>0.11518539042605801</v>
      </c>
      <c r="Q45" s="229">
        <v>9.5039387338041875E-2</v>
      </c>
      <c r="R45" s="229">
        <v>0.1217637866474633</v>
      </c>
      <c r="S45" s="229">
        <v>0.1293310943110344</v>
      </c>
      <c r="T45" s="229">
        <v>0.121536613372901</v>
      </c>
      <c r="U45" s="229">
        <v>0.1359226666853415</v>
      </c>
      <c r="V45" s="229">
        <v>0.13756764215246689</v>
      </c>
      <c r="W45" s="229">
        <v>0.15200285082823201</v>
      </c>
      <c r="X45" s="229">
        <v>0.16602555016290449</v>
      </c>
      <c r="Y45" s="229">
        <v>0.1602982532584965</v>
      </c>
      <c r="DA45" s="73" t="s">
        <v>3161</v>
      </c>
    </row>
    <row r="46" spans="1:105" ht="12" customHeight="1" x14ac:dyDescent="0.25">
      <c r="A46" s="64" t="s">
        <v>159</v>
      </c>
      <c r="B46" s="229">
        <v>0.32802323280115442</v>
      </c>
      <c r="C46" s="229">
        <v>0.35365112279286548</v>
      </c>
      <c r="D46" s="229">
        <v>0.35248121314321851</v>
      </c>
      <c r="E46" s="229">
        <v>0.45040368902840949</v>
      </c>
      <c r="F46" s="229">
        <v>0.36606972537839633</v>
      </c>
      <c r="G46" s="229">
        <v>0.4085333264720607</v>
      </c>
      <c r="H46" s="229">
        <v>0.53831818001879261</v>
      </c>
      <c r="I46" s="229">
        <v>0.30725001538166158</v>
      </c>
      <c r="J46" s="229">
        <v>0.1953334710429484</v>
      </c>
      <c r="K46" s="229">
        <v>0.2123027373530296</v>
      </c>
      <c r="L46" s="229">
        <v>0.20626610138128931</v>
      </c>
      <c r="M46" s="229">
        <v>0.24349122128392031</v>
      </c>
      <c r="N46" s="229">
        <v>0.15553796297344941</v>
      </c>
      <c r="O46" s="229">
        <v>0.13432401641832889</v>
      </c>
      <c r="P46" s="229">
        <v>0.13463402656804829</v>
      </c>
      <c r="Q46" s="229">
        <v>0.10632636566781779</v>
      </c>
      <c r="R46" s="229">
        <v>0.1199249705684893</v>
      </c>
      <c r="S46" s="229">
        <v>0.1237197714970502</v>
      </c>
      <c r="T46" s="229">
        <v>9.6875264315768192E-2</v>
      </c>
      <c r="U46" s="229">
        <v>8.463449386067988E-2</v>
      </c>
      <c r="V46" s="229">
        <v>6.5795334818503387E-2</v>
      </c>
      <c r="W46" s="229">
        <v>8.7451456795959295E-2</v>
      </c>
      <c r="X46" s="229">
        <v>0.15430709802596879</v>
      </c>
      <c r="Y46" s="229">
        <v>0.46769525595458739</v>
      </c>
      <c r="DA46" s="73" t="s">
        <v>3162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1.186571975027388E-2</v>
      </c>
      <c r="F47" s="229">
        <v>2.2474046469595738E-2</v>
      </c>
      <c r="G47" s="229">
        <v>4.65783418766086E-2</v>
      </c>
      <c r="H47" s="229">
        <v>4.2349279129399162E-2</v>
      </c>
      <c r="I47" s="229">
        <v>4.1632164536875078E-2</v>
      </c>
      <c r="J47" s="229">
        <v>3.4322359037200961E-2</v>
      </c>
      <c r="K47" s="229">
        <v>5.3610691268021003E-2</v>
      </c>
      <c r="L47" s="229">
        <v>4.4237149339150773E-2</v>
      </c>
      <c r="M47" s="229">
        <v>2.0823872044628711E-2</v>
      </c>
      <c r="N47" s="229">
        <v>1.019973553463358E-2</v>
      </c>
      <c r="O47" s="229">
        <v>1.03919192531915E-2</v>
      </c>
      <c r="P47" s="229">
        <v>1.7634702767208299E-2</v>
      </c>
      <c r="Q47" s="229">
        <v>9.0940238760200166E-3</v>
      </c>
      <c r="R47" s="229">
        <v>9.3209224598504899E-3</v>
      </c>
      <c r="S47" s="229">
        <v>8.4502759501283581E-3</v>
      </c>
      <c r="T47" s="229">
        <v>8.148930588978984E-3</v>
      </c>
      <c r="U47" s="229">
        <v>8.1727463851420865E-3</v>
      </c>
      <c r="V47" s="229">
        <v>5.6274063166036666E-3</v>
      </c>
      <c r="W47" s="229">
        <v>3.3729020541962188E-3</v>
      </c>
      <c r="X47" s="229">
        <v>9.2686066548754841E-3</v>
      </c>
      <c r="Y47" s="229">
        <v>7.5224102987279887E-3</v>
      </c>
      <c r="DA47" s="73" t="s">
        <v>3163</v>
      </c>
    </row>
    <row r="48" spans="1:105" ht="12" customHeight="1" x14ac:dyDescent="0.25">
      <c r="A48" s="64" t="s">
        <v>33</v>
      </c>
      <c r="B48" s="229">
        <v>0.2485281374169262</v>
      </c>
      <c r="C48" s="229">
        <v>3.3384498139449707E-2</v>
      </c>
      <c r="D48" s="229">
        <v>6.3679044760881431E-2</v>
      </c>
      <c r="E48" s="229">
        <v>3.3384498139455279E-2</v>
      </c>
      <c r="F48" s="229">
        <v>6.3679044760895767E-2</v>
      </c>
      <c r="G48" s="229">
        <v>3.3384498139422597E-2</v>
      </c>
      <c r="H48" s="229">
        <v>6.6766283415435695E-2</v>
      </c>
      <c r="I48" s="229">
        <v>3.3384498139424859E-2</v>
      </c>
      <c r="J48" s="229">
        <v>3.3384498139435927E-2</v>
      </c>
      <c r="K48" s="229">
        <v>0</v>
      </c>
      <c r="L48" s="229">
        <v>3.3910793656961001E-2</v>
      </c>
      <c r="M48" s="229">
        <v>3.391079365697932E-2</v>
      </c>
      <c r="N48" s="229">
        <v>0</v>
      </c>
      <c r="O48" s="229">
        <v>0</v>
      </c>
      <c r="P48" s="229">
        <v>3.3137627561631779E-2</v>
      </c>
      <c r="Q48" s="229">
        <v>0</v>
      </c>
      <c r="R48" s="229">
        <v>0</v>
      </c>
      <c r="S48" s="229">
        <v>1.305972485324043E-2</v>
      </c>
      <c r="T48" s="229">
        <v>2.3466269210734188E-2</v>
      </c>
      <c r="U48" s="229">
        <v>1.3661980548595369E-2</v>
      </c>
      <c r="V48" s="229">
        <v>1.226214298641871E-3</v>
      </c>
      <c r="W48" s="229">
        <v>1.123668058622591E-2</v>
      </c>
      <c r="X48" s="229">
        <v>7.8418032116278846E-2</v>
      </c>
      <c r="Y48" s="229">
        <v>9.7760748817949619E-2</v>
      </c>
      <c r="DA48" s="73" t="s">
        <v>3164</v>
      </c>
    </row>
    <row r="49" spans="1:105" ht="12" customHeight="1" x14ac:dyDescent="0.25">
      <c r="A49" s="64" t="s">
        <v>35</v>
      </c>
      <c r="B49" s="229">
        <v>0.89076715284780161</v>
      </c>
      <c r="C49" s="229">
        <v>0.75724641906461709</v>
      </c>
      <c r="D49" s="229">
        <v>0.96271102947317633</v>
      </c>
      <c r="E49" s="229">
        <v>0.99534987772678474</v>
      </c>
      <c r="F49" s="229">
        <v>0.92211543003336927</v>
      </c>
      <c r="G49" s="229">
        <v>0.99413155176515222</v>
      </c>
      <c r="H49" s="229">
        <v>0.89531753841684658</v>
      </c>
      <c r="I49" s="229">
        <v>0.92954606423454589</v>
      </c>
      <c r="J49" s="229">
        <v>1.281209397611748</v>
      </c>
      <c r="K49" s="229">
        <v>0.83325096524812881</v>
      </c>
      <c r="L49" s="229">
        <v>1.07025317138844</v>
      </c>
      <c r="M49" s="229">
        <v>1.191463969070135</v>
      </c>
      <c r="N49" s="229">
        <v>1.0212874860955381</v>
      </c>
      <c r="O49" s="229">
        <v>1.466884103102817</v>
      </c>
      <c r="P49" s="229">
        <v>1.131810150778211</v>
      </c>
      <c r="Q49" s="229">
        <v>1.205052473904269</v>
      </c>
      <c r="R49" s="229">
        <v>1.381481965940605</v>
      </c>
      <c r="S49" s="229">
        <v>1.57055235314313</v>
      </c>
      <c r="T49" s="229">
        <v>1.523693387524518</v>
      </c>
      <c r="U49" s="229">
        <v>1.7717701460384201</v>
      </c>
      <c r="V49" s="229">
        <v>1.88117474202783</v>
      </c>
      <c r="W49" s="229">
        <v>1.9599611240841419</v>
      </c>
      <c r="X49" s="229">
        <v>2.022649003888811</v>
      </c>
      <c r="Y49" s="229">
        <v>2.0169852993141402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2.0666540042844259</v>
      </c>
      <c r="C51" s="229">
        <v>2.0307698068379909</v>
      </c>
      <c r="D51" s="229">
        <v>1.832306019064013</v>
      </c>
      <c r="E51" s="229">
        <v>1.9091995979878511</v>
      </c>
      <c r="F51" s="229">
        <v>2.0637249510664928</v>
      </c>
      <c r="G51" s="229">
        <v>1.7297786107524811</v>
      </c>
      <c r="H51" s="229">
        <v>2.5968653651490561</v>
      </c>
      <c r="I51" s="229">
        <v>2.3984015773719292</v>
      </c>
      <c r="J51" s="229">
        <v>1.8484171299730781</v>
      </c>
      <c r="K51" s="229">
        <v>1.5942986946251629</v>
      </c>
      <c r="L51" s="229">
        <v>1.6462940029823641</v>
      </c>
      <c r="M51" s="229">
        <v>2.4408768036640431</v>
      </c>
      <c r="N51" s="229">
        <v>2.2460749915159619</v>
      </c>
      <c r="O51" s="229">
        <v>2.7213619908032758</v>
      </c>
      <c r="P51" s="229">
        <v>3.960475413770411</v>
      </c>
      <c r="Q51" s="229">
        <v>3.5774628183165942</v>
      </c>
      <c r="R51" s="229">
        <v>3.7656736016371428</v>
      </c>
      <c r="S51" s="229">
        <v>3.4869179004658721</v>
      </c>
      <c r="T51" s="229">
        <v>3.1284872061955249</v>
      </c>
      <c r="U51" s="229">
        <v>3.4184951118151399</v>
      </c>
      <c r="V51" s="229">
        <v>3.275833610655813</v>
      </c>
      <c r="W51" s="229">
        <v>3.5752245049369562</v>
      </c>
      <c r="X51" s="229">
        <v>2.579127588329456</v>
      </c>
      <c r="Y51" s="229">
        <v>2.4929881141314678</v>
      </c>
      <c r="DA51" s="73" t="s">
        <v>3167</v>
      </c>
    </row>
    <row r="52" spans="1:105" ht="12" customHeight="1" x14ac:dyDescent="0.25">
      <c r="A52" s="64" t="s">
        <v>39</v>
      </c>
      <c r="B52" s="229">
        <v>1.118432919870713</v>
      </c>
      <c r="C52" s="229">
        <v>1.242702502388584</v>
      </c>
      <c r="D52" s="229">
        <v>1.0822658039875479</v>
      </c>
      <c r="E52" s="229">
        <v>1.6841396293475701</v>
      </c>
      <c r="F52" s="229">
        <v>1.835305019634254</v>
      </c>
      <c r="G52" s="229">
        <v>1.6294265586270309</v>
      </c>
      <c r="H52" s="229">
        <v>1.7907913894235099</v>
      </c>
      <c r="I52" s="229">
        <v>1.8232493143377519</v>
      </c>
      <c r="J52" s="229">
        <v>1.4717675801947241</v>
      </c>
      <c r="K52" s="229">
        <v>1.264032854401606</v>
      </c>
      <c r="L52" s="229">
        <v>1.3196773961197781</v>
      </c>
      <c r="M52" s="229">
        <v>1.162021756293327</v>
      </c>
      <c r="N52" s="229">
        <v>1.047951614283499</v>
      </c>
      <c r="O52" s="229">
        <v>1.098030700247963</v>
      </c>
      <c r="P52" s="229">
        <v>1.079481406807951</v>
      </c>
      <c r="Q52" s="229">
        <v>1.0943215092808221</v>
      </c>
      <c r="R52" s="229">
        <v>1.0748440834517581</v>
      </c>
      <c r="S52" s="229">
        <v>1.0929192948794191</v>
      </c>
      <c r="T52" s="229">
        <v>1.123644483421002</v>
      </c>
      <c r="U52" s="229">
        <v>1.030417256990201</v>
      </c>
      <c r="V52" s="229">
        <v>0.94631110141482722</v>
      </c>
      <c r="W52" s="229">
        <v>1.473757389216261</v>
      </c>
      <c r="X52" s="229">
        <v>1.374984738666285</v>
      </c>
      <c r="Y52" s="229">
        <v>1.290588124388224</v>
      </c>
      <c r="DA52" s="73" t="s">
        <v>3168</v>
      </c>
    </row>
    <row r="53" spans="1:105" ht="12" customHeight="1" x14ac:dyDescent="0.25">
      <c r="A53" s="60" t="s">
        <v>3099</v>
      </c>
      <c r="B53" s="262">
        <v>0.3797726407446862</v>
      </c>
      <c r="C53" s="262">
        <v>0.3925685648993556</v>
      </c>
      <c r="D53" s="262">
        <v>0.41485004528690389</v>
      </c>
      <c r="E53" s="262">
        <v>0.47166244472638208</v>
      </c>
      <c r="F53" s="262">
        <v>0.52018093135799692</v>
      </c>
      <c r="G53" s="262">
        <v>0.54455605560941334</v>
      </c>
      <c r="H53" s="262">
        <v>0.55804554262817252</v>
      </c>
      <c r="I53" s="262">
        <v>0.58705521244918668</v>
      </c>
      <c r="J53" s="262">
        <v>0.57701593630432468</v>
      </c>
      <c r="K53" s="262">
        <v>0.51003268334788388</v>
      </c>
      <c r="L53" s="262">
        <v>0.57798460418411546</v>
      </c>
      <c r="M53" s="262">
        <v>0.68336372174619897</v>
      </c>
      <c r="N53" s="262">
        <v>0.66298579144619152</v>
      </c>
      <c r="O53" s="262">
        <v>0.83582088999409443</v>
      </c>
      <c r="P53" s="262">
        <v>0.87363033747903629</v>
      </c>
      <c r="Q53" s="262">
        <v>0.90124757756674945</v>
      </c>
      <c r="R53" s="262">
        <v>0.97963852677515972</v>
      </c>
      <c r="S53" s="262">
        <v>1.095767105726702</v>
      </c>
      <c r="T53" s="262">
        <v>1.0855407469663541</v>
      </c>
      <c r="U53" s="262">
        <v>1.1165017321298489</v>
      </c>
      <c r="V53" s="262">
        <v>1.1277046613732731</v>
      </c>
      <c r="W53" s="262">
        <v>1.167293521867337</v>
      </c>
      <c r="X53" s="262">
        <v>1.171251516270966</v>
      </c>
      <c r="Y53" s="262">
        <v>0.74892872628524143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9.1920384305971474</v>
      </c>
      <c r="C54" s="261">
        <f t="shared" si="2"/>
        <v>9.0981037432006637</v>
      </c>
      <c r="D54" s="261">
        <f t="shared" si="2"/>
        <v>9.3087309618573038</v>
      </c>
      <c r="E54" s="261">
        <f t="shared" si="2"/>
        <v>10.495332576442092</v>
      </c>
      <c r="F54" s="261">
        <f t="shared" si="2"/>
        <v>10.968107665163366</v>
      </c>
      <c r="G54" s="261">
        <f t="shared" si="2"/>
        <v>10.9906252516738</v>
      </c>
      <c r="H54" s="261">
        <f t="shared" si="2"/>
        <v>11.533514907307332</v>
      </c>
      <c r="I54" s="261">
        <f t="shared" si="2"/>
        <v>11.598401461259044</v>
      </c>
      <c r="J54" s="261">
        <f t="shared" si="2"/>
        <v>11.282358638561686</v>
      </c>
      <c r="K54" s="261">
        <f t="shared" si="2"/>
        <v>9.5009735677605924</v>
      </c>
      <c r="L54" s="261">
        <f t="shared" si="2"/>
        <v>10.728662399272471</v>
      </c>
      <c r="M54" s="261">
        <f t="shared" si="2"/>
        <v>12.451582601346479</v>
      </c>
      <c r="N54" s="261">
        <f t="shared" si="2"/>
        <v>11.739382444253984</v>
      </c>
      <c r="O54" s="261">
        <f t="shared" si="2"/>
        <v>14.637521062659731</v>
      </c>
      <c r="P54" s="261">
        <f t="shared" si="2"/>
        <v>15.363565817884828</v>
      </c>
      <c r="Q54" s="261">
        <f t="shared" si="2"/>
        <v>15.538597988334597</v>
      </c>
      <c r="R54" s="261">
        <f t="shared" si="2"/>
        <v>16.837252473715008</v>
      </c>
      <c r="S54" s="261">
        <f t="shared" si="2"/>
        <v>18.406381100763603</v>
      </c>
      <c r="T54" s="261">
        <f t="shared" si="2"/>
        <v>18.026594754383467</v>
      </c>
      <c r="U54" s="261">
        <f t="shared" si="2"/>
        <v>18.724235845612803</v>
      </c>
      <c r="V54" s="261">
        <f t="shared" si="2"/>
        <v>18.737727777645198</v>
      </c>
      <c r="W54" s="261">
        <f t="shared" si="2"/>
        <v>19.75156681091174</v>
      </c>
      <c r="X54" s="261">
        <f t="shared" si="2"/>
        <v>19.350425564540174</v>
      </c>
      <c r="Y54" s="261">
        <f t="shared" si="2"/>
        <v>13.967496340510387</v>
      </c>
      <c r="DA54" s="70"/>
    </row>
    <row r="55" spans="1:105" ht="12" customHeight="1" x14ac:dyDescent="0.25">
      <c r="A55" s="60" t="s">
        <v>3102</v>
      </c>
      <c r="B55" s="262">
        <v>3.3215067425813181</v>
      </c>
      <c r="C55" s="262">
        <v>3.1120418397463609</v>
      </c>
      <c r="D55" s="262">
        <v>3.071107081580589</v>
      </c>
      <c r="E55" s="262">
        <v>3.3988997563796919</v>
      </c>
      <c r="F55" s="262">
        <v>3.25198748395277</v>
      </c>
      <c r="G55" s="262">
        <v>3.0461537155369731</v>
      </c>
      <c r="H55" s="262">
        <v>3.2856021232167452</v>
      </c>
      <c r="I55" s="262">
        <v>3.0430072980895981</v>
      </c>
      <c r="J55" s="262">
        <v>2.947443216446437</v>
      </c>
      <c r="K55" s="262">
        <v>2.2218352061176052</v>
      </c>
      <c r="L55" s="262">
        <v>2.500832443723449</v>
      </c>
      <c r="M55" s="262">
        <v>2.7630464687803329</v>
      </c>
      <c r="N55" s="262">
        <v>2.414058193514987</v>
      </c>
      <c r="O55" s="262">
        <v>2.9304315339354861</v>
      </c>
      <c r="P55" s="262">
        <v>3.0456820409951382</v>
      </c>
      <c r="Q55" s="262">
        <v>2.921220476522294</v>
      </c>
      <c r="R55" s="262">
        <v>3.1480031331227289</v>
      </c>
      <c r="S55" s="262">
        <v>3.219709437359064</v>
      </c>
      <c r="T55" s="262">
        <v>3.033408837835275</v>
      </c>
      <c r="U55" s="262">
        <v>3.2689582642893402</v>
      </c>
      <c r="V55" s="262">
        <v>3.173883791856337</v>
      </c>
      <c r="W55" s="262">
        <v>3.532559266221678</v>
      </c>
      <c r="X55" s="262">
        <v>3.2184387695912968</v>
      </c>
      <c r="Y55" s="262">
        <v>3.2911039614537199</v>
      </c>
      <c r="DA55" s="72" t="s">
        <v>3170</v>
      </c>
    </row>
    <row r="56" spans="1:105" ht="12" customHeight="1" x14ac:dyDescent="0.25">
      <c r="A56" s="60" t="s">
        <v>3104</v>
      </c>
      <c r="B56" s="262">
        <v>0.95726198181935906</v>
      </c>
      <c r="C56" s="262">
        <v>0.90724623694683126</v>
      </c>
      <c r="D56" s="262">
        <v>0.87054383963558801</v>
      </c>
      <c r="E56" s="262">
        <v>0.99434817099299422</v>
      </c>
      <c r="F56" s="262">
        <v>0.98633257257525275</v>
      </c>
      <c r="G56" s="262">
        <v>0.89933324996341013</v>
      </c>
      <c r="H56" s="262">
        <v>1.0282556389718891</v>
      </c>
      <c r="I56" s="262">
        <v>0.96042738110885728</v>
      </c>
      <c r="J56" s="262">
        <v>0.8698307486182747</v>
      </c>
      <c r="K56" s="262">
        <v>0.68064267393508671</v>
      </c>
      <c r="L56" s="262">
        <v>0.75021324040784454</v>
      </c>
      <c r="M56" s="262">
        <v>0.84758785944794335</v>
      </c>
      <c r="N56" s="262">
        <v>0.74801336714333111</v>
      </c>
      <c r="O56" s="262">
        <v>0.89374223082093596</v>
      </c>
      <c r="P56" s="262">
        <v>1.0153806183337499</v>
      </c>
      <c r="Q56" s="262">
        <v>0.95757913360693436</v>
      </c>
      <c r="R56" s="262">
        <v>1.0152760728255481</v>
      </c>
      <c r="S56" s="262">
        <v>1.0102967801148099</v>
      </c>
      <c r="T56" s="262">
        <v>0.94911350402988381</v>
      </c>
      <c r="U56" s="262">
        <v>1.0106505891505839</v>
      </c>
      <c r="V56" s="262">
        <v>0.97428024207841213</v>
      </c>
      <c r="W56" s="262">
        <v>1.11726696647433</v>
      </c>
      <c r="X56" s="262">
        <v>0.97904006885868777</v>
      </c>
      <c r="Y56" s="262">
        <v>0.98720356402728904</v>
      </c>
      <c r="DA56" s="72" t="s">
        <v>3171</v>
      </c>
    </row>
    <row r="57" spans="1:105" ht="12" customHeight="1" x14ac:dyDescent="0.25">
      <c r="A57" s="64" t="s">
        <v>28</v>
      </c>
      <c r="B57" s="229">
        <v>0.26718123162996421</v>
      </c>
      <c r="C57" s="229">
        <v>0.24924591694148751</v>
      </c>
      <c r="D57" s="229">
        <v>0.23043329671267179</v>
      </c>
      <c r="E57" s="229">
        <v>0.23186356711607831</v>
      </c>
      <c r="F57" s="229">
        <v>0.19279214232181199</v>
      </c>
      <c r="G57" s="229">
        <v>0.17494696702686971</v>
      </c>
      <c r="H57" s="229">
        <v>0.14601458015749369</v>
      </c>
      <c r="I57" s="229">
        <v>0.13651685119979029</v>
      </c>
      <c r="J57" s="229">
        <v>0.14686798310055621</v>
      </c>
      <c r="K57" s="229">
        <v>9.3329606683861768E-2</v>
      </c>
      <c r="L57" s="229">
        <v>0.1031599526879487</v>
      </c>
      <c r="M57" s="229">
        <v>8.6448227856326235E-2</v>
      </c>
      <c r="N57" s="229">
        <v>8.0586124565807341E-2</v>
      </c>
      <c r="O57" s="229">
        <v>8.311329569317133E-2</v>
      </c>
      <c r="P57" s="229">
        <v>6.8257188860820342E-2</v>
      </c>
      <c r="Q57" s="229">
        <v>6.6803226069825083E-2</v>
      </c>
      <c r="R57" s="229">
        <v>6.805743696497725E-2</v>
      </c>
      <c r="S57" s="229">
        <v>7.0110777478600034E-2</v>
      </c>
      <c r="T57" s="229">
        <v>6.7328979059388241E-2</v>
      </c>
      <c r="U57" s="229">
        <v>6.4885766938100067E-2</v>
      </c>
      <c r="V57" s="229">
        <v>5.0397902226805971E-2</v>
      </c>
      <c r="W57" s="229">
        <v>5.4445155993868607E-2</v>
      </c>
      <c r="X57" s="229">
        <v>4.4732256506935977E-2</v>
      </c>
      <c r="Y57" s="229">
        <v>3.108362098657699E-2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9.2776003649828933E-3</v>
      </c>
      <c r="C59" s="229">
        <v>1.1534505660127059E-2</v>
      </c>
      <c r="D59" s="229">
        <v>1.1835637321592251E-2</v>
      </c>
      <c r="E59" s="229">
        <v>1.8474483389342301E-2</v>
      </c>
      <c r="F59" s="229">
        <v>2.1869574546847109E-2</v>
      </c>
      <c r="G59" s="229">
        <v>1.5863537397933489E-2</v>
      </c>
      <c r="H59" s="229">
        <v>1.4423213583352711E-2</v>
      </c>
      <c r="I59" s="229">
        <v>1.417898045484749E-2</v>
      </c>
      <c r="J59" s="229">
        <v>1.113265446823789E-2</v>
      </c>
      <c r="K59" s="229">
        <v>8.1985137356365475E-3</v>
      </c>
      <c r="L59" s="229">
        <v>1.479876656415074E-2</v>
      </c>
      <c r="M59" s="229">
        <v>1.5922931604317399E-2</v>
      </c>
      <c r="N59" s="229">
        <v>1.169888698998681E-2</v>
      </c>
      <c r="O59" s="229">
        <v>1.589232004033932E-2</v>
      </c>
      <c r="P59" s="229">
        <v>1.6855490671531231E-2</v>
      </c>
      <c r="Q59" s="229">
        <v>1.3907453894795391E-2</v>
      </c>
      <c r="R59" s="229">
        <v>1.7818130948508999E-2</v>
      </c>
      <c r="S59" s="229">
        <v>1.892548217821037E-2</v>
      </c>
      <c r="T59" s="229">
        <v>1.7784887869711909E-2</v>
      </c>
      <c r="U59" s="229">
        <v>1.9890050568827401E-2</v>
      </c>
      <c r="V59" s="229">
        <v>2.0130765719754709E-2</v>
      </c>
      <c r="W59" s="229">
        <v>2.2243121499215791E-2</v>
      </c>
      <c r="X59" s="229">
        <v>2.42951133095573E-2</v>
      </c>
      <c r="Y59" s="229">
        <v>2.345701744350813E-2</v>
      </c>
      <c r="DA59" s="73" t="s">
        <v>3174</v>
      </c>
    </row>
    <row r="60" spans="1:105" ht="12" customHeight="1" x14ac:dyDescent="0.25">
      <c r="A60" s="64" t="s">
        <v>159</v>
      </c>
      <c r="B60" s="229">
        <v>4.800081434003254E-2</v>
      </c>
      <c r="C60" s="229">
        <v>5.1751035258575287E-2</v>
      </c>
      <c r="D60" s="229">
        <v>5.1579838189978119E-2</v>
      </c>
      <c r="E60" s="229">
        <v>6.5909184756508324E-2</v>
      </c>
      <c r="F60" s="229">
        <v>5.3568293847182841E-2</v>
      </c>
      <c r="G60" s="229">
        <v>5.9782144661651757E-2</v>
      </c>
      <c r="H60" s="229">
        <v>7.8774027053779325E-2</v>
      </c>
      <c r="I60" s="229">
        <v>4.4960995044054028E-2</v>
      </c>
      <c r="J60" s="229">
        <v>2.8583846326551091E-2</v>
      </c>
      <c r="K60" s="229">
        <v>3.10670198343573E-2</v>
      </c>
      <c r="L60" s="229">
        <v>3.0183657274811041E-2</v>
      </c>
      <c r="M60" s="229">
        <v>3.5630942377067223E-2</v>
      </c>
      <c r="N60" s="229">
        <v>2.276042711901816E-2</v>
      </c>
      <c r="O60" s="229">
        <v>1.96561143503278E-2</v>
      </c>
      <c r="P60" s="229">
        <v>1.9701479245713822E-2</v>
      </c>
      <c r="Q60" s="229">
        <v>1.555911785359787E-2</v>
      </c>
      <c r="R60" s="229">
        <v>1.7549050406687111E-2</v>
      </c>
      <c r="S60" s="229">
        <v>1.8104357216127829E-2</v>
      </c>
      <c r="T60" s="229">
        <v>1.417610434740646E-2</v>
      </c>
      <c r="U60" s="229">
        <v>1.238486857128134E-2</v>
      </c>
      <c r="V60" s="229">
        <v>9.6280669637133862E-3</v>
      </c>
      <c r="W60" s="229">
        <v>1.27970848454288E-2</v>
      </c>
      <c r="X60" s="229">
        <v>2.2580310243401951E-2</v>
      </c>
      <c r="Y60" s="229">
        <v>6.8439521667658959E-2</v>
      </c>
      <c r="DA60" s="73" t="s">
        <v>3175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1.7363532633952791E-3</v>
      </c>
      <c r="F61" s="229">
        <v>3.2887077017202471E-3</v>
      </c>
      <c r="G61" s="229">
        <v>6.8159755685384014E-3</v>
      </c>
      <c r="H61" s="229">
        <v>6.1971216720395393E-3</v>
      </c>
      <c r="I61" s="229">
        <v>6.092183725655894E-3</v>
      </c>
      <c r="J61" s="229">
        <v>5.0225137097387436E-3</v>
      </c>
      <c r="K61" s="229">
        <v>7.8450444385353459E-3</v>
      </c>
      <c r="L61" s="229">
        <v>6.4733804804858854E-3</v>
      </c>
      <c r="M61" s="229">
        <v>3.0472317686739739E-3</v>
      </c>
      <c r="N61" s="229">
        <v>1.4925638270633381E-3</v>
      </c>
      <c r="O61" s="229">
        <v>1.5206867588291729E-3</v>
      </c>
      <c r="P61" s="229">
        <v>2.5805492075726059E-3</v>
      </c>
      <c r="Q61" s="229">
        <v>1.330761080393583E-3</v>
      </c>
      <c r="R61" s="229">
        <v>1.363963962712181E-3</v>
      </c>
      <c r="S61" s="229">
        <v>1.236559141071687E-3</v>
      </c>
      <c r="T61" s="229">
        <v>1.1924621952266051E-3</v>
      </c>
      <c r="U61" s="229">
        <v>1.1959472459659171E-3</v>
      </c>
      <c r="V61" s="229">
        <v>8.2347851861750299E-4</v>
      </c>
      <c r="W61" s="229">
        <v>4.9356883629255355E-4</v>
      </c>
      <c r="X61" s="229">
        <v>1.356308403622022E-3</v>
      </c>
      <c r="Y61" s="229">
        <v>1.1007812375219059E-3</v>
      </c>
      <c r="DA61" s="73" t="s">
        <v>3176</v>
      </c>
    </row>
    <row r="62" spans="1:105" ht="12" customHeight="1" x14ac:dyDescent="0.25">
      <c r="A62" s="64" t="s">
        <v>33</v>
      </c>
      <c r="B62" s="229">
        <v>3.6368012352514023E-2</v>
      </c>
      <c r="C62" s="229">
        <v>4.8852731659964552E-3</v>
      </c>
      <c r="D62" s="229">
        <v>9.3183826609336846E-3</v>
      </c>
      <c r="E62" s="229">
        <v>4.8852731659972696E-3</v>
      </c>
      <c r="F62" s="229">
        <v>9.3183826609357905E-3</v>
      </c>
      <c r="G62" s="229">
        <v>4.8852731659924879E-3</v>
      </c>
      <c r="H62" s="229">
        <v>9.7701493489672272E-3</v>
      </c>
      <c r="I62" s="229">
        <v>4.8852731659928183E-3</v>
      </c>
      <c r="J62" s="229">
        <v>4.8852731659944368E-3</v>
      </c>
      <c r="K62" s="229">
        <v>0</v>
      </c>
      <c r="L62" s="229">
        <v>4.9622878737911463E-3</v>
      </c>
      <c r="M62" s="229">
        <v>4.9622878737938282E-3</v>
      </c>
      <c r="N62" s="229">
        <v>0</v>
      </c>
      <c r="O62" s="229">
        <v>0</v>
      </c>
      <c r="P62" s="229">
        <v>4.8491477102759499E-3</v>
      </c>
      <c r="Q62" s="229">
        <v>0</v>
      </c>
      <c r="R62" s="229">
        <v>0</v>
      </c>
      <c r="S62" s="229">
        <v>1.911076305964924E-3</v>
      </c>
      <c r="T62" s="229">
        <v>3.4339032086806178E-3</v>
      </c>
      <c r="U62" s="229">
        <v>1.999206538604525E-3</v>
      </c>
      <c r="V62" s="229">
        <v>1.794363295171893E-4</v>
      </c>
      <c r="W62" s="229">
        <v>1.6443037098675269E-3</v>
      </c>
      <c r="X62" s="229">
        <v>1.147519146244742E-2</v>
      </c>
      <c r="Y62" s="229">
        <v>1.4305680465619881E-2</v>
      </c>
      <c r="DA62" s="73" t="s">
        <v>3177</v>
      </c>
    </row>
    <row r="63" spans="1:105" ht="12" customHeight="1" x14ac:dyDescent="0.25">
      <c r="A63" s="64" t="s">
        <v>35</v>
      </c>
      <c r="B63" s="229">
        <v>0.13034914740312331</v>
      </c>
      <c r="C63" s="229">
        <v>0.11081058027743219</v>
      </c>
      <c r="D63" s="229">
        <v>0.14087695250798371</v>
      </c>
      <c r="E63" s="229">
        <v>0.1456531120559377</v>
      </c>
      <c r="F63" s="229">
        <v>0.13493645306502591</v>
      </c>
      <c r="G63" s="229">
        <v>0.14547483005502401</v>
      </c>
      <c r="H63" s="229">
        <v>0.1310150216188308</v>
      </c>
      <c r="I63" s="229">
        <v>0.1360238043775337</v>
      </c>
      <c r="J63" s="229">
        <v>0.1874839592924408</v>
      </c>
      <c r="K63" s="229">
        <v>0.1219325977004016</v>
      </c>
      <c r="L63" s="229">
        <v>0.15661397925368761</v>
      </c>
      <c r="M63" s="229">
        <v>0.17435118934652649</v>
      </c>
      <c r="N63" s="229">
        <v>0.1494486551737258</v>
      </c>
      <c r="O63" s="229">
        <v>0.21465440386677281</v>
      </c>
      <c r="P63" s="229">
        <v>0.1656218324895368</v>
      </c>
      <c r="Q63" s="229">
        <v>0.17633964392070989</v>
      </c>
      <c r="R63" s="229">
        <v>0.20215720330217041</v>
      </c>
      <c r="S63" s="229">
        <v>0.22982455014161821</v>
      </c>
      <c r="T63" s="229">
        <v>0.22296750989597061</v>
      </c>
      <c r="U63" s="229">
        <v>0.25926947035717168</v>
      </c>
      <c r="V63" s="229">
        <v>0.27527903667718112</v>
      </c>
      <c r="W63" s="229">
        <v>0.28680813010545181</v>
      </c>
      <c r="X63" s="229">
        <v>0.29598147204888142</v>
      </c>
      <c r="Y63" s="229">
        <v>0.29515268187617322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0.30242088134311079</v>
      </c>
      <c r="C65" s="229">
        <v>0.29716981822584831</v>
      </c>
      <c r="D65" s="229">
        <v>0.26812790144206589</v>
      </c>
      <c r="E65" s="229">
        <v>0.27938001420964298</v>
      </c>
      <c r="F65" s="229">
        <v>0.30199226249649608</v>
      </c>
      <c r="G65" s="229">
        <v>0.25312469862286241</v>
      </c>
      <c r="H65" s="229">
        <v>0.38000860851872548</v>
      </c>
      <c r="I65" s="229">
        <v>0.35096669173448258</v>
      </c>
      <c r="J65" s="229">
        <v>0.27048549799690058</v>
      </c>
      <c r="K65" s="229">
        <v>0.23329943732872499</v>
      </c>
      <c r="L65" s="229">
        <v>0.24090809700107099</v>
      </c>
      <c r="M65" s="229">
        <v>0.35718224370587182</v>
      </c>
      <c r="N65" s="229">
        <v>0.32867619692933059</v>
      </c>
      <c r="O65" s="229">
        <v>0.39822664558566512</v>
      </c>
      <c r="P65" s="229">
        <v>0.57955055015843393</v>
      </c>
      <c r="Q65" s="229">
        <v>0.52350294545899023</v>
      </c>
      <c r="R65" s="229">
        <v>0.55104450338406041</v>
      </c>
      <c r="S65" s="229">
        <v>0.51025318337942238</v>
      </c>
      <c r="T65" s="229">
        <v>0.45780273631042029</v>
      </c>
      <c r="U65" s="229">
        <v>0.50024063168726207</v>
      </c>
      <c r="V65" s="229">
        <v>0.47936446333741117</v>
      </c>
      <c r="W65" s="229">
        <v>0.52317540504652205</v>
      </c>
      <c r="X65" s="229">
        <v>0.37741297611594787</v>
      </c>
      <c r="Y65" s="229">
        <v>0.36480787838242201</v>
      </c>
      <c r="DA65" s="73" t="s">
        <v>3180</v>
      </c>
    </row>
    <row r="66" spans="1:105" ht="12" customHeight="1" x14ac:dyDescent="0.25">
      <c r="A66" s="64" t="s">
        <v>39</v>
      </c>
      <c r="B66" s="229">
        <v>0.16366429438563121</v>
      </c>
      <c r="C66" s="229">
        <v>0.18184910741736449</v>
      </c>
      <c r="D66" s="229">
        <v>0.15837183080036249</v>
      </c>
      <c r="E66" s="229">
        <v>0.246446183036092</v>
      </c>
      <c r="F66" s="229">
        <v>0.26856675593523271</v>
      </c>
      <c r="G66" s="229">
        <v>0.23843982346453779</v>
      </c>
      <c r="H66" s="229">
        <v>0.26205291701870059</v>
      </c>
      <c r="I66" s="229">
        <v>0.26680260140650042</v>
      </c>
      <c r="J66" s="229">
        <v>0.21536902055785501</v>
      </c>
      <c r="K66" s="229">
        <v>0.1849704542135692</v>
      </c>
      <c r="L66" s="229">
        <v>0.19311311927189839</v>
      </c>
      <c r="M66" s="229">
        <v>0.17004280491536641</v>
      </c>
      <c r="N66" s="229">
        <v>0.1533505125383991</v>
      </c>
      <c r="O66" s="229">
        <v>0.16067876452583049</v>
      </c>
      <c r="P66" s="229">
        <v>0.1579643799898654</v>
      </c>
      <c r="Q66" s="229">
        <v>0.1601359853286223</v>
      </c>
      <c r="R66" s="229">
        <v>0.15728578385643149</v>
      </c>
      <c r="S66" s="229">
        <v>0.159930794273794</v>
      </c>
      <c r="T66" s="229">
        <v>0.164426921143079</v>
      </c>
      <c r="U66" s="229">
        <v>0.15078464724337109</v>
      </c>
      <c r="V66" s="229">
        <v>0.13847709230541111</v>
      </c>
      <c r="W66" s="229">
        <v>0.215660196437683</v>
      </c>
      <c r="X66" s="229">
        <v>0.20120644076789379</v>
      </c>
      <c r="Y66" s="229">
        <v>0.18885638196780791</v>
      </c>
      <c r="DA66" s="73" t="s">
        <v>3181</v>
      </c>
    </row>
    <row r="67" spans="1:105" ht="12" customHeight="1" x14ac:dyDescent="0.25">
      <c r="A67" s="60" t="s">
        <v>3116</v>
      </c>
      <c r="B67" s="262">
        <v>4.913269706196469</v>
      </c>
      <c r="C67" s="262">
        <v>5.078815666507472</v>
      </c>
      <c r="D67" s="262">
        <v>5.3670800406411274</v>
      </c>
      <c r="E67" s="262">
        <v>6.1020846490694067</v>
      </c>
      <c r="F67" s="262">
        <v>6.7297876086353439</v>
      </c>
      <c r="G67" s="262">
        <v>7.0451382861734162</v>
      </c>
      <c r="H67" s="262">
        <v>7.2196571451186973</v>
      </c>
      <c r="I67" s="262">
        <v>7.5949667820605882</v>
      </c>
      <c r="J67" s="262">
        <v>7.4650846734969747</v>
      </c>
      <c r="K67" s="262">
        <v>6.5984956877079002</v>
      </c>
      <c r="L67" s="262">
        <v>7.4776167151411777</v>
      </c>
      <c r="M67" s="262">
        <v>8.8409482731182027</v>
      </c>
      <c r="N67" s="262">
        <v>8.5773108835956648</v>
      </c>
      <c r="O67" s="262">
        <v>10.813347297903309</v>
      </c>
      <c r="P67" s="262">
        <v>11.30250315855594</v>
      </c>
      <c r="Q67" s="262">
        <v>11.65979837820537</v>
      </c>
      <c r="R67" s="262">
        <v>12.67397326776673</v>
      </c>
      <c r="S67" s="262">
        <v>14.17637488328973</v>
      </c>
      <c r="T67" s="262">
        <v>14.044072412518309</v>
      </c>
      <c r="U67" s="262">
        <v>14.44462699217288</v>
      </c>
      <c r="V67" s="262">
        <v>14.58956374371045</v>
      </c>
      <c r="W67" s="262">
        <v>15.101740578215731</v>
      </c>
      <c r="X67" s="262">
        <v>15.152946726090191</v>
      </c>
      <c r="Y67" s="262">
        <v>9.689188815029377</v>
      </c>
      <c r="DA67" s="72" t="s">
        <v>3182</v>
      </c>
    </row>
    <row r="68" spans="1:105" ht="12" customHeight="1" x14ac:dyDescent="0.25">
      <c r="A68" s="57" t="s">
        <v>3118</v>
      </c>
      <c r="B68" s="261">
        <v>31.758816023335878</v>
      </c>
      <c r="C68" s="261">
        <v>26.107154205631961</v>
      </c>
      <c r="D68" s="261">
        <v>27.03245312258942</v>
      </c>
      <c r="E68" s="261">
        <v>25.635329772897069</v>
      </c>
      <c r="F68" s="261">
        <v>25.002667480845808</v>
      </c>
      <c r="G68" s="261">
        <v>26.84129073904246</v>
      </c>
      <c r="H68" s="261">
        <v>27.263680168124111</v>
      </c>
      <c r="I68" s="261">
        <v>27.191300857485569</v>
      </c>
      <c r="J68" s="261">
        <v>27.932369696463631</v>
      </c>
      <c r="K68" s="261">
        <v>29.09326568762534</v>
      </c>
      <c r="L68" s="261">
        <v>29.18612453935885</v>
      </c>
      <c r="M68" s="261">
        <v>28.858780701130598</v>
      </c>
      <c r="N68" s="261">
        <v>24.489347964103061</v>
      </c>
      <c r="O68" s="261">
        <v>20.781898216686329</v>
      </c>
      <c r="P68" s="261">
        <v>19.03866417229608</v>
      </c>
      <c r="Q68" s="261">
        <v>18.783236971493569</v>
      </c>
      <c r="R68" s="261">
        <v>19.883532114462881</v>
      </c>
      <c r="S68" s="261">
        <v>22.975032364775871</v>
      </c>
      <c r="T68" s="261">
        <v>22.547125675779672</v>
      </c>
      <c r="U68" s="261">
        <v>25.882458636513551</v>
      </c>
      <c r="V68" s="261">
        <v>25.16672288227327</v>
      </c>
      <c r="W68" s="261">
        <v>27.596214362293569</v>
      </c>
      <c r="X68" s="261">
        <v>29.04912100639482</v>
      </c>
      <c r="Y68" s="261">
        <v>44.314425439487643</v>
      </c>
      <c r="DA68" s="70" t="s">
        <v>3183</v>
      </c>
    </row>
    <row r="69" spans="1:105" ht="12" customHeight="1" x14ac:dyDescent="0.25">
      <c r="A69" s="41" t="s">
        <v>3120</v>
      </c>
      <c r="B69" s="350">
        <v>113.56078488420501</v>
      </c>
      <c r="C69" s="350">
        <v>115.7243175243934</v>
      </c>
      <c r="D69" s="350">
        <v>117.36806350033871</v>
      </c>
      <c r="E69" s="350">
        <v>126.6301270318112</v>
      </c>
      <c r="F69" s="350">
        <v>131.51635452913229</v>
      </c>
      <c r="G69" s="350">
        <v>135.4386424205596</v>
      </c>
      <c r="H69" s="350">
        <v>140.5826638520571</v>
      </c>
      <c r="I69" s="350">
        <v>151.992549342704</v>
      </c>
      <c r="J69" s="350">
        <v>147.26511419808</v>
      </c>
      <c r="K69" s="350">
        <v>137.5409910415465</v>
      </c>
      <c r="L69" s="350">
        <v>168.55419201533039</v>
      </c>
      <c r="M69" s="350">
        <v>188.0377196247866</v>
      </c>
      <c r="N69" s="350">
        <v>184.0727102322372</v>
      </c>
      <c r="O69" s="350">
        <v>217.3547647976813</v>
      </c>
      <c r="P69" s="350">
        <v>221.20617036050729</v>
      </c>
      <c r="Q69" s="350">
        <v>233.0815648870292</v>
      </c>
      <c r="R69" s="350">
        <v>249.0570161682144</v>
      </c>
      <c r="S69" s="350">
        <v>270.48508347471898</v>
      </c>
      <c r="T69" s="350">
        <v>272.20760738043532</v>
      </c>
      <c r="U69" s="350">
        <v>278.62811126074098</v>
      </c>
      <c r="V69" s="350">
        <v>262.76990928143101</v>
      </c>
      <c r="W69" s="350">
        <v>283.92882561408311</v>
      </c>
      <c r="X69" s="350">
        <v>279.03584638451127</v>
      </c>
      <c r="Y69" s="350">
        <v>200.55598014046339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0.99999999999999978</v>
      </c>
      <c r="D73" s="232">
        <f t="shared" si="3"/>
        <v>1.0000000000000002</v>
      </c>
      <c r="E73" s="232">
        <f t="shared" si="3"/>
        <v>1.0000000000000002</v>
      </c>
      <c r="F73" s="232">
        <f t="shared" si="3"/>
        <v>1</v>
      </c>
      <c r="G73" s="232">
        <f t="shared" si="3"/>
        <v>0.99999999999999978</v>
      </c>
      <c r="H73" s="232">
        <f t="shared" si="3"/>
        <v>1.0000000000000002</v>
      </c>
      <c r="I73" s="232">
        <f t="shared" si="3"/>
        <v>1</v>
      </c>
      <c r="J73" s="232">
        <f t="shared" si="3"/>
        <v>1</v>
      </c>
      <c r="K73" s="232">
        <f t="shared" si="3"/>
        <v>1</v>
      </c>
      <c r="L73" s="232">
        <f t="shared" si="3"/>
        <v>0.99999999999999978</v>
      </c>
      <c r="M73" s="232">
        <f t="shared" si="3"/>
        <v>0.99999999999999978</v>
      </c>
      <c r="N73" s="232">
        <f t="shared" si="3"/>
        <v>0.99999999999999967</v>
      </c>
      <c r="O73" s="232">
        <f t="shared" si="3"/>
        <v>0.99999999999999989</v>
      </c>
      <c r="P73" s="232">
        <f t="shared" si="3"/>
        <v>1</v>
      </c>
      <c r="Q73" s="232">
        <f t="shared" si="3"/>
        <v>1</v>
      </c>
      <c r="R73" s="232">
        <f t="shared" si="3"/>
        <v>1</v>
      </c>
      <c r="S73" s="232">
        <f t="shared" si="3"/>
        <v>1</v>
      </c>
      <c r="T73" s="232">
        <f t="shared" si="3"/>
        <v>1</v>
      </c>
      <c r="U73" s="232">
        <f t="shared" si="3"/>
        <v>0.99999999999999989</v>
      </c>
      <c r="V73" s="232">
        <f t="shared" si="3"/>
        <v>1</v>
      </c>
      <c r="W73" s="232">
        <f t="shared" si="3"/>
        <v>1</v>
      </c>
      <c r="X73" s="232">
        <f t="shared" si="3"/>
        <v>0.99999999999999989</v>
      </c>
      <c r="Y73" s="232">
        <f t="shared" si="3"/>
        <v>0.99999999999999978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2.5669297774176033E-2</v>
      </c>
      <c r="C74" s="299">
        <f t="shared" si="4"/>
        <v>2.8340140669775662E-2</v>
      </c>
      <c r="D74" s="299">
        <f t="shared" si="4"/>
        <v>2.8025336461562474E-2</v>
      </c>
      <c r="E74" s="299">
        <f t="shared" si="4"/>
        <v>2.704199121087968E-2</v>
      </c>
      <c r="F74" s="299">
        <f t="shared" si="4"/>
        <v>2.6761043449569324E-2</v>
      </c>
      <c r="G74" s="299">
        <f t="shared" si="4"/>
        <v>2.7707157731471446E-2</v>
      </c>
      <c r="H74" s="299">
        <f t="shared" si="4"/>
        <v>2.7620766384197096E-2</v>
      </c>
      <c r="I74" s="299">
        <f t="shared" si="4"/>
        <v>2.9888899448385211E-2</v>
      </c>
      <c r="J74" s="299">
        <f t="shared" si="4"/>
        <v>2.9723159529899918E-2</v>
      </c>
      <c r="K74" s="299">
        <f t="shared" si="4"/>
        <v>3.1936692782073409E-2</v>
      </c>
      <c r="L74" s="299">
        <f t="shared" si="4"/>
        <v>3.5579414573036178E-2</v>
      </c>
      <c r="M74" s="299">
        <f t="shared" si="4"/>
        <v>3.501556635939207E-2</v>
      </c>
      <c r="N74" s="299">
        <f t="shared" si="4"/>
        <v>3.6232525233254306E-2</v>
      </c>
      <c r="O74" s="299">
        <f t="shared" si="4"/>
        <v>3.6061265541866262E-2</v>
      </c>
      <c r="P74" s="299">
        <f t="shared" si="4"/>
        <v>3.536441703494185E-2</v>
      </c>
      <c r="Q74" s="299">
        <f t="shared" si="4"/>
        <v>3.7025936742727181E-2</v>
      </c>
      <c r="R74" s="299">
        <f t="shared" si="4"/>
        <v>3.6573606159719232E-2</v>
      </c>
      <c r="S74" s="299">
        <f t="shared" si="4"/>
        <v>3.6030556300419903E-2</v>
      </c>
      <c r="T74" s="299">
        <f t="shared" si="4"/>
        <v>3.6898885611481337E-2</v>
      </c>
      <c r="U74" s="299">
        <f t="shared" si="4"/>
        <v>3.6563183768422783E-2</v>
      </c>
      <c r="V74" s="299">
        <f t="shared" si="4"/>
        <v>3.4284726080047734E-2</v>
      </c>
      <c r="W74" s="299">
        <f t="shared" si="4"/>
        <v>3.4999448129068432E-2</v>
      </c>
      <c r="X74" s="299">
        <f t="shared" si="4"/>
        <v>3.4234019001901629E-2</v>
      </c>
      <c r="Y74" s="299">
        <f t="shared" si="4"/>
        <v>3.134409704418397E-2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3.1410855626916633E-3</v>
      </c>
      <c r="C75" s="233">
        <f t="shared" si="5"/>
        <v>3.4778539572957994E-3</v>
      </c>
      <c r="D75" s="233">
        <f t="shared" si="5"/>
        <v>3.4695094325950682E-3</v>
      </c>
      <c r="E75" s="233">
        <f t="shared" si="5"/>
        <v>3.3896309251006946E-3</v>
      </c>
      <c r="F75" s="233">
        <f t="shared" si="5"/>
        <v>3.4094818474554004E-3</v>
      </c>
      <c r="G75" s="233">
        <f t="shared" si="5"/>
        <v>3.5473156358211536E-3</v>
      </c>
      <c r="H75" s="233">
        <f t="shared" si="5"/>
        <v>3.5227285572126928E-3</v>
      </c>
      <c r="I75" s="233">
        <f t="shared" si="5"/>
        <v>3.7824461449876877E-3</v>
      </c>
      <c r="J75" s="233">
        <f t="shared" si="5"/>
        <v>3.7766092492053345E-3</v>
      </c>
      <c r="K75" s="233">
        <f t="shared" si="5"/>
        <v>3.9987143838933039E-3</v>
      </c>
      <c r="L75" s="233">
        <f t="shared" si="5"/>
        <v>4.3759722889946898E-3</v>
      </c>
      <c r="M75" s="233">
        <f t="shared" si="5"/>
        <v>4.3627334460206056E-3</v>
      </c>
      <c r="N75" s="233">
        <f t="shared" si="5"/>
        <v>4.5048455720547304E-3</v>
      </c>
      <c r="O75" s="233">
        <f t="shared" si="5"/>
        <v>4.5580667539587378E-3</v>
      </c>
      <c r="P75" s="233">
        <f t="shared" si="5"/>
        <v>4.5036461446253716E-3</v>
      </c>
      <c r="Q75" s="233">
        <f t="shared" si="5"/>
        <v>4.6870645042604636E-3</v>
      </c>
      <c r="R75" s="233">
        <f t="shared" si="5"/>
        <v>4.6521705028439364E-3</v>
      </c>
      <c r="S75" s="233">
        <f t="shared" si="5"/>
        <v>4.6236467078593071E-3</v>
      </c>
      <c r="T75" s="233">
        <f t="shared" si="5"/>
        <v>4.7124996004663435E-3</v>
      </c>
      <c r="U75" s="233">
        <f t="shared" si="5"/>
        <v>4.6763610155083424E-3</v>
      </c>
      <c r="V75" s="233">
        <f t="shared" si="5"/>
        <v>4.4854395801540436E-3</v>
      </c>
      <c r="W75" s="233">
        <f t="shared" si="5"/>
        <v>4.512287689795536E-3</v>
      </c>
      <c r="X75" s="233">
        <f t="shared" si="5"/>
        <v>4.4440781356805178E-3</v>
      </c>
      <c r="Y75" s="233">
        <f t="shared" si="5"/>
        <v>3.9314265805736152E-3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2.8236840129815349E-2</v>
      </c>
      <c r="C76" s="233">
        <f t="shared" si="6"/>
        <v>3.1331285617427526E-2</v>
      </c>
      <c r="D76" s="233">
        <f t="shared" si="6"/>
        <v>3.1459776852183846E-2</v>
      </c>
      <c r="E76" s="233">
        <f t="shared" si="6"/>
        <v>3.10144939920492E-2</v>
      </c>
      <c r="F76" s="233">
        <f t="shared" si="6"/>
        <v>3.1558650167295622E-2</v>
      </c>
      <c r="G76" s="233">
        <f t="shared" si="6"/>
        <v>3.2946475490084441E-2</v>
      </c>
      <c r="H76" s="233">
        <f t="shared" si="6"/>
        <v>3.2630933452553558E-2</v>
      </c>
      <c r="I76" s="233">
        <f t="shared" si="6"/>
        <v>3.4845443459762565E-2</v>
      </c>
      <c r="J76" s="233">
        <f t="shared" si="6"/>
        <v>3.4890379519302177E-2</v>
      </c>
      <c r="K76" s="233">
        <f t="shared" si="6"/>
        <v>3.6558182829893419E-2</v>
      </c>
      <c r="L76" s="233">
        <f t="shared" si="6"/>
        <v>3.9487660043441709E-2</v>
      </c>
      <c r="M76" s="233">
        <f t="shared" si="6"/>
        <v>3.9744659720853358E-2</v>
      </c>
      <c r="N76" s="233">
        <f t="shared" si="6"/>
        <v>4.0976295404025552E-2</v>
      </c>
      <c r="O76" s="233">
        <f t="shared" si="6"/>
        <v>4.1954956269929143E-2</v>
      </c>
      <c r="P76" s="233">
        <f t="shared" si="6"/>
        <v>4.1673788894325749E-2</v>
      </c>
      <c r="Q76" s="233">
        <f t="shared" si="6"/>
        <v>4.3188449638579388E-2</v>
      </c>
      <c r="R76" s="233">
        <f t="shared" si="6"/>
        <v>4.3012720828664218E-2</v>
      </c>
      <c r="S76" s="233">
        <f t="shared" si="6"/>
        <v>4.3012077154196839E-2</v>
      </c>
      <c r="T76" s="233">
        <f t="shared" si="6"/>
        <v>4.3693466741476776E-2</v>
      </c>
      <c r="U76" s="233">
        <f t="shared" si="6"/>
        <v>4.3401914484042965E-2</v>
      </c>
      <c r="V76" s="233">
        <f t="shared" si="6"/>
        <v>4.2278304891798471E-2</v>
      </c>
      <c r="W76" s="233">
        <f t="shared" si="6"/>
        <v>4.2110920584936228E-2</v>
      </c>
      <c r="X76" s="233">
        <f t="shared" si="6"/>
        <v>4.1669402443003829E-2</v>
      </c>
      <c r="Y76" s="233">
        <f t="shared" si="6"/>
        <v>3.5988544347869952E-2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9.1669915821201552E-3</v>
      </c>
      <c r="C77" s="233">
        <f t="shared" si="7"/>
        <v>1.011543726960178E-2</v>
      </c>
      <c r="D77" s="233">
        <f t="shared" si="7"/>
        <v>9.9867405336414028E-3</v>
      </c>
      <c r="E77" s="233">
        <f t="shared" si="7"/>
        <v>9.6137547017663243E-3</v>
      </c>
      <c r="F77" s="233">
        <f t="shared" si="7"/>
        <v>9.4841775300379128E-3</v>
      </c>
      <c r="G77" s="233">
        <f t="shared" si="7"/>
        <v>9.8101560319998459E-3</v>
      </c>
      <c r="H77" s="233">
        <f t="shared" si="7"/>
        <v>9.7868624761275648E-3</v>
      </c>
      <c r="I77" s="233">
        <f t="shared" si="7"/>
        <v>1.0606470081286519E-2</v>
      </c>
      <c r="J77" s="233">
        <f t="shared" si="7"/>
        <v>1.0539491615340082E-2</v>
      </c>
      <c r="K77" s="233">
        <f t="shared" si="7"/>
        <v>1.1356281398995154E-2</v>
      </c>
      <c r="L77" s="233">
        <f t="shared" si="7"/>
        <v>1.2694103363770757E-2</v>
      </c>
      <c r="M77" s="233">
        <f t="shared" si="7"/>
        <v>1.2462673044109468E-2</v>
      </c>
      <c r="N77" s="233">
        <f t="shared" si="7"/>
        <v>1.290094136778735E-2</v>
      </c>
      <c r="O77" s="233">
        <f t="shared" si="7"/>
        <v>1.279977817414492E-2</v>
      </c>
      <c r="P77" s="233">
        <f t="shared" si="7"/>
        <v>1.2534282884406632E-2</v>
      </c>
      <c r="Q77" s="233">
        <f t="shared" si="7"/>
        <v>1.3138373456212578E-2</v>
      </c>
      <c r="R77" s="233">
        <f t="shared" si="7"/>
        <v>1.296580571527137E-2</v>
      </c>
      <c r="S77" s="233">
        <f t="shared" si="7"/>
        <v>1.2751418365341482E-2</v>
      </c>
      <c r="T77" s="233">
        <f t="shared" si="7"/>
        <v>1.3070900025521841E-2</v>
      </c>
      <c r="U77" s="233">
        <f t="shared" si="7"/>
        <v>1.2948350266483522E-2</v>
      </c>
      <c r="V77" s="233">
        <f t="shared" si="7"/>
        <v>1.2087273335124993E-2</v>
      </c>
      <c r="W77" s="233">
        <f t="shared" si="7"/>
        <v>1.2375200592365449E-2</v>
      </c>
      <c r="X77" s="233">
        <f t="shared" si="7"/>
        <v>1.2088124351001E-2</v>
      </c>
      <c r="Y77" s="233">
        <f t="shared" si="7"/>
        <v>1.1141835616504661E-2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4.108035771531101E-2</v>
      </c>
      <c r="C78" s="300">
        <f t="shared" si="8"/>
        <v>4.4589409955162709E-2</v>
      </c>
      <c r="D78" s="300">
        <f t="shared" si="8"/>
        <v>4.3476116452255645E-2</v>
      </c>
      <c r="E78" s="300">
        <f t="shared" si="8"/>
        <v>4.2225869316317083E-2</v>
      </c>
      <c r="F78" s="300">
        <f t="shared" si="8"/>
        <v>4.0941219928552826E-2</v>
      </c>
      <c r="G78" s="300">
        <f t="shared" si="8"/>
        <v>4.1557151917495594E-2</v>
      </c>
      <c r="H78" s="300">
        <f t="shared" si="8"/>
        <v>4.2182649370680537E-2</v>
      </c>
      <c r="I78" s="300">
        <f t="shared" si="8"/>
        <v>4.4416003372093872E-2</v>
      </c>
      <c r="J78" s="300">
        <f t="shared" si="8"/>
        <v>4.4155833019101393E-2</v>
      </c>
      <c r="K78" s="300">
        <f t="shared" si="8"/>
        <v>4.6564935215406118E-2</v>
      </c>
      <c r="L78" s="300">
        <f t="shared" si="8"/>
        <v>5.3448211004423943E-2</v>
      </c>
      <c r="M78" s="300">
        <f t="shared" si="8"/>
        <v>5.261932347012363E-2</v>
      </c>
      <c r="N78" s="300">
        <f t="shared" si="8"/>
        <v>5.5006547487799276E-2</v>
      </c>
      <c r="O78" s="300">
        <f t="shared" si="8"/>
        <v>5.5816348868754091E-2</v>
      </c>
      <c r="P78" s="300">
        <f t="shared" si="8"/>
        <v>5.5602017284078542E-2</v>
      </c>
      <c r="Q78" s="300">
        <f t="shared" si="8"/>
        <v>5.8834000179855239E-2</v>
      </c>
      <c r="R78" s="300">
        <f t="shared" si="8"/>
        <v>5.7562088307414536E-2</v>
      </c>
      <c r="S78" s="300">
        <f t="shared" si="8"/>
        <v>5.6049985937086745E-2</v>
      </c>
      <c r="T78" s="300">
        <f t="shared" si="8"/>
        <v>5.7750591476888095E-2</v>
      </c>
      <c r="U78" s="300">
        <f t="shared" si="8"/>
        <v>5.6506020144825649E-2</v>
      </c>
      <c r="V78" s="300">
        <f t="shared" si="8"/>
        <v>5.2980108211314568E-2</v>
      </c>
      <c r="W78" s="300">
        <f t="shared" si="8"/>
        <v>5.4317051241522543E-2</v>
      </c>
      <c r="X78" s="300">
        <f t="shared" si="8"/>
        <v>5.2984211081306437E-2</v>
      </c>
      <c r="Y78" s="300">
        <f t="shared" si="8"/>
        <v>5.1143638772366912E-2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0.2637183748519849</v>
      </c>
      <c r="C79" s="301">
        <f t="shared" si="9"/>
        <v>0.2697546017227096</v>
      </c>
      <c r="D79" s="301">
        <f t="shared" si="9"/>
        <v>0.267730024787182</v>
      </c>
      <c r="E79" s="301">
        <f t="shared" si="9"/>
        <v>0.28448998210390936</v>
      </c>
      <c r="F79" s="301">
        <f t="shared" si="9"/>
        <v>0.27673977452442855</v>
      </c>
      <c r="G79" s="301">
        <f t="shared" si="9"/>
        <v>0.24838350833879985</v>
      </c>
      <c r="H79" s="301">
        <f t="shared" si="9"/>
        <v>0.2580873436420269</v>
      </c>
      <c r="I79" s="301">
        <f t="shared" si="9"/>
        <v>0.24184224117719128</v>
      </c>
      <c r="J79" s="301">
        <f t="shared" si="9"/>
        <v>0.23162977982100341</v>
      </c>
      <c r="K79" s="301">
        <f t="shared" si="9"/>
        <v>0.20494742131127608</v>
      </c>
      <c r="L79" s="301">
        <f t="shared" si="9"/>
        <v>0.19815646073939852</v>
      </c>
      <c r="M79" s="301">
        <f t="shared" si="9"/>
        <v>0.19852765308411965</v>
      </c>
      <c r="N79" s="301">
        <f t="shared" si="9"/>
        <v>0.19578893373580555</v>
      </c>
      <c r="O79" s="301">
        <f t="shared" si="9"/>
        <v>0.18943027709080715</v>
      </c>
      <c r="P79" s="301">
        <f t="shared" si="9"/>
        <v>0.19919726943830435</v>
      </c>
      <c r="Q79" s="301">
        <f t="shared" si="9"/>
        <v>0.18923540108983264</v>
      </c>
      <c r="R79" s="301">
        <f t="shared" si="9"/>
        <v>0.18618509882870579</v>
      </c>
      <c r="S79" s="301">
        <f t="shared" si="9"/>
        <v>0.17727894844827727</v>
      </c>
      <c r="T79" s="301">
        <f t="shared" si="9"/>
        <v>0.17465404229946982</v>
      </c>
      <c r="U79" s="301">
        <f t="shared" si="9"/>
        <v>0.17135079442236059</v>
      </c>
      <c r="V79" s="301">
        <f t="shared" si="9"/>
        <v>0.16993240394324771</v>
      </c>
      <c r="W79" s="301">
        <f t="shared" si="9"/>
        <v>0.17773089765245581</v>
      </c>
      <c r="X79" s="301">
        <f t="shared" si="9"/>
        <v>0.17462501203443012</v>
      </c>
      <c r="Y79" s="301">
        <f t="shared" si="9"/>
        <v>0.20638901516323072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0.21619988440519541</v>
      </c>
      <c r="C80" s="301">
        <f t="shared" si="10"/>
        <v>0.17225771146310709</v>
      </c>
      <c r="D80" s="301">
        <f t="shared" si="10"/>
        <v>0.16721065220475287</v>
      </c>
      <c r="E80" s="301">
        <f t="shared" si="10"/>
        <v>0.15784737240155799</v>
      </c>
      <c r="F80" s="301">
        <f t="shared" si="10"/>
        <v>0.15387108055082813</v>
      </c>
      <c r="G80" s="301">
        <f t="shared" si="10"/>
        <v>0.15665078263092408</v>
      </c>
      <c r="H80" s="301">
        <f t="shared" si="10"/>
        <v>0.15293244922717636</v>
      </c>
      <c r="I80" s="301">
        <f t="shared" si="10"/>
        <v>0.14685046616174299</v>
      </c>
      <c r="J80" s="301">
        <f t="shared" si="10"/>
        <v>0.15101769288464631</v>
      </c>
      <c r="K80" s="301">
        <f t="shared" si="10"/>
        <v>0.15706482053881857</v>
      </c>
      <c r="L80" s="301">
        <f t="shared" si="10"/>
        <v>0.14265963814074367</v>
      </c>
      <c r="M80" s="301">
        <f t="shared" si="10"/>
        <v>0.13645955118707451</v>
      </c>
      <c r="N80" s="301">
        <f t="shared" si="10"/>
        <v>0.13129538609616215</v>
      </c>
      <c r="O80" s="301">
        <f t="shared" si="10"/>
        <v>0.12454319297771371</v>
      </c>
      <c r="P80" s="301">
        <f t="shared" si="10"/>
        <v>0.11575615273924873</v>
      </c>
      <c r="Q80" s="301">
        <f t="shared" si="10"/>
        <v>0.10991227547158178</v>
      </c>
      <c r="R80" s="301">
        <f t="shared" si="10"/>
        <v>0.11342910572684056</v>
      </c>
      <c r="S80" s="301">
        <f t="shared" si="10"/>
        <v>0.1168931254943026</v>
      </c>
      <c r="T80" s="301">
        <f t="shared" si="10"/>
        <v>0.11397940414965187</v>
      </c>
      <c r="U80" s="301">
        <f t="shared" si="10"/>
        <v>0.11589219221523007</v>
      </c>
      <c r="V80" s="301">
        <f t="shared" si="10"/>
        <v>0.11919720011463449</v>
      </c>
      <c r="W80" s="301">
        <f t="shared" si="10"/>
        <v>0.12138928096709452</v>
      </c>
      <c r="X80" s="301">
        <f t="shared" si="10"/>
        <v>0.12703902191400476</v>
      </c>
      <c r="Y80" s="301">
        <f t="shared" si="10"/>
        <v>0.15491304980837567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0.20864419721900077</v>
      </c>
      <c r="C81" s="302">
        <f t="shared" si="11"/>
        <v>0.16371355085538816</v>
      </c>
      <c r="D81" s="302">
        <f t="shared" si="11"/>
        <v>0.15814519043748393</v>
      </c>
      <c r="E81" s="302">
        <f t="shared" si="11"/>
        <v>0.14824837289025719</v>
      </c>
      <c r="F81" s="302">
        <f t="shared" si="11"/>
        <v>0.14325146042493822</v>
      </c>
      <c r="G81" s="302">
        <f t="shared" si="11"/>
        <v>0.14530385604901519</v>
      </c>
      <c r="H81" s="302">
        <f t="shared" si="11"/>
        <v>0.14189610206140366</v>
      </c>
      <c r="I81" s="302">
        <f t="shared" si="11"/>
        <v>0.1355092146490183</v>
      </c>
      <c r="J81" s="302">
        <f t="shared" si="11"/>
        <v>0.13943135458459585</v>
      </c>
      <c r="K81" s="302">
        <f t="shared" si="11"/>
        <v>0.1458189516633551</v>
      </c>
      <c r="L81" s="302">
        <f t="shared" si="11"/>
        <v>0.13173504004741579</v>
      </c>
      <c r="M81" s="302">
        <f t="shared" si="11"/>
        <v>0.12456651531458265</v>
      </c>
      <c r="N81" s="302">
        <f t="shared" si="11"/>
        <v>0.1191825702791416</v>
      </c>
      <c r="O81" s="302">
        <f t="shared" si="11"/>
        <v>0.11097162337158753</v>
      </c>
      <c r="P81" s="302">
        <f t="shared" si="11"/>
        <v>0.10176202933233265</v>
      </c>
      <c r="Q81" s="302">
        <f t="shared" si="11"/>
        <v>9.5833907556503575E-2</v>
      </c>
      <c r="R81" s="302">
        <f t="shared" si="11"/>
        <v>9.9067687579992472E-2</v>
      </c>
      <c r="S81" s="302">
        <f t="shared" si="11"/>
        <v>0.10191990280620863</v>
      </c>
      <c r="T81" s="302">
        <f t="shared" si="11"/>
        <v>9.9104645171253947E-2</v>
      </c>
      <c r="U81" s="302">
        <f t="shared" si="11"/>
        <v>0.10101573299625824</v>
      </c>
      <c r="V81" s="302">
        <f t="shared" si="11"/>
        <v>0.1032033071149706</v>
      </c>
      <c r="W81" s="302">
        <f t="shared" si="11"/>
        <v>0.10641814722163581</v>
      </c>
      <c r="X81" s="302">
        <f t="shared" si="11"/>
        <v>0.11177532225553427</v>
      </c>
      <c r="Y81" s="302">
        <f t="shared" si="11"/>
        <v>0.143735273433509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7.5556871861946389E-3</v>
      </c>
      <c r="C82" s="302">
        <f t="shared" si="12"/>
        <v>8.544160607718938E-3</v>
      </c>
      <c r="D82" s="302">
        <f t="shared" si="12"/>
        <v>9.0654617672689362E-3</v>
      </c>
      <c r="E82" s="302">
        <f t="shared" si="12"/>
        <v>9.5989995113008129E-3</v>
      </c>
      <c r="F82" s="302">
        <f t="shared" si="12"/>
        <v>1.0619620125889908E-2</v>
      </c>
      <c r="G82" s="302">
        <f t="shared" si="12"/>
        <v>1.1346926581908888E-2</v>
      </c>
      <c r="H82" s="302">
        <f t="shared" si="12"/>
        <v>1.1036347165772705E-2</v>
      </c>
      <c r="I82" s="302">
        <f t="shared" si="12"/>
        <v>1.1341251512724681E-2</v>
      </c>
      <c r="J82" s="302">
        <f t="shared" si="12"/>
        <v>1.1586338300050488E-2</v>
      </c>
      <c r="K82" s="302">
        <f t="shared" si="12"/>
        <v>1.1245868875463468E-2</v>
      </c>
      <c r="L82" s="302">
        <f t="shared" si="12"/>
        <v>1.0924598093327883E-2</v>
      </c>
      <c r="M82" s="302">
        <f t="shared" si="12"/>
        <v>1.1893035872491858E-2</v>
      </c>
      <c r="N82" s="302">
        <f t="shared" si="12"/>
        <v>1.2112815817020556E-2</v>
      </c>
      <c r="O82" s="302">
        <f t="shared" si="12"/>
        <v>1.3571569606126179E-2</v>
      </c>
      <c r="P82" s="302">
        <f t="shared" si="12"/>
        <v>1.3994123406916083E-2</v>
      </c>
      <c r="Q82" s="302">
        <f t="shared" si="12"/>
        <v>1.4078367915078204E-2</v>
      </c>
      <c r="R82" s="302">
        <f t="shared" si="12"/>
        <v>1.4361418146848097E-2</v>
      </c>
      <c r="S82" s="302">
        <f t="shared" si="12"/>
        <v>1.497322268809396E-2</v>
      </c>
      <c r="T82" s="302">
        <f t="shared" si="12"/>
        <v>1.4874758978397932E-2</v>
      </c>
      <c r="U82" s="302">
        <f t="shared" si="12"/>
        <v>1.4876459218971827E-2</v>
      </c>
      <c r="V82" s="302">
        <f t="shared" si="12"/>
        <v>1.5993892999663879E-2</v>
      </c>
      <c r="W82" s="302">
        <f t="shared" si="12"/>
        <v>1.497113374545871E-2</v>
      </c>
      <c r="X82" s="302">
        <f t="shared" si="12"/>
        <v>1.5263699658470501E-2</v>
      </c>
      <c r="Y82" s="302">
        <f t="shared" si="12"/>
        <v>1.1177776374866655E-2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2.9561947448830009E-2</v>
      </c>
      <c r="C83" s="301">
        <f t="shared" si="13"/>
        <v>3.0617609740372431E-2</v>
      </c>
      <c r="D83" s="301">
        <f t="shared" si="13"/>
        <v>2.9904808750303713E-2</v>
      </c>
      <c r="E83" s="301">
        <f t="shared" si="13"/>
        <v>3.1436816453550606E-2</v>
      </c>
      <c r="F83" s="301">
        <f t="shared" si="13"/>
        <v>3.0970645168187986E-2</v>
      </c>
      <c r="G83" s="301">
        <f t="shared" si="13"/>
        <v>2.9303667792161481E-2</v>
      </c>
      <c r="H83" s="301">
        <f t="shared" si="13"/>
        <v>3.0982057136207657E-2</v>
      </c>
      <c r="I83" s="301">
        <f t="shared" si="13"/>
        <v>2.8292284695672458E-2</v>
      </c>
      <c r="J83" s="301">
        <f t="shared" si="13"/>
        <v>2.7464871254708801E-2</v>
      </c>
      <c r="K83" s="301">
        <f t="shared" si="13"/>
        <v>2.3418613383322642E-2</v>
      </c>
      <c r="L83" s="301">
        <f t="shared" si="13"/>
        <v>2.2381724397538133E-2</v>
      </c>
      <c r="M83" s="301">
        <f t="shared" si="13"/>
        <v>2.3209971165672777E-2</v>
      </c>
      <c r="N83" s="301">
        <f t="shared" si="13"/>
        <v>2.1529001846282789E-2</v>
      </c>
      <c r="O83" s="301">
        <f t="shared" si="13"/>
        <v>2.3163513571226181E-2</v>
      </c>
      <c r="P83" s="301">
        <f t="shared" si="13"/>
        <v>2.4939000391382339E-2</v>
      </c>
      <c r="Q83" s="301">
        <f t="shared" si="13"/>
        <v>2.3242367353261118E-2</v>
      </c>
      <c r="R83" s="301">
        <f t="shared" si="13"/>
        <v>2.3340422944450396E-2</v>
      </c>
      <c r="S83" s="301">
        <f t="shared" si="13"/>
        <v>2.20987536978774E-2</v>
      </c>
      <c r="T83" s="301">
        <f t="shared" si="13"/>
        <v>2.0937700376853049E-2</v>
      </c>
      <c r="U83" s="301">
        <f t="shared" si="13"/>
        <v>2.1751939212990755E-2</v>
      </c>
      <c r="V83" s="301">
        <f t="shared" si="13"/>
        <v>2.253038244319128E-2</v>
      </c>
      <c r="W83" s="301">
        <f t="shared" si="13"/>
        <v>2.289174710710469E-2</v>
      </c>
      <c r="X83" s="301">
        <f t="shared" si="13"/>
        <v>2.0957506419193139E-2</v>
      </c>
      <c r="Y83" s="301">
        <f t="shared" si="13"/>
        <v>2.3549603544181685E-2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1.2395209218955969E-2</v>
      </c>
      <c r="C84" s="302">
        <f t="shared" si="14"/>
        <v>1.273045610596512E-2</v>
      </c>
      <c r="D84" s="302">
        <f t="shared" si="14"/>
        <v>1.2568213249478292E-2</v>
      </c>
      <c r="E84" s="302">
        <f t="shared" si="14"/>
        <v>1.3000381832273814E-2</v>
      </c>
      <c r="F84" s="302">
        <f t="shared" si="14"/>
        <v>1.249231732941496E-2</v>
      </c>
      <c r="G84" s="302">
        <f t="shared" si="14"/>
        <v>1.1924625402293424E-2</v>
      </c>
      <c r="H84" s="302">
        <f t="shared" si="14"/>
        <v>1.2281929042052921E-2</v>
      </c>
      <c r="I84" s="302">
        <f t="shared" si="14"/>
        <v>1.1071590451850509E-2</v>
      </c>
      <c r="J84" s="302">
        <f t="shared" si="14"/>
        <v>1.114085032984552E-2</v>
      </c>
      <c r="K84" s="302">
        <f t="shared" si="14"/>
        <v>9.2312990847297684E-3</v>
      </c>
      <c r="L84" s="302">
        <f t="shared" si="14"/>
        <v>8.9396604184053437E-3</v>
      </c>
      <c r="M84" s="302">
        <f t="shared" si="14"/>
        <v>9.1605492943994844E-3</v>
      </c>
      <c r="N84" s="302">
        <f t="shared" si="14"/>
        <v>8.3763949839493444E-3</v>
      </c>
      <c r="O84" s="302">
        <f t="shared" si="14"/>
        <v>9.1085117440160932E-3</v>
      </c>
      <c r="P84" s="302">
        <f t="shared" si="14"/>
        <v>9.3381891995746955E-3</v>
      </c>
      <c r="Q84" s="302">
        <f t="shared" si="14"/>
        <v>8.7440086139282062E-3</v>
      </c>
      <c r="R84" s="302">
        <f t="shared" si="14"/>
        <v>8.8702120973571646E-3</v>
      </c>
      <c r="S84" s="302">
        <f t="shared" si="14"/>
        <v>8.4711163460564915E-3</v>
      </c>
      <c r="T84" s="302">
        <f t="shared" si="14"/>
        <v>8.0038370665638688E-3</v>
      </c>
      <c r="U84" s="302">
        <f t="shared" si="14"/>
        <v>8.4253564182215461E-3</v>
      </c>
      <c r="V84" s="302">
        <f t="shared" si="14"/>
        <v>8.7647556289546617E-3</v>
      </c>
      <c r="W84" s="302">
        <f t="shared" si="14"/>
        <v>8.8177827839329374E-3</v>
      </c>
      <c r="X84" s="302">
        <f t="shared" si="14"/>
        <v>8.1851875853957371E-3</v>
      </c>
      <c r="Y84" s="302">
        <f t="shared" si="14"/>
        <v>9.6039213752431817E-3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1.6224812724300347E-2</v>
      </c>
      <c r="C85" s="302">
        <f t="shared" si="15"/>
        <v>1.6822000644109707E-2</v>
      </c>
      <c r="D85" s="302">
        <f t="shared" si="15"/>
        <v>1.6206454793836419E-2</v>
      </c>
      <c r="E85" s="302">
        <f t="shared" si="15"/>
        <v>1.7239780730654658E-2</v>
      </c>
      <c r="F85" s="302">
        <f t="shared" si="15"/>
        <v>1.7154438851632828E-2</v>
      </c>
      <c r="G85" s="302">
        <f t="shared" si="15"/>
        <v>1.5964484151287112E-2</v>
      </c>
      <c r="H85" s="302">
        <f t="shared" si="15"/>
        <v>1.7324288064302626E-2</v>
      </c>
      <c r="I85" s="302">
        <f t="shared" si="15"/>
        <v>1.5806843484558079E-2</v>
      </c>
      <c r="J85" s="302">
        <f t="shared" si="15"/>
        <v>1.487961655871067E-2</v>
      </c>
      <c r="K85" s="302">
        <f t="shared" si="15"/>
        <v>1.2785354362309259E-2</v>
      </c>
      <c r="L85" s="302">
        <f t="shared" si="15"/>
        <v>1.2080155084724233E-2</v>
      </c>
      <c r="M85" s="302">
        <f t="shared" si="15"/>
        <v>1.256678322425899E-2</v>
      </c>
      <c r="N85" s="302">
        <f t="shared" si="15"/>
        <v>1.1642569471794739E-2</v>
      </c>
      <c r="O85" s="302">
        <f t="shared" si="15"/>
        <v>1.2363109713672603E-2</v>
      </c>
      <c r="P85" s="302">
        <f t="shared" si="15"/>
        <v>1.385624164567761E-2</v>
      </c>
      <c r="Q85" s="302">
        <f t="shared" si="15"/>
        <v>1.2743286898840113E-2</v>
      </c>
      <c r="R85" s="302">
        <f t="shared" si="15"/>
        <v>1.2679852708201295E-2</v>
      </c>
      <c r="S85" s="302">
        <f t="shared" si="15"/>
        <v>1.1761008942915914E-2</v>
      </c>
      <c r="T85" s="302">
        <f t="shared" si="15"/>
        <v>1.1079509824531554E-2</v>
      </c>
      <c r="U85" s="302">
        <f t="shared" si="15"/>
        <v>1.1472017349473991E-2</v>
      </c>
      <c r="V85" s="302">
        <f t="shared" si="15"/>
        <v>1.1771757113367318E-2</v>
      </c>
      <c r="W85" s="302">
        <f t="shared" si="15"/>
        <v>1.2207596331128825E-2</v>
      </c>
      <c r="X85" s="302">
        <f t="shared" si="15"/>
        <v>1.0869478276290047E-2</v>
      </c>
      <c r="Y85" s="302">
        <f t="shared" si="15"/>
        <v>1.2552210946053136E-2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9.4192550557369134E-4</v>
      </c>
      <c r="C86" s="302">
        <f t="shared" si="16"/>
        <v>1.0651529902975995E-3</v>
      </c>
      <c r="D86" s="302">
        <f t="shared" si="16"/>
        <v>1.1301407069890027E-3</v>
      </c>
      <c r="E86" s="302">
        <f t="shared" si="16"/>
        <v>1.1966538906221355E-3</v>
      </c>
      <c r="F86" s="302">
        <f t="shared" si="16"/>
        <v>1.3238889871401986E-3</v>
      </c>
      <c r="G86" s="302">
        <f t="shared" si="16"/>
        <v>1.4145582385809423E-3</v>
      </c>
      <c r="H86" s="302">
        <f t="shared" si="16"/>
        <v>1.3758400298521088E-3</v>
      </c>
      <c r="I86" s="302">
        <f t="shared" si="16"/>
        <v>1.4138507592638696E-3</v>
      </c>
      <c r="J86" s="302">
        <f t="shared" si="16"/>
        <v>1.4444043661526111E-3</v>
      </c>
      <c r="K86" s="302">
        <f t="shared" si="16"/>
        <v>1.4019599362836152E-3</v>
      </c>
      <c r="L86" s="302">
        <f t="shared" si="16"/>
        <v>1.3619088944085576E-3</v>
      </c>
      <c r="M86" s="302">
        <f t="shared" si="16"/>
        <v>1.4826386470143051E-3</v>
      </c>
      <c r="N86" s="302">
        <f t="shared" si="16"/>
        <v>1.5100373905387061E-3</v>
      </c>
      <c r="O86" s="302">
        <f t="shared" si="16"/>
        <v>1.6918921135374847E-3</v>
      </c>
      <c r="P86" s="302">
        <f t="shared" si="16"/>
        <v>1.7445695461300284E-3</v>
      </c>
      <c r="Q86" s="302">
        <f t="shared" si="16"/>
        <v>1.7550718404927975E-3</v>
      </c>
      <c r="R86" s="302">
        <f t="shared" si="16"/>
        <v>1.7903581388919352E-3</v>
      </c>
      <c r="S86" s="302">
        <f t="shared" si="16"/>
        <v>1.8666284089049958E-3</v>
      </c>
      <c r="T86" s="302">
        <f t="shared" si="16"/>
        <v>1.8543534857576281E-3</v>
      </c>
      <c r="U86" s="302">
        <f t="shared" si="16"/>
        <v>1.8545654452952194E-3</v>
      </c>
      <c r="V86" s="302">
        <f t="shared" si="16"/>
        <v>1.9938697008693011E-3</v>
      </c>
      <c r="W86" s="302">
        <f t="shared" si="16"/>
        <v>1.8663679920429236E-3</v>
      </c>
      <c r="X86" s="302">
        <f t="shared" si="16"/>
        <v>1.9028405575073572E-3</v>
      </c>
      <c r="Y86" s="302">
        <f t="shared" si="16"/>
        <v>1.3934712228853661E-3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2.2798418098300476E-2</v>
      </c>
      <c r="C87" s="301">
        <f t="shared" si="17"/>
        <v>2.4685808479322481E-2</v>
      </c>
      <c r="D87" s="301">
        <f t="shared" si="17"/>
        <v>2.5358984312339274E-2</v>
      </c>
      <c r="E87" s="301">
        <f t="shared" si="17"/>
        <v>2.6627688299963086E-2</v>
      </c>
      <c r="F87" s="301">
        <f t="shared" si="17"/>
        <v>2.7914435290371103E-2</v>
      </c>
      <c r="G87" s="301">
        <f t="shared" si="17"/>
        <v>2.8549640274429387E-2</v>
      </c>
      <c r="H87" s="301">
        <f t="shared" si="17"/>
        <v>2.8435441701829951E-2</v>
      </c>
      <c r="I87" s="301">
        <f t="shared" si="17"/>
        <v>2.7933332954892483E-2</v>
      </c>
      <c r="J87" s="301">
        <f t="shared" si="17"/>
        <v>2.8242353551641394E-2</v>
      </c>
      <c r="K87" s="301">
        <f t="shared" si="17"/>
        <v>2.6115942629905221E-2</v>
      </c>
      <c r="L87" s="301">
        <f t="shared" si="17"/>
        <v>2.5280017220011265E-2</v>
      </c>
      <c r="M87" s="301">
        <f t="shared" si="17"/>
        <v>2.7015185316061723E-2</v>
      </c>
      <c r="N87" s="301">
        <f t="shared" si="17"/>
        <v>2.673798844766934E-2</v>
      </c>
      <c r="O87" s="301">
        <f t="shared" si="17"/>
        <v>2.9629681124418657E-2</v>
      </c>
      <c r="P87" s="301">
        <f t="shared" si="17"/>
        <v>3.0679805743913185E-2</v>
      </c>
      <c r="Q87" s="301">
        <f t="shared" si="17"/>
        <v>3.0259560689963987E-2</v>
      </c>
      <c r="R87" s="301">
        <f t="shared" si="17"/>
        <v>3.0771260193416885E-2</v>
      </c>
      <c r="S87" s="301">
        <f t="shared" si="17"/>
        <v>3.1355087854212912E-2</v>
      </c>
      <c r="T87" s="301">
        <f t="shared" si="17"/>
        <v>3.0793573537011815E-2</v>
      </c>
      <c r="U87" s="301">
        <f t="shared" si="17"/>
        <v>3.1101896028937884E-2</v>
      </c>
      <c r="V87" s="301">
        <f t="shared" si="17"/>
        <v>3.3129762568763002E-2</v>
      </c>
      <c r="W87" s="301">
        <f t="shared" si="17"/>
        <v>3.1580482027872128E-2</v>
      </c>
      <c r="X87" s="301">
        <f t="shared" si="17"/>
        <v>3.1437120087122135E-2</v>
      </c>
      <c r="Y87" s="301">
        <f t="shared" si="17"/>
        <v>2.5988192898939454E-2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8.2381182373683359E-3</v>
      </c>
      <c r="C88" s="302">
        <f t="shared" si="18"/>
        <v>8.4438769884361692E-3</v>
      </c>
      <c r="D88" s="302">
        <f t="shared" si="18"/>
        <v>8.3663559106425551E-3</v>
      </c>
      <c r="E88" s="302">
        <f t="shared" si="18"/>
        <v>8.6233421015020333E-3</v>
      </c>
      <c r="F88" s="302">
        <f t="shared" si="18"/>
        <v>8.2764864238360162E-3</v>
      </c>
      <c r="G88" s="302">
        <f t="shared" si="18"/>
        <v>7.9127975713622518E-3</v>
      </c>
      <c r="H88" s="302">
        <f t="shared" si="18"/>
        <v>8.1005268888970899E-3</v>
      </c>
      <c r="I88" s="302">
        <f t="shared" si="18"/>
        <v>7.3287113164366468E-3</v>
      </c>
      <c r="J88" s="302">
        <f t="shared" si="18"/>
        <v>7.3781321848566447E-3</v>
      </c>
      <c r="K88" s="302">
        <f t="shared" si="18"/>
        <v>6.1073026213825966E-3</v>
      </c>
      <c r="L88" s="302">
        <f t="shared" si="18"/>
        <v>5.8927278060290885E-3</v>
      </c>
      <c r="M88" s="302">
        <f t="shared" si="18"/>
        <v>5.9947570345731662E-3</v>
      </c>
      <c r="N88" s="302">
        <f t="shared" si="18"/>
        <v>5.4983352315775991E-3</v>
      </c>
      <c r="O88" s="302">
        <f t="shared" si="18"/>
        <v>5.9318617910615202E-3</v>
      </c>
      <c r="P88" s="302">
        <f t="shared" si="18"/>
        <v>6.0819821702251357E-3</v>
      </c>
      <c r="Q88" s="302">
        <f t="shared" si="18"/>
        <v>5.6887274105716082E-3</v>
      </c>
      <c r="R88" s="302">
        <f t="shared" si="18"/>
        <v>5.7531965889466696E-3</v>
      </c>
      <c r="S88" s="302">
        <f t="shared" si="18"/>
        <v>5.484743129068631E-3</v>
      </c>
      <c r="T88" s="302">
        <f t="shared" si="18"/>
        <v>5.1817605814313879E-3</v>
      </c>
      <c r="U88" s="302">
        <f t="shared" si="18"/>
        <v>5.4299038367798787E-3</v>
      </c>
      <c r="V88" s="302">
        <f t="shared" si="18"/>
        <v>5.6116738215448688E-3</v>
      </c>
      <c r="W88" s="302">
        <f t="shared" si="18"/>
        <v>5.648155687460482E-3</v>
      </c>
      <c r="X88" s="302">
        <f t="shared" si="18"/>
        <v>5.228745267396165E-3</v>
      </c>
      <c r="Y88" s="302">
        <f t="shared" si="18"/>
        <v>6.123491463008876E-3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2.3742349486356191E-3</v>
      </c>
      <c r="C89" s="302">
        <f t="shared" si="19"/>
        <v>2.4616235955314215E-3</v>
      </c>
      <c r="D89" s="302">
        <f t="shared" si="19"/>
        <v>2.3715485669292334E-3</v>
      </c>
      <c r="E89" s="302">
        <f t="shared" si="19"/>
        <v>2.5227588517081172E-3</v>
      </c>
      <c r="F89" s="302">
        <f t="shared" si="19"/>
        <v>2.510270468932989E-3</v>
      </c>
      <c r="G89" s="302">
        <f t="shared" si="19"/>
        <v>2.336140136283749E-3</v>
      </c>
      <c r="H89" s="302">
        <f t="shared" si="19"/>
        <v>2.5351251124700984E-3</v>
      </c>
      <c r="I89" s="302">
        <f t="shared" si="19"/>
        <v>2.3130720129941823E-3</v>
      </c>
      <c r="J89" s="302">
        <f t="shared" si="19"/>
        <v>2.1773875764419053E-3</v>
      </c>
      <c r="K89" s="302">
        <f t="shared" si="19"/>
        <v>1.8709266894786003E-3</v>
      </c>
      <c r="L89" s="302">
        <f t="shared" si="19"/>
        <v>1.7677323537999329E-3</v>
      </c>
      <c r="M89" s="302">
        <f t="shared" si="19"/>
        <v>1.8389423921224416E-3</v>
      </c>
      <c r="N89" s="302">
        <f t="shared" si="19"/>
        <v>1.7036988840218007E-3</v>
      </c>
      <c r="O89" s="302">
        <f t="shared" si="19"/>
        <v>1.8091381179429768E-3</v>
      </c>
      <c r="P89" s="302">
        <f t="shared" si="19"/>
        <v>2.0276334606091268E-3</v>
      </c>
      <c r="Q89" s="302">
        <f t="shared" si="19"/>
        <v>1.8647708069013348E-3</v>
      </c>
      <c r="R89" s="302">
        <f t="shared" si="19"/>
        <v>1.8554882546209309E-3</v>
      </c>
      <c r="S89" s="302">
        <f t="shared" si="19"/>
        <v>1.7210305559746399E-3</v>
      </c>
      <c r="T89" s="302">
        <f t="shared" si="19"/>
        <v>1.6213043494644629E-3</v>
      </c>
      <c r="U89" s="302">
        <f t="shared" si="19"/>
        <v>1.6787413811982744E-3</v>
      </c>
      <c r="V89" s="302">
        <f t="shared" si="19"/>
        <v>1.7226033742470737E-3</v>
      </c>
      <c r="W89" s="302">
        <f t="shared" si="19"/>
        <v>1.7863812877662575E-3</v>
      </c>
      <c r="X89" s="302">
        <f t="shared" si="19"/>
        <v>1.5905696808661517E-3</v>
      </c>
      <c r="Y89" s="302">
        <f t="shared" si="19"/>
        <v>1.8368099784677825E-3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1.2186064912296516E-2</v>
      </c>
      <c r="C90" s="302">
        <f t="shared" si="20"/>
        <v>1.3780307895354893E-2</v>
      </c>
      <c r="D90" s="302">
        <f t="shared" si="20"/>
        <v>1.4621079834767488E-2</v>
      </c>
      <c r="E90" s="302">
        <f t="shared" si="20"/>
        <v>1.5481587346752937E-2</v>
      </c>
      <c r="F90" s="302">
        <f t="shared" si="20"/>
        <v>1.7127678397602101E-2</v>
      </c>
      <c r="G90" s="302">
        <f t="shared" si="20"/>
        <v>1.8300702566783383E-2</v>
      </c>
      <c r="H90" s="302">
        <f t="shared" si="20"/>
        <v>1.7799789700462761E-2</v>
      </c>
      <c r="I90" s="302">
        <f t="shared" si="20"/>
        <v>1.8291549625461652E-2</v>
      </c>
      <c r="J90" s="302">
        <f t="shared" si="20"/>
        <v>1.8686833790342847E-2</v>
      </c>
      <c r="K90" s="302">
        <f t="shared" si="20"/>
        <v>1.8137713319044027E-2</v>
      </c>
      <c r="L90" s="302">
        <f t="shared" si="20"/>
        <v>1.7619557060182246E-2</v>
      </c>
      <c r="M90" s="302">
        <f t="shared" si="20"/>
        <v>1.9181485889366117E-2</v>
      </c>
      <c r="N90" s="302">
        <f t="shared" si="20"/>
        <v>1.9535954332069935E-2</v>
      </c>
      <c r="O90" s="302">
        <f t="shared" si="20"/>
        <v>2.1888681215414159E-2</v>
      </c>
      <c r="P90" s="302">
        <f t="shared" si="20"/>
        <v>2.2570190113078922E-2</v>
      </c>
      <c r="Q90" s="302">
        <f t="shared" si="20"/>
        <v>2.2706062472491045E-2</v>
      </c>
      <c r="R90" s="302">
        <f t="shared" si="20"/>
        <v>2.3162575349849283E-2</v>
      </c>
      <c r="S90" s="302">
        <f t="shared" si="20"/>
        <v>2.4149314169169642E-2</v>
      </c>
      <c r="T90" s="302">
        <f t="shared" si="20"/>
        <v>2.3990508606115964E-2</v>
      </c>
      <c r="U90" s="302">
        <f t="shared" si="20"/>
        <v>2.3993250810959731E-2</v>
      </c>
      <c r="V90" s="302">
        <f t="shared" si="20"/>
        <v>2.5795485372971064E-2</v>
      </c>
      <c r="W90" s="302">
        <f t="shared" si="20"/>
        <v>2.4145945052645383E-2</v>
      </c>
      <c r="X90" s="302">
        <f t="shared" si="20"/>
        <v>2.4617805138859816E-2</v>
      </c>
      <c r="Y90" s="302">
        <f t="shared" si="20"/>
        <v>1.8027891457462794E-2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7.8769336254828834E-2</v>
      </c>
      <c r="C91" s="301">
        <f t="shared" si="21"/>
        <v>7.0836322254734574E-2</v>
      </c>
      <c r="D91" s="301">
        <f t="shared" si="21"/>
        <v>7.3642213688278724E-2</v>
      </c>
      <c r="E91" s="301">
        <f t="shared" si="21"/>
        <v>6.5039346365417472E-2</v>
      </c>
      <c r="F91" s="301">
        <f t="shared" si="21"/>
        <v>6.3633159409758652E-2</v>
      </c>
      <c r="G91" s="301">
        <f t="shared" si="21"/>
        <v>6.9723894460356678E-2</v>
      </c>
      <c r="H91" s="301">
        <f t="shared" si="21"/>
        <v>6.7217565003262744E-2</v>
      </c>
      <c r="I91" s="301">
        <f t="shared" si="21"/>
        <v>6.548692618252816E-2</v>
      </c>
      <c r="J91" s="301">
        <f t="shared" si="21"/>
        <v>6.9921182775240051E-2</v>
      </c>
      <c r="K91" s="301">
        <f t="shared" si="21"/>
        <v>7.9970547459769448E-2</v>
      </c>
      <c r="L91" s="301">
        <f t="shared" si="21"/>
        <v>6.8771455702662271E-2</v>
      </c>
      <c r="M91" s="301">
        <f t="shared" si="21"/>
        <v>6.2612547625257073E-2</v>
      </c>
      <c r="N91" s="301">
        <f t="shared" si="21"/>
        <v>5.5777712845162648E-2</v>
      </c>
      <c r="O91" s="301">
        <f t="shared" si="21"/>
        <v>4.206730188018961E-2</v>
      </c>
      <c r="P91" s="301">
        <f t="shared" si="21"/>
        <v>3.801868168844539E-2</v>
      </c>
      <c r="Q91" s="301">
        <f t="shared" si="21"/>
        <v>3.6578106951449758E-2</v>
      </c>
      <c r="R91" s="301">
        <f t="shared" si="21"/>
        <v>3.6338549963152028E-2</v>
      </c>
      <c r="S91" s="301">
        <f t="shared" si="21"/>
        <v>3.9137740021097725E-2</v>
      </c>
      <c r="T91" s="301">
        <f t="shared" si="21"/>
        <v>3.8515680970558026E-2</v>
      </c>
      <c r="U91" s="301">
        <f t="shared" si="21"/>
        <v>4.2992063554611999E-2</v>
      </c>
      <c r="V91" s="301">
        <f t="shared" si="21"/>
        <v>4.4496726797273886E-2</v>
      </c>
      <c r="W91" s="301">
        <f t="shared" si="21"/>
        <v>4.4123170584333495E-2</v>
      </c>
      <c r="X91" s="301">
        <f t="shared" si="21"/>
        <v>4.7193830567574757E-2</v>
      </c>
      <c r="Y91" s="301">
        <f t="shared" si="21"/>
        <v>8.2452274083430491E-2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0.28165746617674609</v>
      </c>
      <c r="C92" s="235">
        <f t="shared" si="22"/>
        <v>0.31399381887049016</v>
      </c>
      <c r="D92" s="235">
        <f t="shared" si="22"/>
        <v>0.31973583652490506</v>
      </c>
      <c r="E92" s="235">
        <f t="shared" si="22"/>
        <v>0.3212730542294886</v>
      </c>
      <c r="F92" s="235">
        <f t="shared" si="22"/>
        <v>0.33471633213351454</v>
      </c>
      <c r="G92" s="235">
        <f t="shared" si="22"/>
        <v>0.35182024969645581</v>
      </c>
      <c r="H92" s="235">
        <f t="shared" si="22"/>
        <v>0.3466012030487251</v>
      </c>
      <c r="I92" s="235">
        <f t="shared" si="22"/>
        <v>0.36605548632145685</v>
      </c>
      <c r="J92" s="235">
        <f t="shared" si="22"/>
        <v>0.36863864677991115</v>
      </c>
      <c r="K92" s="235">
        <f t="shared" si="22"/>
        <v>0.37806784806664656</v>
      </c>
      <c r="L92" s="235">
        <f t="shared" si="22"/>
        <v>0.39716534252597852</v>
      </c>
      <c r="M92" s="235">
        <f t="shared" si="22"/>
        <v>0.40797013558131506</v>
      </c>
      <c r="N92" s="235">
        <f t="shared" si="22"/>
        <v>0.41924982196399607</v>
      </c>
      <c r="O92" s="235">
        <f t="shared" si="22"/>
        <v>0.43997561774699145</v>
      </c>
      <c r="P92" s="235">
        <f t="shared" si="22"/>
        <v>0.44173093775632793</v>
      </c>
      <c r="Q92" s="235">
        <f t="shared" si="22"/>
        <v>0.45389846392227584</v>
      </c>
      <c r="R92" s="235">
        <f t="shared" si="22"/>
        <v>0.45516917082952102</v>
      </c>
      <c r="S92" s="235">
        <f t="shared" si="22"/>
        <v>0.46076866001932787</v>
      </c>
      <c r="T92" s="235">
        <f t="shared" si="22"/>
        <v>0.46499325521062107</v>
      </c>
      <c r="U92" s="235">
        <f t="shared" si="22"/>
        <v>0.4628152848865853</v>
      </c>
      <c r="V92" s="235">
        <f t="shared" si="22"/>
        <v>0.46459767203444985</v>
      </c>
      <c r="W92" s="235">
        <f t="shared" si="22"/>
        <v>0.45396951342345121</v>
      </c>
      <c r="X92" s="235">
        <f t="shared" si="22"/>
        <v>0.45332767396478169</v>
      </c>
      <c r="Y92" s="235">
        <f t="shared" si="22"/>
        <v>0.37315832214034272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0.34246998205891149</v>
      </c>
      <c r="C96" s="320">
        <f>IF(C$5=0,0,C$5/OIS_fec!C$5)</f>
        <v>0.36134495261186222</v>
      </c>
      <c r="D96" s="320">
        <f>IF(D$5=0,0,D$5/OIS_fec!D$5)</f>
        <v>0.36502794857103832</v>
      </c>
      <c r="E96" s="320">
        <f>IF(E$5=0,0,E$5/OIS_fec!E$5)</f>
        <v>0.37014752421514069</v>
      </c>
      <c r="F96" s="320">
        <f>IF(F$5=0,0,F$5/OIS_fec!F$5)</f>
        <v>0.37435692166921775</v>
      </c>
      <c r="G96" s="320">
        <f>IF(G$5=0,0,G$5/OIS_fec!G$5)</f>
        <v>0.37543313326585526</v>
      </c>
      <c r="H96" s="320">
        <f>IF(H$5=0,0,H$5/OIS_fec!H$5)</f>
        <v>0.37485552436452724</v>
      </c>
      <c r="I96" s="320">
        <f>IF(I$5=0,0,I$5/OIS_fec!I$5)</f>
        <v>0.38020272809351929</v>
      </c>
      <c r="J96" s="320">
        <f>IF(J$5=0,0,J$5/OIS_fec!J$5)</f>
        <v>0.3796351669545116</v>
      </c>
      <c r="K96" s="320">
        <f>IF(K$5=0,0,K$5/OIS_fec!K$5)</f>
        <v>0.37674551631457137</v>
      </c>
      <c r="L96" s="320">
        <f>IF(L$5=0,0,L$5/OIS_fec!L$5)</f>
        <v>0.38632331414513582</v>
      </c>
      <c r="M96" s="320">
        <f>IF(M$5=0,0,M$5/OIS_fec!M$5)</f>
        <v>0.38984466747193164</v>
      </c>
      <c r="N96" s="320">
        <f>IF(N$5=0,0,N$5/OIS_fec!N$5)</f>
        <v>0.39422531728083332</v>
      </c>
      <c r="O96" s="320">
        <f>IF(O$5=0,0,O$5/OIS_fec!O$5)</f>
        <v>0.40189833910333644</v>
      </c>
      <c r="P96" s="320">
        <f>IF(P$5=0,0,P$5/OIS_fec!P$5)</f>
        <v>0.40388298816045853</v>
      </c>
      <c r="Q96" s="320">
        <f>IF(Q$5=0,0,Q$5/OIS_fec!Q$5)</f>
        <v>0.40846421840864999</v>
      </c>
      <c r="R96" s="320">
        <f>IF(R$5=0,0,R$5/OIS_fec!R$5)</f>
        <v>0.40805723727480575</v>
      </c>
      <c r="S96" s="320">
        <f>IF(S$5=0,0,S$5/OIS_fec!S$5)</f>
        <v>0.40757097928105146</v>
      </c>
      <c r="T96" s="320">
        <f>IF(T$5=0,0,T$5/OIS_fec!T$5)</f>
        <v>0.40955995602069573</v>
      </c>
      <c r="U96" s="320">
        <f>IF(U$5=0,0,U$5/OIS_fec!U$5)</f>
        <v>0.40827492444881147</v>
      </c>
      <c r="V96" s="320">
        <f>IF(V$5=0,0,V$5/OIS_fec!V$5)</f>
        <v>0.40830316755987445</v>
      </c>
      <c r="W96" s="320">
        <f>IF(W$5=0,0,W$5/OIS_fec!W$5)</f>
        <v>0.4058605494521399</v>
      </c>
      <c r="X96" s="320">
        <f>IF(X$5=0,0,X$5/OIS_fec!X$5)</f>
        <v>0.40262096390080121</v>
      </c>
      <c r="Y96" s="320">
        <f>IF(Y$5=0,0,Y$5/OIS_fec!Y$5)</f>
        <v>0.3790707456532682</v>
      </c>
      <c r="DA96" s="95"/>
    </row>
    <row r="97" spans="1:105" ht="12" customHeight="1" x14ac:dyDescent="0.25">
      <c r="A97" s="55" t="s">
        <v>91</v>
      </c>
      <c r="B97" s="330">
        <f>IF(B$6=0,0,B$6/OIS_fec!B$6)</f>
        <v>0.44097498574539296</v>
      </c>
      <c r="C97" s="330">
        <f>IF(C$6=0,0,C$6/OIS_fec!C$6)</f>
        <v>0.44055598252553729</v>
      </c>
      <c r="D97" s="330">
        <f>IF(D$6=0,0,D$6/OIS_fec!D$6)</f>
        <v>0.44128631008444658</v>
      </c>
      <c r="E97" s="330">
        <f>IF(E$6=0,0,E$6/OIS_fec!E$6)</f>
        <v>0.44218882210120525</v>
      </c>
      <c r="F97" s="330">
        <f>IF(F$6=0,0,F$6/OIS_fec!F$6)</f>
        <v>0.44400768466878454</v>
      </c>
      <c r="G97" s="330">
        <f>IF(G$6=0,0,G$6/OIS_fec!G$6)</f>
        <v>0.44431980410491034</v>
      </c>
      <c r="H97" s="330">
        <f>IF(H$6=0,0,H$6/OIS_fec!H$6)</f>
        <v>0.44395037551186339</v>
      </c>
      <c r="I97" s="330">
        <f>IF(I$6=0,0,I$6/OIS_fec!I$6)</f>
        <v>0.44284357446324951</v>
      </c>
      <c r="J97" s="330">
        <f>IF(J$6=0,0,J$6/OIS_fec!J$6)</f>
        <v>0.44340972438609771</v>
      </c>
      <c r="K97" s="330">
        <f>IF(K$6=0,0,K$6/OIS_fec!K$6)</f>
        <v>0.44200820614182268</v>
      </c>
      <c r="L97" s="330">
        <f>IF(L$6=0,0,L$6/OIS_fec!L$6)</f>
        <v>0.44143983137885157</v>
      </c>
      <c r="M97" s="330">
        <f>IF(M$6=0,0,M$6/OIS_fec!M$6)</f>
        <v>0.44242599699931556</v>
      </c>
      <c r="N97" s="330">
        <f>IF(N$6=0,0,N$6/OIS_fec!N$6)</f>
        <v>0.44221404561766897</v>
      </c>
      <c r="O97" s="330">
        <f>IF(O$6=0,0,O$6/OIS_fec!O$6)</f>
        <v>0.44371819356586212</v>
      </c>
      <c r="P97" s="330">
        <f>IF(P$6=0,0,P$6/OIS_fec!P$6)</f>
        <v>0.4443265062161123</v>
      </c>
      <c r="Q97" s="330">
        <f>IF(Q$6=0,0,Q$6/OIS_fec!Q$6)</f>
        <v>0.44386969287083256</v>
      </c>
      <c r="R97" s="330">
        <f>IF(R$6=0,0,R$6/OIS_fec!R$6)</f>
        <v>0.44423014694279706</v>
      </c>
      <c r="S97" s="330">
        <f>IF(S$6=0,0,S$6/OIS_fec!S$6)</f>
        <v>0.44486942332103513</v>
      </c>
      <c r="T97" s="330">
        <f>IF(T$6=0,0,T$6/OIS_fec!T$6)</f>
        <v>0.44439539153700253</v>
      </c>
      <c r="U97" s="330">
        <f>IF(U$6=0,0,U$6/OIS_fec!U$6)</f>
        <v>0.44451284299809912</v>
      </c>
      <c r="V97" s="330">
        <f>IF(V$6=0,0,V$6/OIS_fec!V$6)</f>
        <v>0.44737928089343226</v>
      </c>
      <c r="W97" s="330">
        <f>IF(W$6=0,0,W$6/OIS_fec!W$6)</f>
        <v>0.44602599934030152</v>
      </c>
      <c r="X97" s="330">
        <f>IF(X$6=0,0,X$6/OIS_fec!X$6)</f>
        <v>0.44649244970847701</v>
      </c>
      <c r="Y97" s="330">
        <f>IF(Y$6=0,0,Y$6/OIS_fec!Y$6)</f>
        <v>0.44473527125239837</v>
      </c>
      <c r="DA97" s="67"/>
    </row>
    <row r="98" spans="1:105" ht="12" customHeight="1" x14ac:dyDescent="0.25">
      <c r="A98" s="173" t="s">
        <v>92</v>
      </c>
      <c r="B98" s="331">
        <f>IF(B$7=0,0,B$7/OIS_fec!B$7)</f>
        <v>0.11450662157414596</v>
      </c>
      <c r="C98" s="331">
        <f>IF(C$7=0,0,C$7/OIS_fec!C$7)</f>
        <v>0.11442986788028452</v>
      </c>
      <c r="D98" s="331">
        <f>IF(D$7=0,0,D$7/OIS_fec!D$7)</f>
        <v>0.11465756219189535</v>
      </c>
      <c r="E98" s="331">
        <f>IF(E$7=0,0,E$7/OIS_fec!E$7)</f>
        <v>0.11494501398909523</v>
      </c>
      <c r="F98" s="331">
        <f>IF(F$7=0,0,F$7/OIS_fec!F$7)</f>
        <v>0.11545485034798629</v>
      </c>
      <c r="G98" s="331">
        <f>IF(G$7=0,0,G$7/OIS_fec!G$7)</f>
        <v>0.11555346088715442</v>
      </c>
      <c r="H98" s="331">
        <f>IF(H$7=0,0,H$7/OIS_fec!H$7)</f>
        <v>0.11544850727889779</v>
      </c>
      <c r="I98" s="331">
        <f>IF(I$7=0,0,I$7/OIS_fec!I$7)</f>
        <v>0.11515352320589076</v>
      </c>
      <c r="J98" s="331">
        <f>IF(J$7=0,0,J$7/OIS_fec!J$7)</f>
        <v>0.11530511914840805</v>
      </c>
      <c r="K98" s="331">
        <f>IF(K$7=0,0,K$7/OIS_fec!K$7)</f>
        <v>0.11489693742869585</v>
      </c>
      <c r="L98" s="331">
        <f>IF(L$7=0,0,L$7/OIS_fec!L$7)</f>
        <v>0.11464844434877301</v>
      </c>
      <c r="M98" s="331">
        <f>IF(M$7=0,0,M$7/OIS_fec!M$7)</f>
        <v>0.1149595296737333</v>
      </c>
      <c r="N98" s="331">
        <f>IF(N$7=0,0,N$7/OIS_fec!N$7)</f>
        <v>0.11489760495894623</v>
      </c>
      <c r="O98" s="331">
        <f>IF(O$7=0,0,O$7/OIS_fec!O$7)</f>
        <v>0.11534180935403299</v>
      </c>
      <c r="P98" s="331">
        <f>IF(P$7=0,0,P$7/OIS_fec!P$7)</f>
        <v>0.11552313070044498</v>
      </c>
      <c r="Q98" s="331">
        <f>IF(Q$7=0,0,Q$7/OIS_fec!Q$7)</f>
        <v>0.11538497010522457</v>
      </c>
      <c r="R98" s="331">
        <f>IF(R$7=0,0,R$7/OIS_fec!R$7)</f>
        <v>0.11549463944316805</v>
      </c>
      <c r="S98" s="331">
        <f>IF(S$7=0,0,S$7/OIS_fec!S$7)</f>
        <v>0.11568861907415441</v>
      </c>
      <c r="T98" s="331">
        <f>IF(T$7=0,0,T$7/OIS_fec!T$7)</f>
        <v>0.11555550750111473</v>
      </c>
      <c r="U98" s="331">
        <f>IF(U$7=0,0,U$7/OIS_fec!U$7)</f>
        <v>0.1155901133663802</v>
      </c>
      <c r="V98" s="331">
        <f>IF(V$7=0,0,V$7/OIS_fec!V$7)</f>
        <v>0.11634459014948786</v>
      </c>
      <c r="W98" s="331">
        <f>IF(W$7=0,0,W$7/OIS_fec!W$7)</f>
        <v>0.11596992653935498</v>
      </c>
      <c r="X98" s="331">
        <f>IF(X$7=0,0,X$7/OIS_fec!X$7)</f>
        <v>0.11611009457356636</v>
      </c>
      <c r="Y98" s="331">
        <f>IF(Y$7=0,0,Y$7/OIS_fec!Y$7)</f>
        <v>0.11552347560299663</v>
      </c>
      <c r="DA98" s="177"/>
    </row>
    <row r="99" spans="1:105" ht="12" customHeight="1" x14ac:dyDescent="0.25">
      <c r="A99" s="173" t="s">
        <v>93</v>
      </c>
      <c r="B99" s="331">
        <f>IF(B$8=0,0,B$8/OIS_fec!B$8)</f>
        <v>0.62946486160910675</v>
      </c>
      <c r="C99" s="331">
        <f>IF(C$8=0,0,C$8/OIS_fec!C$8)</f>
        <v>0.62915720993281865</v>
      </c>
      <c r="D99" s="331">
        <f>IF(D$8=0,0,D$8/OIS_fec!D$8)</f>
        <v>0.63050506995250433</v>
      </c>
      <c r="E99" s="331">
        <f>IF(E$8=0,0,E$8/OIS_fec!E$8)</f>
        <v>0.63221227528522395</v>
      </c>
      <c r="F99" s="331">
        <f>IF(F$8=0,0,F$8/OIS_fec!F$8)</f>
        <v>0.63504563116797919</v>
      </c>
      <c r="G99" s="331">
        <f>IF(G$8=0,0,G$8/OIS_fec!G$8)</f>
        <v>0.63562066753300583</v>
      </c>
      <c r="H99" s="331">
        <f>IF(H$8=0,0,H$8/OIS_fec!H$8)</f>
        <v>0.63503656706790279</v>
      </c>
      <c r="I99" s="331">
        <f>IF(I$8=0,0,I$8/OIS_fec!I$8)</f>
        <v>0.63344244916619752</v>
      </c>
      <c r="J99" s="331">
        <f>IF(J$8=0,0,J$8/OIS_fec!J$8)</f>
        <v>0.63426427336387514</v>
      </c>
      <c r="K99" s="331">
        <f>IF(K$8=0,0,K$8/OIS_fec!K$8)</f>
        <v>0.63195134413736642</v>
      </c>
      <c r="L99" s="331">
        <f>IF(L$8=0,0,L$8/OIS_fec!L$8)</f>
        <v>0.63029805143264184</v>
      </c>
      <c r="M99" s="331">
        <f>IF(M$8=0,0,M$8/OIS_fec!M$8)</f>
        <v>0.63214452055919235</v>
      </c>
      <c r="N99" s="331">
        <f>IF(N$8=0,0,N$8/OIS_fec!N$8)</f>
        <v>0.6317908667458767</v>
      </c>
      <c r="O99" s="331">
        <f>IF(O$8=0,0,O$8/OIS_fec!O$8)</f>
        <v>0.63433189859938</v>
      </c>
      <c r="P99" s="331">
        <f>IF(P$8=0,0,P$8/OIS_fec!P$8)</f>
        <v>0.635367092895331</v>
      </c>
      <c r="Q99" s="331">
        <f>IF(Q$8=0,0,Q$8/OIS_fec!Q$8)</f>
        <v>0.63457353008642658</v>
      </c>
      <c r="R99" s="331">
        <f>IF(R$8=0,0,R$8/OIS_fec!R$8)</f>
        <v>0.63520528646876617</v>
      </c>
      <c r="S99" s="331">
        <f>IF(S$8=0,0,S$8/OIS_fec!S$8)</f>
        <v>0.63631730387394492</v>
      </c>
      <c r="T99" s="331">
        <f>IF(T$8=0,0,T$8/OIS_fec!T$8)</f>
        <v>0.63558122749973756</v>
      </c>
      <c r="U99" s="331">
        <f>IF(U$8=0,0,U$8/OIS_fec!U$8)</f>
        <v>0.63577703941754371</v>
      </c>
      <c r="V99" s="331">
        <f>IF(V$8=0,0,V$8/OIS_fec!V$8)</f>
        <v>0.63980154463754169</v>
      </c>
      <c r="W99" s="331">
        <f>IF(W$8=0,0,W$8/OIS_fec!W$8)</f>
        <v>0.63775673819426359</v>
      </c>
      <c r="X99" s="331">
        <f>IF(X$8=0,0,X$8/OIS_fec!X$8)</f>
        <v>0.63855146357646331</v>
      </c>
      <c r="Y99" s="331">
        <f>IF(Y$8=0,0,Y$8/OIS_fec!Y$8)</f>
        <v>0.63505441999506862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0.43658214844782761</v>
      </c>
      <c r="C100" s="331">
        <f>IF(C$9=0,0,C$9/OIS_fec!C$9)</f>
        <v>0.43614269406349609</v>
      </c>
      <c r="D100" s="331">
        <f>IF(D$9=0,0,D$9/OIS_fec!D$9)</f>
        <v>0.43683183752591004</v>
      </c>
      <c r="E100" s="331">
        <f>IF(E$9=0,0,E$9/OIS_fec!E$9)</f>
        <v>0.4376767906342332</v>
      </c>
      <c r="F100" s="331">
        <f>IF(F$9=0,0,F$9/OIS_fec!F$9)</f>
        <v>0.43943522728936119</v>
      </c>
      <c r="G100" s="331">
        <f>IF(G$9=0,0,G$9/OIS_fec!G$9)</f>
        <v>0.43972664832350966</v>
      </c>
      <c r="H100" s="331">
        <f>IF(H$9=0,0,H$9/OIS_fec!H$9)</f>
        <v>0.43937124958335066</v>
      </c>
      <c r="I100" s="331">
        <f>IF(I$9=0,0,I$9/OIS_fec!I$9)</f>
        <v>0.43828848077544069</v>
      </c>
      <c r="J100" s="331">
        <f>IF(J$9=0,0,J$9/OIS_fec!J$9)</f>
        <v>0.43884181803471956</v>
      </c>
      <c r="K100" s="331">
        <f>IF(K$9=0,0,K$9/OIS_fec!K$9)</f>
        <v>0.43749982063136456</v>
      </c>
      <c r="L100" s="331">
        <f>IF(L$9=0,0,L$9/OIS_fec!L$9)</f>
        <v>0.43702363145322093</v>
      </c>
      <c r="M100" s="331">
        <f>IF(M$9=0,0,M$9/OIS_fec!M$9)</f>
        <v>0.43795046710633884</v>
      </c>
      <c r="N100" s="331">
        <f>IF(N$9=0,0,N$9/OIS_fec!N$9)</f>
        <v>0.43774731601256012</v>
      </c>
      <c r="O100" s="331">
        <f>IF(O$9=0,0,O$9/OIS_fec!O$9)</f>
        <v>0.43918354366086582</v>
      </c>
      <c r="P100" s="331">
        <f>IF(P$9=0,0,P$9/OIS_fec!P$9)</f>
        <v>0.43976184276345004</v>
      </c>
      <c r="Q100" s="331">
        <f>IF(Q$9=0,0,Q$9/OIS_fec!Q$9)</f>
        <v>0.43932938107017883</v>
      </c>
      <c r="R100" s="331">
        <f>IF(R$9=0,0,R$9/OIS_fec!R$9)</f>
        <v>0.43967008190716345</v>
      </c>
      <c r="S100" s="331">
        <f>IF(S$9=0,0,S$9/OIS_fec!S$9)</f>
        <v>0.44027404294585631</v>
      </c>
      <c r="T100" s="331">
        <f>IF(T$9=0,0,T$9/OIS_fec!T$9)</f>
        <v>0.43981673944613109</v>
      </c>
      <c r="U100" s="331">
        <f>IF(U$9=0,0,U$9/OIS_fec!U$9)</f>
        <v>0.43992861933511784</v>
      </c>
      <c r="V100" s="331">
        <f>IF(V$9=0,0,V$9/OIS_fec!V$9)</f>
        <v>0.44273633233080323</v>
      </c>
      <c r="W100" s="331">
        <f>IF(W$9=0,0,W$9/OIS_fec!W$9)</f>
        <v>0.44142851403480998</v>
      </c>
      <c r="X100" s="331">
        <f>IF(X$9=0,0,X$9/OIS_fec!X$9)</f>
        <v>0.44186938369133644</v>
      </c>
      <c r="Y100" s="331">
        <f>IF(Y$9=0,0,Y$9/OIS_fec!Y$9)</f>
        <v>0.44025655581316847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0.72149300144994943</v>
      </c>
      <c r="C101" s="332">
        <f>IF(C$10=0,0,C$10/OIS_fec!C$10)</f>
        <v>0.72916811617565969</v>
      </c>
      <c r="D101" s="332">
        <f>IF(D$10=0,0,D$10/OIS_fec!D$10)</f>
        <v>0.72833046576221605</v>
      </c>
      <c r="E101" s="332">
        <f>IF(E$10=0,0,E$10/OIS_fec!E$10)</f>
        <v>0.72916822301080053</v>
      </c>
      <c r="F101" s="332">
        <f>IF(F$10=0,0,F$10/OIS_fec!F$10)</f>
        <v>0.73551536109722337</v>
      </c>
      <c r="G101" s="332">
        <f>IF(G$10=0,0,G$10/OIS_fec!G$10)</f>
        <v>0.73724013000954347</v>
      </c>
      <c r="H101" s="332">
        <f>IF(H$10=0,0,H$10/OIS_fec!H$10)</f>
        <v>0.73378732824693682</v>
      </c>
      <c r="I101" s="332">
        <f>IF(I$10=0,0,I$10/OIS_fec!I$10)</f>
        <v>0.74601296802654715</v>
      </c>
      <c r="J101" s="332">
        <f>IF(J$10=0,0,J$10/OIS_fec!J$10)</f>
        <v>0.74511138380948505</v>
      </c>
      <c r="K101" s="332">
        <f>IF(K$10=0,0,K$10/OIS_fec!K$10)</f>
        <v>0.74851886791178723</v>
      </c>
      <c r="L101" s="332">
        <f>IF(L$10=0,0,L$10/OIS_fec!L$10)</f>
        <v>0.7530265834904335</v>
      </c>
      <c r="M101" s="332">
        <f>IF(M$10=0,0,M$10/OIS_fec!M$10)</f>
        <v>0.75602923959196722</v>
      </c>
      <c r="N101" s="332">
        <f>IF(N$10=0,0,N$10/OIS_fec!N$10)</f>
        <v>0.76005089812973581</v>
      </c>
      <c r="O101" s="332">
        <f>IF(O$10=0,0,O$10/OIS_fec!O$10)</f>
        <v>0.7629430062669198</v>
      </c>
      <c r="P101" s="332">
        <f>IF(P$10=0,0,P$10/OIS_fec!P$10)</f>
        <v>0.76478755170059043</v>
      </c>
      <c r="Q101" s="332">
        <f>IF(Q$10=0,0,Q$10/OIS_fec!Q$10)</f>
        <v>0.76596172695514309</v>
      </c>
      <c r="R101" s="332">
        <f>IF(R$10=0,0,R$10/OIS_fec!R$10)</f>
        <v>0.76619468069964569</v>
      </c>
      <c r="S101" s="332">
        <f>IF(S$10=0,0,S$10/OIS_fec!S$10)</f>
        <v>0.76813014968641136</v>
      </c>
      <c r="T101" s="332">
        <f>IF(T$10=0,0,T$10/OIS_fec!T$10)</f>
        <v>0.76857186761902485</v>
      </c>
      <c r="U101" s="332">
        <f>IF(U$10=0,0,U$10/OIS_fec!U$10)</f>
        <v>0.76773182339569834</v>
      </c>
      <c r="V101" s="332">
        <f>IF(V$10=0,0,V$10/OIS_fec!V$10)</f>
        <v>0.76952911204482499</v>
      </c>
      <c r="W101" s="332">
        <f>IF(W$10=0,0,W$10/OIS_fec!W$10)</f>
        <v>0.767010139950974</v>
      </c>
      <c r="X101" s="332">
        <f>IF(X$10=0,0,X$10/OIS_fec!X$10)</f>
        <v>0.76908104682071887</v>
      </c>
      <c r="Y101" s="332">
        <f>IF(Y$10=0,0,Y$10/OIS_fec!Y$10)</f>
        <v>0.73779805193520021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0.37981248319934802</v>
      </c>
      <c r="C102" s="348">
        <f>IF(C$16=0,0,C$16/OIS_fec!C$16)</f>
        <v>0.38455550739778815</v>
      </c>
      <c r="D102" s="348">
        <f>IF(D$16=0,0,D$16/OIS_fec!D$16)</f>
        <v>0.38610858805872017</v>
      </c>
      <c r="E102" s="348">
        <f>IF(E$16=0,0,E$16/OIS_fec!E$16)</f>
        <v>0.38986605452581996</v>
      </c>
      <c r="F102" s="348">
        <f>IF(F$16=0,0,F$16/OIS_fec!F$16)</f>
        <v>0.39081547490492047</v>
      </c>
      <c r="G102" s="348">
        <f>IF(G$16=0,0,G$16/OIS_fec!G$16)</f>
        <v>0.39051041933733582</v>
      </c>
      <c r="H102" s="348">
        <f>IF(H$16=0,0,H$16/OIS_fec!H$16)</f>
        <v>0.38844357889657177</v>
      </c>
      <c r="I102" s="348">
        <f>IF(I$16=0,0,I$16/OIS_fec!I$16)</f>
        <v>0.39028693826769473</v>
      </c>
      <c r="J102" s="348">
        <f>IF(J$16=0,0,J$16/OIS_fec!J$16)</f>
        <v>0.39088396421573957</v>
      </c>
      <c r="K102" s="348">
        <f>IF(K$16=0,0,K$16/OIS_fec!K$16)</f>
        <v>0.38885210381615487</v>
      </c>
      <c r="L102" s="348">
        <f>IF(L$16=0,0,L$16/OIS_fec!L$16)</f>
        <v>0.39009476511176833</v>
      </c>
      <c r="M102" s="348">
        <f>IF(M$16=0,0,M$16/OIS_fec!M$16)</f>
        <v>0.38729598225987694</v>
      </c>
      <c r="N102" s="348">
        <f>IF(N$16=0,0,N$16/OIS_fec!N$16)</f>
        <v>0.38795319137766537</v>
      </c>
      <c r="O102" s="348">
        <f>IF(O$16=0,0,O$16/OIS_fec!O$16)</f>
        <v>0.38788099224508471</v>
      </c>
      <c r="P102" s="348">
        <f>IF(P$16=0,0,P$16/OIS_fec!P$16)</f>
        <v>0.38273818058856485</v>
      </c>
      <c r="Q102" s="348">
        <f>IF(Q$16=0,0,Q$16/OIS_fec!Q$16)</f>
        <v>0.38564278205828517</v>
      </c>
      <c r="R102" s="348">
        <f>IF(R$16=0,0,R$16/OIS_fec!R$16)</f>
        <v>0.38538020485414193</v>
      </c>
      <c r="S102" s="348">
        <f>IF(S$16=0,0,S$16/OIS_fec!S$16)</f>
        <v>0.38542608048602578</v>
      </c>
      <c r="T102" s="348">
        <f>IF(T$16=0,0,T$16/OIS_fec!T$16)</f>
        <v>0.38739724931476455</v>
      </c>
      <c r="U102" s="348">
        <f>IF(U$16=0,0,U$16/OIS_fec!U$16)</f>
        <v>0.38674519918314926</v>
      </c>
      <c r="V102" s="348">
        <f>IF(V$16=0,0,V$16/OIS_fec!V$16)</f>
        <v>0.38695069735775794</v>
      </c>
      <c r="W102" s="348">
        <f>IF(W$16=0,0,W$16/OIS_fec!W$16)</f>
        <v>0.38830999690774121</v>
      </c>
      <c r="X102" s="348">
        <f>IF(X$16=0,0,X$16/OIS_fec!X$16)</f>
        <v>0.387713852476193</v>
      </c>
      <c r="Y102" s="348">
        <f>IF(Y$16=0,0,Y$16/OIS_fec!Y$16)</f>
        <v>0.3849823565716266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0.21380847384160301</v>
      </c>
      <c r="C103" s="348">
        <f>IF(C$27=0,0,C$27/OIS_fec!C$27)</f>
        <v>0.22029276711591794</v>
      </c>
      <c r="D103" s="348">
        <f>IF(D$27=0,0,D$27/OIS_fec!D$27)</f>
        <v>0.22348872233912936</v>
      </c>
      <c r="E103" s="348">
        <f>IF(E$27=0,0,E$27/OIS_fec!E$27)</f>
        <v>0.22543451698238742</v>
      </c>
      <c r="F103" s="348">
        <f>IF(F$27=0,0,F$27/OIS_fec!F$27)</f>
        <v>0.22797369780475704</v>
      </c>
      <c r="G103" s="348">
        <f>IF(G$27=0,0,G$27/OIS_fec!G$27)</f>
        <v>0.22861450087605464</v>
      </c>
      <c r="H103" s="348">
        <f>IF(H$27=0,0,H$27/OIS_fec!H$27)</f>
        <v>0.22794412078616216</v>
      </c>
      <c r="I103" s="348">
        <f>IF(I$27=0,0,I$27/OIS_fec!I$27)</f>
        <v>0.22939870487286063</v>
      </c>
      <c r="J103" s="348">
        <f>IF(J$27=0,0,J$27/OIS_fec!J$27)</f>
        <v>0.22973106368002597</v>
      </c>
      <c r="K103" s="348">
        <f>IF(K$27=0,0,K$27/OIS_fec!K$27)</f>
        <v>0.22645717595372461</v>
      </c>
      <c r="L103" s="348">
        <f>IF(L$27=0,0,L$27/OIS_fec!L$27)</f>
        <v>0.23040249730952211</v>
      </c>
      <c r="M103" s="348">
        <f>IF(M$27=0,0,M$27/OIS_fec!M$27)</f>
        <v>0.23178491114217889</v>
      </c>
      <c r="N103" s="348">
        <f>IF(N$27=0,0,N$27/OIS_fec!N$27)</f>
        <v>0.23267751062686831</v>
      </c>
      <c r="O103" s="348">
        <f>IF(O$27=0,0,O$27/OIS_fec!O$27)</f>
        <v>0.23677878873761637</v>
      </c>
      <c r="P103" s="348">
        <f>IF(P$27=0,0,P$27/OIS_fec!P$27)</f>
        <v>0.23841730308447795</v>
      </c>
      <c r="Q103" s="348">
        <f>IF(Q$27=0,0,Q$27/OIS_fec!Q$27)</f>
        <v>0.23824580358844558</v>
      </c>
      <c r="R103" s="348">
        <f>IF(R$27=0,0,R$27/OIS_fec!R$27)</f>
        <v>0.23956646800595535</v>
      </c>
      <c r="S103" s="348">
        <f>IF(S$27=0,0,S$27/OIS_fec!S$27)</f>
        <v>0.23837522204336709</v>
      </c>
      <c r="T103" s="348">
        <f>IF(T$27=0,0,T$27/OIS_fec!T$27)</f>
        <v>0.23785138045393492</v>
      </c>
      <c r="U103" s="348">
        <f>IF(U$27=0,0,U$27/OIS_fec!U$27)</f>
        <v>0.23921000308830034</v>
      </c>
      <c r="V103" s="348">
        <f>IF(V$27=0,0,V$27/OIS_fec!V$27)</f>
        <v>0.24036955609907534</v>
      </c>
      <c r="W103" s="348">
        <f>IF(W$27=0,0,W$27/OIS_fec!W$27)</f>
        <v>0.23889231228759866</v>
      </c>
      <c r="X103" s="348">
        <f>IF(X$27=0,0,X$27/OIS_fec!X$27)</f>
        <v>0.23375032242782828</v>
      </c>
      <c r="Y103" s="348">
        <f>IF(Y$27=0,0,Y$27/OIS_fec!Y$27)</f>
        <v>0.23017943029560592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0.23649942391408901</v>
      </c>
      <c r="C104" s="348">
        <f>IF(C$35=0,0,C$35/OIS_fec!C$35)</f>
        <v>0.23716217597665926</v>
      </c>
      <c r="D104" s="348">
        <f>IF(D$35=0,0,D$35/OIS_fec!D$35)</f>
        <v>0.23919552267749911</v>
      </c>
      <c r="E104" s="348">
        <f>IF(E$35=0,0,E$35/OIS_fec!E$35)</f>
        <v>0.24118548138859938</v>
      </c>
      <c r="F104" s="348">
        <f>IF(F$35=0,0,F$35/OIS_fec!F$35)</f>
        <v>0.24213343795666173</v>
      </c>
      <c r="G104" s="348">
        <f>IF(G$35=0,0,G$35/OIS_fec!G$35)</f>
        <v>0.24394542169747005</v>
      </c>
      <c r="H104" s="348">
        <f>IF(H$35=0,0,H$35/OIS_fec!H$35)</f>
        <v>0.24225958805399062</v>
      </c>
      <c r="I104" s="348">
        <f>IF(I$35=0,0,I$35/OIS_fec!I$35)</f>
        <v>0.24345216809221021</v>
      </c>
      <c r="J104" s="348">
        <f>IF(J$35=0,0,J$35/OIS_fec!J$35)</f>
        <v>0.24586658330597566</v>
      </c>
      <c r="K104" s="348">
        <f>IF(K$35=0,0,K$35/OIS_fec!K$35)</f>
        <v>0.24622331797701225</v>
      </c>
      <c r="L104" s="348">
        <f>IF(L$35=0,0,L$35/OIS_fec!L$35)</f>
        <v>0.2476367994821245</v>
      </c>
      <c r="M104" s="348">
        <f>IF(M$35=0,0,M$35/OIS_fec!M$35)</f>
        <v>0.24669603026861239</v>
      </c>
      <c r="N104" s="348">
        <f>IF(N$35=0,0,N$35/OIS_fec!N$35)</f>
        <v>0.24654562860044105</v>
      </c>
      <c r="O104" s="348">
        <f>IF(O$35=0,0,O$35/OIS_fec!O$35)</f>
        <v>0.248363146289381</v>
      </c>
      <c r="P104" s="348">
        <f>IF(P$35=0,0,P$35/OIS_fec!P$35)</f>
        <v>0.24357825112849915</v>
      </c>
      <c r="Q104" s="348">
        <f>IF(Q$35=0,0,Q$35/OIS_fec!Q$35)</f>
        <v>0.24549546408601916</v>
      </c>
      <c r="R104" s="348">
        <f>IF(R$35=0,0,R$35/OIS_fec!R$35)</f>
        <v>0.24630528108073144</v>
      </c>
      <c r="S104" s="348">
        <f>IF(S$35=0,0,S$35/OIS_fec!S$35)</f>
        <v>0.24869366744728141</v>
      </c>
      <c r="T104" s="348">
        <f>IF(T$35=0,0,T$35/OIS_fec!T$35)</f>
        <v>0.24984955279072404</v>
      </c>
      <c r="U104" s="348">
        <f>IF(U$35=0,0,U$35/OIS_fec!U$35)</f>
        <v>0.25001819979907935</v>
      </c>
      <c r="V104" s="348">
        <f>IF(V$35=0,0,V$35/OIS_fec!V$35)</f>
        <v>0.25171805906976452</v>
      </c>
      <c r="W104" s="348">
        <f>IF(W$35=0,0,W$35/OIS_fec!W$35)</f>
        <v>0.25158514843175328</v>
      </c>
      <c r="X104" s="348">
        <f>IF(X$35=0,0,X$35/OIS_fec!X$35)</f>
        <v>0.25550258804997794</v>
      </c>
      <c r="Y104" s="348">
        <f>IF(Y$35=0,0,Y$35/OIS_fec!Y$35)</f>
        <v>0.25314647837941462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0.59421039669080733</v>
      </c>
      <c r="C105" s="348">
        <f>IF(C$54=0,0,C$54/OIS_fec!C$54)</f>
        <v>0.60153048787183006</v>
      </c>
      <c r="D105" s="348">
        <f>IF(D$54=0,0,D$54/OIS_fec!D$54)</f>
        <v>0.60764801217901609</v>
      </c>
      <c r="E105" s="348">
        <f>IF(E$54=0,0,E$54/OIS_fec!E$54)</f>
        <v>0.61002530906444208</v>
      </c>
      <c r="F105" s="348">
        <f>IF(F$54=0,0,F$54/OIS_fec!F$54)</f>
        <v>0.62001713489369503</v>
      </c>
      <c r="G105" s="348">
        <f>IF(G$54=0,0,G$54/OIS_fec!G$54)</f>
        <v>0.62927391457105175</v>
      </c>
      <c r="H105" s="348">
        <f>IF(H$54=0,0,H$54/OIS_fec!H$54)</f>
        <v>0.62343585833191539</v>
      </c>
      <c r="I105" s="348">
        <f>IF(I$54=0,0,I$54/OIS_fec!I$54)</f>
        <v>0.63307480102560998</v>
      </c>
      <c r="J105" s="348">
        <f>IF(J$54=0,0,J$54/OIS_fec!J$54)</f>
        <v>0.63611266176280623</v>
      </c>
      <c r="K105" s="348">
        <f>IF(K$54=0,0,K$54/OIS_fec!K$54)</f>
        <v>0.64697145852676197</v>
      </c>
      <c r="L105" s="348">
        <f>IF(L$54=0,0,L$54/OIS_fec!L$54)</f>
        <v>0.64813528893580186</v>
      </c>
      <c r="M105" s="348">
        <f>IF(M$54=0,0,M$54/OIS_fec!M$54)</f>
        <v>0.65160560392927258</v>
      </c>
      <c r="N105" s="348">
        <f>IF(N$54=0,0,N$54/OIS_fec!N$54)</f>
        <v>0.65868518233345064</v>
      </c>
      <c r="O105" s="348">
        <f>IF(O$54=0,0,O$54/OIS_fec!O$54)</f>
        <v>0.66175987982314777</v>
      </c>
      <c r="P105" s="348">
        <f>IF(P$54=0,0,P$54/OIS_fec!P$54)</f>
        <v>0.65874601770911445</v>
      </c>
      <c r="Q105" s="348">
        <f>IF(Q$54=0,0,Q$54/OIS_fec!Q$54)</f>
        <v>0.66463794115811214</v>
      </c>
      <c r="R105" s="348">
        <f>IF(R$54=0,0,R$54/OIS_fec!R$54)</f>
        <v>0.66565553900806551</v>
      </c>
      <c r="S105" s="348">
        <f>IF(S$54=0,0,S$54/OIS_fec!S$54)</f>
        <v>0.67271725569456853</v>
      </c>
      <c r="T105" s="348">
        <f>IF(T$54=0,0,T$54/OIS_fec!T$54)</f>
        <v>0.67633960161153006</v>
      </c>
      <c r="U105" s="348">
        <f>IF(U$54=0,0,U$54/OIS_fec!U$54)</f>
        <v>0.67343195149560087</v>
      </c>
      <c r="V105" s="348">
        <f>IF(V$54=0,0,V$54/OIS_fec!V$54)</f>
        <v>0.67634707984772369</v>
      </c>
      <c r="W105" s="348">
        <f>IF(W$54=0,0,W$54/OIS_fec!W$54)</f>
        <v>0.67133880083418718</v>
      </c>
      <c r="X105" s="348">
        <f>IF(X$54=0,0,X$54/OIS_fec!X$54)</f>
        <v>0.67922690291155952</v>
      </c>
      <c r="Y105" s="348">
        <f>IF(Y$54=0,0,Y$54/OIS_fec!Y$54)</f>
        <v>0.64748623232954139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0.30851311101037671</v>
      </c>
      <c r="C106" s="348">
        <f>IF(C$68=0,0,C$68/OIS_fec!C$68)</f>
        <v>0.30778155406968843</v>
      </c>
      <c r="D106" s="348">
        <f>IF(D$68=0,0,D$68/OIS_fec!D$68)</f>
        <v>0.30739315725833111</v>
      </c>
      <c r="E106" s="348">
        <f>IF(E$68=0,0,E$68/OIS_fec!E$68)</f>
        <v>0.3076564649475178</v>
      </c>
      <c r="F106" s="348">
        <f>IF(F$68=0,0,F$68/OIS_fec!F$68)</f>
        <v>0.30785852126359842</v>
      </c>
      <c r="G106" s="348">
        <f>IF(G$68=0,0,G$68/OIS_fec!G$68)</f>
        <v>0.3075271053829598</v>
      </c>
      <c r="H106" s="348">
        <f>IF(H$68=0,0,H$68/OIS_fec!H$68)</f>
        <v>0.30744811089548307</v>
      </c>
      <c r="I106" s="348">
        <f>IF(I$68=0,0,I$68/OIS_fec!I$68)</f>
        <v>0.30785322405241228</v>
      </c>
      <c r="J106" s="348">
        <f>IF(J$68=0,0,J$68/OIS_fec!J$68)</f>
        <v>0.30764773854673444</v>
      </c>
      <c r="K106" s="348">
        <f>IF(K$68=0,0,K$68/OIS_fec!K$68)</f>
        <v>0.3073145633507034</v>
      </c>
      <c r="L106" s="348">
        <f>IF(L$68=0,0,L$68/OIS_fec!L$68)</f>
        <v>0.30774692008061733</v>
      </c>
      <c r="M106" s="348">
        <f>IF(M$68=0,0,M$68/OIS_fec!M$68)</f>
        <v>0.30814178670662334</v>
      </c>
      <c r="N106" s="348">
        <f>IF(N$68=0,0,N$68/OIS_fec!N$68)</f>
        <v>0.30817954246097606</v>
      </c>
      <c r="O106" s="348">
        <f>IF(O$68=0,0,O$68/OIS_fec!O$68)</f>
        <v>0.30910581598906783</v>
      </c>
      <c r="P106" s="348">
        <f>IF(P$68=0,0,P$68/OIS_fec!P$68)</f>
        <v>0.30916799182916183</v>
      </c>
      <c r="Q106" s="348">
        <f>IF(Q$68=0,0,Q$68/OIS_fec!Q$68)</f>
        <v>0.30948099130377071</v>
      </c>
      <c r="R106" s="348">
        <f>IF(R$68=0,0,R$68/OIS_fec!R$68)</f>
        <v>0.3094568711688982</v>
      </c>
      <c r="S106" s="348">
        <f>IF(S$68=0,0,S$68/OIS_fec!S$68)</f>
        <v>0.30916754649939371</v>
      </c>
      <c r="T106" s="348">
        <f>IF(T$68=0,0,T$68/OIS_fec!T$68)</f>
        <v>0.30947583453836486</v>
      </c>
      <c r="U106" s="348">
        <f>IF(U$68=0,0,U$68/OIS_fec!U$68)</f>
        <v>0.30936419110601815</v>
      </c>
      <c r="V106" s="348">
        <f>IF(V$68=0,0,V$68/OIS_fec!V$68)</f>
        <v>0.30900583092968958</v>
      </c>
      <c r="W106" s="348">
        <f>IF(W$68=0,0,W$68/OIS_fec!W$68)</f>
        <v>0.30899537851900155</v>
      </c>
      <c r="X106" s="348">
        <f>IF(X$68=0,0,X$68/OIS_fec!X$68)</f>
        <v>0.30947507221584319</v>
      </c>
      <c r="Y106" s="348">
        <f>IF(Y$68=0,0,Y$68/OIS_fec!Y$68)</f>
        <v>0.30754602979812967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0.47956347406084593</v>
      </c>
      <c r="C107" s="333">
        <f>IF(C$69=0,0,C$69/OIS_fec!C$69)</f>
        <v>0.47947859839309792</v>
      </c>
      <c r="D107" s="333">
        <f>IF(D$69=0,0,D$69/OIS_fec!D$69)</f>
        <v>0.48052972083719997</v>
      </c>
      <c r="E107" s="333">
        <f>IF(E$69=0,0,E$69/OIS_fec!E$69)</f>
        <v>0.48184931978649825</v>
      </c>
      <c r="F107" s="333">
        <f>IF(F$69=0,0,F$69/OIS_fec!F$69)</f>
        <v>0.48382069099509084</v>
      </c>
      <c r="G107" s="333">
        <f>IF(G$69=0,0,G$69/OIS_fec!G$69)</f>
        <v>0.484242388129205</v>
      </c>
      <c r="H107" s="333">
        <f>IF(H$69=0,0,H$69/OIS_fec!H$69)</f>
        <v>0.48383943956240866</v>
      </c>
      <c r="I107" s="333">
        <f>IF(I$69=0,0,I$69/OIS_fec!I$69)</f>
        <v>0.48277969139699795</v>
      </c>
      <c r="J107" s="333">
        <f>IF(J$69=0,0,J$69/OIS_fec!J$69)</f>
        <v>0.48332942708139087</v>
      </c>
      <c r="K107" s="333">
        <f>IF(K$69=0,0,K$69/OIS_fec!K$69)</f>
        <v>0.48167276826689481</v>
      </c>
      <c r="L107" s="333">
        <f>IF(L$69=0,0,L$69/OIS_fec!L$69)</f>
        <v>0.48021017807428557</v>
      </c>
      <c r="M107" s="333">
        <f>IF(M$69=0,0,M$69/OIS_fec!M$69)</f>
        <v>0.48164725103953077</v>
      </c>
      <c r="N107" s="333">
        <f>IF(N$69=0,0,N$69/OIS_fec!N$69)</f>
        <v>0.48138770321111812</v>
      </c>
      <c r="O107" s="333">
        <f>IF(O$69=0,0,O$69/OIS_fec!O$69)</f>
        <v>0.48324295571287262</v>
      </c>
      <c r="P107" s="333">
        <f>IF(P$69=0,0,P$69/OIS_fec!P$69)</f>
        <v>0.48398711462319532</v>
      </c>
      <c r="Q107" s="333">
        <f>IF(Q$69=0,0,Q$69/OIS_fec!Q$69)</f>
        <v>0.48341260054302182</v>
      </c>
      <c r="R107" s="333">
        <f>IF(R$69=0,0,R$69/OIS_fec!R$69)</f>
        <v>0.48387198562216366</v>
      </c>
      <c r="S107" s="333">
        <f>IF(S$69=0,0,S$69/OIS_fec!S$69)</f>
        <v>0.48466982512317164</v>
      </c>
      <c r="T107" s="333">
        <f>IF(T$69=0,0,T$69/OIS_fec!T$69)</f>
        <v>0.48416737577939023</v>
      </c>
      <c r="U107" s="333">
        <f>IF(U$69=0,0,U$69/OIS_fec!U$69)</f>
        <v>0.48430545751189547</v>
      </c>
      <c r="V107" s="333">
        <f>IF(V$69=0,0,V$69/OIS_fec!V$69)</f>
        <v>0.48689493025482156</v>
      </c>
      <c r="W107" s="333">
        <f>IF(W$69=0,0,W$69/OIS_fec!W$69)</f>
        <v>0.48554092356883533</v>
      </c>
      <c r="X107" s="333">
        <f>IF(X$69=0,0,X$69/OIS_fec!X$69)</f>
        <v>0.48609595779431292</v>
      </c>
      <c r="Y107" s="333">
        <f>IF(Y$69=0,0,Y$69/OIS_fec!Y$69)</f>
        <v>0.48345856633375595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PL: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2353.962764271238</v>
      </c>
      <c r="C5" s="223">
        <v>1690.734234547203</v>
      </c>
      <c r="D5" s="223">
        <v>1614.232796105573</v>
      </c>
      <c r="E5" s="223">
        <v>1608.9810743033911</v>
      </c>
      <c r="F5" s="223">
        <v>1482.078760599208</v>
      </c>
      <c r="G5" s="223">
        <v>1451.7857123896929</v>
      </c>
      <c r="H5" s="223">
        <v>1486.671130546106</v>
      </c>
      <c r="I5" s="223">
        <v>1401.401821949639</v>
      </c>
      <c r="J5" s="223">
        <v>1419.97348108492</v>
      </c>
      <c r="K5" s="223">
        <v>1322.6005534492531</v>
      </c>
      <c r="L5" s="223">
        <v>1350.3959255880659</v>
      </c>
      <c r="M5" s="223">
        <v>1362.2911633224339</v>
      </c>
      <c r="N5" s="223">
        <v>1194.120235953669</v>
      </c>
      <c r="O5" s="223">
        <v>1205.3693556958469</v>
      </c>
      <c r="P5" s="223">
        <v>1099.204675262519</v>
      </c>
      <c r="Q5" s="223">
        <v>1072.2667832469349</v>
      </c>
      <c r="R5" s="223">
        <v>1152.0364858700871</v>
      </c>
      <c r="S5" s="223">
        <v>1312.52060268645</v>
      </c>
      <c r="T5" s="223">
        <v>1278.369868874302</v>
      </c>
      <c r="U5" s="223">
        <v>1333.379470451481</v>
      </c>
      <c r="V5" s="223">
        <v>1275.0395622881019</v>
      </c>
      <c r="W5" s="223">
        <v>1443.2609232883799</v>
      </c>
      <c r="X5" s="223">
        <v>1632.541851975001</v>
      </c>
      <c r="Y5" s="223">
        <v>1969.375808031177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19.014348854988452</v>
      </c>
      <c r="C10" s="260">
        <v>15.44336366537617</v>
      </c>
      <c r="D10" s="260">
        <v>15.75803897950264</v>
      </c>
      <c r="E10" s="260">
        <v>16.57480545030861</v>
      </c>
      <c r="F10" s="260">
        <v>14.50223857448613</v>
      </c>
      <c r="G10" s="260">
        <v>13.825178555975331</v>
      </c>
      <c r="H10" s="260">
        <v>15.794056569165789</v>
      </c>
      <c r="I10" s="260">
        <v>11.41110931973305</v>
      </c>
      <c r="J10" s="260">
        <v>11.681996900575969</v>
      </c>
      <c r="K10" s="260">
        <v>8.8779369665542713</v>
      </c>
      <c r="L10" s="260">
        <v>8.9363256179598913</v>
      </c>
      <c r="M10" s="260">
        <v>8.7428291853238385</v>
      </c>
      <c r="N10" s="260">
        <v>6.3704223338978707</v>
      </c>
      <c r="O10" s="260">
        <v>6.7645111182484126</v>
      </c>
      <c r="P10" s="260">
        <v>6.2584252989560536</v>
      </c>
      <c r="Q10" s="260">
        <v>5.3544158690343364</v>
      </c>
      <c r="R10" s="260">
        <v>5.9091856962862073</v>
      </c>
      <c r="S10" s="260">
        <v>5.7150195311254413</v>
      </c>
      <c r="T10" s="260">
        <v>4.8612816874388693</v>
      </c>
      <c r="U10" s="260">
        <v>5.7463798941769424</v>
      </c>
      <c r="V10" s="260">
        <v>6.9414414248923917</v>
      </c>
      <c r="W10" s="260">
        <v>7.9834916653096499</v>
      </c>
      <c r="X10" s="260">
        <v>6.708860752609298</v>
      </c>
      <c r="Y10" s="260">
        <v>20.825772402519672</v>
      </c>
      <c r="DA10" s="68" t="s">
        <v>3190</v>
      </c>
    </row>
    <row r="11" spans="1:105" ht="12" customHeight="1" x14ac:dyDescent="0.25">
      <c r="A11" s="37" t="s">
        <v>159</v>
      </c>
      <c r="B11" s="226">
        <v>7.2633666208821257</v>
      </c>
      <c r="C11" s="226">
        <v>6.5165158014433624</v>
      </c>
      <c r="D11" s="226">
        <v>6.1669891342227228</v>
      </c>
      <c r="E11" s="226">
        <v>7.0124192181010816</v>
      </c>
      <c r="F11" s="226">
        <v>5.8921849732348708</v>
      </c>
      <c r="G11" s="226">
        <v>5.9270388846322852</v>
      </c>
      <c r="H11" s="226">
        <v>7.8316906646549</v>
      </c>
      <c r="I11" s="226">
        <v>4.0690436380831621</v>
      </c>
      <c r="J11" s="226">
        <v>3.1818054566252458</v>
      </c>
      <c r="K11" s="226">
        <v>3.0323851323501581</v>
      </c>
      <c r="L11" s="226">
        <v>2.57555943299413</v>
      </c>
      <c r="M11" s="226">
        <v>2.4734551558211111</v>
      </c>
      <c r="N11" s="226">
        <v>1.400698179471505</v>
      </c>
      <c r="O11" s="226">
        <v>0.88350720538022132</v>
      </c>
      <c r="P11" s="226">
        <v>0.99699646566541567</v>
      </c>
      <c r="Q11" s="226">
        <v>0.68359711207816398</v>
      </c>
      <c r="R11" s="226">
        <v>0.73216608413262851</v>
      </c>
      <c r="S11" s="226">
        <v>0.71244548993435419</v>
      </c>
      <c r="T11" s="226">
        <v>0.52135628213761642</v>
      </c>
      <c r="U11" s="226">
        <v>0.60434225476176795</v>
      </c>
      <c r="V11" s="226">
        <v>1.251491489502778</v>
      </c>
      <c r="W11" s="226">
        <v>1.0624298160857311</v>
      </c>
      <c r="X11" s="226">
        <v>1.1136402773505221</v>
      </c>
      <c r="Y11" s="226">
        <v>10.227991645499181</v>
      </c>
      <c r="DA11" s="69" t="s">
        <v>3191</v>
      </c>
    </row>
    <row r="12" spans="1:105" ht="12" customHeight="1" x14ac:dyDescent="0.25">
      <c r="A12" s="37" t="s">
        <v>35</v>
      </c>
      <c r="B12" s="226">
        <v>11.750982234106321</v>
      </c>
      <c r="C12" s="226">
        <v>8.9268478639328119</v>
      </c>
      <c r="D12" s="226">
        <v>9.5910498452799118</v>
      </c>
      <c r="E12" s="226">
        <v>9.5623862322075315</v>
      </c>
      <c r="F12" s="226">
        <v>8.610053601251261</v>
      </c>
      <c r="G12" s="226">
        <v>7.8981396713430421</v>
      </c>
      <c r="H12" s="226">
        <v>7.9623659045108912</v>
      </c>
      <c r="I12" s="226">
        <v>7.3420656816498866</v>
      </c>
      <c r="J12" s="226">
        <v>8.5001914439507207</v>
      </c>
      <c r="K12" s="226">
        <v>5.8455518342041133</v>
      </c>
      <c r="L12" s="226">
        <v>6.3607661849657608</v>
      </c>
      <c r="M12" s="226">
        <v>6.2693740295027283</v>
      </c>
      <c r="N12" s="226">
        <v>4.9697241544263653</v>
      </c>
      <c r="O12" s="226">
        <v>5.8810039128681906</v>
      </c>
      <c r="P12" s="226">
        <v>5.2614288332906387</v>
      </c>
      <c r="Q12" s="226">
        <v>4.6708187569561712</v>
      </c>
      <c r="R12" s="226">
        <v>5.1770196121535781</v>
      </c>
      <c r="S12" s="226">
        <v>5.0025740411910871</v>
      </c>
      <c r="T12" s="226">
        <v>4.339925405301253</v>
      </c>
      <c r="U12" s="226">
        <v>5.1420376394151743</v>
      </c>
      <c r="V12" s="226">
        <v>5.6899499353896132</v>
      </c>
      <c r="W12" s="226">
        <v>6.9210618492239204</v>
      </c>
      <c r="X12" s="226">
        <v>5.5952204752587757</v>
      </c>
      <c r="Y12" s="226">
        <v>10.597780757020489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447.98163360271229</v>
      </c>
      <c r="C16" s="261">
        <v>331.15966602191838</v>
      </c>
      <c r="D16" s="261">
        <v>328.13584879831262</v>
      </c>
      <c r="E16" s="261">
        <v>334.34614029379418</v>
      </c>
      <c r="F16" s="261">
        <v>293.95902563957497</v>
      </c>
      <c r="G16" s="261">
        <v>275.4798037940688</v>
      </c>
      <c r="H16" s="261">
        <v>261.97954070555278</v>
      </c>
      <c r="I16" s="261">
        <v>232.17545188017121</v>
      </c>
      <c r="J16" s="261">
        <v>258.64262110827099</v>
      </c>
      <c r="K16" s="261">
        <v>201.64091353005139</v>
      </c>
      <c r="L16" s="261">
        <v>222.20873564870561</v>
      </c>
      <c r="M16" s="261">
        <v>212.94148433829179</v>
      </c>
      <c r="N16" s="261">
        <v>182.27379841608351</v>
      </c>
      <c r="O16" s="261">
        <v>203.5849643888285</v>
      </c>
      <c r="P16" s="261">
        <v>171.30297895266929</v>
      </c>
      <c r="Q16" s="261">
        <v>162.4154289556146</v>
      </c>
      <c r="R16" s="261">
        <v>180.96227036211869</v>
      </c>
      <c r="S16" s="261">
        <v>224.52031438133821</v>
      </c>
      <c r="T16" s="261">
        <v>214.97105913735601</v>
      </c>
      <c r="U16" s="261">
        <v>212.2069086317299</v>
      </c>
      <c r="V16" s="261">
        <v>203.07999655114739</v>
      </c>
      <c r="W16" s="261">
        <v>229.55288862536139</v>
      </c>
      <c r="X16" s="261">
        <v>294.60988461299229</v>
      </c>
      <c r="Y16" s="261">
        <v>364.07911506653483</v>
      </c>
      <c r="DA16" s="70" t="s">
        <v>3196</v>
      </c>
    </row>
    <row r="17" spans="1:105" ht="12" customHeight="1" x14ac:dyDescent="0.25">
      <c r="A17" s="46" t="s">
        <v>28</v>
      </c>
      <c r="B17" s="229">
        <v>277.11660874755972</v>
      </c>
      <c r="C17" s="229">
        <v>215.7190162970989</v>
      </c>
      <c r="D17" s="229">
        <v>194.84526578086289</v>
      </c>
      <c r="E17" s="229">
        <v>187.3230159093537</v>
      </c>
      <c r="F17" s="229">
        <v>152.37015313189389</v>
      </c>
      <c r="G17" s="229">
        <v>138.63426521837081</v>
      </c>
      <c r="H17" s="229">
        <v>120.18479887533699</v>
      </c>
      <c r="I17" s="229">
        <v>111.24189714819239</v>
      </c>
      <c r="J17" s="229">
        <v>120.13284973030061</v>
      </c>
      <c r="K17" s="229">
        <v>86.722902366570509</v>
      </c>
      <c r="L17" s="229">
        <v>86.038283488072651</v>
      </c>
      <c r="M17" s="229">
        <v>76.76115676621032</v>
      </c>
      <c r="N17" s="229">
        <v>69.173524082627139</v>
      </c>
      <c r="O17" s="229">
        <v>72.215342263458325</v>
      </c>
      <c r="P17" s="229">
        <v>55.557915539429807</v>
      </c>
      <c r="Q17" s="229">
        <v>58.411905699902881</v>
      </c>
      <c r="R17" s="229">
        <v>61.327534069854359</v>
      </c>
      <c r="S17" s="229">
        <v>70.768608403670726</v>
      </c>
      <c r="T17" s="229">
        <v>70.135205907552972</v>
      </c>
      <c r="U17" s="229">
        <v>64.374107619549392</v>
      </c>
      <c r="V17" s="229">
        <v>54.674644199787167</v>
      </c>
      <c r="W17" s="229">
        <v>65.764789775828646</v>
      </c>
      <c r="X17" s="229">
        <v>59.737329832709612</v>
      </c>
      <c r="Y17" s="229">
        <v>46.46057433099898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4.5658321254000116</v>
      </c>
      <c r="C19" s="229">
        <v>5.3887871690961537</v>
      </c>
      <c r="D19" s="229">
        <v>5.5076037346504814</v>
      </c>
      <c r="E19" s="229">
        <v>8.2400408266774914</v>
      </c>
      <c r="F19" s="229">
        <v>9.7144423399545659</v>
      </c>
      <c r="G19" s="229">
        <v>8.217941822569399</v>
      </c>
      <c r="H19" s="229">
        <v>6.5891061019776158</v>
      </c>
      <c r="I19" s="229">
        <v>6.5692729062697008</v>
      </c>
      <c r="J19" s="229">
        <v>5.4824819034121504</v>
      </c>
      <c r="K19" s="229">
        <v>4.5849051273658432</v>
      </c>
      <c r="L19" s="229">
        <v>7.2114324663599856</v>
      </c>
      <c r="M19" s="229">
        <v>7.2388588229417961</v>
      </c>
      <c r="N19" s="229">
        <v>5.3970249938110371</v>
      </c>
      <c r="O19" s="229">
        <v>7.1859960501313358</v>
      </c>
      <c r="P19" s="229">
        <v>8.0878633368775485</v>
      </c>
      <c r="Q19" s="229">
        <v>6.332608380554424</v>
      </c>
      <c r="R19" s="229">
        <v>8.5100496886441874</v>
      </c>
      <c r="S19" s="229">
        <v>9.4473405086243059</v>
      </c>
      <c r="T19" s="229">
        <v>9.274583731332644</v>
      </c>
      <c r="U19" s="229">
        <v>10.261804722816841</v>
      </c>
      <c r="V19" s="229">
        <v>10.32934672308215</v>
      </c>
      <c r="W19" s="229">
        <v>11.767715086865801</v>
      </c>
      <c r="X19" s="229">
        <v>12.353388962763461</v>
      </c>
      <c r="Y19" s="229">
        <v>12.35716176317184</v>
      </c>
      <c r="DA19" s="73" t="s">
        <v>3199</v>
      </c>
    </row>
    <row r="20" spans="1:105" ht="12" customHeight="1" x14ac:dyDescent="0.25">
      <c r="A20" s="46" t="s">
        <v>159</v>
      </c>
      <c r="B20" s="229">
        <v>40.358152863454912</v>
      </c>
      <c r="C20" s="229">
        <v>38.303676704493178</v>
      </c>
      <c r="D20" s="229">
        <v>42.344014803039258</v>
      </c>
      <c r="E20" s="229">
        <v>45.742558282556899</v>
      </c>
      <c r="F20" s="229">
        <v>40.028574633362993</v>
      </c>
      <c r="G20" s="229">
        <v>46.032006301292363</v>
      </c>
      <c r="H20" s="229">
        <v>57.044215544900652</v>
      </c>
      <c r="I20" s="229">
        <v>36.824010773434992</v>
      </c>
      <c r="J20" s="229">
        <v>32.052890088852273</v>
      </c>
      <c r="K20" s="229">
        <v>30.04158562897522</v>
      </c>
      <c r="L20" s="229">
        <v>29.36530723237723</v>
      </c>
      <c r="M20" s="229">
        <v>30.90621795904217</v>
      </c>
      <c r="N20" s="229">
        <v>19.30019311404816</v>
      </c>
      <c r="O20" s="229">
        <v>14.570573750284749</v>
      </c>
      <c r="P20" s="229">
        <v>14.56461729064219</v>
      </c>
      <c r="Q20" s="229">
        <v>12.41488413800846</v>
      </c>
      <c r="R20" s="229">
        <v>13.70081121560985</v>
      </c>
      <c r="S20" s="229">
        <v>14.98526565163948</v>
      </c>
      <c r="T20" s="229">
        <v>12.221832336419361</v>
      </c>
      <c r="U20" s="229">
        <v>15.34460685586501</v>
      </c>
      <c r="V20" s="229">
        <v>15.876143827967759</v>
      </c>
      <c r="W20" s="229">
        <v>16.489075030456689</v>
      </c>
      <c r="X20" s="229">
        <v>18.285806580174739</v>
      </c>
      <c r="Y20" s="229">
        <v>66.053431894278361</v>
      </c>
      <c r="DA20" s="73" t="s">
        <v>3200</v>
      </c>
    </row>
    <row r="21" spans="1:105" ht="12" customHeight="1" x14ac:dyDescent="0.25">
      <c r="A21" s="46" t="s">
        <v>32</v>
      </c>
      <c r="B21" s="229">
        <v>3.5426518548420902</v>
      </c>
      <c r="C21" s="229">
        <v>1.4000487099847541</v>
      </c>
      <c r="D21" s="229">
        <v>1.5009952166565821</v>
      </c>
      <c r="E21" s="229">
        <v>2.5605645006626121</v>
      </c>
      <c r="F21" s="229">
        <v>3.3924594872371259</v>
      </c>
      <c r="G21" s="229">
        <v>6.1945607501318412</v>
      </c>
      <c r="H21" s="229">
        <v>5.931114162074822</v>
      </c>
      <c r="I21" s="229">
        <v>5.4602922950823771</v>
      </c>
      <c r="J21" s="229">
        <v>5.8093605035306606</v>
      </c>
      <c r="K21" s="229">
        <v>8.1166729269702902</v>
      </c>
      <c r="L21" s="229">
        <v>7.7319814960274602</v>
      </c>
      <c r="M21" s="229">
        <v>6.0188776179108272</v>
      </c>
      <c r="N21" s="229">
        <v>5.1328392105221354</v>
      </c>
      <c r="O21" s="229">
        <v>3.7656716128425791</v>
      </c>
      <c r="P21" s="229">
        <v>4.3964052427222402</v>
      </c>
      <c r="Q21" s="229">
        <v>1.7972857202996551</v>
      </c>
      <c r="R21" s="229">
        <v>2.372146810717525</v>
      </c>
      <c r="S21" s="229">
        <v>2.868775089819303</v>
      </c>
      <c r="T21" s="229">
        <v>2.937547712253314</v>
      </c>
      <c r="U21" s="229">
        <v>2.370490886259129</v>
      </c>
      <c r="V21" s="229">
        <v>2.0796146113830352</v>
      </c>
      <c r="W21" s="229">
        <v>2.723211001446753</v>
      </c>
      <c r="X21" s="229">
        <v>2.9316399056890332</v>
      </c>
      <c r="Y21" s="229">
        <v>3.5322164464394552</v>
      </c>
      <c r="DA21" s="73" t="s">
        <v>3201</v>
      </c>
    </row>
    <row r="22" spans="1:105" ht="12" customHeight="1" x14ac:dyDescent="0.25">
      <c r="A22" s="46" t="s">
        <v>33</v>
      </c>
      <c r="B22" s="229">
        <v>26.013247381597939</v>
      </c>
      <c r="C22" s="229">
        <v>8.5782781208150674</v>
      </c>
      <c r="D22" s="229">
        <v>11.03679228790867</v>
      </c>
      <c r="E22" s="229">
        <v>11.648129520826711</v>
      </c>
      <c r="F22" s="229">
        <v>11.036792287903699</v>
      </c>
      <c r="G22" s="229">
        <v>11.52502608082118</v>
      </c>
      <c r="H22" s="229">
        <v>14.08624721686872</v>
      </c>
      <c r="I22" s="229">
        <v>8.5782781208175418</v>
      </c>
      <c r="J22" s="229">
        <v>7.9771594808065052</v>
      </c>
      <c r="K22" s="229">
        <v>5.2443172800138198</v>
      </c>
      <c r="L22" s="229">
        <v>13.23663344212752</v>
      </c>
      <c r="M22" s="229">
        <v>10.11813344212281</v>
      </c>
      <c r="N22" s="229">
        <v>7.6630413600424907</v>
      </c>
      <c r="O22" s="229">
        <v>5.4641293200477721</v>
      </c>
      <c r="P22" s="229">
        <v>13.32879262868985</v>
      </c>
      <c r="Q22" s="229">
        <v>5.3768750400333722</v>
      </c>
      <c r="R22" s="229">
        <v>5.3776666800264268</v>
      </c>
      <c r="S22" s="229">
        <v>9.5163113701353215</v>
      </c>
      <c r="T22" s="229">
        <v>8.4677543125601655</v>
      </c>
      <c r="U22" s="229">
        <v>7.0958175118701519</v>
      </c>
      <c r="V22" s="229">
        <v>1.843642807814835</v>
      </c>
      <c r="W22" s="229">
        <v>4.0318984577636501</v>
      </c>
      <c r="X22" s="229">
        <v>67.938106424191119</v>
      </c>
      <c r="Y22" s="229">
        <v>103.13409289372051</v>
      </c>
      <c r="DA22" s="73" t="s">
        <v>3202</v>
      </c>
    </row>
    <row r="23" spans="1:105" ht="12" customHeight="1" x14ac:dyDescent="0.25">
      <c r="A23" s="46" t="s">
        <v>35</v>
      </c>
      <c r="B23" s="229">
        <v>57.230221044135632</v>
      </c>
      <c r="C23" s="229">
        <v>48.168722996298612</v>
      </c>
      <c r="D23" s="229">
        <v>60.13542824909814</v>
      </c>
      <c r="E23" s="229">
        <v>59.016010006409502</v>
      </c>
      <c r="F23" s="229">
        <v>56.722265492659893</v>
      </c>
      <c r="G23" s="229">
        <v>62.465961632689613</v>
      </c>
      <c r="H23" s="229">
        <v>56.712518514235541</v>
      </c>
      <c r="I23" s="229">
        <v>61.473577849059282</v>
      </c>
      <c r="J23" s="229">
        <v>79.790943644666271</v>
      </c>
      <c r="K23" s="229">
        <v>58.101624648269059</v>
      </c>
      <c r="L23" s="229">
        <v>71.943717159604233</v>
      </c>
      <c r="M23" s="229">
        <v>75.932844263520991</v>
      </c>
      <c r="N23" s="229">
        <v>67.470543001176296</v>
      </c>
      <c r="O23" s="229">
        <v>90.599985646733174</v>
      </c>
      <c r="P23" s="229">
        <v>68.805406950600414</v>
      </c>
      <c r="Q23" s="229">
        <v>72.951861808310085</v>
      </c>
      <c r="R23" s="229">
        <v>85.617816322617301</v>
      </c>
      <c r="S23" s="229">
        <v>98.003543189893207</v>
      </c>
      <c r="T23" s="229">
        <v>94.393501372635427</v>
      </c>
      <c r="U23" s="229">
        <v>106.2999662694256</v>
      </c>
      <c r="V23" s="229">
        <v>112.1833588556881</v>
      </c>
      <c r="W23" s="229">
        <v>120.8019661236861</v>
      </c>
      <c r="X23" s="229">
        <v>118.4498874231346</v>
      </c>
      <c r="Y23" s="229">
        <v>118.8095489538866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5.4901843200130243</v>
      </c>
      <c r="T24" s="229">
        <v>3.5979984000078491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39.154919585722027</v>
      </c>
      <c r="C25" s="229">
        <v>13.60113602413178</v>
      </c>
      <c r="D25" s="229">
        <v>12.765748726096509</v>
      </c>
      <c r="E25" s="229">
        <v>19.815821247307301</v>
      </c>
      <c r="F25" s="229">
        <v>20.694338266562891</v>
      </c>
      <c r="G25" s="229">
        <v>2.410041988193607</v>
      </c>
      <c r="H25" s="229">
        <v>1.431540290158549</v>
      </c>
      <c r="I25" s="229">
        <v>2.0281227873149481</v>
      </c>
      <c r="J25" s="229">
        <v>7.3969357567025913</v>
      </c>
      <c r="K25" s="229">
        <v>8.8289055518866792</v>
      </c>
      <c r="L25" s="229">
        <v>6.6813803641364924</v>
      </c>
      <c r="M25" s="229">
        <v>5.9653954665429358</v>
      </c>
      <c r="N25" s="229">
        <v>8.1366326538562337</v>
      </c>
      <c r="O25" s="229">
        <v>9.7832657453306062</v>
      </c>
      <c r="P25" s="229">
        <v>6.5619779637072346</v>
      </c>
      <c r="Q25" s="229">
        <v>5.1300081685057251</v>
      </c>
      <c r="R25" s="229">
        <v>4.0562455746490373</v>
      </c>
      <c r="S25" s="229">
        <v>13.4402858475428</v>
      </c>
      <c r="T25" s="229">
        <v>13.94263536459421</v>
      </c>
      <c r="U25" s="229">
        <v>6.4601147659437714</v>
      </c>
      <c r="V25" s="229">
        <v>6.0932455254244502</v>
      </c>
      <c r="W25" s="229">
        <v>7.9742331493137506</v>
      </c>
      <c r="X25" s="229">
        <v>14.913725484329751</v>
      </c>
      <c r="Y25" s="229">
        <v>13.73208878403894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1419.6897835185509</v>
      </c>
      <c r="C27" s="261">
        <f t="shared" si="0"/>
        <v>949.43564475596099</v>
      </c>
      <c r="D27" s="261">
        <f t="shared" si="0"/>
        <v>869.61818056189122</v>
      </c>
      <c r="E27" s="261">
        <f t="shared" si="0"/>
        <v>862.96909552104944</v>
      </c>
      <c r="F27" s="261">
        <f t="shared" si="0"/>
        <v>797.78672996551813</v>
      </c>
      <c r="G27" s="261">
        <f t="shared" si="0"/>
        <v>776.90528484226184</v>
      </c>
      <c r="H27" s="261">
        <f t="shared" si="0"/>
        <v>817.42553781006086</v>
      </c>
      <c r="I27" s="261">
        <f t="shared" si="0"/>
        <v>778.42100234292388</v>
      </c>
      <c r="J27" s="261">
        <f t="shared" si="0"/>
        <v>762.06340838286383</v>
      </c>
      <c r="K27" s="261">
        <f t="shared" si="0"/>
        <v>741.05551649516622</v>
      </c>
      <c r="L27" s="261">
        <f t="shared" si="0"/>
        <v>738.2181680653033</v>
      </c>
      <c r="M27" s="261">
        <f t="shared" si="0"/>
        <v>760.3232281342498</v>
      </c>
      <c r="N27" s="261">
        <f t="shared" si="0"/>
        <v>680.80750311639417</v>
      </c>
      <c r="O27" s="261">
        <f t="shared" si="0"/>
        <v>694.02588429679713</v>
      </c>
      <c r="P27" s="261">
        <f t="shared" si="0"/>
        <v>641.10785714731242</v>
      </c>
      <c r="Q27" s="261">
        <f t="shared" si="0"/>
        <v>630.84100612442762</v>
      </c>
      <c r="R27" s="261">
        <f t="shared" si="0"/>
        <v>674.18069058341064</v>
      </c>
      <c r="S27" s="261">
        <f t="shared" si="0"/>
        <v>756.74593297404147</v>
      </c>
      <c r="T27" s="261">
        <f t="shared" si="0"/>
        <v>742.38413510003477</v>
      </c>
      <c r="U27" s="261">
        <f t="shared" si="0"/>
        <v>760.78139446296984</v>
      </c>
      <c r="V27" s="261">
        <f t="shared" si="0"/>
        <v>722.03182699227</v>
      </c>
      <c r="W27" s="261">
        <f t="shared" si="0"/>
        <v>829.07699787483284</v>
      </c>
      <c r="X27" s="261">
        <f t="shared" si="0"/>
        <v>945.05476475541423</v>
      </c>
      <c r="Y27" s="261">
        <f t="shared" si="0"/>
        <v>1038.140799118094</v>
      </c>
      <c r="DA27" s="70"/>
    </row>
    <row r="28" spans="1:105" ht="12" customHeight="1" x14ac:dyDescent="0.25">
      <c r="A28" s="60" t="s">
        <v>3070</v>
      </c>
      <c r="B28" s="262">
        <v>1419.6897835185509</v>
      </c>
      <c r="C28" s="262">
        <v>949.43564475596099</v>
      </c>
      <c r="D28" s="262">
        <v>869.61818056189122</v>
      </c>
      <c r="E28" s="262">
        <v>862.96909552104944</v>
      </c>
      <c r="F28" s="262">
        <v>797.78672996551813</v>
      </c>
      <c r="G28" s="262">
        <v>776.90528484226184</v>
      </c>
      <c r="H28" s="262">
        <v>817.42553781006086</v>
      </c>
      <c r="I28" s="262">
        <v>778.42100234292388</v>
      </c>
      <c r="J28" s="262">
        <v>762.06340838286383</v>
      </c>
      <c r="K28" s="262">
        <v>741.05551649516622</v>
      </c>
      <c r="L28" s="262">
        <v>738.2181680653033</v>
      </c>
      <c r="M28" s="262">
        <v>760.3232281342498</v>
      </c>
      <c r="N28" s="262">
        <v>680.80750311639417</v>
      </c>
      <c r="O28" s="262">
        <v>694.02588429679713</v>
      </c>
      <c r="P28" s="262">
        <v>641.10785714731242</v>
      </c>
      <c r="Q28" s="262">
        <v>630.84100612442762</v>
      </c>
      <c r="R28" s="262">
        <v>674.18069058341064</v>
      </c>
      <c r="S28" s="262">
        <v>756.74593297404147</v>
      </c>
      <c r="T28" s="262">
        <v>742.38413510003477</v>
      </c>
      <c r="U28" s="262">
        <v>760.78139446296984</v>
      </c>
      <c r="V28" s="262">
        <v>722.03182699227</v>
      </c>
      <c r="W28" s="262">
        <v>829.07699787483284</v>
      </c>
      <c r="X28" s="262">
        <v>945.05476475541423</v>
      </c>
      <c r="Y28" s="262">
        <v>1038.140799118094</v>
      </c>
      <c r="DA28" s="72" t="s">
        <v>3207</v>
      </c>
    </row>
    <row r="29" spans="1:105" ht="12" customHeight="1" x14ac:dyDescent="0.25">
      <c r="A29" s="59" t="s">
        <v>28</v>
      </c>
      <c r="B29" s="230">
        <v>1046.18770319382</v>
      </c>
      <c r="C29" s="230">
        <v>596.80449346214164</v>
      </c>
      <c r="D29" s="230">
        <v>468.57550798698162</v>
      </c>
      <c r="E29" s="230">
        <v>435.79935796986479</v>
      </c>
      <c r="F29" s="230">
        <v>350.47693846772847</v>
      </c>
      <c r="G29" s="230">
        <v>310.81921298470672</v>
      </c>
      <c r="H29" s="230">
        <v>336.57886828957618</v>
      </c>
      <c r="I29" s="230">
        <v>308.71980343130178</v>
      </c>
      <c r="J29" s="230">
        <v>289.66896262986819</v>
      </c>
      <c r="K29" s="230">
        <v>290.83715712437839</v>
      </c>
      <c r="L29" s="230">
        <v>235.97477423272761</v>
      </c>
      <c r="M29" s="230">
        <v>245.2618581425366</v>
      </c>
      <c r="N29" s="230">
        <v>223.93393142522419</v>
      </c>
      <c r="O29" s="230">
        <v>232.57865825600879</v>
      </c>
      <c r="P29" s="230">
        <v>192.6402993575222</v>
      </c>
      <c r="Q29" s="230">
        <v>229.2615104410381</v>
      </c>
      <c r="R29" s="230">
        <v>216.16617552981489</v>
      </c>
      <c r="S29" s="230">
        <v>257.94140487306839</v>
      </c>
      <c r="T29" s="230">
        <v>265.20293647163999</v>
      </c>
      <c r="U29" s="230">
        <v>233.99084251011061</v>
      </c>
      <c r="V29" s="230">
        <v>204.38613867869799</v>
      </c>
      <c r="W29" s="230">
        <v>255.16512840077559</v>
      </c>
      <c r="X29" s="230">
        <v>426.59332121905601</v>
      </c>
      <c r="Y29" s="230">
        <v>309.08113492221611</v>
      </c>
      <c r="DA29" s="71" t="s">
        <v>3208</v>
      </c>
    </row>
    <row r="30" spans="1:105" ht="12" customHeight="1" x14ac:dyDescent="0.25">
      <c r="A30" s="59" t="s">
        <v>31</v>
      </c>
      <c r="B30" s="230">
        <v>11.64477232539663</v>
      </c>
      <c r="C30" s="230">
        <v>13.383191584963811</v>
      </c>
      <c r="D30" s="230">
        <v>13.25835572226883</v>
      </c>
      <c r="E30" s="230">
        <v>18.21327265448631</v>
      </c>
      <c r="F30" s="230">
        <v>21.88437852871655</v>
      </c>
      <c r="G30" s="230">
        <v>24.634841574036439</v>
      </c>
      <c r="H30" s="230">
        <v>17.338502094334402</v>
      </c>
      <c r="I30" s="230">
        <v>20.347872486861899</v>
      </c>
      <c r="J30" s="230">
        <v>22.25149514261194</v>
      </c>
      <c r="K30" s="230">
        <v>19.90430595747716</v>
      </c>
      <c r="L30" s="230">
        <v>21.848422733752901</v>
      </c>
      <c r="M30" s="230">
        <v>18.52829049177021</v>
      </c>
      <c r="N30" s="230">
        <v>15.38462496748077</v>
      </c>
      <c r="O30" s="230">
        <v>18.581765156741099</v>
      </c>
      <c r="P30" s="230">
        <v>28.53585077065561</v>
      </c>
      <c r="Q30" s="230">
        <v>19.474828159953049</v>
      </c>
      <c r="R30" s="230">
        <v>28.09464943801731</v>
      </c>
      <c r="S30" s="230">
        <v>33.119851273788633</v>
      </c>
      <c r="T30" s="230">
        <v>36.10873727921927</v>
      </c>
      <c r="U30" s="230">
        <v>38.976199505627058</v>
      </c>
      <c r="V30" s="230">
        <v>39.09740999624826</v>
      </c>
      <c r="W30" s="230">
        <v>47.011055429294991</v>
      </c>
      <c r="X30" s="230">
        <v>48.549731935360441</v>
      </c>
      <c r="Y30" s="230">
        <v>46.726219387855068</v>
      </c>
      <c r="DA30" s="71" t="s">
        <v>3209</v>
      </c>
    </row>
    <row r="31" spans="1:105" ht="12" customHeight="1" x14ac:dyDescent="0.25">
      <c r="A31" s="59" t="s">
        <v>159</v>
      </c>
      <c r="B31" s="230">
        <v>164.09500958460231</v>
      </c>
      <c r="C31" s="230">
        <v>152.12492052771199</v>
      </c>
      <c r="D31" s="230">
        <v>183.66842156775309</v>
      </c>
      <c r="E31" s="230">
        <v>203.06999928464509</v>
      </c>
      <c r="F31" s="230">
        <v>199.47317801559859</v>
      </c>
      <c r="G31" s="230">
        <v>218.2139627205633</v>
      </c>
      <c r="H31" s="230">
        <v>258.83333995788001</v>
      </c>
      <c r="I31" s="230">
        <v>215.55769943221489</v>
      </c>
      <c r="J31" s="230">
        <v>205.47372072728481</v>
      </c>
      <c r="K31" s="230">
        <v>185.53855751148899</v>
      </c>
      <c r="L31" s="230">
        <v>183.35091122350639</v>
      </c>
      <c r="M31" s="230">
        <v>196.68184072292061</v>
      </c>
      <c r="N31" s="230">
        <v>131.3203124302855</v>
      </c>
      <c r="O31" s="230">
        <v>101.58363681647209</v>
      </c>
      <c r="P31" s="230">
        <v>121.4232506449992</v>
      </c>
      <c r="Q31" s="230">
        <v>112.89619649797569</v>
      </c>
      <c r="R31" s="230">
        <v>109.6289372830408</v>
      </c>
      <c r="S31" s="230">
        <v>114.8407771549643</v>
      </c>
      <c r="T31" s="230">
        <v>107.6296788912591</v>
      </c>
      <c r="U31" s="230">
        <v>138.95978792012829</v>
      </c>
      <c r="V31" s="230">
        <v>139.2223183285538</v>
      </c>
      <c r="W31" s="230">
        <v>141.40636186233229</v>
      </c>
      <c r="X31" s="230">
        <v>119.74861956591189</v>
      </c>
      <c r="Y31" s="230">
        <v>348.8781219723939</v>
      </c>
      <c r="DA31" s="71" t="s">
        <v>3210</v>
      </c>
    </row>
    <row r="32" spans="1:105" ht="12" customHeight="1" x14ac:dyDescent="0.25">
      <c r="A32" s="59" t="s">
        <v>32</v>
      </c>
      <c r="B32" s="230">
        <v>33.980961025264747</v>
      </c>
      <c r="C32" s="230">
        <v>23.61541457013664</v>
      </c>
      <c r="D32" s="230">
        <v>20.387848623481851</v>
      </c>
      <c r="E32" s="230">
        <v>28.264629843030949</v>
      </c>
      <c r="F32" s="230">
        <v>33.247590665805561</v>
      </c>
      <c r="G32" s="230">
        <v>23.301172197976609</v>
      </c>
      <c r="H32" s="230">
        <v>23.581855140100519</v>
      </c>
      <c r="I32" s="230">
        <v>20.928701664745422</v>
      </c>
      <c r="J32" s="230">
        <v>24.13258541291572</v>
      </c>
      <c r="K32" s="230">
        <v>36.144554299905202</v>
      </c>
      <c r="L32" s="230">
        <v>36.959271988326329</v>
      </c>
      <c r="M32" s="230">
        <v>36.455964012547561</v>
      </c>
      <c r="N32" s="230">
        <v>37.77736906852634</v>
      </c>
      <c r="O32" s="230">
        <v>26.759877224707559</v>
      </c>
      <c r="P32" s="230">
        <v>31.89949637704785</v>
      </c>
      <c r="Q32" s="230">
        <v>10.15746005791255</v>
      </c>
      <c r="R32" s="230">
        <v>12.677643238951729</v>
      </c>
      <c r="S32" s="230">
        <v>15.21999581686425</v>
      </c>
      <c r="T32" s="230">
        <v>15.35170332047656</v>
      </c>
      <c r="U32" s="230">
        <v>12.37012427573139</v>
      </c>
      <c r="V32" s="230">
        <v>10.60215742780356</v>
      </c>
      <c r="W32" s="230">
        <v>13.732547215452101</v>
      </c>
      <c r="X32" s="230">
        <v>20.815473380377981</v>
      </c>
      <c r="Y32" s="230">
        <v>21.845963002913159</v>
      </c>
      <c r="DA32" s="71" t="s">
        <v>3211</v>
      </c>
    </row>
    <row r="33" spans="1:105" ht="12" customHeight="1" x14ac:dyDescent="0.25">
      <c r="A33" s="59" t="s">
        <v>35</v>
      </c>
      <c r="B33" s="230">
        <v>163.78133738946741</v>
      </c>
      <c r="C33" s="230">
        <v>163.50762461100689</v>
      </c>
      <c r="D33" s="230">
        <v>183.72804666140581</v>
      </c>
      <c r="E33" s="230">
        <v>177.62183576902231</v>
      </c>
      <c r="F33" s="230">
        <v>192.70464428766891</v>
      </c>
      <c r="G33" s="230">
        <v>199.9360953649788</v>
      </c>
      <c r="H33" s="230">
        <v>181.09297232816971</v>
      </c>
      <c r="I33" s="230">
        <v>212.86692532779981</v>
      </c>
      <c r="J33" s="230">
        <v>220.53664447018321</v>
      </c>
      <c r="K33" s="230">
        <v>208.63094160191639</v>
      </c>
      <c r="L33" s="230">
        <v>260.08478788699023</v>
      </c>
      <c r="M33" s="230">
        <v>263.39527476447489</v>
      </c>
      <c r="N33" s="230">
        <v>272.39126522487732</v>
      </c>
      <c r="O33" s="230">
        <v>314.52194684286752</v>
      </c>
      <c r="P33" s="230">
        <v>266.60895999708748</v>
      </c>
      <c r="Q33" s="230">
        <v>259.05101096754822</v>
      </c>
      <c r="R33" s="230">
        <v>307.61328509358589</v>
      </c>
      <c r="S33" s="230">
        <v>335.62390385535588</v>
      </c>
      <c r="T33" s="230">
        <v>318.09107913743992</v>
      </c>
      <c r="U33" s="230">
        <v>336.4844402513724</v>
      </c>
      <c r="V33" s="230">
        <v>328.72380256096619</v>
      </c>
      <c r="W33" s="230">
        <v>371.76190496697791</v>
      </c>
      <c r="X33" s="230">
        <v>329.34761865470813</v>
      </c>
      <c r="Y33" s="230">
        <v>311.60935983271548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127.28098550644575</v>
      </c>
      <c r="C35" s="261">
        <f t="shared" si="1"/>
        <v>112.73663177894022</v>
      </c>
      <c r="D35" s="261">
        <f t="shared" si="1"/>
        <v>109.30383446063702</v>
      </c>
      <c r="E35" s="261">
        <f t="shared" si="1"/>
        <v>116.32099859132882</v>
      </c>
      <c r="F35" s="261">
        <f t="shared" si="1"/>
        <v>104.86493198505559</v>
      </c>
      <c r="G35" s="261">
        <f t="shared" si="1"/>
        <v>96.974023316937007</v>
      </c>
      <c r="H35" s="261">
        <f t="shared" si="1"/>
        <v>97.62316964311232</v>
      </c>
      <c r="I35" s="261">
        <f t="shared" si="1"/>
        <v>88.142121896845254</v>
      </c>
      <c r="J35" s="261">
        <f t="shared" si="1"/>
        <v>88.833614207718199</v>
      </c>
      <c r="K35" s="261">
        <f t="shared" si="1"/>
        <v>64.6184876493856</v>
      </c>
      <c r="L35" s="261">
        <f t="shared" si="1"/>
        <v>72.456940106636551</v>
      </c>
      <c r="M35" s="261">
        <f t="shared" si="1"/>
        <v>74.199468470531983</v>
      </c>
      <c r="N35" s="261">
        <f t="shared" si="1"/>
        <v>64.606257601985476</v>
      </c>
      <c r="O35" s="261">
        <f t="shared" si="1"/>
        <v>76.018930689585403</v>
      </c>
      <c r="P35" s="261">
        <f t="shared" si="1"/>
        <v>72.942614416823659</v>
      </c>
      <c r="Q35" s="261">
        <f t="shared" si="1"/>
        <v>69.486648356728011</v>
      </c>
      <c r="R35" s="261">
        <f t="shared" si="1"/>
        <v>74.514680522074201</v>
      </c>
      <c r="S35" s="261">
        <f t="shared" si="1"/>
        <v>77.370785605846834</v>
      </c>
      <c r="T35" s="261">
        <f t="shared" si="1"/>
        <v>73.444850095625824</v>
      </c>
      <c r="U35" s="261">
        <f t="shared" si="1"/>
        <v>77.183060455798071</v>
      </c>
      <c r="V35" s="261">
        <f t="shared" si="1"/>
        <v>72.970749580083876</v>
      </c>
      <c r="W35" s="261">
        <f t="shared" si="1"/>
        <v>80.353033060209427</v>
      </c>
      <c r="X35" s="261">
        <f t="shared" si="1"/>
        <v>77.110291725437548</v>
      </c>
      <c r="Y35" s="261">
        <f t="shared" si="1"/>
        <v>80.904716676076816</v>
      </c>
      <c r="DA35" s="70"/>
    </row>
    <row r="36" spans="1:105" ht="12" customHeight="1" x14ac:dyDescent="0.25">
      <c r="A36" s="60" t="s">
        <v>3080</v>
      </c>
      <c r="B36" s="262">
        <v>64.679425909216192</v>
      </c>
      <c r="C36" s="262">
        <v>61.086312115221403</v>
      </c>
      <c r="D36" s="262">
        <v>57.880798426124173</v>
      </c>
      <c r="E36" s="262">
        <v>63.511237033710771</v>
      </c>
      <c r="F36" s="262">
        <v>59.430075572459927</v>
      </c>
      <c r="G36" s="262">
        <v>54.1712647126202</v>
      </c>
      <c r="H36" s="262">
        <v>57.904188654324457</v>
      </c>
      <c r="I36" s="262">
        <v>52.976973741924397</v>
      </c>
      <c r="J36" s="262">
        <v>49.661111620026631</v>
      </c>
      <c r="K36" s="262">
        <v>37.296464132312877</v>
      </c>
      <c r="L36" s="262">
        <v>41.048159272514503</v>
      </c>
      <c r="M36" s="262">
        <v>43.794014954383478</v>
      </c>
      <c r="N36" s="262">
        <v>38.547687334764653</v>
      </c>
      <c r="O36" s="262">
        <v>44.808477941844437</v>
      </c>
      <c r="P36" s="262">
        <v>47.045740157635052</v>
      </c>
      <c r="Q36" s="262">
        <v>44.563505098287273</v>
      </c>
      <c r="R36" s="262">
        <v>47.358875903288038</v>
      </c>
      <c r="S36" s="262">
        <v>47.800430132615112</v>
      </c>
      <c r="T36" s="262">
        <v>44.980786018734989</v>
      </c>
      <c r="U36" s="262">
        <v>47.459169209830662</v>
      </c>
      <c r="V36" s="262">
        <v>44.649936363259769</v>
      </c>
      <c r="W36" s="262">
        <v>49.92502257086548</v>
      </c>
      <c r="X36" s="262">
        <v>44.909506209921872</v>
      </c>
      <c r="Y36" s="262">
        <v>46.027388288990451</v>
      </c>
      <c r="DA36" s="72" t="s">
        <v>3214</v>
      </c>
    </row>
    <row r="37" spans="1:105" ht="12" customHeight="1" x14ac:dyDescent="0.25">
      <c r="A37" s="59" t="s">
        <v>28</v>
      </c>
      <c r="B37" s="230">
        <v>47.077033949454957</v>
      </c>
      <c r="C37" s="230">
        <v>44.320502539819728</v>
      </c>
      <c r="D37" s="230">
        <v>39.356664541555823</v>
      </c>
      <c r="E37" s="230">
        <v>41.196828887146118</v>
      </c>
      <c r="F37" s="230">
        <v>37.051420090753581</v>
      </c>
      <c r="G37" s="230">
        <v>31.46766108773226</v>
      </c>
      <c r="H37" s="230">
        <v>30.525880511091881</v>
      </c>
      <c r="I37" s="230">
        <v>29.35553822463395</v>
      </c>
      <c r="J37" s="230">
        <v>27.205640208658409</v>
      </c>
      <c r="K37" s="230">
        <v>18.795569274655801</v>
      </c>
      <c r="L37" s="230">
        <v>19.779955247735501</v>
      </c>
      <c r="M37" s="230">
        <v>18.237426140380489</v>
      </c>
      <c r="N37" s="230">
        <v>17.53354354497732</v>
      </c>
      <c r="O37" s="230">
        <v>17.57923985125197</v>
      </c>
      <c r="P37" s="230">
        <v>18.41896452051229</v>
      </c>
      <c r="Q37" s="230">
        <v>17.24286608321788</v>
      </c>
      <c r="R37" s="230">
        <v>16.95362356067081</v>
      </c>
      <c r="S37" s="230">
        <v>16.241833608723081</v>
      </c>
      <c r="T37" s="230">
        <v>15.371790596404511</v>
      </c>
      <c r="U37" s="230">
        <v>14.5092227085626</v>
      </c>
      <c r="V37" s="230">
        <v>11.051522305405401</v>
      </c>
      <c r="W37" s="230">
        <v>12.56118392820078</v>
      </c>
      <c r="X37" s="230">
        <v>9.1574633252497595</v>
      </c>
      <c r="Y37" s="230">
        <v>6.0602942395017347</v>
      </c>
      <c r="DA37" s="71" t="s">
        <v>3215</v>
      </c>
    </row>
    <row r="38" spans="1:105" ht="12" customHeight="1" x14ac:dyDescent="0.25">
      <c r="A38" s="59" t="s">
        <v>31</v>
      </c>
      <c r="B38" s="230">
        <v>0.91044386311795789</v>
      </c>
      <c r="C38" s="230">
        <v>1.1420773777137929</v>
      </c>
      <c r="D38" s="230">
        <v>1.1225560809825901</v>
      </c>
      <c r="E38" s="230">
        <v>1.8260915779324809</v>
      </c>
      <c r="F38" s="230">
        <v>2.3619387509772012</v>
      </c>
      <c r="G38" s="230">
        <v>1.617380498001675</v>
      </c>
      <c r="H38" s="230">
        <v>1.7107515784054439</v>
      </c>
      <c r="I38" s="230">
        <v>1.726584345206124</v>
      </c>
      <c r="J38" s="230">
        <v>1.168127964093038</v>
      </c>
      <c r="K38" s="230">
        <v>0.9388289229565645</v>
      </c>
      <c r="L38" s="230">
        <v>1.6136828688171969</v>
      </c>
      <c r="M38" s="230">
        <v>1.9083917981441769</v>
      </c>
      <c r="N38" s="230">
        <v>1.447081266824418</v>
      </c>
      <c r="O38" s="230">
        <v>1.9103762371792521</v>
      </c>
      <c r="P38" s="230">
        <v>2.5831064211867711</v>
      </c>
      <c r="Q38" s="230">
        <v>2.0390480640167512</v>
      </c>
      <c r="R38" s="230">
        <v>2.5207018689822061</v>
      </c>
      <c r="S38" s="230">
        <v>2.4897078067814502</v>
      </c>
      <c r="T38" s="230">
        <v>2.3045154692134631</v>
      </c>
      <c r="U38" s="230">
        <v>2.5234901339407849</v>
      </c>
      <c r="V38" s="230">
        <v>2.5060443379717872</v>
      </c>
      <c r="W38" s="230">
        <v>2.9131202999560459</v>
      </c>
      <c r="X38" s="230">
        <v>2.817954309297753</v>
      </c>
      <c r="Y38" s="230">
        <v>2.5925549088048889</v>
      </c>
      <c r="DA38" s="71" t="s">
        <v>3216</v>
      </c>
    </row>
    <row r="39" spans="1:105" ht="12" customHeight="1" x14ac:dyDescent="0.25">
      <c r="A39" s="59" t="s">
        <v>159</v>
      </c>
      <c r="B39" s="230">
        <v>5.6787491292547063</v>
      </c>
      <c r="C39" s="230">
        <v>6.1773491815879522</v>
      </c>
      <c r="D39" s="230">
        <v>5.8977035643055808</v>
      </c>
      <c r="E39" s="230">
        <v>7.8538527895880366</v>
      </c>
      <c r="F39" s="230">
        <v>6.9746541574728971</v>
      </c>
      <c r="G39" s="230">
        <v>7.3480181918174452</v>
      </c>
      <c r="H39" s="230">
        <v>11.26404894184431</v>
      </c>
      <c r="I39" s="230">
        <v>6.6003243122756281</v>
      </c>
      <c r="J39" s="230">
        <v>3.615754418383637</v>
      </c>
      <c r="K39" s="230">
        <v>4.2888167762985567</v>
      </c>
      <c r="L39" s="230">
        <v>3.967812086806052</v>
      </c>
      <c r="M39" s="230">
        <v>5.1482352856059528</v>
      </c>
      <c r="N39" s="230">
        <v>3.3940274437189091</v>
      </c>
      <c r="O39" s="230">
        <v>2.848497491641405</v>
      </c>
      <c r="P39" s="230">
        <v>3.6398735903507622</v>
      </c>
      <c r="Q39" s="230">
        <v>2.750118267340337</v>
      </c>
      <c r="R39" s="230">
        <v>2.9929504353643761</v>
      </c>
      <c r="S39" s="230">
        <v>2.8712506353914589</v>
      </c>
      <c r="T39" s="230">
        <v>2.2144810279185871</v>
      </c>
      <c r="U39" s="230">
        <v>1.894277899204057</v>
      </c>
      <c r="V39" s="230">
        <v>1.444954341769787</v>
      </c>
      <c r="W39" s="230">
        <v>2.020506728930481</v>
      </c>
      <c r="X39" s="230">
        <v>3.1574137008395309</v>
      </c>
      <c r="Y39" s="230">
        <v>9.1190312562065259</v>
      </c>
      <c r="DA39" s="71" t="s">
        <v>3217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0.23914221716304879</v>
      </c>
      <c r="F40" s="230">
        <v>0.49490459452677399</v>
      </c>
      <c r="G40" s="230">
        <v>0.96829592382131735</v>
      </c>
      <c r="H40" s="230">
        <v>1.024195470445916</v>
      </c>
      <c r="I40" s="230">
        <v>1.033674256405593</v>
      </c>
      <c r="J40" s="230">
        <v>0.73431218527486664</v>
      </c>
      <c r="K40" s="230">
        <v>1.2517415063991819</v>
      </c>
      <c r="L40" s="230">
        <v>0.98353929516753158</v>
      </c>
      <c r="M40" s="230">
        <v>0.50888296419161427</v>
      </c>
      <c r="N40" s="230">
        <v>0.25724633786718087</v>
      </c>
      <c r="O40" s="230">
        <v>0.25470606278081342</v>
      </c>
      <c r="P40" s="230">
        <v>0.55103724928266196</v>
      </c>
      <c r="Q40" s="230">
        <v>0.27186158103254032</v>
      </c>
      <c r="R40" s="230">
        <v>0.26886244653974878</v>
      </c>
      <c r="S40" s="230">
        <v>0.22666487929373089</v>
      </c>
      <c r="T40" s="230">
        <v>0.2152985123149822</v>
      </c>
      <c r="U40" s="230">
        <v>0.211419801165523</v>
      </c>
      <c r="V40" s="230">
        <v>0.14283960600320311</v>
      </c>
      <c r="W40" s="230">
        <v>9.0069619770635836E-2</v>
      </c>
      <c r="X40" s="230">
        <v>0.21920042104163701</v>
      </c>
      <c r="Y40" s="230">
        <v>0.16952123363751881</v>
      </c>
      <c r="DA40" s="71" t="s">
        <v>3218</v>
      </c>
    </row>
    <row r="41" spans="1:105" ht="12" customHeight="1" x14ac:dyDescent="0.25">
      <c r="A41" s="59" t="s">
        <v>35</v>
      </c>
      <c r="B41" s="230">
        <v>11.013198967388581</v>
      </c>
      <c r="C41" s="230">
        <v>9.4463830160999311</v>
      </c>
      <c r="D41" s="230">
        <v>11.50387423928017</v>
      </c>
      <c r="E41" s="230">
        <v>12.395321561881079</v>
      </c>
      <c r="F41" s="230">
        <v>12.54715797872948</v>
      </c>
      <c r="G41" s="230">
        <v>12.769909011247501</v>
      </c>
      <c r="H41" s="230">
        <v>13.37931215253691</v>
      </c>
      <c r="I41" s="230">
        <v>14.26085260340311</v>
      </c>
      <c r="J41" s="230">
        <v>16.937276843616679</v>
      </c>
      <c r="K41" s="230">
        <v>12.02150765200278</v>
      </c>
      <c r="L41" s="230">
        <v>14.70316977398822</v>
      </c>
      <c r="M41" s="230">
        <v>17.99107876606125</v>
      </c>
      <c r="N41" s="230">
        <v>15.91578874137682</v>
      </c>
      <c r="O41" s="230">
        <v>22.215658298990999</v>
      </c>
      <c r="P41" s="230">
        <v>21.852758376302571</v>
      </c>
      <c r="Q41" s="230">
        <v>22.259611102679759</v>
      </c>
      <c r="R41" s="230">
        <v>24.6227375917309</v>
      </c>
      <c r="S41" s="230">
        <v>25.97097320242538</v>
      </c>
      <c r="T41" s="230">
        <v>24.874700412883438</v>
      </c>
      <c r="U41" s="230">
        <v>28.320758666957701</v>
      </c>
      <c r="V41" s="230">
        <v>29.50457577210959</v>
      </c>
      <c r="W41" s="230">
        <v>32.340141994007531</v>
      </c>
      <c r="X41" s="230">
        <v>29.557474453493189</v>
      </c>
      <c r="Y41" s="230">
        <v>28.085986650839789</v>
      </c>
      <c r="DA41" s="71" t="s">
        <v>3219</v>
      </c>
    </row>
    <row r="42" spans="1:105" ht="12" customHeight="1" x14ac:dyDescent="0.25">
      <c r="A42" s="60" t="s">
        <v>3087</v>
      </c>
      <c r="B42" s="262">
        <v>62.601559597229553</v>
      </c>
      <c r="C42" s="262">
        <v>51.650319663718818</v>
      </c>
      <c r="D42" s="262">
        <v>51.423036034512847</v>
      </c>
      <c r="E42" s="262">
        <v>52.809761557618053</v>
      </c>
      <c r="F42" s="262">
        <v>45.434856412595657</v>
      </c>
      <c r="G42" s="262">
        <v>42.8027586043168</v>
      </c>
      <c r="H42" s="262">
        <v>39.718980988787862</v>
      </c>
      <c r="I42" s="262">
        <v>35.16514815492085</v>
      </c>
      <c r="J42" s="262">
        <v>39.172502587691561</v>
      </c>
      <c r="K42" s="262">
        <v>27.322023517072719</v>
      </c>
      <c r="L42" s="262">
        <v>31.408780834122041</v>
      </c>
      <c r="M42" s="262">
        <v>30.405453516148508</v>
      </c>
      <c r="N42" s="262">
        <v>26.058570267220819</v>
      </c>
      <c r="O42" s="262">
        <v>31.210452747740959</v>
      </c>
      <c r="P42" s="262">
        <v>25.896874259188611</v>
      </c>
      <c r="Q42" s="262">
        <v>24.923143258440732</v>
      </c>
      <c r="R42" s="262">
        <v>27.15580461878616</v>
      </c>
      <c r="S42" s="262">
        <v>29.570355473231729</v>
      </c>
      <c r="T42" s="262">
        <v>28.464064076890839</v>
      </c>
      <c r="U42" s="262">
        <v>29.723891245967408</v>
      </c>
      <c r="V42" s="262">
        <v>28.32081321682411</v>
      </c>
      <c r="W42" s="262">
        <v>30.428010489343951</v>
      </c>
      <c r="X42" s="262">
        <v>32.200785515515683</v>
      </c>
      <c r="Y42" s="262">
        <v>34.877328387086372</v>
      </c>
      <c r="DA42" s="72" t="s">
        <v>3220</v>
      </c>
    </row>
    <row r="43" spans="1:105" ht="12" customHeight="1" x14ac:dyDescent="0.25">
      <c r="A43" s="64" t="s">
        <v>28</v>
      </c>
      <c r="B43" s="229">
        <v>37.841009627554257</v>
      </c>
      <c r="C43" s="229">
        <v>35.308499976498467</v>
      </c>
      <c r="D43" s="229">
        <v>32.732036068193892</v>
      </c>
      <c r="E43" s="229">
        <v>32.876431447499783</v>
      </c>
      <c r="F43" s="229">
        <v>27.06124013518118</v>
      </c>
      <c r="G43" s="229">
        <v>24.345765405218579</v>
      </c>
      <c r="H43" s="229">
        <v>20.3008592165952</v>
      </c>
      <c r="I43" s="229">
        <v>19.015965753709221</v>
      </c>
      <c r="J43" s="229">
        <v>20.452122885351869</v>
      </c>
      <c r="K43" s="229">
        <v>12.94718298970658</v>
      </c>
      <c r="L43" s="229">
        <v>14.308818339763491</v>
      </c>
      <c r="M43" s="229">
        <v>12.003010015453359</v>
      </c>
      <c r="N43" s="229">
        <v>11.18130398611838</v>
      </c>
      <c r="O43" s="229">
        <v>11.53558492506664</v>
      </c>
      <c r="P43" s="229">
        <v>9.4805917615261102</v>
      </c>
      <c r="Q43" s="229">
        <v>9.2768547182465255</v>
      </c>
      <c r="R43" s="229">
        <v>9.4531017588319664</v>
      </c>
      <c r="S43" s="229">
        <v>9.7387846652013614</v>
      </c>
      <c r="T43" s="229">
        <v>9.3576564649555856</v>
      </c>
      <c r="U43" s="229">
        <v>9.0208935348526733</v>
      </c>
      <c r="V43" s="229">
        <v>7.0026880935367783</v>
      </c>
      <c r="W43" s="229">
        <v>7.565524178420592</v>
      </c>
      <c r="X43" s="229">
        <v>6.2277519156706953</v>
      </c>
      <c r="Y43" s="229">
        <v>4.3252346375639332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0.73182424845593308</v>
      </c>
      <c r="C45" s="229">
        <v>0.90985067301384659</v>
      </c>
      <c r="D45" s="229">
        <v>0.93360416994930695</v>
      </c>
      <c r="E45" s="229">
        <v>1.4572814510362859</v>
      </c>
      <c r="F45" s="229">
        <v>1.7250888513375731</v>
      </c>
      <c r="G45" s="229">
        <v>1.2513280242069</v>
      </c>
      <c r="H45" s="229">
        <v>1.1377141745397821</v>
      </c>
      <c r="I45" s="229">
        <v>1.118448877621951</v>
      </c>
      <c r="J45" s="229">
        <v>0.87815234209571402</v>
      </c>
      <c r="K45" s="229">
        <v>0.64670506564214592</v>
      </c>
      <c r="L45" s="229">
        <v>1.167338082351683</v>
      </c>
      <c r="M45" s="229">
        <v>1.256013084862627</v>
      </c>
      <c r="N45" s="229">
        <v>0.92281719867266232</v>
      </c>
      <c r="O45" s="229">
        <v>1.2535984211650111</v>
      </c>
      <c r="P45" s="229">
        <v>1.3295740609400639</v>
      </c>
      <c r="Q45" s="229">
        <v>1.0970306538433161</v>
      </c>
      <c r="R45" s="229">
        <v>1.405507865967025</v>
      </c>
      <c r="S45" s="229">
        <v>1.4928565821837381</v>
      </c>
      <c r="T45" s="229">
        <v>1.402885626357647</v>
      </c>
      <c r="U45" s="229">
        <v>1.568942478296699</v>
      </c>
      <c r="V45" s="229">
        <v>1.587930274438925</v>
      </c>
      <c r="W45" s="229">
        <v>1.754554522084937</v>
      </c>
      <c r="X45" s="229">
        <v>1.91641721344518</v>
      </c>
      <c r="Y45" s="229">
        <v>1.8503075672892171</v>
      </c>
      <c r="DA45" s="73" t="s">
        <v>3223</v>
      </c>
    </row>
    <row r="46" spans="1:105" ht="12" customHeight="1" x14ac:dyDescent="0.25">
      <c r="A46" s="64" t="s">
        <v>159</v>
      </c>
      <c r="B46" s="229">
        <v>4.5646376257117716</v>
      </c>
      <c r="C46" s="229">
        <v>4.9212648984960774</v>
      </c>
      <c r="D46" s="229">
        <v>4.9049849125942879</v>
      </c>
      <c r="E46" s="229">
        <v>6.2676341798776019</v>
      </c>
      <c r="F46" s="229">
        <v>5.0940771110232257</v>
      </c>
      <c r="G46" s="229">
        <v>5.6849832783094163</v>
      </c>
      <c r="H46" s="229">
        <v>7.4910164079994299</v>
      </c>
      <c r="I46" s="229">
        <v>4.2755659979786582</v>
      </c>
      <c r="J46" s="229">
        <v>2.7181809772115191</v>
      </c>
      <c r="K46" s="229">
        <v>2.9543183715608841</v>
      </c>
      <c r="L46" s="229">
        <v>2.870315005537007</v>
      </c>
      <c r="M46" s="229">
        <v>3.3883246034491932</v>
      </c>
      <c r="N46" s="229">
        <v>2.164402905100181</v>
      </c>
      <c r="O46" s="229">
        <v>1.8691982703295651</v>
      </c>
      <c r="P46" s="229">
        <v>1.873512245232128</v>
      </c>
      <c r="Q46" s="229">
        <v>1.479594372593481</v>
      </c>
      <c r="R46" s="229">
        <v>1.668827016442284</v>
      </c>
      <c r="S46" s="229">
        <v>1.7216339196383621</v>
      </c>
      <c r="T46" s="229">
        <v>1.3480766978617871</v>
      </c>
      <c r="U46" s="229">
        <v>1.1777391247885169</v>
      </c>
      <c r="V46" s="229">
        <v>0.91558106523175353</v>
      </c>
      <c r="W46" s="229">
        <v>1.21693883297628</v>
      </c>
      <c r="X46" s="229">
        <v>2.147274690115343</v>
      </c>
      <c r="Y46" s="229">
        <v>6.5082565782508031</v>
      </c>
      <c r="DA46" s="73" t="s">
        <v>3224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0.19084339550263679</v>
      </c>
      <c r="F47" s="229">
        <v>0.36146339448499959</v>
      </c>
      <c r="G47" s="229">
        <v>0.74914704777259467</v>
      </c>
      <c r="H47" s="229">
        <v>0.68112852791394629</v>
      </c>
      <c r="I47" s="229">
        <v>0.66959474937525909</v>
      </c>
      <c r="J47" s="229">
        <v>0.55202681996335323</v>
      </c>
      <c r="K47" s="229">
        <v>0.86225248633539786</v>
      </c>
      <c r="L47" s="229">
        <v>0.71149226215678107</v>
      </c>
      <c r="M47" s="229">
        <v>0.33492266226982559</v>
      </c>
      <c r="N47" s="229">
        <v>0.1640483850643317</v>
      </c>
      <c r="O47" s="229">
        <v>0.16713938958675589</v>
      </c>
      <c r="P47" s="229">
        <v>0.28362936472489131</v>
      </c>
      <c r="Q47" s="229">
        <v>0.1462645698539822</v>
      </c>
      <c r="R47" s="229">
        <v>0.1499139141065251</v>
      </c>
      <c r="S47" s="229">
        <v>0.1359107908493746</v>
      </c>
      <c r="T47" s="229">
        <v>0.13106407500313291</v>
      </c>
      <c r="U47" s="229">
        <v>0.131447118552283</v>
      </c>
      <c r="V47" s="229">
        <v>9.0508907334411096E-2</v>
      </c>
      <c r="W47" s="229">
        <v>5.4248380567539327E-2</v>
      </c>
      <c r="X47" s="229">
        <v>0.1490724880430406</v>
      </c>
      <c r="Y47" s="229">
        <v>0.1209873782616615</v>
      </c>
      <c r="DA47" s="73" t="s">
        <v>3225</v>
      </c>
    </row>
    <row r="48" spans="1:105" ht="12" customHeight="1" x14ac:dyDescent="0.25">
      <c r="A48" s="64" t="s">
        <v>33</v>
      </c>
      <c r="B48" s="229">
        <v>3.670469037624827</v>
      </c>
      <c r="C48" s="229">
        <v>0.47307941733639042</v>
      </c>
      <c r="D48" s="229">
        <v>0.92715107896673188</v>
      </c>
      <c r="E48" s="229">
        <v>0.47307941733646941</v>
      </c>
      <c r="F48" s="229">
        <v>0.92715107896694082</v>
      </c>
      <c r="G48" s="229">
        <v>0.47307941733600628</v>
      </c>
      <c r="H48" s="229">
        <v>0.94612039168462003</v>
      </c>
      <c r="I48" s="229">
        <v>0.47307941733603831</v>
      </c>
      <c r="J48" s="229">
        <v>0.47307941733619507</v>
      </c>
      <c r="K48" s="229">
        <v>0</v>
      </c>
      <c r="L48" s="229">
        <v>0.48053735711823142</v>
      </c>
      <c r="M48" s="229">
        <v>0.48053735711849088</v>
      </c>
      <c r="N48" s="229">
        <v>0</v>
      </c>
      <c r="O48" s="229">
        <v>0</v>
      </c>
      <c r="P48" s="229">
        <v>0.469581105376637</v>
      </c>
      <c r="Q48" s="229">
        <v>0</v>
      </c>
      <c r="R48" s="229">
        <v>0</v>
      </c>
      <c r="S48" s="229">
        <v>0.1851444285090782</v>
      </c>
      <c r="T48" s="229">
        <v>0.33277593359458552</v>
      </c>
      <c r="U48" s="229">
        <v>0.19377418602692609</v>
      </c>
      <c r="V48" s="229">
        <v>1.7398420148674269E-2</v>
      </c>
      <c r="W48" s="229">
        <v>0.15928544437085251</v>
      </c>
      <c r="X48" s="229">
        <v>1.1112503352607059</v>
      </c>
      <c r="Y48" s="229">
        <v>1.385331536091414</v>
      </c>
      <c r="DA48" s="73" t="s">
        <v>3226</v>
      </c>
    </row>
    <row r="49" spans="1:105" ht="12" customHeight="1" x14ac:dyDescent="0.25">
      <c r="A49" s="64" t="s">
        <v>35</v>
      </c>
      <c r="B49" s="229">
        <v>8.8525238994999782</v>
      </c>
      <c r="C49" s="229">
        <v>7.5255828654535959</v>
      </c>
      <c r="D49" s="229">
        <v>9.5675086014085231</v>
      </c>
      <c r="E49" s="229">
        <v>9.8918764042551892</v>
      </c>
      <c r="F49" s="229">
        <v>9.1640658912608757</v>
      </c>
      <c r="G49" s="229">
        <v>9.879768571519941</v>
      </c>
      <c r="H49" s="229">
        <v>8.8977460396217012</v>
      </c>
      <c r="I49" s="229">
        <v>9.2379122007527101</v>
      </c>
      <c r="J49" s="229">
        <v>12.732773964959931</v>
      </c>
      <c r="K49" s="229">
        <v>8.280922865821962</v>
      </c>
      <c r="L49" s="229">
        <v>10.636272058238591</v>
      </c>
      <c r="M49" s="229">
        <v>11.840875842655411</v>
      </c>
      <c r="N49" s="229">
        <v>10.149646683779061</v>
      </c>
      <c r="O49" s="229">
        <v>14.578025849964209</v>
      </c>
      <c r="P49" s="229">
        <v>11.24803084333389</v>
      </c>
      <c r="Q49" s="229">
        <v>11.97591962308452</v>
      </c>
      <c r="R49" s="229">
        <v>13.72929174714079</v>
      </c>
      <c r="S49" s="229">
        <v>15.57248532753689</v>
      </c>
      <c r="T49" s="229">
        <v>15.1426016164244</v>
      </c>
      <c r="U49" s="229">
        <v>17.608010704123469</v>
      </c>
      <c r="V49" s="229">
        <v>18.69528339667287</v>
      </c>
      <c r="W49" s="229">
        <v>19.47826953157788</v>
      </c>
      <c r="X49" s="229">
        <v>20.101267306479709</v>
      </c>
      <c r="Y49" s="229">
        <v>20.044980902174508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6.9410951583827698</v>
      </c>
      <c r="C51" s="229">
        <v>2.512041832920441</v>
      </c>
      <c r="D51" s="229">
        <v>2.357751203400106</v>
      </c>
      <c r="E51" s="229">
        <v>1.6526152621100909</v>
      </c>
      <c r="F51" s="229">
        <v>1.101769950340874</v>
      </c>
      <c r="G51" s="229">
        <v>0.41868685995336841</v>
      </c>
      <c r="H51" s="229">
        <v>0.26439623043317773</v>
      </c>
      <c r="I51" s="229">
        <v>0.37458115814701382</v>
      </c>
      <c r="J51" s="229">
        <v>1.366166180772981</v>
      </c>
      <c r="K51" s="229">
        <v>1.6306417380057501</v>
      </c>
      <c r="L51" s="229">
        <v>1.234007728956263</v>
      </c>
      <c r="M51" s="229">
        <v>1.101769950339599</v>
      </c>
      <c r="N51" s="229">
        <v>1.476351108486192</v>
      </c>
      <c r="O51" s="229">
        <v>1.806905891628773</v>
      </c>
      <c r="P51" s="229">
        <v>1.2119548780548941</v>
      </c>
      <c r="Q51" s="229">
        <v>0.94747932081890718</v>
      </c>
      <c r="R51" s="229">
        <v>0.74916231629756269</v>
      </c>
      <c r="S51" s="229">
        <v>0.72353975931291992</v>
      </c>
      <c r="T51" s="229">
        <v>0.74900366269370111</v>
      </c>
      <c r="U51" s="229">
        <v>2.308409932684154E-2</v>
      </c>
      <c r="V51" s="229">
        <v>1.1423059460696491E-2</v>
      </c>
      <c r="W51" s="229">
        <v>0.19918959934587471</v>
      </c>
      <c r="X51" s="229">
        <v>0.54775156650100809</v>
      </c>
      <c r="Y51" s="229">
        <v>0.64222978745482528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20.628231063294557</v>
      </c>
      <c r="C54" s="261">
        <f t="shared" si="2"/>
        <v>18.800448061721319</v>
      </c>
      <c r="D54" s="261">
        <f t="shared" si="2"/>
        <v>18.587167602650531</v>
      </c>
      <c r="E54" s="261">
        <f t="shared" si="2"/>
        <v>20.26245182483655</v>
      </c>
      <c r="F54" s="261">
        <f t="shared" si="2"/>
        <v>19.003519653272111</v>
      </c>
      <c r="G54" s="261">
        <f t="shared" si="2"/>
        <v>17.819030515720005</v>
      </c>
      <c r="H54" s="261">
        <f t="shared" si="2"/>
        <v>18.734584054245204</v>
      </c>
      <c r="I54" s="261">
        <f t="shared" si="2"/>
        <v>17.229334779108864</v>
      </c>
      <c r="J54" s="261">
        <f t="shared" si="2"/>
        <v>17.072835516321788</v>
      </c>
      <c r="K54" s="261">
        <f t="shared" si="2"/>
        <v>12.703770694278825</v>
      </c>
      <c r="L54" s="261">
        <f t="shared" si="2"/>
        <v>14.348338873185241</v>
      </c>
      <c r="M54" s="261">
        <f t="shared" si="2"/>
        <v>15.529520052032279</v>
      </c>
      <c r="N54" s="261">
        <f t="shared" si="2"/>
        <v>13.529947646038579</v>
      </c>
      <c r="O54" s="261">
        <f t="shared" si="2"/>
        <v>16.392280951526157</v>
      </c>
      <c r="P54" s="261">
        <f t="shared" si="2"/>
        <v>16.544853941273637</v>
      </c>
      <c r="Q54" s="261">
        <f t="shared" si="2"/>
        <v>15.875110332198439</v>
      </c>
      <c r="R54" s="261">
        <f t="shared" si="2"/>
        <v>17.12994584312306</v>
      </c>
      <c r="S54" s="261">
        <f t="shared" si="2"/>
        <v>17.619861801188328</v>
      </c>
      <c r="T54" s="261">
        <f t="shared" si="2"/>
        <v>16.679177146359816</v>
      </c>
      <c r="U54" s="261">
        <f t="shared" si="2"/>
        <v>17.902836312103254</v>
      </c>
      <c r="V54" s="261">
        <f t="shared" si="2"/>
        <v>17.341629032587818</v>
      </c>
      <c r="W54" s="261">
        <f t="shared" si="2"/>
        <v>19.21912453823882</v>
      </c>
      <c r="X54" s="261">
        <f t="shared" si="2"/>
        <v>17.847069908279057</v>
      </c>
      <c r="Y54" s="261">
        <f t="shared" si="2"/>
        <v>18.396689473183095</v>
      </c>
      <c r="DA54" s="70"/>
    </row>
    <row r="55" spans="1:105" ht="12" customHeight="1" x14ac:dyDescent="0.25">
      <c r="A55" s="60" t="s">
        <v>3102</v>
      </c>
      <c r="B55" s="262">
        <v>15.918395858487321</v>
      </c>
      <c r="C55" s="262">
        <v>14.91453059485846</v>
      </c>
      <c r="D55" s="262">
        <v>14.71834984456806</v>
      </c>
      <c r="E55" s="262">
        <v>16.289303619874691</v>
      </c>
      <c r="F55" s="262">
        <v>15.585223246054881</v>
      </c>
      <c r="G55" s="262">
        <v>14.598760275896799</v>
      </c>
      <c r="H55" s="262">
        <v>15.74632216167182</v>
      </c>
      <c r="I55" s="262">
        <v>14.583680999428299</v>
      </c>
      <c r="J55" s="262">
        <v>14.125687986213331</v>
      </c>
      <c r="K55" s="262">
        <v>10.648195257257679</v>
      </c>
      <c r="L55" s="262">
        <v>11.98529580102559</v>
      </c>
      <c r="M55" s="262">
        <v>13.241962420723301</v>
      </c>
      <c r="N55" s="262">
        <v>11.56942825289344</v>
      </c>
      <c r="O55" s="262">
        <v>14.04415911470552</v>
      </c>
      <c r="P55" s="262">
        <v>14.596499765033739</v>
      </c>
      <c r="Q55" s="262">
        <v>14.0000149146355</v>
      </c>
      <c r="R55" s="262">
        <v>15.086875903151689</v>
      </c>
      <c r="S55" s="262">
        <v>15.39513286276337</v>
      </c>
      <c r="T55" s="262">
        <v>14.5376801625185</v>
      </c>
      <c r="U55" s="262">
        <v>15.666556092970909</v>
      </c>
      <c r="V55" s="262">
        <v>15.210909542920801</v>
      </c>
      <c r="W55" s="262">
        <v>16.929869830576578</v>
      </c>
      <c r="X55" s="262">
        <v>15.424440277017689</v>
      </c>
      <c r="Y55" s="262">
        <v>15.772689845314529</v>
      </c>
      <c r="DA55" s="72" t="s">
        <v>3232</v>
      </c>
    </row>
    <row r="56" spans="1:105" ht="12" customHeight="1" x14ac:dyDescent="0.25">
      <c r="A56" s="60" t="s">
        <v>3104</v>
      </c>
      <c r="B56" s="262">
        <v>4.7098352048072361</v>
      </c>
      <c r="C56" s="262">
        <v>3.8859174668628591</v>
      </c>
      <c r="D56" s="262">
        <v>3.868817758082471</v>
      </c>
      <c r="E56" s="262">
        <v>3.9731482049618578</v>
      </c>
      <c r="F56" s="262">
        <v>3.418296407217229</v>
      </c>
      <c r="G56" s="262">
        <v>3.2202702398232068</v>
      </c>
      <c r="H56" s="262">
        <v>2.9882618925733819</v>
      </c>
      <c r="I56" s="262">
        <v>2.6456537796805661</v>
      </c>
      <c r="J56" s="262">
        <v>2.947147530108456</v>
      </c>
      <c r="K56" s="262">
        <v>2.0555754370211461</v>
      </c>
      <c r="L56" s="262">
        <v>2.3630430721596518</v>
      </c>
      <c r="M56" s="262">
        <v>2.287557631308978</v>
      </c>
      <c r="N56" s="262">
        <v>1.9605193931451399</v>
      </c>
      <c r="O56" s="262">
        <v>2.3481218368206358</v>
      </c>
      <c r="P56" s="262">
        <v>1.9483541762398959</v>
      </c>
      <c r="Q56" s="262">
        <v>1.8750954175629391</v>
      </c>
      <c r="R56" s="262">
        <v>2.0430699399713719</v>
      </c>
      <c r="S56" s="262">
        <v>2.2247289384249571</v>
      </c>
      <c r="T56" s="262">
        <v>2.141496983841316</v>
      </c>
      <c r="U56" s="262">
        <v>2.236280219132345</v>
      </c>
      <c r="V56" s="262">
        <v>2.1307194896670181</v>
      </c>
      <c r="W56" s="262">
        <v>2.28925470766224</v>
      </c>
      <c r="X56" s="262">
        <v>2.4226296312613682</v>
      </c>
      <c r="Y56" s="262">
        <v>2.6239996278685669</v>
      </c>
      <c r="DA56" s="72" t="s">
        <v>3233</v>
      </c>
    </row>
    <row r="57" spans="1:105" ht="12" customHeight="1" x14ac:dyDescent="0.25">
      <c r="A57" s="64" t="s">
        <v>28</v>
      </c>
      <c r="B57" s="229">
        <v>2.8469725111639561</v>
      </c>
      <c r="C57" s="229">
        <v>2.656438869705215</v>
      </c>
      <c r="D57" s="229">
        <v>2.4625983248797909</v>
      </c>
      <c r="E57" s="229">
        <v>2.4734619270846219</v>
      </c>
      <c r="F57" s="229">
        <v>2.035955370671938</v>
      </c>
      <c r="G57" s="229">
        <v>1.831656331427103</v>
      </c>
      <c r="H57" s="229">
        <v>1.527337370527539</v>
      </c>
      <c r="I57" s="229">
        <v>1.4306682698715401</v>
      </c>
      <c r="J57" s="229">
        <v>1.538717709242774</v>
      </c>
      <c r="K57" s="229">
        <v>0.97408273276789359</v>
      </c>
      <c r="L57" s="229">
        <v>1.0765255177251529</v>
      </c>
      <c r="M57" s="229">
        <v>0.9030477754573063</v>
      </c>
      <c r="N57" s="229">
        <v>0.84122663218445548</v>
      </c>
      <c r="O57" s="229">
        <v>0.86788099749717651</v>
      </c>
      <c r="P57" s="229">
        <v>0.71327336136873554</v>
      </c>
      <c r="Q57" s="229">
        <v>0.69794518256400195</v>
      </c>
      <c r="R57" s="229">
        <v>0.71120514799989698</v>
      </c>
      <c r="S57" s="229">
        <v>0.73269853280511821</v>
      </c>
      <c r="T57" s="229">
        <v>0.70402431084305317</v>
      </c>
      <c r="U57" s="229">
        <v>0.67868791484785018</v>
      </c>
      <c r="V57" s="229">
        <v>0.52684800703724965</v>
      </c>
      <c r="W57" s="229">
        <v>0.56919304163665874</v>
      </c>
      <c r="X57" s="229">
        <v>0.46854559867114948</v>
      </c>
      <c r="Y57" s="229">
        <v>0.32540950251264711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5.5058877626778663E-2</v>
      </c>
      <c r="C59" s="229">
        <v>6.8452715211073087E-2</v>
      </c>
      <c r="D59" s="229">
        <v>7.0239812159195475E-2</v>
      </c>
      <c r="E59" s="229">
        <v>0.10963872985852929</v>
      </c>
      <c r="F59" s="229">
        <v>0.12978724900345379</v>
      </c>
      <c r="G59" s="229">
        <v>9.414380119424956E-2</v>
      </c>
      <c r="H59" s="229">
        <v>8.5596050749074559E-2</v>
      </c>
      <c r="I59" s="229">
        <v>8.4146624021714231E-2</v>
      </c>
      <c r="J59" s="229">
        <v>6.6067887806574091E-2</v>
      </c>
      <c r="K59" s="229">
        <v>4.8654926568688098E-2</v>
      </c>
      <c r="L59" s="229">
        <v>8.7824808703574897E-2</v>
      </c>
      <c r="M59" s="229">
        <v>9.449628224671805E-2</v>
      </c>
      <c r="N59" s="229">
        <v>6.9428253191673672E-2</v>
      </c>
      <c r="O59" s="229">
        <v>9.4314614758496104E-2</v>
      </c>
      <c r="P59" s="229">
        <v>0.10003065035285751</v>
      </c>
      <c r="Q59" s="229">
        <v>8.253522160576672E-2</v>
      </c>
      <c r="R59" s="229">
        <v>0.1057435385053561</v>
      </c>
      <c r="S59" s="229">
        <v>0.11231522875363539</v>
      </c>
      <c r="T59" s="229">
        <v>0.105546254020638</v>
      </c>
      <c r="U59" s="229">
        <v>0.1180395594956764</v>
      </c>
      <c r="V59" s="229">
        <v>0.1194681084217372</v>
      </c>
      <c r="W59" s="229">
        <v>0.13200410197504231</v>
      </c>
      <c r="X59" s="229">
        <v>0.14418185931875971</v>
      </c>
      <c r="Y59" s="229">
        <v>0.1392080928368063</v>
      </c>
      <c r="DA59" s="73" t="s">
        <v>3236</v>
      </c>
    </row>
    <row r="60" spans="1:105" ht="12" customHeight="1" x14ac:dyDescent="0.25">
      <c r="A60" s="64" t="s">
        <v>159</v>
      </c>
      <c r="B60" s="229">
        <v>0.34342101259273522</v>
      </c>
      <c r="C60" s="229">
        <v>0.37025190458904661</v>
      </c>
      <c r="D60" s="229">
        <v>0.36902707806351998</v>
      </c>
      <c r="E60" s="229">
        <v>0.47154614519455279</v>
      </c>
      <c r="F60" s="229">
        <v>0.38325345035911429</v>
      </c>
      <c r="G60" s="229">
        <v>0.42771034068785568</v>
      </c>
      <c r="H60" s="229">
        <v>0.56358744135418926</v>
      </c>
      <c r="I60" s="229">
        <v>0.32167267696391161</v>
      </c>
      <c r="J60" s="229">
        <v>0.20450264405353119</v>
      </c>
      <c r="K60" s="229">
        <v>0.22226846682589721</v>
      </c>
      <c r="L60" s="229">
        <v>0.21594846436642059</v>
      </c>
      <c r="M60" s="229">
        <v>0.25492097330025282</v>
      </c>
      <c r="N60" s="229">
        <v>0.16283909003888519</v>
      </c>
      <c r="O60" s="229">
        <v>0.1406293369526945</v>
      </c>
      <c r="P60" s="229">
        <v>0.140953899327809</v>
      </c>
      <c r="Q60" s="229">
        <v>0.1113174449600111</v>
      </c>
      <c r="R60" s="229">
        <v>0.12555438368217811</v>
      </c>
      <c r="S60" s="229">
        <v>0.1295273168379959</v>
      </c>
      <c r="T60" s="229">
        <v>0.1014226982717332</v>
      </c>
      <c r="U60" s="229">
        <v>8.8607332272490291E-2</v>
      </c>
      <c r="V60" s="229">
        <v>6.8883841898313744E-2</v>
      </c>
      <c r="W60" s="229">
        <v>9.1556526618905024E-2</v>
      </c>
      <c r="X60" s="229">
        <v>0.1615504469052296</v>
      </c>
      <c r="Y60" s="229">
        <v>0.48964939773673738</v>
      </c>
      <c r="DA60" s="73" t="s">
        <v>3237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1.4358123799571409E-2</v>
      </c>
      <c r="F61" s="229">
        <v>2.7194738143072088E-2</v>
      </c>
      <c r="G61" s="229">
        <v>5.6362160333988297E-2</v>
      </c>
      <c r="H61" s="229">
        <v>5.1244779529575908E-2</v>
      </c>
      <c r="I61" s="229">
        <v>5.0377034435756168E-2</v>
      </c>
      <c r="J61" s="229">
        <v>4.1531798367148827E-2</v>
      </c>
      <c r="K61" s="229">
        <v>6.4871660413948443E-2</v>
      </c>
      <c r="L61" s="229">
        <v>5.352919840677977E-2</v>
      </c>
      <c r="M61" s="229">
        <v>2.519794324287089E-2</v>
      </c>
      <c r="N61" s="229">
        <v>1.2342198249354111E-2</v>
      </c>
      <c r="O61" s="229">
        <v>1.257475031373712E-2</v>
      </c>
      <c r="P61" s="229">
        <v>2.1338886374286489E-2</v>
      </c>
      <c r="Q61" s="229">
        <v>1.100423096080117E-2</v>
      </c>
      <c r="R61" s="229">
        <v>1.127878977603951E-2</v>
      </c>
      <c r="S61" s="229">
        <v>1.0225263261394949E-2</v>
      </c>
      <c r="T61" s="229">
        <v>9.8606200629316257E-3</v>
      </c>
      <c r="U61" s="229">
        <v>9.8894383863786586E-3</v>
      </c>
      <c r="V61" s="229">
        <v>6.8094475737487947E-3</v>
      </c>
      <c r="W61" s="229">
        <v>4.0813828640154986E-3</v>
      </c>
      <c r="X61" s="229">
        <v>1.121548499383378E-2</v>
      </c>
      <c r="Y61" s="229">
        <v>9.1024986779933408E-3</v>
      </c>
      <c r="DA61" s="73" t="s">
        <v>3238</v>
      </c>
    </row>
    <row r="62" spans="1:105" ht="12" customHeight="1" x14ac:dyDescent="0.25">
      <c r="A62" s="64" t="s">
        <v>33</v>
      </c>
      <c r="B62" s="229">
        <v>0.27614814076174238</v>
      </c>
      <c r="C62" s="229">
        <v>3.5592181868568558E-2</v>
      </c>
      <c r="D62" s="229">
        <v>6.975431315110206E-2</v>
      </c>
      <c r="E62" s="229">
        <v>3.5592181868574498E-2</v>
      </c>
      <c r="F62" s="229">
        <v>6.9754313151117825E-2</v>
      </c>
      <c r="G62" s="229">
        <v>3.5592181868539657E-2</v>
      </c>
      <c r="H62" s="229">
        <v>7.1181471474704966E-2</v>
      </c>
      <c r="I62" s="229">
        <v>3.5592181868542072E-2</v>
      </c>
      <c r="J62" s="229">
        <v>3.5592181868553861E-2</v>
      </c>
      <c r="K62" s="229">
        <v>0</v>
      </c>
      <c r="L62" s="229">
        <v>3.6153280786324613E-2</v>
      </c>
      <c r="M62" s="229">
        <v>3.6153280786344159E-2</v>
      </c>
      <c r="N62" s="229">
        <v>0</v>
      </c>
      <c r="O62" s="229">
        <v>0</v>
      </c>
      <c r="P62" s="229">
        <v>3.5328985984449182E-2</v>
      </c>
      <c r="Q62" s="229">
        <v>0</v>
      </c>
      <c r="R62" s="229">
        <v>0</v>
      </c>
      <c r="S62" s="229">
        <v>1.392936139253252E-2</v>
      </c>
      <c r="T62" s="229">
        <v>2.5036433875454699E-2</v>
      </c>
      <c r="U62" s="229">
        <v>1.4578622146226419E-2</v>
      </c>
      <c r="V62" s="229">
        <v>1.308972048803079E-3</v>
      </c>
      <c r="W62" s="229">
        <v>1.19838578837005E-2</v>
      </c>
      <c r="X62" s="229">
        <v>8.3605040897357194E-2</v>
      </c>
      <c r="Y62" s="229">
        <v>0.10422557011346061</v>
      </c>
      <c r="DA62" s="73" t="s">
        <v>3239</v>
      </c>
    </row>
    <row r="63" spans="1:105" ht="12" customHeight="1" x14ac:dyDescent="0.25">
      <c r="A63" s="64" t="s">
        <v>35</v>
      </c>
      <c r="B63" s="229">
        <v>0.6660206068589325</v>
      </c>
      <c r="C63" s="229">
        <v>0.56618805257331117</v>
      </c>
      <c r="D63" s="229">
        <v>0.71981255935361899</v>
      </c>
      <c r="E63" s="229">
        <v>0.74421640658973198</v>
      </c>
      <c r="F63" s="229">
        <v>0.68945950279078716</v>
      </c>
      <c r="G63" s="229">
        <v>0.7433054724654502</v>
      </c>
      <c r="H63" s="229">
        <v>0.66942289953266731</v>
      </c>
      <c r="I63" s="229">
        <v>0.69501533798766479</v>
      </c>
      <c r="J63" s="229">
        <v>0.95795164626657781</v>
      </c>
      <c r="K63" s="229">
        <v>0.62301614037531994</v>
      </c>
      <c r="L63" s="229">
        <v>0.80022109529067731</v>
      </c>
      <c r="M63" s="229">
        <v>0.89084959317783652</v>
      </c>
      <c r="N63" s="229">
        <v>0.76360978185171624</v>
      </c>
      <c r="O63" s="229">
        <v>1.096779374291978</v>
      </c>
      <c r="P63" s="229">
        <v>0.84624683460819217</v>
      </c>
      <c r="Q63" s="229">
        <v>0.90100962681513597</v>
      </c>
      <c r="R63" s="229">
        <v>1.032924770944762</v>
      </c>
      <c r="S63" s="229">
        <v>1.171597642197133</v>
      </c>
      <c r="T63" s="229">
        <v>1.1392552940256599</v>
      </c>
      <c r="U63" s="229">
        <v>1.3247406172381291</v>
      </c>
      <c r="V63" s="229">
        <v>1.406541697555326</v>
      </c>
      <c r="W63" s="229">
        <v>1.465449745322474</v>
      </c>
      <c r="X63" s="229">
        <v>1.5123210512712</v>
      </c>
      <c r="Y63" s="229">
        <v>1.508086337467675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0.52221405580309233</v>
      </c>
      <c r="C65" s="229">
        <v>0.1889937429156445</v>
      </c>
      <c r="D65" s="229">
        <v>0.17738567047524309</v>
      </c>
      <c r="E65" s="229">
        <v>0.1243346905662764</v>
      </c>
      <c r="F65" s="229">
        <v>8.2891783097746016E-2</v>
      </c>
      <c r="G65" s="229">
        <v>3.1499951846021453E-2</v>
      </c>
      <c r="H65" s="229">
        <v>1.9891879405630929E-2</v>
      </c>
      <c r="I65" s="229">
        <v>2.818165453143678E-2</v>
      </c>
      <c r="J65" s="229">
        <v>0.10278366250329631</v>
      </c>
      <c r="K65" s="229">
        <v>0.12268151006939811</v>
      </c>
      <c r="L65" s="229">
        <v>9.2840706880721963E-2</v>
      </c>
      <c r="M65" s="229">
        <v>8.2891783097650079E-2</v>
      </c>
      <c r="N65" s="229">
        <v>0.11107343762905519</v>
      </c>
      <c r="O65" s="229">
        <v>0.13594276300655339</v>
      </c>
      <c r="P65" s="229">
        <v>9.1181558223565717E-2</v>
      </c>
      <c r="Q65" s="229">
        <v>7.128371065722186E-2</v>
      </c>
      <c r="R65" s="229">
        <v>5.6363309063139501E-2</v>
      </c>
      <c r="S65" s="229">
        <v>5.4435593177147579E-2</v>
      </c>
      <c r="T65" s="229">
        <v>5.6351372741845852E-2</v>
      </c>
      <c r="U65" s="229">
        <v>1.736734745593094E-3</v>
      </c>
      <c r="V65" s="229">
        <v>8.5941513183923439E-4</v>
      </c>
      <c r="W65" s="229">
        <v>1.4986051361445121E-2</v>
      </c>
      <c r="X65" s="229">
        <v>4.1210149203837601E-2</v>
      </c>
      <c r="Y65" s="229">
        <v>4.8318228523247027E-2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319.36778172524572</v>
      </c>
      <c r="C68" s="261">
        <v>263.15848026328632</v>
      </c>
      <c r="D68" s="261">
        <v>272.8297257025788</v>
      </c>
      <c r="E68" s="261">
        <v>258.50758262207381</v>
      </c>
      <c r="F68" s="261">
        <v>251.9623147813011</v>
      </c>
      <c r="G68" s="261">
        <v>270.78239136473007</v>
      </c>
      <c r="H68" s="261">
        <v>275.11424176396872</v>
      </c>
      <c r="I68" s="261">
        <v>274.02280173085728</v>
      </c>
      <c r="J68" s="261">
        <v>281.67900496916849</v>
      </c>
      <c r="K68" s="261">
        <v>293.70392811381612</v>
      </c>
      <c r="L68" s="261">
        <v>294.22741727627499</v>
      </c>
      <c r="M68" s="261">
        <v>290.55463314200449</v>
      </c>
      <c r="N68" s="261">
        <v>246.53230683926961</v>
      </c>
      <c r="O68" s="261">
        <v>208.58278425086121</v>
      </c>
      <c r="P68" s="261">
        <v>191.04794550548451</v>
      </c>
      <c r="Q68" s="261">
        <v>188.2941736089324</v>
      </c>
      <c r="R68" s="261">
        <v>199.3397128630738</v>
      </c>
      <c r="S68" s="261">
        <v>230.5486883929097</v>
      </c>
      <c r="T68" s="261">
        <v>226.02936570748619</v>
      </c>
      <c r="U68" s="261">
        <v>259.55889069470248</v>
      </c>
      <c r="V68" s="261">
        <v>252.67391870712109</v>
      </c>
      <c r="W68" s="261">
        <v>277.0753875244277</v>
      </c>
      <c r="X68" s="261">
        <v>291.21098022026899</v>
      </c>
      <c r="Y68" s="261">
        <v>447.02871529476897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0.99999999999999978</v>
      </c>
      <c r="C73" s="232">
        <f t="shared" si="3"/>
        <v>1</v>
      </c>
      <c r="D73" s="232">
        <f t="shared" si="3"/>
        <v>0.99999999999999989</v>
      </c>
      <c r="E73" s="232">
        <f t="shared" si="3"/>
        <v>1.0000000000000002</v>
      </c>
      <c r="F73" s="232">
        <f t="shared" si="3"/>
        <v>1.0000000000000002</v>
      </c>
      <c r="G73" s="232">
        <f t="shared" si="3"/>
        <v>1.0000000000000002</v>
      </c>
      <c r="H73" s="232">
        <f t="shared" si="3"/>
        <v>0.99999999999999978</v>
      </c>
      <c r="I73" s="232">
        <f t="shared" si="3"/>
        <v>1.0000000000000004</v>
      </c>
      <c r="J73" s="232">
        <f t="shared" si="3"/>
        <v>0.99999999999999956</v>
      </c>
      <c r="K73" s="232">
        <f t="shared" si="3"/>
        <v>0.99999999999999956</v>
      </c>
      <c r="L73" s="232">
        <f t="shared" si="3"/>
        <v>0.99999999999999978</v>
      </c>
      <c r="M73" s="232">
        <f t="shared" si="3"/>
        <v>1.0000000000000004</v>
      </c>
      <c r="N73" s="232">
        <f t="shared" si="3"/>
        <v>1.0000000000000002</v>
      </c>
      <c r="O73" s="232">
        <f t="shared" si="3"/>
        <v>0.99999999999999989</v>
      </c>
      <c r="P73" s="232">
        <f t="shared" si="3"/>
        <v>1.0000000000000007</v>
      </c>
      <c r="Q73" s="232">
        <f t="shared" si="3"/>
        <v>1.0000000000000004</v>
      </c>
      <c r="R73" s="232">
        <f t="shared" si="3"/>
        <v>0.99999999999999956</v>
      </c>
      <c r="S73" s="232">
        <f t="shared" si="3"/>
        <v>1</v>
      </c>
      <c r="T73" s="232">
        <f t="shared" si="3"/>
        <v>0.99999999999999956</v>
      </c>
      <c r="U73" s="232">
        <f t="shared" si="3"/>
        <v>0.99999999999999967</v>
      </c>
      <c r="V73" s="232">
        <f t="shared" si="3"/>
        <v>1.0000000000000004</v>
      </c>
      <c r="W73" s="232">
        <f t="shared" si="3"/>
        <v>1</v>
      </c>
      <c r="X73" s="232">
        <f t="shared" si="3"/>
        <v>1.0000000000000002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8.0775911767130663E-3</v>
      </c>
      <c r="C78" s="300">
        <f t="shared" si="8"/>
        <v>9.1341166162120513E-3</v>
      </c>
      <c r="D78" s="300">
        <f t="shared" si="8"/>
        <v>9.7619370747018593E-3</v>
      </c>
      <c r="E78" s="300">
        <f t="shared" si="8"/>
        <v>1.0301429715377279E-2</v>
      </c>
      <c r="F78" s="300">
        <f t="shared" si="8"/>
        <v>9.7850660572335844E-3</v>
      </c>
      <c r="G78" s="300">
        <f t="shared" si="8"/>
        <v>9.5228782305747973E-3</v>
      </c>
      <c r="H78" s="300">
        <f t="shared" si="8"/>
        <v>1.0623772968110359E-2</v>
      </c>
      <c r="I78" s="300">
        <f t="shared" si="8"/>
        <v>8.1426391353322507E-3</v>
      </c>
      <c r="J78" s="300">
        <f t="shared" si="8"/>
        <v>8.2269120206740955E-3</v>
      </c>
      <c r="K78" s="300">
        <f t="shared" si="8"/>
        <v>6.712485446494945E-3</v>
      </c>
      <c r="L78" s="300">
        <f t="shared" si="8"/>
        <v>6.61755967167061E-3</v>
      </c>
      <c r="M78" s="300">
        <f t="shared" si="8"/>
        <v>6.4177390419250203E-3</v>
      </c>
      <c r="N78" s="300">
        <f t="shared" si="8"/>
        <v>5.3348248711405626E-3</v>
      </c>
      <c r="O78" s="300">
        <f t="shared" si="8"/>
        <v>5.6119819923108397E-3</v>
      </c>
      <c r="P78" s="300">
        <f t="shared" si="8"/>
        <v>5.693594141110596E-3</v>
      </c>
      <c r="Q78" s="300">
        <f t="shared" si="8"/>
        <v>4.9935482033870437E-3</v>
      </c>
      <c r="R78" s="300">
        <f t="shared" si="8"/>
        <v>5.1293390172649223E-3</v>
      </c>
      <c r="S78" s="300">
        <f t="shared" si="8"/>
        <v>4.3542322455190526E-3</v>
      </c>
      <c r="T78" s="300">
        <f t="shared" si="8"/>
        <v>3.8027192331430517E-3</v>
      </c>
      <c r="U78" s="300">
        <f t="shared" si="8"/>
        <v>4.3096357950008213E-3</v>
      </c>
      <c r="V78" s="300">
        <f t="shared" si="8"/>
        <v>5.4440988579489554E-3</v>
      </c>
      <c r="W78" s="300">
        <f t="shared" si="8"/>
        <v>5.5315650389257147E-3</v>
      </c>
      <c r="X78" s="300">
        <f t="shared" si="8"/>
        <v>4.1094571293796333E-3</v>
      </c>
      <c r="Y78" s="300">
        <f t="shared" si="8"/>
        <v>1.0574808686890287E-2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0.19030956666020274</v>
      </c>
      <c r="C79" s="301">
        <f t="shared" si="9"/>
        <v>0.19586736889526965</v>
      </c>
      <c r="D79" s="301">
        <f t="shared" si="9"/>
        <v>0.20327665847823109</v>
      </c>
      <c r="E79" s="301">
        <f t="shared" si="9"/>
        <v>0.20779992110134016</v>
      </c>
      <c r="F79" s="301">
        <f t="shared" si="9"/>
        <v>0.19834237791838177</v>
      </c>
      <c r="G79" s="301">
        <f t="shared" si="9"/>
        <v>0.18975238662503358</v>
      </c>
      <c r="H79" s="301">
        <f t="shared" si="9"/>
        <v>0.17621889288273096</v>
      </c>
      <c r="I79" s="301">
        <f t="shared" si="9"/>
        <v>0.16567371916012444</v>
      </c>
      <c r="J79" s="301">
        <f t="shared" si="9"/>
        <v>0.18214609255283912</v>
      </c>
      <c r="K79" s="301">
        <f t="shared" si="9"/>
        <v>0.15245790802384399</v>
      </c>
      <c r="L79" s="301">
        <f t="shared" si="9"/>
        <v>0.16455080427759652</v>
      </c>
      <c r="M79" s="301">
        <f t="shared" si="9"/>
        <v>0.15631128650864759</v>
      </c>
      <c r="N79" s="301">
        <f t="shared" si="9"/>
        <v>0.15264275148181611</v>
      </c>
      <c r="O79" s="301">
        <f t="shared" si="9"/>
        <v>0.16889840730296404</v>
      </c>
      <c r="P79" s="301">
        <f t="shared" si="9"/>
        <v>0.15584265861292632</v>
      </c>
      <c r="Q79" s="301">
        <f t="shared" si="9"/>
        <v>0.15146923460951001</v>
      </c>
      <c r="R79" s="301">
        <f t="shared" si="9"/>
        <v>0.15708032912294884</v>
      </c>
      <c r="S79" s="301">
        <f t="shared" si="9"/>
        <v>0.17106041148747911</v>
      </c>
      <c r="T79" s="301">
        <f t="shared" si="9"/>
        <v>0.16816029880824218</v>
      </c>
      <c r="U79" s="301">
        <f t="shared" si="9"/>
        <v>0.15914967444329772</v>
      </c>
      <c r="V79" s="301">
        <f t="shared" si="9"/>
        <v>0.15927348653144019</v>
      </c>
      <c r="W79" s="301">
        <f t="shared" si="9"/>
        <v>0.15905155119307149</v>
      </c>
      <c r="X79" s="301">
        <f t="shared" si="9"/>
        <v>0.18046084653608233</v>
      </c>
      <c r="Y79" s="301">
        <f t="shared" si="9"/>
        <v>0.18487030945633059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0.60310630442706759</v>
      </c>
      <c r="C80" s="301">
        <f t="shared" si="10"/>
        <v>0.56155226844994366</v>
      </c>
      <c r="D80" s="301">
        <f t="shared" si="10"/>
        <v>0.53871918762888094</v>
      </c>
      <c r="E80" s="301">
        <f t="shared" si="10"/>
        <v>0.53634508777219281</v>
      </c>
      <c r="F80" s="301">
        <f t="shared" si="10"/>
        <v>0.53828902429110514</v>
      </c>
      <c r="G80" s="301">
        <f t="shared" si="10"/>
        <v>0.53513771227535156</v>
      </c>
      <c r="H80" s="301">
        <f t="shared" si="10"/>
        <v>0.54983615475857939</v>
      </c>
      <c r="I80" s="301">
        <f t="shared" si="10"/>
        <v>0.55545881998353597</v>
      </c>
      <c r="J80" s="301">
        <f t="shared" si="10"/>
        <v>0.53667439465180367</v>
      </c>
      <c r="K80" s="301">
        <f t="shared" si="10"/>
        <v>0.5603018345656543</v>
      </c>
      <c r="L80" s="301">
        <f t="shared" si="10"/>
        <v>0.54666794684220221</v>
      </c>
      <c r="M80" s="301">
        <f t="shared" si="10"/>
        <v>0.55812094257436851</v>
      </c>
      <c r="N80" s="301">
        <f t="shared" si="10"/>
        <v>0.57013312614426626</v>
      </c>
      <c r="O80" s="301">
        <f t="shared" si="10"/>
        <v>0.57577860347722487</v>
      </c>
      <c r="P80" s="301">
        <f t="shared" si="10"/>
        <v>0.58324702539515583</v>
      </c>
      <c r="Q80" s="301">
        <f t="shared" si="10"/>
        <v>0.58832467440068947</v>
      </c>
      <c r="R80" s="301">
        <f t="shared" si="10"/>
        <v>0.58520775934820235</v>
      </c>
      <c r="S80" s="301">
        <f t="shared" si="10"/>
        <v>0.57655927946970409</v>
      </c>
      <c r="T80" s="301">
        <f t="shared" si="10"/>
        <v>0.58072718481213748</v>
      </c>
      <c r="U80" s="301">
        <f t="shared" si="10"/>
        <v>0.57056630263354058</v>
      </c>
      <c r="V80" s="301">
        <f t="shared" si="10"/>
        <v>0.56628190085063657</v>
      </c>
      <c r="W80" s="301">
        <f t="shared" si="10"/>
        <v>0.57444706254904532</v>
      </c>
      <c r="X80" s="301">
        <f t="shared" si="10"/>
        <v>0.57888547458193174</v>
      </c>
      <c r="Y80" s="301">
        <f t="shared" si="10"/>
        <v>0.52714204921403163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0.60310630442706759</v>
      </c>
      <c r="C81" s="302">
        <f t="shared" si="11"/>
        <v>0.56155226844994366</v>
      </c>
      <c r="D81" s="302">
        <f t="shared" si="11"/>
        <v>0.53871918762888094</v>
      </c>
      <c r="E81" s="302">
        <f t="shared" si="11"/>
        <v>0.53634508777219281</v>
      </c>
      <c r="F81" s="302">
        <f t="shared" si="11"/>
        <v>0.53828902429110514</v>
      </c>
      <c r="G81" s="302">
        <f t="shared" si="11"/>
        <v>0.53513771227535156</v>
      </c>
      <c r="H81" s="302">
        <f t="shared" si="11"/>
        <v>0.54983615475857939</v>
      </c>
      <c r="I81" s="302">
        <f t="shared" si="11"/>
        <v>0.55545881998353597</v>
      </c>
      <c r="J81" s="302">
        <f t="shared" si="11"/>
        <v>0.53667439465180367</v>
      </c>
      <c r="K81" s="302">
        <f t="shared" si="11"/>
        <v>0.5603018345656543</v>
      </c>
      <c r="L81" s="302">
        <f t="shared" si="11"/>
        <v>0.54666794684220221</v>
      </c>
      <c r="M81" s="302">
        <f t="shared" si="11"/>
        <v>0.55812094257436851</v>
      </c>
      <c r="N81" s="302">
        <f t="shared" si="11"/>
        <v>0.57013312614426626</v>
      </c>
      <c r="O81" s="302">
        <f t="shared" si="11"/>
        <v>0.57577860347722487</v>
      </c>
      <c r="P81" s="302">
        <f t="shared" si="11"/>
        <v>0.58324702539515583</v>
      </c>
      <c r="Q81" s="302">
        <f t="shared" si="11"/>
        <v>0.58832467440068947</v>
      </c>
      <c r="R81" s="302">
        <f t="shared" si="11"/>
        <v>0.58520775934820235</v>
      </c>
      <c r="S81" s="302">
        <f t="shared" si="11"/>
        <v>0.57655927946970409</v>
      </c>
      <c r="T81" s="302">
        <f t="shared" si="11"/>
        <v>0.58072718481213748</v>
      </c>
      <c r="U81" s="302">
        <f t="shared" si="11"/>
        <v>0.57056630263354058</v>
      </c>
      <c r="V81" s="302">
        <f t="shared" si="11"/>
        <v>0.56628190085063657</v>
      </c>
      <c r="W81" s="302">
        <f t="shared" si="11"/>
        <v>0.57444706254904532</v>
      </c>
      <c r="X81" s="302">
        <f t="shared" si="11"/>
        <v>0.57888547458193174</v>
      </c>
      <c r="Y81" s="302">
        <f t="shared" si="11"/>
        <v>0.52714204921403163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5.407094259872483E-2</v>
      </c>
      <c r="C83" s="301">
        <f t="shared" si="13"/>
        <v>6.667909685352312E-2</v>
      </c>
      <c r="D83" s="301">
        <f t="shared" si="13"/>
        <v>6.7712559628536007E-2</v>
      </c>
      <c r="E83" s="301">
        <f t="shared" si="13"/>
        <v>7.2294820895696388E-2</v>
      </c>
      <c r="F83" s="301">
        <f t="shared" si="13"/>
        <v>7.075530314101422E-2</v>
      </c>
      <c r="G83" s="301">
        <f t="shared" si="13"/>
        <v>6.6796375311694023E-2</v>
      </c>
      <c r="H83" s="301">
        <f t="shared" si="13"/>
        <v>6.5665612008791702E-2</v>
      </c>
      <c r="I83" s="301">
        <f t="shared" si="13"/>
        <v>6.2895680964808062E-2</v>
      </c>
      <c r="J83" s="301">
        <f t="shared" si="13"/>
        <v>6.2560051572122008E-2</v>
      </c>
      <c r="K83" s="301">
        <f t="shared" si="13"/>
        <v>4.8857145478175511E-2</v>
      </c>
      <c r="L83" s="301">
        <f t="shared" si="13"/>
        <v>5.3656071329660777E-2</v>
      </c>
      <c r="M83" s="301">
        <f t="shared" si="13"/>
        <v>5.4466673842007506E-2</v>
      </c>
      <c r="N83" s="301">
        <f t="shared" si="13"/>
        <v>5.4103645224962214E-2</v>
      </c>
      <c r="O83" s="301">
        <f t="shared" si="13"/>
        <v>6.3066918310446418E-2</v>
      </c>
      <c r="P83" s="301">
        <f t="shared" si="13"/>
        <v>6.6359447024188681E-2</v>
      </c>
      <c r="Q83" s="301">
        <f t="shared" si="13"/>
        <v>6.4803507338271962E-2</v>
      </c>
      <c r="R83" s="301">
        <f t="shared" si="13"/>
        <v>6.4680833841643692E-2</v>
      </c>
      <c r="S83" s="301">
        <f t="shared" si="13"/>
        <v>5.8948244658015514E-2</v>
      </c>
      <c r="T83" s="301">
        <f t="shared" si="13"/>
        <v>5.7451956498551844E-2</v>
      </c>
      <c r="U83" s="301">
        <f t="shared" si="13"/>
        <v>5.7885292346419558E-2</v>
      </c>
      <c r="V83" s="301">
        <f t="shared" si="13"/>
        <v>5.7230184645514354E-2</v>
      </c>
      <c r="W83" s="301">
        <f t="shared" si="13"/>
        <v>5.5674640505841491E-2</v>
      </c>
      <c r="X83" s="301">
        <f t="shared" si="13"/>
        <v>4.7233271007510035E-2</v>
      </c>
      <c r="Y83" s="301">
        <f t="shared" si="13"/>
        <v>4.108140068855564E-2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2.7476826265448704E-2</v>
      </c>
      <c r="C84" s="302">
        <f t="shared" si="14"/>
        <v>3.6130049813287768E-2</v>
      </c>
      <c r="D84" s="302">
        <f t="shared" si="14"/>
        <v>3.5856537276262035E-2</v>
      </c>
      <c r="E84" s="302">
        <f t="shared" si="14"/>
        <v>3.9472954684198494E-2</v>
      </c>
      <c r="F84" s="302">
        <f t="shared" si="14"/>
        <v>4.0099134507826158E-2</v>
      </c>
      <c r="G84" s="302">
        <f t="shared" si="14"/>
        <v>3.7313540318186698E-2</v>
      </c>
      <c r="H84" s="302">
        <f t="shared" si="14"/>
        <v>3.8948888872991187E-2</v>
      </c>
      <c r="I84" s="302">
        <f t="shared" si="14"/>
        <v>3.7802843490115132E-2</v>
      </c>
      <c r="J84" s="302">
        <f t="shared" si="14"/>
        <v>3.4973266952903537E-2</v>
      </c>
      <c r="K84" s="302">
        <f t="shared" si="14"/>
        <v>2.8199341089829588E-2</v>
      </c>
      <c r="L84" s="302">
        <f t="shared" si="14"/>
        <v>3.0397129089854879E-2</v>
      </c>
      <c r="M84" s="302">
        <f t="shared" si="14"/>
        <v>3.2147323665798519E-2</v>
      </c>
      <c r="N84" s="302">
        <f t="shared" si="14"/>
        <v>3.2281244529768001E-2</v>
      </c>
      <c r="O84" s="302">
        <f t="shared" si="14"/>
        <v>3.7174064306601674E-2</v>
      </c>
      <c r="P84" s="302">
        <f t="shared" si="14"/>
        <v>4.279979990660001E-2</v>
      </c>
      <c r="Q84" s="302">
        <f t="shared" si="14"/>
        <v>4.1560091009575396E-2</v>
      </c>
      <c r="R84" s="302">
        <f t="shared" si="14"/>
        <v>4.1108833343520168E-2</v>
      </c>
      <c r="S84" s="302">
        <f t="shared" si="14"/>
        <v>3.641880366279799E-2</v>
      </c>
      <c r="T84" s="302">
        <f t="shared" si="14"/>
        <v>3.5186049917105645E-2</v>
      </c>
      <c r="U84" s="302">
        <f t="shared" si="14"/>
        <v>3.5593145283511103E-2</v>
      </c>
      <c r="V84" s="302">
        <f t="shared" si="14"/>
        <v>3.5018471335221894E-2</v>
      </c>
      <c r="W84" s="302">
        <f t="shared" si="14"/>
        <v>3.4591820346049719E-2</v>
      </c>
      <c r="X84" s="302">
        <f t="shared" si="14"/>
        <v>2.7508946343759381E-2</v>
      </c>
      <c r="Y84" s="302">
        <f t="shared" si="14"/>
        <v>2.3371561741181799E-2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2.6594116333276126E-2</v>
      </c>
      <c r="C85" s="302">
        <f t="shared" si="15"/>
        <v>3.0549047040235356E-2</v>
      </c>
      <c r="D85" s="302">
        <f t="shared" si="15"/>
        <v>3.1856022352273972E-2</v>
      </c>
      <c r="E85" s="302">
        <f t="shared" si="15"/>
        <v>3.2821866211497894E-2</v>
      </c>
      <c r="F85" s="302">
        <f t="shared" si="15"/>
        <v>3.0656168633188048E-2</v>
      </c>
      <c r="G85" s="302">
        <f t="shared" si="15"/>
        <v>2.9482834993507324E-2</v>
      </c>
      <c r="H85" s="302">
        <f t="shared" si="15"/>
        <v>2.6716723135800518E-2</v>
      </c>
      <c r="I85" s="302">
        <f t="shared" si="15"/>
        <v>2.5092837474692927E-2</v>
      </c>
      <c r="J85" s="302">
        <f t="shared" si="15"/>
        <v>2.7586784619218457E-2</v>
      </c>
      <c r="K85" s="302">
        <f t="shared" si="15"/>
        <v>2.0657804388345916E-2</v>
      </c>
      <c r="L85" s="302">
        <f t="shared" si="15"/>
        <v>2.3258942239805892E-2</v>
      </c>
      <c r="M85" s="302">
        <f t="shared" si="15"/>
        <v>2.2319350176208983E-2</v>
      </c>
      <c r="N85" s="302">
        <f t="shared" si="15"/>
        <v>2.182240069519421E-2</v>
      </c>
      <c r="O85" s="302">
        <f t="shared" si="15"/>
        <v>2.5892854003844733E-2</v>
      </c>
      <c r="P85" s="302">
        <f t="shared" si="15"/>
        <v>2.3559647117588685E-2</v>
      </c>
      <c r="Q85" s="302">
        <f t="shared" si="15"/>
        <v>2.3243416328696552E-2</v>
      </c>
      <c r="R85" s="302">
        <f t="shared" si="15"/>
        <v>2.3572000498123517E-2</v>
      </c>
      <c r="S85" s="302">
        <f t="shared" si="15"/>
        <v>2.2529440995217531E-2</v>
      </c>
      <c r="T85" s="302">
        <f t="shared" si="15"/>
        <v>2.2265906581446202E-2</v>
      </c>
      <c r="U85" s="302">
        <f t="shared" si="15"/>
        <v>2.2292147062908451E-2</v>
      </c>
      <c r="V85" s="302">
        <f t="shared" si="15"/>
        <v>2.2211713310292463E-2</v>
      </c>
      <c r="W85" s="302">
        <f t="shared" si="15"/>
        <v>2.1082820159791779E-2</v>
      </c>
      <c r="X85" s="302">
        <f t="shared" si="15"/>
        <v>1.9724324663750657E-2</v>
      </c>
      <c r="Y85" s="302">
        <f t="shared" si="15"/>
        <v>1.7709838947373845E-2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8.7631934440054061E-3</v>
      </c>
      <c r="C87" s="301">
        <f t="shared" si="17"/>
        <v>1.1119694436634084E-2</v>
      </c>
      <c r="D87" s="301">
        <f t="shared" si="17"/>
        <v>1.1514552081640959E-2</v>
      </c>
      <c r="E87" s="301">
        <f t="shared" si="17"/>
        <v>1.2593343792815702E-2</v>
      </c>
      <c r="F87" s="301">
        <f t="shared" si="17"/>
        <v>1.2822206321605299E-2</v>
      </c>
      <c r="G87" s="301">
        <f t="shared" si="17"/>
        <v>1.2273870973967104E-2</v>
      </c>
      <c r="H87" s="301">
        <f t="shared" si="17"/>
        <v>1.2601700315094798E-2</v>
      </c>
      <c r="I87" s="301">
        <f t="shared" si="17"/>
        <v>1.2294357342235581E-2</v>
      </c>
      <c r="J87" s="301">
        <f t="shared" si="17"/>
        <v>1.2023348142584619E-2</v>
      </c>
      <c r="K87" s="301">
        <f t="shared" si="17"/>
        <v>9.6051454546486077E-3</v>
      </c>
      <c r="L87" s="301">
        <f t="shared" si="17"/>
        <v>1.0625283001307098E-2</v>
      </c>
      <c r="M87" s="301">
        <f t="shared" si="17"/>
        <v>1.1399560145540395E-2</v>
      </c>
      <c r="N87" s="301">
        <f t="shared" si="17"/>
        <v>1.1330473463782362E-2</v>
      </c>
      <c r="O87" s="301">
        <f t="shared" si="17"/>
        <v>1.3599384183832238E-2</v>
      </c>
      <c r="P87" s="301">
        <f t="shared" si="17"/>
        <v>1.5051658998195482E-2</v>
      </c>
      <c r="Q87" s="301">
        <f t="shared" si="17"/>
        <v>1.4805187086115789E-2</v>
      </c>
      <c r="R87" s="301">
        <f t="shared" si="17"/>
        <v>1.4869273719387019E-2</v>
      </c>
      <c r="S87" s="301">
        <f t="shared" si="17"/>
        <v>1.342444588307736E-2</v>
      </c>
      <c r="T87" s="301">
        <f t="shared" si="17"/>
        <v>1.3047223305604856E-2</v>
      </c>
      <c r="U87" s="301">
        <f t="shared" si="17"/>
        <v>1.3426662633437255E-2</v>
      </c>
      <c r="V87" s="301">
        <f t="shared" si="17"/>
        <v>1.360085564832802E-2</v>
      </c>
      <c r="W87" s="301">
        <f t="shared" si="17"/>
        <v>1.3316458741534584E-2</v>
      </c>
      <c r="X87" s="301">
        <f t="shared" si="17"/>
        <v>1.093207496438036E-2</v>
      </c>
      <c r="Y87" s="301">
        <f t="shared" si="17"/>
        <v>9.3413808568993343E-3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6.7623821838216237E-3</v>
      </c>
      <c r="C88" s="302">
        <f t="shared" si="18"/>
        <v>8.8213335307856557E-3</v>
      </c>
      <c r="D88" s="302">
        <f t="shared" si="18"/>
        <v>9.1178607447927607E-3</v>
      </c>
      <c r="E88" s="302">
        <f t="shared" si="18"/>
        <v>1.0123987087248463E-2</v>
      </c>
      <c r="F88" s="302">
        <f t="shared" si="18"/>
        <v>1.0515786110957921E-2</v>
      </c>
      <c r="G88" s="302">
        <f t="shared" si="18"/>
        <v>1.0055726648436772E-2</v>
      </c>
      <c r="H88" s="302">
        <f t="shared" si="18"/>
        <v>1.0591664718670932E-2</v>
      </c>
      <c r="I88" s="302">
        <f t="shared" si="18"/>
        <v>1.0406494961694421E-2</v>
      </c>
      <c r="J88" s="302">
        <f t="shared" si="18"/>
        <v>9.9478533749945142E-3</v>
      </c>
      <c r="K88" s="302">
        <f t="shared" si="18"/>
        <v>8.0509532749611385E-3</v>
      </c>
      <c r="L88" s="302">
        <f t="shared" si="18"/>
        <v>8.8753939299737392E-3</v>
      </c>
      <c r="M88" s="302">
        <f t="shared" si="18"/>
        <v>9.7203613862017878E-3</v>
      </c>
      <c r="N88" s="302">
        <f t="shared" si="18"/>
        <v>9.6886627531721399E-3</v>
      </c>
      <c r="O88" s="302">
        <f t="shared" si="18"/>
        <v>1.1651332471944234E-2</v>
      </c>
      <c r="P88" s="302">
        <f t="shared" si="18"/>
        <v>1.3279146362389435E-2</v>
      </c>
      <c r="Q88" s="302">
        <f t="shared" si="18"/>
        <v>1.3056466108408212E-2</v>
      </c>
      <c r="R88" s="302">
        <f t="shared" si="18"/>
        <v>1.3095831675641051E-2</v>
      </c>
      <c r="S88" s="302">
        <f t="shared" si="18"/>
        <v>1.1729440917919927E-2</v>
      </c>
      <c r="T88" s="302">
        <f t="shared" si="18"/>
        <v>1.1372045380981945E-2</v>
      </c>
      <c r="U88" s="302">
        <f t="shared" si="18"/>
        <v>1.174951050331248E-2</v>
      </c>
      <c r="V88" s="302">
        <f t="shared" si="18"/>
        <v>1.1929754960406332E-2</v>
      </c>
      <c r="W88" s="302">
        <f t="shared" si="18"/>
        <v>1.1730290453650562E-2</v>
      </c>
      <c r="X88" s="302">
        <f t="shared" si="18"/>
        <v>9.4481132341922239E-3</v>
      </c>
      <c r="Y88" s="302">
        <f t="shared" si="18"/>
        <v>8.0089791806078857E-3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2.0008112601837824E-3</v>
      </c>
      <c r="C89" s="302">
        <f t="shared" si="19"/>
        <v>2.2983609058484285E-3</v>
      </c>
      <c r="D89" s="302">
        <f t="shared" si="19"/>
        <v>2.3966913368481985E-3</v>
      </c>
      <c r="E89" s="302">
        <f t="shared" si="19"/>
        <v>2.4693567055672386E-3</v>
      </c>
      <c r="F89" s="302">
        <f t="shared" si="19"/>
        <v>2.3064202106473771E-3</v>
      </c>
      <c r="G89" s="302">
        <f t="shared" si="19"/>
        <v>2.2181443255303314E-3</v>
      </c>
      <c r="H89" s="302">
        <f t="shared" si="19"/>
        <v>2.0100355964238637E-3</v>
      </c>
      <c r="I89" s="302">
        <f t="shared" si="19"/>
        <v>1.8878623805411612E-3</v>
      </c>
      <c r="J89" s="302">
        <f t="shared" si="19"/>
        <v>2.0754947675901032E-3</v>
      </c>
      <c r="K89" s="302">
        <f t="shared" si="19"/>
        <v>1.5541921796874678E-3</v>
      </c>
      <c r="L89" s="302">
        <f t="shared" si="19"/>
        <v>1.7498890713333586E-3</v>
      </c>
      <c r="M89" s="302">
        <f t="shared" si="19"/>
        <v>1.6791987593386066E-3</v>
      </c>
      <c r="N89" s="302">
        <f t="shared" si="19"/>
        <v>1.6418107106102226E-3</v>
      </c>
      <c r="O89" s="302">
        <f t="shared" si="19"/>
        <v>1.9480517118880046E-3</v>
      </c>
      <c r="P89" s="302">
        <f t="shared" si="19"/>
        <v>1.7725126358060456E-3</v>
      </c>
      <c r="Q89" s="302">
        <f t="shared" si="19"/>
        <v>1.7487209777075775E-3</v>
      </c>
      <c r="R89" s="302">
        <f t="shared" si="19"/>
        <v>1.7734420437459694E-3</v>
      </c>
      <c r="S89" s="302">
        <f t="shared" si="19"/>
        <v>1.6950049651574314E-3</v>
      </c>
      <c r="T89" s="302">
        <f t="shared" si="19"/>
        <v>1.6751779246229109E-3</v>
      </c>
      <c r="U89" s="302">
        <f t="shared" si="19"/>
        <v>1.6771521301247744E-3</v>
      </c>
      <c r="V89" s="302">
        <f t="shared" si="19"/>
        <v>1.6711006879216903E-3</v>
      </c>
      <c r="W89" s="302">
        <f t="shared" si="19"/>
        <v>1.5861682878840204E-3</v>
      </c>
      <c r="X89" s="302">
        <f t="shared" si="19"/>
        <v>1.4839617301881372E-3</v>
      </c>
      <c r="Y89" s="302">
        <f t="shared" si="19"/>
        <v>1.3324016762914488E-3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0.13567240169328618</v>
      </c>
      <c r="C91" s="301">
        <f t="shared" si="21"/>
        <v>0.15564745474841765</v>
      </c>
      <c r="D91" s="301">
        <f t="shared" si="21"/>
        <v>0.16901510510800907</v>
      </c>
      <c r="E91" s="301">
        <f t="shared" si="21"/>
        <v>0.16066539672257782</v>
      </c>
      <c r="F91" s="301">
        <f t="shared" si="21"/>
        <v>0.17000602227066</v>
      </c>
      <c r="G91" s="301">
        <f t="shared" si="21"/>
        <v>0.18651677658337901</v>
      </c>
      <c r="H91" s="301">
        <f t="shared" si="21"/>
        <v>0.18505386706669261</v>
      </c>
      <c r="I91" s="301">
        <f t="shared" si="21"/>
        <v>0.19553478341396405</v>
      </c>
      <c r="J91" s="301">
        <f t="shared" si="21"/>
        <v>0.19836920105997599</v>
      </c>
      <c r="K91" s="301">
        <f t="shared" si="21"/>
        <v>0.22206548103118215</v>
      </c>
      <c r="L91" s="301">
        <f t="shared" si="21"/>
        <v>0.21788233487756253</v>
      </c>
      <c r="M91" s="301">
        <f t="shared" si="21"/>
        <v>0.21328379788751117</v>
      </c>
      <c r="N91" s="301">
        <f t="shared" si="21"/>
        <v>0.20645517881403266</v>
      </c>
      <c r="O91" s="301">
        <f t="shared" si="21"/>
        <v>0.17304470473322145</v>
      </c>
      <c r="P91" s="301">
        <f t="shared" si="21"/>
        <v>0.1738056158284236</v>
      </c>
      <c r="Q91" s="301">
        <f t="shared" si="21"/>
        <v>0.17560384836202622</v>
      </c>
      <c r="R91" s="301">
        <f t="shared" si="21"/>
        <v>0.17303246495055274</v>
      </c>
      <c r="S91" s="301">
        <f t="shared" si="21"/>
        <v>0.17565338625620477</v>
      </c>
      <c r="T91" s="301">
        <f t="shared" si="21"/>
        <v>0.17681061734232015</v>
      </c>
      <c r="U91" s="301">
        <f t="shared" si="21"/>
        <v>0.19466243214830367</v>
      </c>
      <c r="V91" s="301">
        <f t="shared" si="21"/>
        <v>0.1981694734661324</v>
      </c>
      <c r="W91" s="301">
        <f t="shared" si="21"/>
        <v>0.19197872197158136</v>
      </c>
      <c r="X91" s="301">
        <f t="shared" si="21"/>
        <v>0.17837887578071615</v>
      </c>
      <c r="Y91" s="301">
        <f t="shared" si="21"/>
        <v>0.2269900510972927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1.9994704137874684</v>
      </c>
      <c r="C96" s="320">
        <f>IF(C$5=0,0,C$5/OIS_fec!C$5)</f>
        <v>1.6576537094331891</v>
      </c>
      <c r="D96" s="320">
        <f>IF(D$5=0,0,D$5/OIS_fec!D$5)</f>
        <v>1.605216668125186</v>
      </c>
      <c r="E96" s="320">
        <f>IF(E$5=0,0,E$5/OIS_fec!E$5)</f>
        <v>1.5109950585503291</v>
      </c>
      <c r="F96" s="320">
        <f>IF(F$5=0,0,F$5/OIS_fec!F$5)</f>
        <v>1.4120637122704851</v>
      </c>
      <c r="G96" s="320">
        <f>IF(G$5=0,0,G$5/OIS_fec!G$5)</f>
        <v>1.4158373227625323</v>
      </c>
      <c r="H96" s="320">
        <f>IF(H$5=0,0,H$5/OIS_fec!H$5)</f>
        <v>1.3739695913212671</v>
      </c>
      <c r="I96" s="320">
        <f>IF(I$5=0,0,I$5/OIS_fec!I$5)</f>
        <v>1.2832241591604781</v>
      </c>
      <c r="J96" s="320">
        <f>IF(J$5=0,0,J$5/OIS_fec!J$5)</f>
        <v>1.3494215897283017</v>
      </c>
      <c r="K96" s="320">
        <f>IF(K$5=0,0,K$5/OIS_fec!K$5)</f>
        <v>1.3696650961882726</v>
      </c>
      <c r="L96" s="320">
        <f>IF(L$5=0,0,L$5/OIS_fec!L$5)</f>
        <v>1.2292602066731706</v>
      </c>
      <c r="M96" s="320">
        <f>IF(M$5=0,0,M$5/OIS_fec!M$5)</f>
        <v>1.1522452716903642</v>
      </c>
      <c r="N96" s="320">
        <f>IF(N$5=0,0,N$5/OIS_fec!N$5)</f>
        <v>1.0722006089461691</v>
      </c>
      <c r="O96" s="320">
        <f>IF(O$5=0,0,O$5/OIS_fec!O$5)</f>
        <v>0.98060883581358993</v>
      </c>
      <c r="P96" s="320">
        <f>IF(P$5=0,0,P$5/OIS_fec!P$5)</f>
        <v>0.88653259494649106</v>
      </c>
      <c r="Q96" s="320">
        <f>IF(Q$5=0,0,Q$5/OIS_fec!Q$5)</f>
        <v>0.85291874374052168</v>
      </c>
      <c r="R96" s="320">
        <f>IF(R$5=0,0,R$5/OIS_fec!R$5)</f>
        <v>0.85913493078435932</v>
      </c>
      <c r="S96" s="320">
        <f>IF(S$5=0,0,S$5/OIS_fec!S$5)</f>
        <v>0.91127403142189378</v>
      </c>
      <c r="T96" s="320">
        <f>IF(T$5=0,0,T$5/OIS_fec!T$5)</f>
        <v>0.89437656008989697</v>
      </c>
      <c r="U96" s="320">
        <f>IF(U$5=0,0,U$5/OIS_fec!U$5)</f>
        <v>0.90425149147355866</v>
      </c>
      <c r="V96" s="320">
        <f>IF(V$5=0,0,V$5/OIS_fec!V$5)</f>
        <v>0.92046611973584713</v>
      </c>
      <c r="W96" s="320">
        <f>IF(W$5=0,0,W$5/OIS_fec!W$5)</f>
        <v>0.93656709321269738</v>
      </c>
      <c r="X96" s="320">
        <f>IF(X$5=0,0,X$5/OIS_fec!X$5)</f>
        <v>1.0678566125195605</v>
      </c>
      <c r="Y96" s="320">
        <f>IF(Y$5=0,0,Y$5/OIS_fec!Y$5)</f>
        <v>1.3890132344337338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0.82827060025629828</v>
      </c>
      <c r="C101" s="332">
        <f>IF(C$10=0,0,C$10/OIS_fec!C$10)</f>
        <v>0.68522675830523283</v>
      </c>
      <c r="D101" s="332">
        <f>IF(D$10=0,0,D$10/OIS_fec!D$10)</f>
        <v>0.71915297296421876</v>
      </c>
      <c r="E101" s="332">
        <f>IF(E$10=0,0,E$10/OIS_fec!E$10)</f>
        <v>0.72616419878735816</v>
      </c>
      <c r="F101" s="332">
        <f>IF(F$10=0,0,F$10/OIS_fec!F$10)</f>
        <v>0.66307576502291921</v>
      </c>
      <c r="G101" s="332">
        <f>IF(G$10=0,0,G$10/OIS_fec!G$10)</f>
        <v>0.6371067123965739</v>
      </c>
      <c r="H101" s="332">
        <f>IF(H$10=0,0,H$10/OIS_fec!H$10)</f>
        <v>0.67737371672890423</v>
      </c>
      <c r="I101" s="332">
        <f>IF(I$10=0,0,I$10/OIS_fec!I$10)</f>
        <v>0.46159318304906938</v>
      </c>
      <c r="J101" s="332">
        <f>IF(J$10=0,0,J$10/OIS_fec!J$10)</f>
        <v>0.493459128742815</v>
      </c>
      <c r="K101" s="332">
        <f>IF(K$10=0,0,K$10/OIS_fec!K$10)</f>
        <v>0.39227750306066972</v>
      </c>
      <c r="L101" s="332">
        <f>IF(L$10=0,0,L$10/OIS_fec!L$10)</f>
        <v>0.29666608863406679</v>
      </c>
      <c r="M101" s="332">
        <f>IF(M$10=0,0,M$10/OIS_fec!M$10)</f>
        <v>0.27253904052451056</v>
      </c>
      <c r="N101" s="332">
        <f>IF(N$10=0,0,N$10/OIS_fec!N$10)</f>
        <v>0.20048412747796318</v>
      </c>
      <c r="O101" s="332">
        <f>IF(O$10=0,0,O$10/OIS_fec!O$10)</f>
        <v>0.18716581572403085</v>
      </c>
      <c r="P101" s="332">
        <f>IF(P$10=0,0,P$10/OIS_fec!P$10)</f>
        <v>0.1719000151587792</v>
      </c>
      <c r="Q101" s="332">
        <f>IF(Q$10=0,0,Q$10/OIS_fec!Q$10)</f>
        <v>0.13575054413348156</v>
      </c>
      <c r="R101" s="332">
        <f>IF(R$10=0,0,R$10/OIS_fec!R$10)</f>
        <v>0.1437488196921349</v>
      </c>
      <c r="S101" s="332">
        <f>IF(S$10=0,0,S$10/OIS_fec!S$10)</f>
        <v>0.13341867859497186</v>
      </c>
      <c r="T101" s="332">
        <f>IF(T$10=0,0,T$10/OIS_fec!T$10)</f>
        <v>0.11051601822773553</v>
      </c>
      <c r="U101" s="332">
        <f>IF(U$10=0,0,U$10/OIS_fec!U$10)</f>
        <v>0.12968564889147813</v>
      </c>
      <c r="V101" s="332">
        <f>IF(V$10=0,0,V$10/OIS_fec!V$10)</f>
        <v>0.17826384707739085</v>
      </c>
      <c r="W101" s="332">
        <f>IF(W$10=0,0,W$10/OIS_fec!W$10)</f>
        <v>0.18024988615232487</v>
      </c>
      <c r="X101" s="332">
        <f>IF(X$10=0,0,X$10/OIS_fec!X$10)</f>
        <v>0.15820734697264793</v>
      </c>
      <c r="Y101" s="332">
        <f>IF(Y$10=0,0,Y$10/OIS_fec!Y$10)</f>
        <v>0.55899061107286774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1.6002282582754694</v>
      </c>
      <c r="C102" s="348">
        <f>IF(C$16=0,0,C$16/OIS_fec!C$16)</f>
        <v>1.2809261150850351</v>
      </c>
      <c r="D102" s="348">
        <f>IF(D$16=0,0,D$16/OIS_fec!D$16)</f>
        <v>1.2891618332099684</v>
      </c>
      <c r="E102" s="348">
        <f>IF(E$16=0,0,E$16/OIS_fec!E$16)</f>
        <v>1.162470708553824</v>
      </c>
      <c r="F102" s="348">
        <f>IF(F$16=0,0,F$16/OIS_fec!F$16)</f>
        <v>1.0565355384561739</v>
      </c>
      <c r="G102" s="348">
        <f>IF(G$16=0,0,G$16/OIS_fec!G$16)</f>
        <v>1.1250656738643294</v>
      </c>
      <c r="H102" s="348">
        <f>IF(H$16=0,0,H$16/OIS_fec!H$16)</f>
        <v>0.97213574670759395</v>
      </c>
      <c r="I102" s="348">
        <f>IF(I$16=0,0,I$16/OIS_fec!I$16)</f>
        <v>0.90238689278686701</v>
      </c>
      <c r="J102" s="348">
        <f>IF(J$16=0,0,J$16/OIS_fec!J$16)</f>
        <v>1.092583247560766</v>
      </c>
      <c r="K102" s="348">
        <f>IF(K$16=0,0,K$16/OIS_fec!K$16)</f>
        <v>1.0516185713190451</v>
      </c>
      <c r="L102" s="348">
        <f>IF(L$16=0,0,L$16/OIS_fec!L$16)</f>
        <v>1.0307534564676382</v>
      </c>
      <c r="M102" s="348">
        <f>IF(M$16=0,0,M$16/OIS_fec!M$16)</f>
        <v>0.90129229272842282</v>
      </c>
      <c r="N102" s="348">
        <f>IF(N$16=0,0,N$16/OIS_fec!N$16)</f>
        <v>0.82261933230440987</v>
      </c>
      <c r="O102" s="348">
        <f>IF(O$16=0,0,O$16/OIS_fec!O$16)</f>
        <v>0.84382861448116886</v>
      </c>
      <c r="P102" s="348">
        <f>IF(P$16=0,0,P$16/OIS_fec!P$16)</f>
        <v>0.65727014019390939</v>
      </c>
      <c r="Q102" s="348">
        <f>IF(Q$16=0,0,Q$16/OIS_fec!Q$16)</f>
        <v>0.64455635318255444</v>
      </c>
      <c r="R102" s="348">
        <f>IF(R$16=0,0,R$16/OIS_fec!R$16)</f>
        <v>0.68455221221928453</v>
      </c>
      <c r="S102" s="348">
        <f>IF(S$16=0,0,S$16/OIS_fec!S$16)</f>
        <v>0.83153241839812364</v>
      </c>
      <c r="T102" s="348">
        <f>IF(T$16=0,0,T$16/OIS_fec!T$16)</f>
        <v>0.81452474470363423</v>
      </c>
      <c r="U102" s="348">
        <f>IF(U$16=0,0,U$16/OIS_fec!U$16)</f>
        <v>0.79557493187579964</v>
      </c>
      <c r="V102" s="348">
        <f>IF(V$16=0,0,V$16/OIS_fec!V$16)</f>
        <v>0.81761335762574261</v>
      </c>
      <c r="W102" s="348">
        <f>IF(W$16=0,0,W$16/OIS_fec!W$16)</f>
        <v>0.80189148466797644</v>
      </c>
      <c r="X102" s="348">
        <f>IF(X$16=0,0,X$16/OIS_fec!X$16)</f>
        <v>1.0626846717517713</v>
      </c>
      <c r="Y102" s="348">
        <f>IF(Y$16=0,0,Y$16/OIS_fec!Y$16)</f>
        <v>1.2635939277845563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3.4822167134586244</v>
      </c>
      <c r="C103" s="348">
        <f>IF(C$27=0,0,C$27/OIS_fec!C$27)</f>
        <v>3.2944549118894639</v>
      </c>
      <c r="D103" s="348">
        <f>IF(D$27=0,0,D$27/OIS_fec!D$27)</f>
        <v>3.1663699768345235</v>
      </c>
      <c r="E103" s="348">
        <f>IF(E$27=0,0,E$27/OIS_fec!E$27)</f>
        <v>3.1269112768835359</v>
      </c>
      <c r="F103" s="348">
        <f>IF(F$27=0,0,F$27/OIS_fec!F$27)</f>
        <v>3.0082345148409759</v>
      </c>
      <c r="G103" s="348">
        <f>IF(G$27=0,0,G$27/OIS_fec!G$27)</f>
        <v>2.9452185101403083</v>
      </c>
      <c r="H103" s="348">
        <f>IF(H$27=0,0,H$27/OIS_fec!H$27)</f>
        <v>3.00382930931623</v>
      </c>
      <c r="I103" s="348">
        <f>IF(I$27=0,0,I$27/OIS_fec!I$27)</f>
        <v>2.9285645303295351</v>
      </c>
      <c r="J103" s="348">
        <f>IF(J$27=0,0,J$27/OIS_fec!J$27)</f>
        <v>2.9019103115199543</v>
      </c>
      <c r="K103" s="348">
        <f>IF(K$27=0,0,K$27/OIS_fec!K$27)</f>
        <v>2.9369429150859689</v>
      </c>
      <c r="L103" s="348">
        <f>IF(L$27=0,0,L$27/OIS_fec!L$27)</f>
        <v>2.8093288503950133</v>
      </c>
      <c r="M103" s="348">
        <f>IF(M$27=0,0,M$27/OIS_fec!M$27)</f>
        <v>2.8019661067603367</v>
      </c>
      <c r="N103" s="348">
        <f>IF(N$27=0,0,N$27/OIS_fec!N$27)</f>
        <v>2.747974874708035</v>
      </c>
      <c r="O103" s="348">
        <f>IF(O$27=0,0,O$27/OIS_fec!O$27)</f>
        <v>2.6709017432484279</v>
      </c>
      <c r="P103" s="348">
        <f>IF(P$27=0,0,P$27/OIS_fec!P$27)</f>
        <v>2.6368496434691715</v>
      </c>
      <c r="Q103" s="348">
        <f>IF(Q$27=0,0,Q$27/OIS_fec!Q$27)</f>
        <v>2.6628687699784299</v>
      </c>
      <c r="R103" s="348">
        <f>IF(R$27=0,0,R$27/OIS_fec!R$27)</f>
        <v>2.602267212550319</v>
      </c>
      <c r="S103" s="348">
        <f>IF(S$27=0,0,S$27/OIS_fec!S$27)</f>
        <v>2.6288260360663109</v>
      </c>
      <c r="T103" s="348">
        <f>IF(T$27=0,0,T$27/OIS_fec!T$27)</f>
        <v>2.6463931978775141</v>
      </c>
      <c r="U103" s="348">
        <f>IF(U$27=0,0,U$27/OIS_fec!U$27)</f>
        <v>2.6083616370732106</v>
      </c>
      <c r="V103" s="348">
        <f>IF(V$27=0,0,V$27/OIS_fec!V$27)</f>
        <v>2.5743710746077246</v>
      </c>
      <c r="W103" s="348">
        <f>IF(W$27=0,0,W$27/OIS_fec!W$27)</f>
        <v>2.6087586597710768</v>
      </c>
      <c r="X103" s="348">
        <f>IF(X$27=0,0,X$27/OIS_fec!X$27)</f>
        <v>2.8250379521933429</v>
      </c>
      <c r="Y103" s="348">
        <f>IF(Y$27=0,0,Y$27/OIS_fec!Y$27)</f>
        <v>2.8700686271441382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2.5255353883639344</v>
      </c>
      <c r="C104" s="348">
        <f>IF(C$35=0,0,C$35/OIS_fec!C$35)</f>
        <v>2.3693851878712429</v>
      </c>
      <c r="D104" s="348">
        <f>IF(D$35=0,0,D$35/OIS_fec!D$35)</f>
        <v>2.3817095102714725</v>
      </c>
      <c r="E104" s="348">
        <f>IF(E$35=0,0,E$35/OIS_fec!E$35)</f>
        <v>2.2641645322727144</v>
      </c>
      <c r="F104" s="348">
        <f>IF(F$35=0,0,F$35/OIS_fec!F$35)</f>
        <v>2.0865650900989685</v>
      </c>
      <c r="G104" s="348">
        <f>IF(G$35=0,0,G$35/OIS_fec!G$35)</f>
        <v>2.0970285558304091</v>
      </c>
      <c r="H104" s="348">
        <f>IF(H$35=0,0,H$35/OIS_fec!H$35)</f>
        <v>1.8820099952940919</v>
      </c>
      <c r="I104" s="348">
        <f>IF(I$35=0,0,I$35/OIS_fec!I$35)</f>
        <v>1.8266433039971863</v>
      </c>
      <c r="J104" s="348">
        <f>IF(J$35=0,0,J$35/OIS_fec!J$35)</f>
        <v>1.990674507820968</v>
      </c>
      <c r="K104" s="348">
        <f>IF(K$35=0,0,K$35/OIS_fec!K$35)</f>
        <v>1.8675076430584701</v>
      </c>
      <c r="L104" s="348">
        <f>IF(L$35=0,0,L$35/OIS_fec!L$35)</f>
        <v>1.8890063349161397</v>
      </c>
      <c r="M104" s="348">
        <f>IF(M$35=0,0,M$35/OIS_fec!M$35)</f>
        <v>1.7110856591011925</v>
      </c>
      <c r="N104" s="348">
        <f>IF(N$35=0,0,N$35/OIS_fec!N$35)</f>
        <v>1.68512249621197</v>
      </c>
      <c r="O104" s="348">
        <f>IF(O$35=0,0,O$35/OIS_fec!O$35)</f>
        <v>1.6499239153193028</v>
      </c>
      <c r="P104" s="348">
        <f>IF(P$35=0,0,P$35/OIS_fec!P$35)</f>
        <v>1.4226608204392994</v>
      </c>
      <c r="Q104" s="348">
        <f>IF(Q$35=0,0,Q$35/OIS_fec!Q$35)</f>
        <v>1.4292732421623819</v>
      </c>
      <c r="R104" s="348">
        <f>IF(R$35=0,0,R$35/OIS_fec!R$35)</f>
        <v>1.4370798645749521</v>
      </c>
      <c r="S104" s="348">
        <f>IF(S$35=0,0,S$35/OIS_fec!S$35)</f>
        <v>1.4832472921993585</v>
      </c>
      <c r="T104" s="348">
        <f>IF(T$35=0,0,T$35/OIS_fec!T$35)</f>
        <v>1.4971225081013804</v>
      </c>
      <c r="U104" s="348">
        <f>IF(U$35=0,0,U$35/OIS_fec!U$35)</f>
        <v>1.4735958865481398</v>
      </c>
      <c r="V104" s="348">
        <f>IF(V$35=0,0,V$35/OIS_fec!V$35)</f>
        <v>1.4414381637669393</v>
      </c>
      <c r="W104" s="348">
        <f>IF(W$35=0,0,W$35/OIS_fec!W$35)</f>
        <v>1.4119702224580213</v>
      </c>
      <c r="X104" s="348">
        <f>IF(X$35=0,0,X$35/OIS_fec!X$35)</f>
        <v>1.5272856640190429</v>
      </c>
      <c r="Y104" s="348">
        <f>IF(Y$35=0,0,Y$35/OIS_fec!Y$35)</f>
        <v>1.6181532383097668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1.3334919621690051</v>
      </c>
      <c r="C105" s="348">
        <f>IF(C$54=0,0,C$54/OIS_fec!C$54)</f>
        <v>1.2430109629413577</v>
      </c>
      <c r="D105" s="348">
        <f>IF(D$54=0,0,D$54/OIS_fec!D$54)</f>
        <v>1.213318495514377</v>
      </c>
      <c r="E105" s="348">
        <f>IF(E$54=0,0,E$54/OIS_fec!E$54)</f>
        <v>1.1777243214373223</v>
      </c>
      <c r="F105" s="348">
        <f>IF(F$54=0,0,F$54/OIS_fec!F$54)</f>
        <v>1.0742516547080505</v>
      </c>
      <c r="G105" s="348">
        <f>IF(G$54=0,0,G$54/OIS_fec!G$54)</f>
        <v>1.0202377780809586</v>
      </c>
      <c r="H105" s="348">
        <f>IF(H$54=0,0,H$54/OIS_fec!H$54)</f>
        <v>1.0126844751334003</v>
      </c>
      <c r="I105" s="348">
        <f>IF(I$54=0,0,I$54/OIS_fec!I$54)</f>
        <v>0.94042767216853407</v>
      </c>
      <c r="J105" s="348">
        <f>IF(J$54=0,0,J$54/OIS_fec!J$54)</f>
        <v>0.96258656474605109</v>
      </c>
      <c r="K105" s="348">
        <f>IF(K$54=0,0,K$54/OIS_fec!K$54)</f>
        <v>0.86506682670461787</v>
      </c>
      <c r="L105" s="348">
        <f>IF(L$54=0,0,L$54/OIS_fec!L$54)</f>
        <v>0.86680561054389593</v>
      </c>
      <c r="M105" s="348">
        <f>IF(M$54=0,0,M$54/OIS_fec!M$54)</f>
        <v>0.81267760221435537</v>
      </c>
      <c r="N105" s="348">
        <f>IF(N$54=0,0,N$54/OIS_fec!N$54)</f>
        <v>0.75915203159217826</v>
      </c>
      <c r="O105" s="348">
        <f>IF(O$54=0,0,O$54/OIS_fec!O$54)</f>
        <v>0.74109228099980728</v>
      </c>
      <c r="P105" s="348">
        <f>IF(P$54=0,0,P$54/OIS_fec!P$54)</f>
        <v>0.70939629358085121</v>
      </c>
      <c r="Q105" s="348">
        <f>IF(Q$54=0,0,Q$54/OIS_fec!Q$54)</f>
        <v>0.67903170252370404</v>
      </c>
      <c r="R105" s="348">
        <f>IF(R$54=0,0,R$54/OIS_fec!R$54)</f>
        <v>0.67722708031990131</v>
      </c>
      <c r="S105" s="348">
        <f>IF(S$54=0,0,S$54/OIS_fec!S$54)</f>
        <v>0.64397151247298856</v>
      </c>
      <c r="T105" s="348">
        <f>IF(T$54=0,0,T$54/OIS_fec!T$54)</f>
        <v>0.62578585584690216</v>
      </c>
      <c r="U105" s="348">
        <f>IF(U$54=0,0,U$54/OIS_fec!U$54)</f>
        <v>0.64388966761443944</v>
      </c>
      <c r="V105" s="348">
        <f>IF(V$54=0,0,V$54/OIS_fec!V$54)</f>
        <v>0.62595424029942193</v>
      </c>
      <c r="W105" s="348">
        <f>IF(W$54=0,0,W$54/OIS_fec!W$54)</f>
        <v>0.65324154504320886</v>
      </c>
      <c r="X105" s="348">
        <f>IF(X$54=0,0,X$54/OIS_fec!X$54)</f>
        <v>0.6264570243902301</v>
      </c>
      <c r="Y105" s="348">
        <f>IF(Y$54=0,0,Y$54/OIS_fec!Y$54)</f>
        <v>0.8528087542632995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3.102418800000001</v>
      </c>
      <c r="C106" s="348">
        <f>IF(C$68=0,0,C$68/OIS_fec!C$68)</f>
        <v>3.102418800000001</v>
      </c>
      <c r="D106" s="348">
        <f>IF(D$68=0,0,D$68/OIS_fec!D$68)</f>
        <v>3.1024188000000006</v>
      </c>
      <c r="E106" s="348">
        <f>IF(E$68=0,0,E$68/OIS_fec!E$68)</f>
        <v>3.1024188000000006</v>
      </c>
      <c r="F106" s="348">
        <f>IF(F$68=0,0,F$68/OIS_fec!F$68)</f>
        <v>3.1024187999999997</v>
      </c>
      <c r="G106" s="348">
        <f>IF(G$68=0,0,G$68/OIS_fec!G$68)</f>
        <v>3.1024187999999993</v>
      </c>
      <c r="H106" s="348">
        <f>IF(H$68=0,0,H$68/OIS_fec!H$68)</f>
        <v>3.1024187999999997</v>
      </c>
      <c r="I106" s="348">
        <f>IF(I$68=0,0,I$68/OIS_fec!I$68)</f>
        <v>3.1024188000000001</v>
      </c>
      <c r="J106" s="348">
        <f>IF(J$68=0,0,J$68/OIS_fec!J$68)</f>
        <v>3.1024188000000001</v>
      </c>
      <c r="K106" s="348">
        <f>IF(K$68=0,0,K$68/OIS_fec!K$68)</f>
        <v>3.1024188000000001</v>
      </c>
      <c r="L106" s="348">
        <f>IF(L$68=0,0,L$68/OIS_fec!L$68)</f>
        <v>3.1024188000000001</v>
      </c>
      <c r="M106" s="348">
        <f>IF(M$68=0,0,M$68/OIS_fec!M$68)</f>
        <v>3.1024188000000001</v>
      </c>
      <c r="N106" s="348">
        <f>IF(N$68=0,0,N$68/OIS_fec!N$68)</f>
        <v>3.1024188000000001</v>
      </c>
      <c r="O106" s="348">
        <f>IF(O$68=0,0,O$68/OIS_fec!O$68)</f>
        <v>3.1024188000000001</v>
      </c>
      <c r="P106" s="348">
        <f>IF(P$68=0,0,P$68/OIS_fec!P$68)</f>
        <v>3.1024187999999993</v>
      </c>
      <c r="Q106" s="348">
        <f>IF(Q$68=0,0,Q$68/OIS_fec!Q$68)</f>
        <v>3.1024187999999993</v>
      </c>
      <c r="R106" s="348">
        <f>IF(R$68=0,0,R$68/OIS_fec!R$68)</f>
        <v>3.1024188000000001</v>
      </c>
      <c r="S106" s="348">
        <f>IF(S$68=0,0,S$68/OIS_fec!S$68)</f>
        <v>3.1024188000000006</v>
      </c>
      <c r="T106" s="348">
        <f>IF(T$68=0,0,T$68/OIS_fec!T$68)</f>
        <v>3.1024187999999997</v>
      </c>
      <c r="U106" s="348">
        <f>IF(U$68=0,0,U$68/OIS_fec!U$68)</f>
        <v>3.1024188000000006</v>
      </c>
      <c r="V106" s="348">
        <f>IF(V$68=0,0,V$68/OIS_fec!V$68)</f>
        <v>3.1024188000000006</v>
      </c>
      <c r="W106" s="348">
        <f>IF(W$68=0,0,W$68/OIS_fec!W$68)</f>
        <v>3.1024187999999997</v>
      </c>
      <c r="X106" s="348">
        <f>IF(X$68=0,0,X$68/OIS_fec!X$68)</f>
        <v>3.1024188000000006</v>
      </c>
      <c r="Y106" s="348">
        <f>IF(Y$68=0,0,Y$68/OIS_fec!Y$68)</f>
        <v>3.1024187999999984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2025-11-06T10:29:18Z</dcterms:created>
  <dcterms:modified xsi:type="dcterms:W3CDTF">2025-11-06T10:29:19Z</dcterms:modified>
</cp:coreProperties>
</file>